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tables/table2.xml" ContentType="application/vnd.openxmlformats-officedocument.spreadsheetml.table+xml"/>
  <Override PartName="/xl/pivotTables/pivotTable3.xml" ContentType="application/vnd.openxmlformats-officedocument.spreadsheetml.pivotTable+xml"/>
  <Override PartName="/xl/tables/table3.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slicers/slicer3.xml" ContentType="application/vnd.ms-excel.slicer+xml"/>
  <Override PartName="/xl/pivotTables/pivotTable5.xml" ContentType="application/vnd.openxmlformats-officedocument.spreadsheetml.pivotTable+xml"/>
  <Override PartName="/xl/drawings/drawing3.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slicers/slicer5.xml" ContentType="application/vnd.ms-excel.slicer+xml"/>
  <Override PartName="/xl/pivotTables/pivotTable7.xml" ContentType="application/vnd.openxmlformats-officedocument.spreadsheetml.pivotTable+xml"/>
  <Override PartName="/xl/drawings/drawing5.xml" ContentType="application/vnd.openxmlformats-officedocument.drawing+xml"/>
  <Override PartName="/xl/slicers/slicer6.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slicers/slicer7.xml" ContentType="application/vnd.ms-excel.slicer+xml"/>
  <Override PartName="/xl/pivotTables/pivotTable9.xml" ContentType="application/vnd.openxmlformats-officedocument.spreadsheetml.pivotTable+xml"/>
  <Override PartName="/xl/drawings/drawing7.xml" ContentType="application/vnd.openxmlformats-officedocument.drawing+xml"/>
  <Override PartName="/xl/slicers/slicer8.xml" ContentType="application/vnd.ms-excel.slicer+xml"/>
  <Override PartName="/xl/pivotTables/pivotTable10.xml" ContentType="application/vnd.openxmlformats-officedocument.spreadsheetml.pivotTable+xml"/>
  <Override PartName="/xl/drawings/drawing8.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1.xml" ContentType="application/vnd.openxmlformats-officedocument.spreadsheetml.pivotTable+xml"/>
  <Override PartName="/xl/drawings/drawing9.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2.xml" ContentType="application/vnd.openxmlformats-officedocument.spreadsheetml.pivotTable+xml"/>
  <Override PartName="/xl/comments1.xml" ContentType="application/vnd.openxmlformats-officedocument.spreadsheetml.comments+xml"/>
  <Override PartName="/xl/threadedComments/threadedComment1.xml" ContentType="application/vnd.ms-excel.threadedcomments+xml"/>
  <Override PartName="/xl/tables/table4.xml" ContentType="application/vnd.openxmlformats-officedocument.spreadsheetml.table+xml"/>
  <Override PartName="/xl/pivotTables/pivotTable13.xml" ContentType="application/vnd.openxmlformats-officedocument.spreadsheetml.pivotTable+xml"/>
  <Override PartName="/xl/drawings/drawing10.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hidePivotFieldList="1" defaultThemeVersion="166925"/>
  <mc:AlternateContent xmlns:mc="http://schemas.openxmlformats.org/markup-compatibility/2006">
    <mc:Choice Requires="x15">
      <x15ac:absPath xmlns:x15ac="http://schemas.microsoft.com/office/spreadsheetml/2010/11/ac" url="/Users/prabhsimransingh/Downloads/"/>
    </mc:Choice>
  </mc:AlternateContent>
  <xr:revisionPtr revIDLastSave="0" documentId="8_{26E9A48A-7D26-6F41-8508-18DCD73434CF}" xr6:coauthVersionLast="47" xr6:coauthVersionMax="47" xr10:uidLastSave="{00000000-0000-0000-0000-000000000000}"/>
  <bookViews>
    <workbookView xWindow="20" yWindow="500" windowWidth="28800" windowHeight="16120" activeTab="7" xr2:uid="{897CDBF2-5530-CB45-8200-F5C40ECD2520}"/>
  </bookViews>
  <sheets>
    <sheet name="Pivot Table 1 - dashboard" sheetId="4" state="hidden" r:id="rId1"/>
    <sheet name="Table 1 - dashboard" sheetId="1" state="hidden" r:id="rId2"/>
    <sheet name="Pivot Table 2 - dashboard" sheetId="8" state="hidden" r:id="rId3"/>
    <sheet name="Table 2 - dashboard" sheetId="7" state="hidden" r:id="rId4"/>
    <sheet name="Pivot Table 4 - dashboard" sheetId="19" state="hidden" r:id="rId5"/>
    <sheet name="Table 4 - dashboard" sheetId="12" state="hidden" r:id="rId6"/>
    <sheet name="Table 3 - dashboard" sheetId="11" state="hidden" r:id="rId7"/>
    <sheet name="Dashboard" sheetId="5" r:id="rId8"/>
    <sheet name="Q1" sheetId="40" r:id="rId9"/>
    <sheet name="Q2" sheetId="46" r:id="rId10"/>
    <sheet name="Q3" sheetId="34" r:id="rId11"/>
    <sheet name="Q1 - Table" sheetId="39" state="hidden" r:id="rId12"/>
    <sheet name="Q4" sheetId="54" r:id="rId13"/>
    <sheet name="Q5" sheetId="35" r:id="rId14"/>
    <sheet name="Q6" sheetId="24" r:id="rId15"/>
    <sheet name="Q7" sheetId="42" r:id="rId16"/>
    <sheet name="Q8" sheetId="51" r:id="rId17"/>
    <sheet name="Summary" sheetId="66" r:id="rId18"/>
    <sheet name="Q4 - Table" sheetId="52" state="hidden" r:id="rId19"/>
    <sheet name="Q8 - Table" sheetId="50" state="hidden" r:id="rId20"/>
    <sheet name="Q2 - Table" sheetId="45" state="hidden" r:id="rId21"/>
    <sheet name="Q7 - Table" sheetId="41" state="hidden" r:id="rId22"/>
    <sheet name="Q6 - Table" sheetId="25" state="hidden" r:id="rId23"/>
    <sheet name="Q3 - Table" sheetId="33" state="hidden" r:id="rId24"/>
    <sheet name="Sheet3" sheetId="49" state="hidden" r:id="rId25"/>
    <sheet name="Q5 - Table" sheetId="36" state="hidden" r:id="rId26"/>
  </sheets>
  <definedNames>
    <definedName name="_xlchart.v5.0" hidden="1">'Table 3 - dashboard'!$A$2</definedName>
    <definedName name="_xlchart.v5.1" hidden="1">'Table 3 - dashboard'!$A$3:$A$14</definedName>
    <definedName name="_xlchart.v5.2" hidden="1">'Table 3 - dashboard'!$B$2</definedName>
    <definedName name="_xlchart.v5.3" hidden="1">'Table 3 - dashboard'!$B$3:$B$14</definedName>
    <definedName name="_xlcn.WorksheetConnection_bsysdashboardupdated2.xlsxTable11" hidden="1">Table1[]</definedName>
    <definedName name="Age" localSheetId="18">#REF!</definedName>
    <definedName name="Age">#REF!</definedName>
    <definedName name="Community_VS_Custodial">'Q6'!$C$3:$F$15</definedName>
    <definedName name="Custodial_Admissions_per_gender">'Q5'!$A$3:$D$16</definedName>
    <definedName name="Incarceration_rates">'Q1'!$A$3:$Y$18</definedName>
    <definedName name="Male_Female_Incarcerations">'Q2'!$A$5:$C$18</definedName>
    <definedName name="Populations">'Q8'!$A$3:$B$8</definedName>
    <definedName name="Slicer_Province">#N/A</definedName>
    <definedName name="Slicer_Province_Territory">#N/A</definedName>
    <definedName name="Slicer_Province_Territory1">#N/A</definedName>
    <definedName name="Slicer_Province_Territory2">#N/A</definedName>
    <definedName name="Slicer_Province1">#N/A</definedName>
    <definedName name="Slicer_Year">#N/A</definedName>
    <definedName name="Slicer_Year1">#N/A</definedName>
    <definedName name="Slicer_Year2">#N/A</definedName>
    <definedName name="Slicer_Year3">#N/A</definedName>
    <definedName name="Slicer_Year4">#N/A</definedName>
  </definedNames>
  <calcPr calcId="191029"/>
  <pivotCaches>
    <pivotCache cacheId="0" r:id="rId27"/>
    <pivotCache cacheId="1" r:id="rId28"/>
    <pivotCache cacheId="2" r:id="rId29"/>
    <pivotCache cacheId="3" r:id="rId30"/>
    <pivotCache cacheId="4" r:id="rId31"/>
    <pivotCache cacheId="5" r:id="rId32"/>
    <pivotCache cacheId="6" r:id="rId33"/>
    <pivotCache cacheId="7" r:id="rId34"/>
    <pivotCache cacheId="8" r:id="rId35"/>
    <pivotCache cacheId="9" r:id="rId36"/>
    <pivotCache cacheId="10" r:id="rId37"/>
    <pivotCache cacheId="11" r:id="rId38"/>
    <pivotCache cacheId="12" r:id="rId39"/>
  </pivotCaches>
  <extLst>
    <ext xmlns:x14="http://schemas.microsoft.com/office/spreadsheetml/2009/9/main" uri="{BBE1A952-AA13-448e-AADC-164F8A28A991}">
      <x14:slicerCaches>
        <x14:slicerCache r:id="rId40"/>
        <x14:slicerCache r:id="rId41"/>
        <x14:slicerCache r:id="rId42"/>
        <x14:slicerCache r:id="rId43"/>
        <x14:slicerCache r:id="rId44"/>
        <x14:slicerCache r:id="rId45"/>
        <x14:slicerCache r:id="rId46"/>
        <x14:slicerCache r:id="rId47"/>
        <x14:slicerCache r:id="rId48"/>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9"/>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bsys dashboard updated (2).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9" i="66" l="1"/>
  <c r="G8" i="66"/>
  <c r="G7" i="66"/>
  <c r="G6" i="66"/>
  <c r="G5" i="66"/>
  <c r="G4" i="66"/>
  <c r="D4" i="6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tc={C8BF2C37-ACD3-C64B-9E41-076A30C10EF8}</author>
    <author>tc={165E1A83-A2D1-CC43-A03A-B9C422480A1E}</author>
    <author>tc={FBECEEAB-DE9C-3449-8FEB-E43D6B167E15}</author>
  </authors>
  <commentList>
    <comment ref="F4" authorId="0" shapeId="0" xr:uid="{C8BF2C37-ACD3-C64B-9E41-076A30C10EF8}">
      <text>
        <t>[Threaded comment]
Your version of Excel allows you to read this threaded comment; however, any edits to it will get removed if the file is opened in a newer version of Excel. Learn more: https://go.microsoft.com/fwlink/?linkid=870924
Comment:
    Ensure that Q2’s year filter is set to desired year</t>
      </text>
    </comment>
    <comment ref="F5" authorId="1" shapeId="0" xr:uid="{165E1A83-A2D1-CC43-A03A-B9C422480A1E}">
      <text>
        <t>[Threaded comment]
Your version of Excel allows you to read this threaded comment; however, any edits to it will get removed if the file is opened in a newer version of Excel. Learn more: https://go.microsoft.com/fwlink/?linkid=870924
Comment:
    Ensure that Q2’s year filter is set to desired year</t>
      </text>
    </comment>
    <comment ref="F6" authorId="2" shapeId="0" xr:uid="{FBECEEAB-DE9C-3449-8FEB-E43D6B167E15}">
      <text>
        <t>[Threaded comment]
Your version of Excel allows you to read this threaded comment; however, any edits to it will get removed if the file is opened in a newer version of Excel. Learn more: https://go.microsoft.com/fwlink/?linkid=870924
Comment:
    Ensure that Q1’s year slicer is set to desired year</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632F912-FDBE-4D73-9A0C-598644D48396}"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93E55E41-BC2C-4566-A805-936D6E0D6A54}" name="WorksheetConnection_bsys dashboard updated (2).xlsx!Table1" type="102" refreshedVersion="7" minRefreshableVersion="5">
    <extLst>
      <ext xmlns:x15="http://schemas.microsoft.com/office/spreadsheetml/2010/11/main" uri="{DE250136-89BD-433C-8126-D09CA5730AF9}">
        <x15:connection id="Table1">
          <x15:rangePr sourceName="_xlcn.WorksheetConnection_bsysdashboardupdated2.xlsxTable11"/>
        </x15:connection>
      </ext>
    </extLst>
  </connection>
</connections>
</file>

<file path=xl/sharedStrings.xml><?xml version="1.0" encoding="utf-8"?>
<sst xmlns="http://schemas.openxmlformats.org/spreadsheetml/2006/main" count="451" uniqueCount="123">
  <si>
    <t>Year</t>
  </si>
  <si>
    <t>Row Labels</t>
  </si>
  <si>
    <t>Grand Total</t>
  </si>
  <si>
    <t xml:space="preserve"> Youth Admission (ages 12 to 18) </t>
  </si>
  <si>
    <t>https://www150.statcan.gc.ca/t1/tbl1/en/tv.action?pid=3510000601&amp;pickMembers%5B0%5D=1.1&amp;pickMembers%5B1%5D=4.1&amp;pickMembers%5B2%5D=2.1&amp;cubeTimeFrame.startYear=1997+%2F+1998&amp;cubeTimeFrame.endYear=2019+%2F+2020&amp;referencePeriods=19970101%2C20190101</t>
  </si>
  <si>
    <t xml:space="preserve">Sum of  Youth Admission (ages 12 to 18) </t>
  </si>
  <si>
    <t>Males</t>
  </si>
  <si>
    <t>Females</t>
  </si>
  <si>
    <t>Male Admissions</t>
  </si>
  <si>
    <t>Female Admissions</t>
  </si>
  <si>
    <t>Nunavut</t>
  </si>
  <si>
    <t>Province/Territory</t>
  </si>
  <si>
    <t>Incarceration rate</t>
  </si>
  <si>
    <t>Yukon</t>
  </si>
  <si>
    <t>British Columbia</t>
  </si>
  <si>
    <t>Northwest Territories</t>
  </si>
  <si>
    <t>Manitoba</t>
  </si>
  <si>
    <t>Ontario</t>
  </si>
  <si>
    <t>Quebec</t>
  </si>
  <si>
    <t>Newfoundland and Labrador</t>
  </si>
  <si>
    <t>New Brunswick</t>
  </si>
  <si>
    <t>Nova Scotia</t>
  </si>
  <si>
    <t>Incarceration rates per 10,000 youth in 2019/2020</t>
  </si>
  <si>
    <t>Saskatchewan</t>
  </si>
  <si>
    <t>Alberta</t>
  </si>
  <si>
    <t>Total admissions between male and female</t>
  </si>
  <si>
    <t>Indigenous</t>
  </si>
  <si>
    <t>Indigenous Identity</t>
  </si>
  <si>
    <t>Non-Indigenous Identity</t>
  </si>
  <si>
    <t>Indigenous Idenity Unknown</t>
  </si>
  <si>
    <t>Youth Admission by Indigenous Identity</t>
  </si>
  <si>
    <t xml:space="preserve">Non-Indigenous </t>
  </si>
  <si>
    <t>Idenity Unknown</t>
  </si>
  <si>
    <t>Indigenous identity unknown</t>
  </si>
  <si>
    <t>Indigenous identity</t>
  </si>
  <si>
    <t>Non-Indigenous identity</t>
  </si>
  <si>
    <t>Admissions</t>
  </si>
  <si>
    <t>Identity</t>
  </si>
  <si>
    <t>Prince Edward Island</t>
  </si>
  <si>
    <t>Newfoundland &amp; Labrador</t>
  </si>
  <si>
    <t>Custodial</t>
  </si>
  <si>
    <t>Community</t>
  </si>
  <si>
    <t>COMMUNITY ADMISSION</t>
  </si>
  <si>
    <t>Total Sum of Admissions</t>
  </si>
  <si>
    <t>Sum of Admissions</t>
  </si>
  <si>
    <t>Column Labels</t>
  </si>
  <si>
    <t>Total Percent of Year</t>
  </si>
  <si>
    <t>Percent of Year</t>
  </si>
  <si>
    <t>ADMISSIONS BY SEX</t>
  </si>
  <si>
    <t>Incarceration rates per 10,000 youths</t>
  </si>
  <si>
    <t>Province</t>
  </si>
  <si>
    <t xml:space="preserve">Saskatchewan </t>
  </si>
  <si>
    <t>Average incarceration rate from 2016-2020</t>
  </si>
  <si>
    <t>Percent of Total Average Incarceration Rates (2016-2020)</t>
  </si>
  <si>
    <t>Average Incarceration Rates between 2016-2020</t>
  </si>
  <si>
    <t>Q7: How did the probation rates between the geographical areas compare per 10000 youths from 2016-2020 by percentage?</t>
  </si>
  <si>
    <t>Q1: Which province maintains the highest Incarceration rate for youth from 2016-2020?</t>
  </si>
  <si>
    <t>Q6: What was the number of youth admitted into custodial vs community admission in 2019/2020?</t>
  </si>
  <si>
    <t xml:space="preserve">Total Community Admission </t>
  </si>
  <si>
    <t>Total Custodial Admission</t>
  </si>
  <si>
    <t xml:space="preserve">Newfoundland and Labrador </t>
  </si>
  <si>
    <t>Sum of Indigenous</t>
  </si>
  <si>
    <t xml:space="preserve">Sum of Non-Indigenous </t>
  </si>
  <si>
    <t>Sum of Idenity Unknown</t>
  </si>
  <si>
    <t>Twelve</t>
  </si>
  <si>
    <t>Thirteen</t>
  </si>
  <si>
    <t>Fourteen</t>
  </si>
  <si>
    <t>Fifteen</t>
  </si>
  <si>
    <t>Sixteen</t>
  </si>
  <si>
    <t>Seventeen</t>
  </si>
  <si>
    <t>Eighteen</t>
  </si>
  <si>
    <t>(Multiple Items)</t>
  </si>
  <si>
    <t>18 years old</t>
  </si>
  <si>
    <t>17 years old</t>
  </si>
  <si>
    <t>16 years old</t>
  </si>
  <si>
    <t>15 years old</t>
  </si>
  <si>
    <t>14 years old</t>
  </si>
  <si>
    <t>12 years old</t>
  </si>
  <si>
    <t>13 years old</t>
  </si>
  <si>
    <t>Sum of Total Admission By Province</t>
  </si>
  <si>
    <t>Q2: How many males vs. females were incarcerated in Manitoba in 2019?</t>
  </si>
  <si>
    <t xml:space="preserve">Q3: What percentage of Indigenous youth were incarcerated in Canada from 2019/2020? </t>
  </si>
  <si>
    <t>Q4: How many youth are incarcerated per age group(2019/2020)?</t>
  </si>
  <si>
    <t>Male Incarcerations</t>
  </si>
  <si>
    <t xml:space="preserve">Female Incarceration </t>
  </si>
  <si>
    <t>Female Custodial Admission</t>
  </si>
  <si>
    <t>Male Custodial Admission</t>
  </si>
  <si>
    <t>Q5: What was the ratio of female to male that received a custodial admission in 2019/2020?</t>
  </si>
  <si>
    <t>Q8: What was the trend of youth incarcerations in Canada between 2016 and 2020?</t>
  </si>
  <si>
    <t>Total Max. of Incarceration rates per 10,000 youths</t>
  </si>
  <si>
    <t>Max. of Incarceration rates per 10,000 youths</t>
  </si>
  <si>
    <t>Total Average Incarceration rates per 10,000 youths (2016-2020)</t>
  </si>
  <si>
    <t>Average Incarceration rates per 10,000 youths (2016-2020)</t>
  </si>
  <si>
    <t>Sum of Ratio Female to Male</t>
  </si>
  <si>
    <t>Total Sum of Average Youth Incarceration (2016-2020)</t>
  </si>
  <si>
    <t>Sum of Average Youth Incarceration (2016-2020)</t>
  </si>
  <si>
    <t>Total Annual Identity Per 10,000 Youth</t>
  </si>
  <si>
    <t>Annual Identity Per 10,000 Youth</t>
  </si>
  <si>
    <t>Total Ratio of Admission to Canadian Population</t>
  </si>
  <si>
    <t>Ratio of Admission to Canadian Population</t>
  </si>
  <si>
    <t>Total Sum of Average Youth Incarceration per Canadian Population</t>
  </si>
  <si>
    <t>Sum of Average Youth Incarceration per Canadian Population</t>
  </si>
  <si>
    <t>Questions</t>
  </si>
  <si>
    <t>2: How many males vs. females were incarcerated in Manitoba in 2019?</t>
  </si>
  <si>
    <t xml:space="preserve">3: What percentage of Indigenous youth were incarcerated in Canada from 2019/2020? </t>
  </si>
  <si>
    <t>4: How many youth are incarcerated per age group(2019/2020)?</t>
  </si>
  <si>
    <t>5: What was the ratio of female to male that received a custodial admission in 2019/2020?</t>
  </si>
  <si>
    <t>6: What was the number of youth admitted into custodial vs community admission in 2019/2020?</t>
  </si>
  <si>
    <t>7: How did the probation rates between the geographical areas compare per 10000 youths from 2016-2020 by percentage?</t>
  </si>
  <si>
    <t>8: What was the trend of youth incarcerations in Canada between 2016 and 2020?</t>
  </si>
  <si>
    <t>Year:</t>
  </si>
  <si>
    <t>Youth Admissions</t>
  </si>
  <si>
    <t>Province:</t>
  </si>
  <si>
    <t>Male incarcerations</t>
  </si>
  <si>
    <t>Female Incacerations</t>
  </si>
  <si>
    <t>Total Community Admissions</t>
  </si>
  <si>
    <t>Total Custodial Admissions</t>
  </si>
  <si>
    <t>Ratio of Community Admission (Female:Male)</t>
  </si>
  <si>
    <t>Sum of Females</t>
  </si>
  <si>
    <t>Sum of Males</t>
  </si>
  <si>
    <t>Provinces</t>
  </si>
  <si>
    <t>Ratio of Female to male Status</t>
  </si>
  <si>
    <t>1: Which province maintains the highest Incarceration rate for youth from 2016-2020?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</si>
</sst>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2"/>
      <color theme="1"/>
      <name val="Calibri"/>
      <family val="2"/>
      <scheme val="minor"/>
    </font>
    <font>
      <sz val="16"/>
      <color rgb="FF000000"/>
      <name val="Arial"/>
      <family val="2"/>
    </font>
    <font>
      <sz val="10"/>
      <color theme="1"/>
      <name val="Calibri"/>
      <family val="2"/>
    </font>
    <font>
      <sz val="8"/>
      <name val="Calibri"/>
      <family val="2"/>
      <scheme val="minor"/>
    </font>
    <font>
      <b/>
      <sz val="12"/>
      <color theme="1"/>
      <name val="Calibri"/>
      <family val="2"/>
      <scheme val="minor"/>
    </font>
    <font>
      <b/>
      <sz val="12"/>
      <name val="Calibri"/>
      <family val="2"/>
      <scheme val="minor"/>
    </font>
    <font>
      <sz val="12"/>
      <name val="Calibri"/>
      <family val="2"/>
      <scheme val="minor"/>
    </font>
    <font>
      <sz val="12"/>
      <color theme="1" tint="0.14999847407452621"/>
      <name val="Calibri"/>
      <family val="2"/>
      <scheme val="minor"/>
    </font>
    <font>
      <sz val="12"/>
      <color theme="1"/>
      <name val="Arial"/>
      <family val="2"/>
    </font>
    <font>
      <sz val="11"/>
      <color theme="1"/>
      <name val="Calibri"/>
      <family val="2"/>
      <scheme val="minor"/>
    </font>
    <font>
      <b/>
      <sz val="15"/>
      <color theme="3"/>
      <name val="Calibri"/>
      <family val="2"/>
      <scheme val="minor"/>
    </font>
    <font>
      <u/>
      <sz val="11"/>
      <color theme="10"/>
      <name val="Calibri"/>
      <family val="2"/>
      <scheme val="minor"/>
    </font>
    <font>
      <b/>
      <sz val="10"/>
      <color theme="1"/>
      <name val="Calibri"/>
      <family val="2"/>
      <scheme val="minor"/>
    </font>
    <font>
      <sz val="10"/>
      <color theme="1"/>
      <name val="Calibri"/>
      <family val="2"/>
      <scheme val="minor"/>
    </font>
    <font>
      <sz val="14"/>
      <color theme="1"/>
      <name val="Times New Roman"/>
      <family val="1"/>
    </font>
    <font>
      <sz val="14"/>
      <color rgb="FF000000"/>
      <name val="Times New Roman"/>
      <family val="1"/>
    </font>
    <font>
      <sz val="12"/>
      <color theme="0"/>
      <name val="Calibri"/>
      <family val="2"/>
      <scheme val="minor"/>
    </font>
    <font>
      <u/>
      <sz val="12"/>
      <color theme="10"/>
      <name val="Calibri"/>
      <family val="2"/>
      <scheme val="minor"/>
    </font>
    <font>
      <sz val="14"/>
      <color theme="1"/>
      <name val="Calibri"/>
      <family val="2"/>
      <scheme val="minor"/>
    </font>
    <font>
      <sz val="14"/>
      <color theme="0"/>
      <name val="Calibri"/>
      <family val="2"/>
      <scheme val="minor"/>
    </font>
    <font>
      <u/>
      <sz val="14"/>
      <color theme="10"/>
      <name val="Calibri"/>
      <family val="2"/>
      <scheme val="minor"/>
    </font>
    <font>
      <u/>
      <sz val="14"/>
      <color theme="1"/>
      <name val="Calibri"/>
      <family val="2"/>
      <scheme val="minor"/>
    </font>
    <font>
      <b/>
      <sz val="26"/>
      <color theme="3"/>
      <name val="Calibri"/>
      <family val="2"/>
      <scheme val="minor"/>
    </font>
  </fonts>
  <fills count="4">
    <fill>
      <patternFill patternType="none"/>
    </fill>
    <fill>
      <patternFill patternType="gray125"/>
    </fill>
    <fill>
      <patternFill patternType="solid">
        <fgColor theme="8" tint="0.39997558519241921"/>
        <bgColor indexed="65"/>
      </patternFill>
    </fill>
    <fill>
      <patternFill patternType="solid">
        <fgColor theme="8" tint="0.59999389629810485"/>
        <bgColor indexed="65"/>
      </patternFill>
    </fill>
  </fills>
  <borders count="12">
    <border>
      <left/>
      <right/>
      <top/>
      <bottom/>
      <diagonal/>
    </border>
    <border>
      <left style="medium">
        <color rgb="FFD4D4D4"/>
      </left>
      <right style="medium">
        <color rgb="FFD4D4D4"/>
      </right>
      <top style="medium">
        <color rgb="FFD4D4D4"/>
      </top>
      <bottom style="medium">
        <color rgb="FFD4D4D4"/>
      </bottom>
      <diagonal/>
    </border>
    <border>
      <left/>
      <right/>
      <top/>
      <bottom style="thick">
        <color theme="4"/>
      </bottom>
      <diagonal/>
    </border>
    <border>
      <left style="thin">
        <color rgb="FF4472C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9" fillId="0" borderId="0"/>
    <xf numFmtId="0" fontId="9" fillId="2" borderId="0" applyNumberFormat="0" applyBorder="0" applyAlignment="0" applyProtection="0"/>
    <xf numFmtId="0" fontId="10" fillId="0" borderId="2" applyNumberFormat="0" applyFill="0" applyAlignment="0" applyProtection="0"/>
    <xf numFmtId="0" fontId="9" fillId="3" borderId="0" applyNumberFormat="0" applyBorder="0" applyAlignment="0" applyProtection="0"/>
    <xf numFmtId="0" fontId="11" fillId="0" borderId="0" applyNumberFormat="0" applyFill="0" applyBorder="0" applyAlignment="0" applyProtection="0"/>
    <xf numFmtId="0" fontId="17" fillId="0" borderId="0" applyNumberFormat="0" applyFill="0" applyBorder="0" applyAlignment="0" applyProtection="0"/>
  </cellStyleXfs>
  <cellXfs count="61">
    <xf numFmtId="0" fontId="0" fillId="0" borderId="0" xfId="0"/>
    <xf numFmtId="3" fontId="0" fillId="0" borderId="0" xfId="0" applyNumberFormat="1"/>
    <xf numFmtId="3" fontId="1" fillId="0" borderId="0" xfId="0" applyNumberFormat="1" applyFont="1"/>
    <xf numFmtId="0" fontId="2" fillId="0" borderId="0" xfId="0" applyFont="1"/>
    <xf numFmtId="3" fontId="2" fillId="0" borderId="0" xfId="0" applyNumberFormat="1" applyFont="1"/>
    <xf numFmtId="0" fontId="0" fillId="0" borderId="0" xfId="0" applyNumberFormat="1"/>
    <xf numFmtId="0" fontId="0" fillId="0" borderId="0" xfId="0" pivotButton="1"/>
    <xf numFmtId="0" fontId="0" fillId="0" borderId="0" xfId="0" applyAlignment="1">
      <alignment horizontal="left"/>
    </xf>
    <xf numFmtId="0" fontId="4" fillId="0" borderId="0" xfId="0" applyFont="1"/>
    <xf numFmtId="0" fontId="5" fillId="0" borderId="0" xfId="0" applyFont="1" applyFill="1" applyBorder="1"/>
    <xf numFmtId="0" fontId="5" fillId="0" borderId="0" xfId="0" applyFont="1"/>
    <xf numFmtId="0" fontId="6" fillId="0" borderId="0" xfId="0" applyFont="1"/>
    <xf numFmtId="3" fontId="6" fillId="0" borderId="1" xfId="0" applyNumberFormat="1" applyFont="1" applyFill="1" applyBorder="1" applyAlignment="1">
      <alignment horizontal="right" vertical="center"/>
    </xf>
    <xf numFmtId="0" fontId="7" fillId="0" borderId="0" xfId="0" applyFont="1"/>
    <xf numFmtId="0" fontId="0" fillId="0" borderId="0" xfId="0" applyFont="1"/>
    <xf numFmtId="0" fontId="9" fillId="0" borderId="0" xfId="1"/>
    <xf numFmtId="0" fontId="9" fillId="0" borderId="0" xfId="1" applyAlignment="1">
      <alignment horizontal="left"/>
    </xf>
    <xf numFmtId="3" fontId="9" fillId="0" borderId="0" xfId="1" applyNumberFormat="1"/>
    <xf numFmtId="3" fontId="9" fillId="2" borderId="0" xfId="2" applyNumberFormat="1"/>
    <xf numFmtId="10" fontId="0" fillId="0" borderId="0" xfId="0" applyNumberFormat="1"/>
    <xf numFmtId="0" fontId="10" fillId="0" borderId="2" xfId="3"/>
    <xf numFmtId="0" fontId="4" fillId="0" borderId="0" xfId="0" applyFont="1" applyFill="1" applyBorder="1"/>
    <xf numFmtId="0" fontId="0" fillId="0" borderId="0" xfId="0" applyFont="1" applyFill="1" applyBorder="1"/>
    <xf numFmtId="3" fontId="0" fillId="0" borderId="0" xfId="0" applyNumberFormat="1" applyFont="1" applyFill="1" applyBorder="1"/>
    <xf numFmtId="3" fontId="8" fillId="0" borderId="0" xfId="0" applyNumberFormat="1" applyFont="1" applyFill="1" applyBorder="1"/>
    <xf numFmtId="3" fontId="4" fillId="0" borderId="0" xfId="0" applyNumberFormat="1" applyFont="1" applyFill="1" applyBorder="1" applyAlignment="1">
      <alignment horizontal="center"/>
    </xf>
    <xf numFmtId="0" fontId="0" fillId="0" borderId="0" xfId="0" applyFont="1" applyBorder="1"/>
    <xf numFmtId="0" fontId="12" fillId="0" borderId="0" xfId="0" applyFont="1" applyFill="1" applyBorder="1"/>
    <xf numFmtId="0" fontId="13" fillId="0" borderId="0" xfId="0" applyFont="1" applyFill="1" applyBorder="1"/>
    <xf numFmtId="3" fontId="13" fillId="0" borderId="0" xfId="0" applyNumberFormat="1" applyFont="1" applyFill="1" applyBorder="1"/>
    <xf numFmtId="0" fontId="14" fillId="0" borderId="0" xfId="0" applyFont="1"/>
    <xf numFmtId="0" fontId="15" fillId="0" borderId="0" xfId="0" applyFont="1"/>
    <xf numFmtId="3" fontId="15" fillId="0" borderId="0" xfId="0" applyNumberFormat="1" applyFont="1"/>
    <xf numFmtId="3" fontId="14" fillId="0" borderId="0" xfId="0" applyNumberFormat="1" applyFont="1"/>
    <xf numFmtId="2" fontId="0" fillId="0" borderId="0" xfId="0" applyNumberFormat="1"/>
    <xf numFmtId="0" fontId="16" fillId="0" borderId="0" xfId="0" applyFont="1" applyAlignment="1">
      <alignment horizontal="left"/>
    </xf>
    <xf numFmtId="0" fontId="0" fillId="0" borderId="0" xfId="0" pivotButton="1" applyBorder="1"/>
    <xf numFmtId="0" fontId="0" fillId="0" borderId="0" xfId="0" applyBorder="1"/>
    <xf numFmtId="0" fontId="0" fillId="0" borderId="0" xfId="0" applyBorder="1" applyAlignment="1">
      <alignment horizontal="left"/>
    </xf>
    <xf numFmtId="164" fontId="0" fillId="0" borderId="0" xfId="0" applyNumberFormat="1" applyBorder="1"/>
    <xf numFmtId="0" fontId="0" fillId="0" borderId="3" xfId="0" applyBorder="1"/>
    <xf numFmtId="0" fontId="16" fillId="0" borderId="0" xfId="0" applyFont="1"/>
    <xf numFmtId="0" fontId="18" fillId="0" borderId="0" xfId="0" applyFont="1"/>
    <xf numFmtId="0" fontId="19" fillId="0" borderId="0" xfId="0" applyFont="1"/>
    <xf numFmtId="3" fontId="18" fillId="0" borderId="0" xfId="0" applyNumberFormat="1" applyFont="1"/>
    <xf numFmtId="0" fontId="20" fillId="0" borderId="0" xfId="6" applyFont="1"/>
    <xf numFmtId="2" fontId="18" fillId="0" borderId="0" xfId="0" applyNumberFormat="1" applyFont="1"/>
    <xf numFmtId="3" fontId="0" fillId="0" borderId="0" xfId="0" applyNumberFormat="1" applyBorder="1"/>
    <xf numFmtId="0" fontId="18" fillId="0" borderId="0" xfId="0" applyFont="1" applyAlignment="1" applyProtection="1">
      <alignment horizontal="left"/>
      <protection locked="0"/>
    </xf>
    <xf numFmtId="0" fontId="18" fillId="0" borderId="0" xfId="0" applyFont="1" applyProtection="1">
      <protection locked="0"/>
    </xf>
    <xf numFmtId="0" fontId="21" fillId="0" borderId="0" xfId="0" applyFont="1" applyProtection="1">
      <protection locked="0"/>
    </xf>
    <xf numFmtId="0" fontId="0" fillId="0" borderId="4" xfId="0" pivotButton="1" applyBorder="1" applyProtection="1">
      <protection locked="0"/>
    </xf>
    <xf numFmtId="0" fontId="0" fillId="0" borderId="5" xfId="0" applyBorder="1"/>
    <xf numFmtId="0" fontId="0" fillId="0" borderId="7" xfId="0" applyBorder="1" applyAlignment="1">
      <alignment horizontal="left"/>
    </xf>
    <xf numFmtId="0" fontId="0" fillId="0" borderId="0" xfId="0" applyNumberFormat="1" applyBorder="1"/>
    <xf numFmtId="0" fontId="0" fillId="0" borderId="8" xfId="0" applyNumberFormat="1" applyBorder="1" applyAlignment="1">
      <alignment horizontal="center"/>
    </xf>
    <xf numFmtId="0" fontId="0" fillId="0" borderId="9" xfId="0" applyBorder="1" applyAlignment="1">
      <alignment horizontal="left"/>
    </xf>
    <xf numFmtId="0" fontId="0" fillId="0" borderId="10" xfId="0" applyNumberFormat="1" applyBorder="1"/>
    <xf numFmtId="0" fontId="0" fillId="0" borderId="11" xfId="0" applyNumberFormat="1" applyBorder="1" applyAlignment="1">
      <alignment horizontal="center"/>
    </xf>
    <xf numFmtId="0" fontId="22" fillId="0" borderId="2" xfId="3" applyFont="1"/>
    <xf numFmtId="0" fontId="0" fillId="0" borderId="6" xfId="0" applyBorder="1" applyAlignment="1">
      <alignment horizontal="center"/>
    </xf>
  </cellXfs>
  <cellStyles count="7">
    <cellStyle name="40% - Accent5 2" xfId="4" xr:uid="{D70BAB4A-B755-E64B-BC9D-A5DDFDE032FE}"/>
    <cellStyle name="60% - Accent5 2" xfId="2" xr:uid="{F7317AE8-2379-9743-B800-44968548E1D3}"/>
    <cellStyle name="Heading 1" xfId="3" builtinId="16"/>
    <cellStyle name="Hyperlink" xfId="6" builtinId="8"/>
    <cellStyle name="Hyperlink 2" xfId="5" xr:uid="{4E0CF7ED-3094-C243-8565-2A0276E6777C}"/>
    <cellStyle name="Normal" xfId="0" builtinId="0"/>
    <cellStyle name="Normal 2" xfId="1" xr:uid="{56F8022C-F097-F942-A1D6-C4F21BE07067}"/>
  </cellStyles>
  <dxfs count="64">
    <dxf>
      <numFmt numFmtId="2" formatCode="0.00"/>
    </dxf>
    <dxf>
      <numFmt numFmtId="2" formatCode="0.00"/>
    </dxf>
    <dxf>
      <numFmt numFmtId="164" formatCode="0.0"/>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numFmt numFmtId="3" formatCode="#,##0"/>
    </dxf>
    <dxf>
      <numFmt numFmtId="164" formatCode="0.0"/>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numFmt numFmtId="3" formatCode="#,##0"/>
    </dxf>
    <dxf>
      <numFmt numFmtId="164" formatCode="0.0"/>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numFmt numFmtId="3" formatCode="#,##0"/>
    </dxf>
    <dxf>
      <numFmt numFmtId="164" formatCode="0.0"/>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numFmt numFmtId="3" formatCode="#,##0"/>
    </dxf>
    <dxf>
      <numFmt numFmtId="164" formatCode="0.0"/>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numFmt numFmtId="3" formatCode="#,##0"/>
    </dxf>
    <dxf>
      <numFmt numFmtId="3" formatCode="#,##0"/>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protection locked="0"/>
    </dxf>
    <dxf>
      <alignment horizontal="center"/>
    </dxf>
    <dxf>
      <alignment vertical="bottom"/>
    </dxf>
    <dxf>
      <numFmt numFmtId="3" formatCode="#,##0"/>
    </dxf>
    <dxf>
      <numFmt numFmtId="2" formatCode="0.00"/>
    </dxf>
    <dxf>
      <numFmt numFmtId="3" formatCode="#,##0"/>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numFmt numFmtId="164" formatCode="0.0"/>
    </dxf>
    <dxf>
      <font>
        <b/>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auto="1"/>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medium">
          <color rgb="FFD4D4D4"/>
        </left>
        <right style="medium">
          <color rgb="FFD4D4D4"/>
        </right>
        <top style="medium">
          <color rgb="FFD4D4D4"/>
        </top>
        <bottom style="medium">
          <color rgb="FFD4D4D4"/>
        </bottom>
      </border>
    </dxf>
    <dxf>
      <font>
        <b val="0"/>
        <i val="0"/>
        <strike val="0"/>
        <condense val="0"/>
        <extend val="0"/>
        <outline val="0"/>
        <shadow val="0"/>
        <u val="none"/>
        <vertAlign val="baseline"/>
        <sz val="12"/>
        <color auto="1"/>
        <name val="Calibri"/>
        <family val="2"/>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medium">
          <color rgb="FFD4D4D4"/>
        </left>
        <right style="medium">
          <color rgb="FFD4D4D4"/>
        </right>
        <top style="medium">
          <color rgb="FFD4D4D4"/>
        </top>
        <bottom style="medium">
          <color rgb="FFD4D4D4"/>
        </bottom>
      </border>
    </dxf>
    <dxf>
      <font>
        <strike val="0"/>
        <outline val="0"/>
        <shadow val="0"/>
        <u val="none"/>
        <vertAlign val="baseline"/>
        <sz val="12"/>
        <color auto="1"/>
        <name val="Calibri"/>
        <family val="2"/>
        <scheme val="minor"/>
      </font>
      <border outline="0">
        <right style="medium">
          <color rgb="FFD4D4D4"/>
        </right>
      </border>
    </dxf>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b val="0"/>
        <i val="0"/>
        <strike val="0"/>
        <condense val="0"/>
        <extend val="0"/>
        <outline val="0"/>
        <shadow val="0"/>
        <u val="none"/>
        <vertAlign val="baseline"/>
        <sz val="10"/>
        <color theme="1"/>
        <name val="Calibri"/>
        <family val="2"/>
        <scheme val="none"/>
      </font>
      <numFmt numFmtId="3" formatCode="#,##0"/>
    </dxf>
    <dxf>
      <font>
        <b val="0"/>
        <i val="0"/>
        <strike val="0"/>
        <condense val="0"/>
        <extend val="0"/>
        <outline val="0"/>
        <shadow val="0"/>
        <u val="none"/>
        <vertAlign val="baseline"/>
        <sz val="10"/>
        <color theme="1"/>
        <name val="Calibri"/>
        <family val="2"/>
        <scheme val="none"/>
      </font>
    </dxf>
  </dxfs>
  <tableStyles count="0" defaultTableStyle="TableStyleMedium2" defaultPivotStyle="PivotStyleLight16"/>
  <colors>
    <mruColors>
      <color rgb="FF404040"/>
      <color rgb="FF4472C4"/>
      <color rgb="FFED7D31"/>
      <color rgb="FFA5A5A5"/>
      <color rgb="FF5B9BD5"/>
      <color rgb="FF264478"/>
      <color rgb="FF636363"/>
      <color rgb="FF6A8DD0"/>
      <color rgb="FF255E91"/>
      <color rgb="FF30475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microsoft.com/office/2007/relationships/slicerCache" Target="slicerCaches/slicerCache3.xml"/><Relationship Id="rId47" Type="http://schemas.microsoft.com/office/2007/relationships/slicerCache" Target="slicerCaches/slicerCache8.xml"/><Relationship Id="rId63" Type="http://schemas.openxmlformats.org/officeDocument/2006/relationships/customXml" Target="../customXml/item7.xml"/><Relationship Id="rId68"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3.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pivotCacheDefinition" Target="pivotCache/pivotCacheDefinition6.xml"/><Relationship Id="rId37" Type="http://schemas.openxmlformats.org/officeDocument/2006/relationships/pivotCacheDefinition" Target="pivotCache/pivotCacheDefinition11.xml"/><Relationship Id="rId40" Type="http://schemas.microsoft.com/office/2007/relationships/slicerCache" Target="slicerCaches/slicerCache1.xml"/><Relationship Id="rId45" Type="http://schemas.microsoft.com/office/2007/relationships/slicerCache" Target="slicerCaches/slicerCache6.xml"/><Relationship Id="rId53" Type="http://schemas.openxmlformats.org/officeDocument/2006/relationships/sharedStrings" Target="sharedStrings.xml"/><Relationship Id="rId58" Type="http://schemas.openxmlformats.org/officeDocument/2006/relationships/customXml" Target="../customXml/item2.xml"/><Relationship Id="rId66" Type="http://schemas.openxmlformats.org/officeDocument/2006/relationships/customXml" Target="../customXml/item10.xml"/><Relationship Id="rId5" Type="http://schemas.openxmlformats.org/officeDocument/2006/relationships/worksheet" Target="worksheets/sheet5.xml"/><Relationship Id="rId61" Type="http://schemas.openxmlformats.org/officeDocument/2006/relationships/customXml" Target="../customXml/item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1.xml"/><Relationship Id="rId30" Type="http://schemas.openxmlformats.org/officeDocument/2006/relationships/pivotCacheDefinition" Target="pivotCache/pivotCacheDefinition4.xml"/><Relationship Id="rId35" Type="http://schemas.openxmlformats.org/officeDocument/2006/relationships/pivotCacheDefinition" Target="pivotCache/pivotCacheDefinition9.xml"/><Relationship Id="rId43" Type="http://schemas.microsoft.com/office/2007/relationships/slicerCache" Target="slicerCaches/slicerCache4.xml"/><Relationship Id="rId48" Type="http://schemas.microsoft.com/office/2007/relationships/slicerCache" Target="slicerCaches/slicerCache9.xml"/><Relationship Id="rId56" Type="http://schemas.openxmlformats.org/officeDocument/2006/relationships/calcChain" Target="calcChain.xml"/><Relationship Id="rId64" Type="http://schemas.openxmlformats.org/officeDocument/2006/relationships/customXml" Target="../customXml/item8.xml"/><Relationship Id="rId69" Type="http://schemas.openxmlformats.org/officeDocument/2006/relationships/customXml" Target="../customXml/item13.xml"/><Relationship Id="rId8" Type="http://schemas.openxmlformats.org/officeDocument/2006/relationships/worksheet" Target="worksheets/sheet8.xml"/><Relationship Id="rId51" Type="http://schemas.openxmlformats.org/officeDocument/2006/relationships/connections" Target="connections.xml"/><Relationship Id="rId72" Type="http://schemas.openxmlformats.org/officeDocument/2006/relationships/customXml" Target="../customXml/item16.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pivotCacheDefinition" Target="pivotCache/pivotCacheDefinition7.xml"/><Relationship Id="rId38" Type="http://schemas.openxmlformats.org/officeDocument/2006/relationships/pivotCacheDefinition" Target="pivotCache/pivotCacheDefinition12.xml"/><Relationship Id="rId46" Type="http://schemas.microsoft.com/office/2007/relationships/slicerCache" Target="slicerCaches/slicerCache7.xml"/><Relationship Id="rId59" Type="http://schemas.openxmlformats.org/officeDocument/2006/relationships/customXml" Target="../customXml/item3.xml"/><Relationship Id="rId67" Type="http://schemas.openxmlformats.org/officeDocument/2006/relationships/customXml" Target="../customXml/item11.xml"/><Relationship Id="rId20" Type="http://schemas.openxmlformats.org/officeDocument/2006/relationships/worksheet" Target="worksheets/sheet20.xml"/><Relationship Id="rId41" Type="http://schemas.microsoft.com/office/2007/relationships/slicerCache" Target="slicerCaches/slicerCache2.xml"/><Relationship Id="rId54" Type="http://schemas.openxmlformats.org/officeDocument/2006/relationships/powerPivotData" Target="model/item.data"/><Relationship Id="rId62" Type="http://schemas.openxmlformats.org/officeDocument/2006/relationships/customXml" Target="../customXml/item6.xml"/><Relationship Id="rId70"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2.xml"/><Relationship Id="rId36" Type="http://schemas.openxmlformats.org/officeDocument/2006/relationships/pivotCacheDefinition" Target="pivotCache/pivotCacheDefinition10.xml"/><Relationship Id="rId49" Type="http://schemas.microsoft.com/office/2007/relationships/slicerCache" Target="slicerCaches/slicerCache10.xml"/><Relationship Id="rId57" Type="http://schemas.openxmlformats.org/officeDocument/2006/relationships/customXml" Target="../customXml/item1.xml"/><Relationship Id="rId10" Type="http://schemas.openxmlformats.org/officeDocument/2006/relationships/worksheet" Target="worksheets/sheet10.xml"/><Relationship Id="rId31" Type="http://schemas.openxmlformats.org/officeDocument/2006/relationships/pivotCacheDefinition" Target="pivotCache/pivotCacheDefinition5.xml"/><Relationship Id="rId44" Type="http://schemas.microsoft.com/office/2007/relationships/slicerCache" Target="slicerCaches/slicerCache5.xml"/><Relationship Id="rId52" Type="http://schemas.openxmlformats.org/officeDocument/2006/relationships/styles" Target="styles.xml"/><Relationship Id="rId60" Type="http://schemas.openxmlformats.org/officeDocument/2006/relationships/customXml" Target="../customXml/item4.xml"/><Relationship Id="rId65" Type="http://schemas.openxmlformats.org/officeDocument/2006/relationships/customXml" Target="../customXml/item9.xml"/><Relationship Id="rId73"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pivotCacheDefinition" Target="pivotCache/pivotCacheDefinition13.xml"/><Relationship Id="rId34" Type="http://schemas.openxmlformats.org/officeDocument/2006/relationships/pivotCacheDefinition" Target="pivotCache/pivotCacheDefinition8.xml"/><Relationship Id="rId50" Type="http://schemas.openxmlformats.org/officeDocument/2006/relationships/theme" Target="theme/theme1.xml"/><Relationship Id="rId55" Type="http://schemas.microsoft.com/office/2017/10/relationships/person" Target="persons/person.xml"/><Relationship Id="rId7" Type="http://schemas.openxmlformats.org/officeDocument/2006/relationships/worksheet" Target="worksheets/sheet7.xml"/><Relationship Id="rId7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[BSYS 2050 - Project.xlsx]Pivot Table 1 - dashboard!PivotTable3</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Youth Admission to Correctional</a:t>
            </a:r>
            <a:r>
              <a:rPr lang="en-US" baseline="0"/>
              <a:t> Services</a:t>
            </a:r>
            <a:r>
              <a:rPr lang="en-US"/>
              <a:t>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1 - dashboard'!$B$3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 1 - dashboard'!$A$4:$A$27</c:f>
              <c:strCache>
                <c:ptCount val="23"/>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strCache>
            </c:strRef>
          </c:cat>
          <c:val>
            <c:numRef>
              <c:f>'Pivot Table 1 - dashboard'!$B$4:$B$27</c:f>
              <c:numCache>
                <c:formatCode>General</c:formatCode>
                <c:ptCount val="23"/>
                <c:pt idx="0">
                  <c:v>70542</c:v>
                </c:pt>
                <c:pt idx="1">
                  <c:v>70189</c:v>
                </c:pt>
                <c:pt idx="2">
                  <c:v>66270</c:v>
                </c:pt>
                <c:pt idx="3">
                  <c:v>66323</c:v>
                </c:pt>
                <c:pt idx="4">
                  <c:v>70245</c:v>
                </c:pt>
                <c:pt idx="5">
                  <c:v>52491</c:v>
                </c:pt>
                <c:pt idx="6">
                  <c:v>58498</c:v>
                </c:pt>
                <c:pt idx="7">
                  <c:v>54004</c:v>
                </c:pt>
                <c:pt idx="8">
                  <c:v>57326</c:v>
                </c:pt>
                <c:pt idx="9">
                  <c:v>57498</c:v>
                </c:pt>
                <c:pt idx="10">
                  <c:v>60322</c:v>
                </c:pt>
                <c:pt idx="11">
                  <c:v>58967</c:v>
                </c:pt>
                <c:pt idx="12">
                  <c:v>55510</c:v>
                </c:pt>
                <c:pt idx="13">
                  <c:v>50912</c:v>
                </c:pt>
                <c:pt idx="14">
                  <c:v>33984</c:v>
                </c:pt>
                <c:pt idx="15">
                  <c:v>24425</c:v>
                </c:pt>
                <c:pt idx="16">
                  <c:v>20975</c:v>
                </c:pt>
                <c:pt idx="17">
                  <c:v>17752</c:v>
                </c:pt>
                <c:pt idx="18">
                  <c:v>16545</c:v>
                </c:pt>
                <c:pt idx="19">
                  <c:v>19069</c:v>
                </c:pt>
                <c:pt idx="20">
                  <c:v>17236</c:v>
                </c:pt>
                <c:pt idx="21">
                  <c:v>14578</c:v>
                </c:pt>
                <c:pt idx="22">
                  <c:v>17618</c:v>
                </c:pt>
              </c:numCache>
            </c:numRef>
          </c:val>
          <c:smooth val="0"/>
          <c:extLst>
            <c:ext xmlns:c16="http://schemas.microsoft.com/office/drawing/2014/chart" uri="{C3380CC4-5D6E-409C-BE32-E72D297353CC}">
              <c16:uniqueId val="{00000000-9EA8-424D-B473-7F6694433838}"/>
            </c:ext>
          </c:extLst>
        </c:ser>
        <c:dLbls>
          <c:showLegendKey val="0"/>
          <c:showVal val="0"/>
          <c:showCatName val="0"/>
          <c:showSerName val="0"/>
          <c:showPercent val="0"/>
          <c:showBubbleSize val="0"/>
        </c:dLbls>
        <c:marker val="1"/>
        <c:smooth val="0"/>
        <c:axId val="1819612160"/>
        <c:axId val="1820266976"/>
      </c:lineChart>
      <c:catAx>
        <c:axId val="181961216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inorGridlines>
          <c: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a:effectLst/>
          </c:spPr>
        </c:min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20266976"/>
        <c:crosses val="autoZero"/>
        <c:auto val="1"/>
        <c:lblAlgn val="ctr"/>
        <c:lblOffset val="100"/>
        <c:noMultiLvlLbl val="0"/>
      </c:catAx>
      <c:valAx>
        <c:axId val="18202669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inorGridlines>
          <c: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a:effectLst/>
          </c:spPr>
        </c:min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Youth Admissions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19612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[BSYS 2050 - Project.xlsx]Pivot Table 2 - dashboard!PivotTable1</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CA"/>
              <a:t>Male VS Female Admissions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none"/>
        </c:marker>
        <c:dLbl>
          <c:idx val="0"/>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ln w="22225" cap="rnd">
            <a:solidFill>
              <a:schemeClr val="accent1"/>
            </a:solidFill>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2 - dashboard'!$B$3</c:f>
              <c:strCache>
                <c:ptCount val="1"/>
                <c:pt idx="0">
                  <c:v>Male Admissions</c:v>
                </c:pt>
              </c:strCache>
            </c:strRef>
          </c:tx>
          <c:spPr>
            <a:ln w="22225" cap="rnd">
              <a:solidFill>
                <a:schemeClr val="accent1"/>
              </a:solidFill>
            </a:ln>
            <a:effectLst>
              <a:glow rad="139700">
                <a:schemeClr val="accent1">
                  <a:satMod val="175000"/>
                  <a:alpha val="14000"/>
                </a:schemeClr>
              </a:glow>
            </a:effectLst>
          </c:spPr>
          <c:marker>
            <c:symbol val="none"/>
          </c:marker>
          <c:cat>
            <c:strRef>
              <c:f>'Pivot Table 2 - dashboard'!$A$4:$A$27</c:f>
              <c:strCache>
                <c:ptCount val="23"/>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strCache>
            </c:strRef>
          </c:cat>
          <c:val>
            <c:numRef>
              <c:f>'Pivot Table 2 - dashboard'!$B$4:$B$27</c:f>
              <c:numCache>
                <c:formatCode>General</c:formatCode>
                <c:ptCount val="23"/>
                <c:pt idx="0">
                  <c:v>44546</c:v>
                </c:pt>
                <c:pt idx="1">
                  <c:v>43939</c:v>
                </c:pt>
                <c:pt idx="2">
                  <c:v>41047</c:v>
                </c:pt>
                <c:pt idx="3">
                  <c:v>41827</c:v>
                </c:pt>
                <c:pt idx="4">
                  <c:v>42831</c:v>
                </c:pt>
                <c:pt idx="5">
                  <c:v>30041</c:v>
                </c:pt>
                <c:pt idx="6">
                  <c:v>35881</c:v>
                </c:pt>
                <c:pt idx="7">
                  <c:v>36609</c:v>
                </c:pt>
                <c:pt idx="8">
                  <c:v>35076</c:v>
                </c:pt>
                <c:pt idx="9">
                  <c:v>34173</c:v>
                </c:pt>
                <c:pt idx="10">
                  <c:v>35814</c:v>
                </c:pt>
                <c:pt idx="11">
                  <c:v>34081</c:v>
                </c:pt>
                <c:pt idx="12">
                  <c:v>31608</c:v>
                </c:pt>
                <c:pt idx="13">
                  <c:v>28096</c:v>
                </c:pt>
                <c:pt idx="14">
                  <c:v>26243</c:v>
                </c:pt>
                <c:pt idx="15">
                  <c:v>18852</c:v>
                </c:pt>
                <c:pt idx="16">
                  <c:v>16163</c:v>
                </c:pt>
                <c:pt idx="17">
                  <c:v>13583</c:v>
                </c:pt>
                <c:pt idx="18">
                  <c:v>12437</c:v>
                </c:pt>
                <c:pt idx="19">
                  <c:v>14451</c:v>
                </c:pt>
                <c:pt idx="20">
                  <c:v>13140</c:v>
                </c:pt>
                <c:pt idx="21">
                  <c:v>11279</c:v>
                </c:pt>
                <c:pt idx="22">
                  <c:v>13777</c:v>
                </c:pt>
              </c:numCache>
            </c:numRef>
          </c:val>
          <c:smooth val="0"/>
          <c:extLst>
            <c:ext xmlns:c16="http://schemas.microsoft.com/office/drawing/2014/chart" uri="{C3380CC4-5D6E-409C-BE32-E72D297353CC}">
              <c16:uniqueId val="{00000000-D02D-43CF-A0E0-877AE4B95F03}"/>
            </c:ext>
          </c:extLst>
        </c:ser>
        <c:ser>
          <c:idx val="1"/>
          <c:order val="1"/>
          <c:tx>
            <c:strRef>
              <c:f>'Pivot Table 2 - dashboard'!$C$3</c:f>
              <c:strCache>
                <c:ptCount val="1"/>
                <c:pt idx="0">
                  <c:v>Female Admissions</c:v>
                </c:pt>
              </c:strCache>
            </c:strRef>
          </c:tx>
          <c:spPr>
            <a:ln w="22225" cap="rnd">
              <a:solidFill>
                <a:schemeClr val="accent2"/>
              </a:solidFill>
            </a:ln>
            <a:effectLst>
              <a:glow rad="139700">
                <a:schemeClr val="accent2">
                  <a:satMod val="175000"/>
                  <a:alpha val="14000"/>
                </a:schemeClr>
              </a:glow>
            </a:effectLst>
          </c:spPr>
          <c:marker>
            <c:symbol val="none"/>
          </c:marker>
          <c:cat>
            <c:strRef>
              <c:f>'Pivot Table 2 - dashboard'!$A$4:$A$27</c:f>
              <c:strCache>
                <c:ptCount val="23"/>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strCache>
            </c:strRef>
          </c:cat>
          <c:val>
            <c:numRef>
              <c:f>'Pivot Table 2 - dashboard'!$C$4:$C$27</c:f>
              <c:numCache>
                <c:formatCode>General</c:formatCode>
                <c:ptCount val="23"/>
                <c:pt idx="0">
                  <c:v>11500</c:v>
                </c:pt>
                <c:pt idx="1">
                  <c:v>11862</c:v>
                </c:pt>
                <c:pt idx="2">
                  <c:v>10993</c:v>
                </c:pt>
                <c:pt idx="3">
                  <c:v>11126</c:v>
                </c:pt>
                <c:pt idx="4">
                  <c:v>11543</c:v>
                </c:pt>
                <c:pt idx="5">
                  <c:v>7555</c:v>
                </c:pt>
                <c:pt idx="6">
                  <c:v>9646</c:v>
                </c:pt>
                <c:pt idx="7">
                  <c:v>9500</c:v>
                </c:pt>
                <c:pt idx="8">
                  <c:v>9381</c:v>
                </c:pt>
                <c:pt idx="9">
                  <c:v>9225</c:v>
                </c:pt>
                <c:pt idx="10">
                  <c:v>9787</c:v>
                </c:pt>
                <c:pt idx="11">
                  <c:v>9781</c:v>
                </c:pt>
                <c:pt idx="12">
                  <c:v>9262</c:v>
                </c:pt>
                <c:pt idx="13">
                  <c:v>8525</c:v>
                </c:pt>
                <c:pt idx="14">
                  <c:v>7735</c:v>
                </c:pt>
                <c:pt idx="15">
                  <c:v>5558</c:v>
                </c:pt>
                <c:pt idx="16">
                  <c:v>4806</c:v>
                </c:pt>
                <c:pt idx="17">
                  <c:v>4161</c:v>
                </c:pt>
                <c:pt idx="18">
                  <c:v>4101</c:v>
                </c:pt>
                <c:pt idx="19">
                  <c:v>4596</c:v>
                </c:pt>
                <c:pt idx="20">
                  <c:v>4032</c:v>
                </c:pt>
                <c:pt idx="21">
                  <c:v>3247</c:v>
                </c:pt>
                <c:pt idx="22">
                  <c:v>3793</c:v>
                </c:pt>
              </c:numCache>
            </c:numRef>
          </c:val>
          <c:smooth val="0"/>
          <c:extLst>
            <c:ext xmlns:c16="http://schemas.microsoft.com/office/drawing/2014/chart" uri="{C3380CC4-5D6E-409C-BE32-E72D297353CC}">
              <c16:uniqueId val="{00000001-D02D-43CF-A0E0-877AE4B95F03}"/>
            </c:ext>
          </c:extLst>
        </c:ser>
        <c:dLbls>
          <c:showLegendKey val="0"/>
          <c:showVal val="0"/>
          <c:showCatName val="0"/>
          <c:showSerName val="0"/>
          <c:showPercent val="0"/>
          <c:showBubbleSize val="0"/>
        </c:dLbls>
        <c:smooth val="0"/>
        <c:axId val="392542528"/>
        <c:axId val="392541280"/>
      </c:lineChart>
      <c:catAx>
        <c:axId val="3925425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2541280"/>
        <c:crosses val="autoZero"/>
        <c:auto val="1"/>
        <c:lblAlgn val="ctr"/>
        <c:lblOffset val="100"/>
        <c:noMultiLvlLbl val="0"/>
      </c:catAx>
      <c:valAx>
        <c:axId val="3925412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Admission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2542528"/>
        <c:crosses val="autoZero"/>
        <c:crossBetween val="between"/>
      </c:valAx>
      <c:spPr>
        <a:noFill/>
        <a:ln>
          <a:noFill/>
        </a:ln>
        <a:effectLst/>
      </c:spPr>
    </c:plotArea>
    <c:legend>
      <c:legendPos val="r"/>
      <c:layout>
        <c:manualLayout>
          <c:xMode val="edge"/>
          <c:yMode val="edge"/>
          <c:x val="0.78215928569701465"/>
          <c:y val="0.51901599384941555"/>
          <c:w val="0.18924644394308282"/>
          <c:h val="0.103377056876633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[BSYS 2050 - Project.xlsx]Pivot Table 4 - dashboard!PivotTable9</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400"/>
              <a:t>Average Youth Admissions</a:t>
            </a:r>
            <a:r>
              <a:rPr lang="en-GB" sz="1400" baseline="0"/>
              <a:t> by Indigenous Identity</a:t>
            </a:r>
            <a:r>
              <a:rPr lang="en-GB" sz="1400"/>
              <a: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4 - dashboard'!$B$3</c:f>
              <c:strCache>
                <c:ptCount val="1"/>
                <c:pt idx="0">
                  <c:v>Indigenous Identity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4 - dashboard'!$A$4:$A$27</c:f>
              <c:strCache>
                <c:ptCount val="23"/>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strCache>
            </c:strRef>
          </c:cat>
          <c:val>
            <c:numRef>
              <c:f>'Pivot Table 4 - dashboard'!$B$4:$B$27</c:f>
              <c:numCache>
                <c:formatCode>General</c:formatCode>
                <c:ptCount val="23"/>
                <c:pt idx="0">
                  <c:v>8970</c:v>
                </c:pt>
                <c:pt idx="1">
                  <c:v>10222</c:v>
                </c:pt>
                <c:pt idx="2">
                  <c:v>9717</c:v>
                </c:pt>
                <c:pt idx="3">
                  <c:v>10331</c:v>
                </c:pt>
                <c:pt idx="4">
                  <c:v>10058</c:v>
                </c:pt>
                <c:pt idx="5">
                  <c:v>8528</c:v>
                </c:pt>
                <c:pt idx="6">
                  <c:v>8199</c:v>
                </c:pt>
                <c:pt idx="7">
                  <c:v>10426</c:v>
                </c:pt>
                <c:pt idx="8">
                  <c:v>10258</c:v>
                </c:pt>
                <c:pt idx="9">
                  <c:v>10424</c:v>
                </c:pt>
                <c:pt idx="10">
                  <c:v>12050</c:v>
                </c:pt>
                <c:pt idx="11">
                  <c:v>11912</c:v>
                </c:pt>
                <c:pt idx="12">
                  <c:v>11306</c:v>
                </c:pt>
                <c:pt idx="13">
                  <c:v>10411</c:v>
                </c:pt>
                <c:pt idx="14">
                  <c:v>10578</c:v>
                </c:pt>
                <c:pt idx="15">
                  <c:v>7667</c:v>
                </c:pt>
                <c:pt idx="16">
                  <c:v>6853</c:v>
                </c:pt>
                <c:pt idx="17">
                  <c:v>5714</c:v>
                </c:pt>
                <c:pt idx="18">
                  <c:v>5642</c:v>
                </c:pt>
                <c:pt idx="19">
                  <c:v>8262</c:v>
                </c:pt>
                <c:pt idx="20">
                  <c:v>7269</c:v>
                </c:pt>
                <c:pt idx="21">
                  <c:v>6258</c:v>
                </c:pt>
                <c:pt idx="22">
                  <c:v>7325</c:v>
                </c:pt>
              </c:numCache>
            </c:numRef>
          </c:val>
          <c:extLst>
            <c:ext xmlns:c16="http://schemas.microsoft.com/office/drawing/2014/chart" uri="{C3380CC4-5D6E-409C-BE32-E72D297353CC}">
              <c16:uniqueId val="{00000000-B4F2-4843-A1CA-BB3BCC87B955}"/>
            </c:ext>
          </c:extLst>
        </c:ser>
        <c:ser>
          <c:idx val="1"/>
          <c:order val="1"/>
          <c:tx>
            <c:strRef>
              <c:f>'Pivot Table 4 - dashboard'!$C$3</c:f>
              <c:strCache>
                <c:ptCount val="1"/>
                <c:pt idx="0">
                  <c:v>Non-Indigenous Identity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4 - dashboard'!$A$4:$A$27</c:f>
              <c:strCache>
                <c:ptCount val="23"/>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strCache>
            </c:strRef>
          </c:cat>
          <c:val>
            <c:numRef>
              <c:f>'Pivot Table 4 - dashboard'!$C$4:$C$27</c:f>
              <c:numCache>
                <c:formatCode>General</c:formatCode>
                <c:ptCount val="23"/>
                <c:pt idx="0">
                  <c:v>44500</c:v>
                </c:pt>
                <c:pt idx="1">
                  <c:v>42079</c:v>
                </c:pt>
                <c:pt idx="2">
                  <c:v>39399</c:v>
                </c:pt>
                <c:pt idx="3">
                  <c:v>40625</c:v>
                </c:pt>
                <c:pt idx="4">
                  <c:v>42104</c:v>
                </c:pt>
                <c:pt idx="5">
                  <c:v>29299</c:v>
                </c:pt>
                <c:pt idx="6">
                  <c:v>35097</c:v>
                </c:pt>
                <c:pt idx="7">
                  <c:v>35072</c:v>
                </c:pt>
                <c:pt idx="8">
                  <c:v>33377</c:v>
                </c:pt>
                <c:pt idx="9">
                  <c:v>32522</c:v>
                </c:pt>
                <c:pt idx="10">
                  <c:v>32938</c:v>
                </c:pt>
                <c:pt idx="11">
                  <c:v>31074</c:v>
                </c:pt>
                <c:pt idx="12">
                  <c:v>28827</c:v>
                </c:pt>
                <c:pt idx="13">
                  <c:v>25519</c:v>
                </c:pt>
                <c:pt idx="14">
                  <c:v>22715</c:v>
                </c:pt>
                <c:pt idx="15">
                  <c:v>16471</c:v>
                </c:pt>
                <c:pt idx="16">
                  <c:v>13802</c:v>
                </c:pt>
                <c:pt idx="17">
                  <c:v>11743</c:v>
                </c:pt>
                <c:pt idx="18">
                  <c:v>10649</c:v>
                </c:pt>
                <c:pt idx="19">
                  <c:v>9605</c:v>
                </c:pt>
                <c:pt idx="20">
                  <c:v>9127</c:v>
                </c:pt>
                <c:pt idx="21">
                  <c:v>7958</c:v>
                </c:pt>
                <c:pt idx="22">
                  <c:v>9820</c:v>
                </c:pt>
              </c:numCache>
            </c:numRef>
          </c:val>
          <c:extLst>
            <c:ext xmlns:c16="http://schemas.microsoft.com/office/drawing/2014/chart" uri="{C3380CC4-5D6E-409C-BE32-E72D297353CC}">
              <c16:uniqueId val="{00000001-B4F2-4843-A1CA-BB3BCC87B955}"/>
            </c:ext>
          </c:extLst>
        </c:ser>
        <c:ser>
          <c:idx val="2"/>
          <c:order val="2"/>
          <c:tx>
            <c:strRef>
              <c:f>'Pivot Table 4 - dashboard'!$D$3</c:f>
              <c:strCache>
                <c:ptCount val="1"/>
                <c:pt idx="0">
                  <c:v>Indigenous Idenity Unknown</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4 - dashboard'!$A$4:$A$27</c:f>
              <c:strCache>
                <c:ptCount val="23"/>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pt idx="21">
                  <c:v>2019</c:v>
                </c:pt>
                <c:pt idx="22">
                  <c:v>2020</c:v>
                </c:pt>
              </c:strCache>
            </c:strRef>
          </c:cat>
          <c:val>
            <c:numRef>
              <c:f>'Pivot Table 4 - dashboard'!$D$4:$D$27</c:f>
              <c:numCache>
                <c:formatCode>General</c:formatCode>
                <c:ptCount val="23"/>
                <c:pt idx="0">
                  <c:v>17072</c:v>
                </c:pt>
                <c:pt idx="1">
                  <c:v>17888</c:v>
                </c:pt>
                <c:pt idx="2">
                  <c:v>17154</c:v>
                </c:pt>
                <c:pt idx="3">
                  <c:v>15367</c:v>
                </c:pt>
                <c:pt idx="4">
                  <c:v>18083</c:v>
                </c:pt>
                <c:pt idx="5">
                  <c:v>14664</c:v>
                </c:pt>
                <c:pt idx="6">
                  <c:v>15202</c:v>
                </c:pt>
                <c:pt idx="7">
                  <c:v>8506</c:v>
                </c:pt>
                <c:pt idx="8">
                  <c:v>13691</c:v>
                </c:pt>
                <c:pt idx="9">
                  <c:v>14552</c:v>
                </c:pt>
                <c:pt idx="10">
                  <c:v>15334</c:v>
                </c:pt>
                <c:pt idx="11">
                  <c:v>15981</c:v>
                </c:pt>
                <c:pt idx="12">
                  <c:v>15377</c:v>
                </c:pt>
                <c:pt idx="13">
                  <c:v>14982</c:v>
                </c:pt>
                <c:pt idx="14">
                  <c:v>691</c:v>
                </c:pt>
                <c:pt idx="15">
                  <c:v>287</c:v>
                </c:pt>
                <c:pt idx="16">
                  <c:v>320</c:v>
                </c:pt>
                <c:pt idx="17">
                  <c:v>295</c:v>
                </c:pt>
                <c:pt idx="18">
                  <c:v>254</c:v>
                </c:pt>
                <c:pt idx="19">
                  <c:v>1202</c:v>
                </c:pt>
                <c:pt idx="20">
                  <c:v>840</c:v>
                </c:pt>
                <c:pt idx="21">
                  <c:v>362</c:v>
                </c:pt>
                <c:pt idx="22">
                  <c:v>473</c:v>
                </c:pt>
              </c:numCache>
            </c:numRef>
          </c:val>
          <c:extLst>
            <c:ext xmlns:c16="http://schemas.microsoft.com/office/drawing/2014/chart" uri="{C3380CC4-5D6E-409C-BE32-E72D297353CC}">
              <c16:uniqueId val="{00000002-B4F2-4843-A1CA-BB3BCC87B955}"/>
            </c:ext>
          </c:extLst>
        </c:ser>
        <c:dLbls>
          <c:showLegendKey val="0"/>
          <c:showVal val="0"/>
          <c:showCatName val="0"/>
          <c:showSerName val="0"/>
          <c:showPercent val="0"/>
          <c:showBubbleSize val="0"/>
        </c:dLbls>
        <c:gapWidth val="100"/>
        <c:overlap val="-24"/>
        <c:axId val="1488966592"/>
        <c:axId val="1483804672"/>
      </c:barChart>
      <c:catAx>
        <c:axId val="1488966592"/>
        <c:scaling>
          <c:orientation val="minMax"/>
        </c:scaling>
        <c:delete val="1"/>
        <c:axPos val="b"/>
        <c:numFmt formatCode="General" sourceLinked="1"/>
        <c:majorTickMark val="none"/>
        <c:minorTickMark val="none"/>
        <c:tickLblPos val="nextTo"/>
        <c:crossAx val="1483804672"/>
        <c:crosses val="autoZero"/>
        <c:auto val="1"/>
        <c:lblAlgn val="ctr"/>
        <c:lblOffset val="100"/>
        <c:noMultiLvlLbl val="0"/>
      </c:catAx>
      <c:valAx>
        <c:axId val="148380467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Youth</a:t>
                </a:r>
                <a:r>
                  <a:rPr lang="en-GB" baseline="0"/>
                  <a:t> Admissions</a:t>
                </a:r>
                <a:endParaRPr lang="en-GB"/>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89665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[BSYS 2050 - Project.xlsx]Q2!PivotTable5</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Male VS Female Youth Incarcerations Per Province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4472C4"/>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D7D31"/>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ED7D31"/>
          </a:solidFill>
          <a:ln w="9525" cap="flat" cmpd="sng" algn="ctr">
            <a:solidFill>
              <a:schemeClr val="accent2"/>
            </a:solidFill>
            <a:miter lim="800000"/>
          </a:ln>
          <a:effectLst>
            <a:glow rad="63500">
              <a:schemeClr val="accent2">
                <a:satMod val="175000"/>
                <a:alpha val="25000"/>
              </a:schemeClr>
            </a:glow>
          </a:effectLst>
        </c:spPr>
        <c:dLbl>
          <c:idx val="0"/>
          <c:layout>
            <c:manualLayout>
              <c:x val="6.9156293222683261E-3"/>
              <c:y val="-2.570694087403693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ED7D31"/>
          </a:solidFill>
          <a:ln w="9525" cap="flat" cmpd="sng" algn="ctr">
            <a:solidFill>
              <a:schemeClr val="accent2"/>
            </a:solidFill>
            <a:miter lim="800000"/>
          </a:ln>
          <a:effectLst>
            <a:glow rad="63500">
              <a:schemeClr val="accent2">
                <a:satMod val="175000"/>
                <a:alpha val="25000"/>
              </a:schemeClr>
            </a:glow>
          </a:effectLst>
        </c:spPr>
        <c:dLbl>
          <c:idx val="0"/>
          <c:layout>
            <c:manualLayout>
              <c:x val="3.5756853396900199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'Q2'!$B$5</c:f>
              <c:strCache>
                <c:ptCount val="1"/>
                <c:pt idx="0">
                  <c:v>Male Incarcerations</c:v>
                </c:pt>
              </c:strCache>
            </c:strRef>
          </c:tx>
          <c:spPr>
            <a:solidFill>
              <a:srgbClr val="4472C4"/>
            </a:solid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'Q2'!$A$6:$A$18</c:f>
              <c:strCache>
                <c:ptCount val="13"/>
                <c:pt idx="0">
                  <c:v>Alberta</c:v>
                </c:pt>
                <c:pt idx="1">
                  <c:v>British Columbia</c:v>
                </c:pt>
                <c:pt idx="2">
                  <c:v>Manitoba</c:v>
                </c:pt>
                <c:pt idx="3">
                  <c:v>New Brunswick</c:v>
                </c:pt>
                <c:pt idx="4">
                  <c:v>Newfoundland and Labrador </c:v>
                </c:pt>
                <c:pt idx="5">
                  <c:v>Northwest Territories</c:v>
                </c:pt>
                <c:pt idx="6">
                  <c:v>Nova Scotia</c:v>
                </c:pt>
                <c:pt idx="7">
                  <c:v>Nunavut</c:v>
                </c:pt>
                <c:pt idx="8">
                  <c:v>Ontario</c:v>
                </c:pt>
                <c:pt idx="9">
                  <c:v>Prince Edward Island</c:v>
                </c:pt>
                <c:pt idx="10">
                  <c:v>Quebec</c:v>
                </c:pt>
                <c:pt idx="11">
                  <c:v>Saskatchewan</c:v>
                </c:pt>
                <c:pt idx="12">
                  <c:v>Yukon</c:v>
                </c:pt>
              </c:strCache>
            </c:strRef>
          </c:cat>
          <c:val>
            <c:numRef>
              <c:f>'Q2'!$B$6:$B$18</c:f>
              <c:numCache>
                <c:formatCode>General</c:formatCode>
                <c:ptCount val="13"/>
                <c:pt idx="1">
                  <c:v>2008</c:v>
                </c:pt>
                <c:pt idx="2">
                  <c:v>1798</c:v>
                </c:pt>
                <c:pt idx="3">
                  <c:v>382</c:v>
                </c:pt>
                <c:pt idx="4">
                  <c:v>163</c:v>
                </c:pt>
                <c:pt idx="5">
                  <c:v>73</c:v>
                </c:pt>
                <c:pt idx="6">
                  <c:v>267</c:v>
                </c:pt>
                <c:pt idx="7">
                  <c:v>25</c:v>
                </c:pt>
                <c:pt idx="8">
                  <c:v>4034</c:v>
                </c:pt>
                <c:pt idx="9">
                  <c:v>82</c:v>
                </c:pt>
                <c:pt idx="11">
                  <c:v>2431</c:v>
                </c:pt>
                <c:pt idx="12">
                  <c:v>16</c:v>
                </c:pt>
              </c:numCache>
            </c:numRef>
          </c:val>
          <c:extLst>
            <c:ext xmlns:c16="http://schemas.microsoft.com/office/drawing/2014/chart" uri="{C3380CC4-5D6E-409C-BE32-E72D297353CC}">
              <c16:uniqueId val="{00000003-DA54-9946-931C-29E0E56412AD}"/>
            </c:ext>
          </c:extLst>
        </c:ser>
        <c:ser>
          <c:idx val="1"/>
          <c:order val="1"/>
          <c:tx>
            <c:strRef>
              <c:f>'Q2'!$C$5</c:f>
              <c:strCache>
                <c:ptCount val="1"/>
                <c:pt idx="0">
                  <c:v>Female Incarceration </c:v>
                </c:pt>
              </c:strCache>
            </c:strRef>
          </c:tx>
          <c:spPr>
            <a:solidFill>
              <a:srgbClr val="ED7D31"/>
            </a:solidFill>
            <a:ln w="9525" cap="flat" cmpd="sng" algn="ctr">
              <a:solidFill>
                <a:schemeClr val="accent2"/>
              </a:solidFill>
              <a:miter lim="800000"/>
            </a:ln>
            <a:effectLst>
              <a:glow rad="63500">
                <a:schemeClr val="accent2">
                  <a:satMod val="175000"/>
                  <a:alpha val="25000"/>
                </a:schemeClr>
              </a:glow>
            </a:effectLst>
          </c:spPr>
          <c:invertIfNegative val="0"/>
          <c:dPt>
            <c:idx val="5"/>
            <c:invertIfNegative val="0"/>
            <c:bubble3D val="0"/>
            <c:spPr>
              <a:solidFill>
                <a:srgbClr val="ED7D31"/>
              </a:solidFill>
              <a:ln w="9525" cap="flat" cmpd="sng" algn="ctr">
                <a:solidFill>
                  <a:schemeClr val="accent2"/>
                </a:solidFill>
                <a:miter lim="800000"/>
              </a:ln>
              <a:effectLst>
                <a:glow rad="63500">
                  <a:schemeClr val="accent2">
                    <a:satMod val="175000"/>
                    <a:alpha val="25000"/>
                  </a:schemeClr>
                </a:glow>
              </a:effectLst>
            </c:spPr>
            <c:extLst>
              <c:ext xmlns:c16="http://schemas.microsoft.com/office/drawing/2014/chart" uri="{C3380CC4-5D6E-409C-BE32-E72D297353CC}">
                <c16:uniqueId val="{00000001-4E19-4187-BB9C-70F61681C588}"/>
              </c:ext>
            </c:extLst>
          </c:dPt>
          <c:dPt>
            <c:idx val="12"/>
            <c:invertIfNegative val="0"/>
            <c:bubble3D val="0"/>
            <c:spPr>
              <a:solidFill>
                <a:srgbClr val="ED7D31"/>
              </a:solidFill>
              <a:ln w="9525" cap="flat" cmpd="sng" algn="ctr">
                <a:solidFill>
                  <a:schemeClr val="accent2"/>
                </a:solidFill>
                <a:miter lim="800000"/>
              </a:ln>
              <a:effectLst>
                <a:glow rad="63500">
                  <a:schemeClr val="accent2">
                    <a:satMod val="175000"/>
                    <a:alpha val="25000"/>
                  </a:schemeClr>
                </a:glow>
              </a:effectLst>
            </c:spPr>
            <c:extLst>
              <c:ext xmlns:c16="http://schemas.microsoft.com/office/drawing/2014/chart" uri="{C3380CC4-5D6E-409C-BE32-E72D297353CC}">
                <c16:uniqueId val="{00000003-4E19-4187-BB9C-70F61681C588}"/>
              </c:ext>
            </c:extLst>
          </c:dPt>
          <c:dLbls>
            <c:dLbl>
              <c:idx val="5"/>
              <c:layout>
                <c:manualLayout>
                  <c:x val="3.5756853396900199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E19-4187-BB9C-70F61681C588}"/>
                </c:ext>
              </c:extLst>
            </c:dLbl>
            <c:dLbl>
              <c:idx val="12"/>
              <c:layout>
                <c:manualLayout>
                  <c:x val="6.9156293222683261E-3"/>
                  <c:y val="-2.570694087403693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E19-4187-BB9C-70F61681C58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'Q2'!$A$6:$A$18</c:f>
              <c:strCache>
                <c:ptCount val="13"/>
                <c:pt idx="0">
                  <c:v>Alberta</c:v>
                </c:pt>
                <c:pt idx="1">
                  <c:v>British Columbia</c:v>
                </c:pt>
                <c:pt idx="2">
                  <c:v>Manitoba</c:v>
                </c:pt>
                <c:pt idx="3">
                  <c:v>New Brunswick</c:v>
                </c:pt>
                <c:pt idx="4">
                  <c:v>Newfoundland and Labrador </c:v>
                </c:pt>
                <c:pt idx="5">
                  <c:v>Northwest Territories</c:v>
                </c:pt>
                <c:pt idx="6">
                  <c:v>Nova Scotia</c:v>
                </c:pt>
                <c:pt idx="7">
                  <c:v>Nunavut</c:v>
                </c:pt>
                <c:pt idx="8">
                  <c:v>Ontario</c:v>
                </c:pt>
                <c:pt idx="9">
                  <c:v>Prince Edward Island</c:v>
                </c:pt>
                <c:pt idx="10">
                  <c:v>Quebec</c:v>
                </c:pt>
                <c:pt idx="11">
                  <c:v>Saskatchewan</c:v>
                </c:pt>
                <c:pt idx="12">
                  <c:v>Yukon</c:v>
                </c:pt>
              </c:strCache>
            </c:strRef>
          </c:cat>
          <c:val>
            <c:numRef>
              <c:f>'Q2'!$C$6:$C$18</c:f>
              <c:numCache>
                <c:formatCode>General</c:formatCode>
                <c:ptCount val="13"/>
                <c:pt idx="1">
                  <c:v>628</c:v>
                </c:pt>
                <c:pt idx="2">
                  <c:v>896</c:v>
                </c:pt>
                <c:pt idx="3">
                  <c:v>77</c:v>
                </c:pt>
                <c:pt idx="4">
                  <c:v>54</c:v>
                </c:pt>
                <c:pt idx="5">
                  <c:v>12</c:v>
                </c:pt>
                <c:pt idx="6">
                  <c:v>98</c:v>
                </c:pt>
                <c:pt idx="7">
                  <c:v>6</c:v>
                </c:pt>
                <c:pt idx="8">
                  <c:v>762</c:v>
                </c:pt>
                <c:pt idx="9">
                  <c:v>27</c:v>
                </c:pt>
                <c:pt idx="11">
                  <c:v>682</c:v>
                </c:pt>
                <c:pt idx="12">
                  <c:v>5</c:v>
                </c:pt>
              </c:numCache>
            </c:numRef>
          </c:val>
          <c:extLst>
            <c:ext xmlns:c16="http://schemas.microsoft.com/office/drawing/2014/chart" uri="{C3380CC4-5D6E-409C-BE32-E72D297353CC}">
              <c16:uniqueId val="{00000004-DA54-9946-931C-29E0E56412AD}"/>
            </c:ext>
          </c:extLst>
        </c:ser>
        <c:dLbls>
          <c:dLblPos val="outEnd"/>
          <c:showLegendKey val="0"/>
          <c:showVal val="1"/>
          <c:showCatName val="0"/>
          <c:showSerName val="0"/>
          <c:showPercent val="0"/>
          <c:showBubbleSize val="0"/>
        </c:dLbls>
        <c:gapWidth val="315"/>
        <c:overlap val="-40"/>
        <c:axId val="1954638688"/>
        <c:axId val="1954929904"/>
      </c:barChart>
      <c:catAx>
        <c:axId val="19546386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Province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54929904"/>
        <c:crosses val="autoZero"/>
        <c:auto val="1"/>
        <c:lblAlgn val="ctr"/>
        <c:lblOffset val="100"/>
        <c:noMultiLvlLbl val="0"/>
      </c:catAx>
      <c:valAx>
        <c:axId val="19549299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Youth</a:t>
                </a:r>
                <a:r>
                  <a:rPr lang="en-GB" baseline="0"/>
                  <a:t> Incarcerations</a:t>
                </a:r>
                <a:endParaRPr lang="en-GB"/>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54638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[BSYS 2050 - Project.xlsx]Q4!PivotTable4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Youth Incarcerated by Age (1998-2020)</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solidFill>
            <a:srgbClr val="4472C4"/>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A5A5A5"/>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5B9BD5"/>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64478"/>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636363"/>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55E91"/>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6A8DD0"/>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'Q4'!$A$5</c:f>
              <c:strCache>
                <c:ptCount val="1"/>
                <c:pt idx="0">
                  <c:v>12 years old</c:v>
                </c:pt>
              </c:strCache>
            </c:strRef>
          </c:tx>
          <c:spPr>
            <a:solidFill>
              <a:srgbClr val="4472C4"/>
            </a:solid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'Q4'!$A$6</c:f>
              <c:strCache>
                <c:ptCount val="1"/>
                <c:pt idx="0">
                  <c:v>Total</c:v>
                </c:pt>
              </c:strCache>
            </c:strRef>
          </c:cat>
          <c:val>
            <c:numRef>
              <c:f>'Q4'!$A$6</c:f>
              <c:numCache>
                <c:formatCode>General</c:formatCode>
                <c:ptCount val="1"/>
                <c:pt idx="0">
                  <c:v>306</c:v>
                </c:pt>
              </c:numCache>
            </c:numRef>
          </c:val>
          <c:extLst>
            <c:ext xmlns:c16="http://schemas.microsoft.com/office/drawing/2014/chart" uri="{C3380CC4-5D6E-409C-BE32-E72D297353CC}">
              <c16:uniqueId val="{00000001-1FA4-B24D-8DDB-D1CF4E2BB332}"/>
            </c:ext>
          </c:extLst>
        </c:ser>
        <c:ser>
          <c:idx val="1"/>
          <c:order val="1"/>
          <c:tx>
            <c:strRef>
              <c:f>'Q4'!$B$5</c:f>
              <c:strCache>
                <c:ptCount val="1"/>
                <c:pt idx="0">
                  <c:v>13 years old</c:v>
                </c:pt>
              </c:strCache>
            </c:strRef>
          </c:tx>
          <c:spPr>
            <a:solidFill>
              <a:srgbClr val="A5A5A5"/>
            </a:solid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'Q4'!$A$6</c:f>
              <c:strCache>
                <c:ptCount val="1"/>
                <c:pt idx="0">
                  <c:v>Total</c:v>
                </c:pt>
              </c:strCache>
            </c:strRef>
          </c:cat>
          <c:val>
            <c:numRef>
              <c:f>'Q4'!$B$6</c:f>
              <c:numCache>
                <c:formatCode>General</c:formatCode>
                <c:ptCount val="1"/>
                <c:pt idx="0">
                  <c:v>1313</c:v>
                </c:pt>
              </c:numCache>
            </c:numRef>
          </c:val>
          <c:extLst>
            <c:ext xmlns:c16="http://schemas.microsoft.com/office/drawing/2014/chart" uri="{C3380CC4-5D6E-409C-BE32-E72D297353CC}">
              <c16:uniqueId val="{00000002-1FA4-B24D-8DDB-D1CF4E2BB332}"/>
            </c:ext>
          </c:extLst>
        </c:ser>
        <c:ser>
          <c:idx val="2"/>
          <c:order val="2"/>
          <c:tx>
            <c:strRef>
              <c:f>'Q4'!$C$5</c:f>
              <c:strCache>
                <c:ptCount val="1"/>
                <c:pt idx="0">
                  <c:v>14 years old</c:v>
                </c:pt>
              </c:strCache>
            </c:strRef>
          </c:tx>
          <c:spPr>
            <a:solidFill>
              <a:srgbClr val="5B9BD5"/>
            </a:solid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'Q4'!$A$6</c:f>
              <c:strCache>
                <c:ptCount val="1"/>
                <c:pt idx="0">
                  <c:v>Total</c:v>
                </c:pt>
              </c:strCache>
            </c:strRef>
          </c:cat>
          <c:val>
            <c:numRef>
              <c:f>'Q4'!$C$6</c:f>
              <c:numCache>
                <c:formatCode>General</c:formatCode>
                <c:ptCount val="1"/>
                <c:pt idx="0">
                  <c:v>3224</c:v>
                </c:pt>
              </c:numCache>
            </c:numRef>
          </c:val>
          <c:extLst>
            <c:ext xmlns:c16="http://schemas.microsoft.com/office/drawing/2014/chart" uri="{C3380CC4-5D6E-409C-BE32-E72D297353CC}">
              <c16:uniqueId val="{00000003-1FA4-B24D-8DDB-D1CF4E2BB332}"/>
            </c:ext>
          </c:extLst>
        </c:ser>
        <c:ser>
          <c:idx val="3"/>
          <c:order val="3"/>
          <c:tx>
            <c:strRef>
              <c:f>'Q4'!$D$5</c:f>
              <c:strCache>
                <c:ptCount val="1"/>
                <c:pt idx="0">
                  <c:v>15 years old</c:v>
                </c:pt>
              </c:strCache>
            </c:strRef>
          </c:tx>
          <c:spPr>
            <a:solidFill>
              <a:srgbClr val="264478"/>
            </a:solidFill>
            <a:ln w="9525" cap="flat" cmpd="sng" algn="ctr">
              <a:solidFill>
                <a:schemeClr val="accent1">
                  <a:lumMod val="60000"/>
                </a:schemeClr>
              </a:solidFill>
              <a:miter lim="800000"/>
            </a:ln>
            <a:effectLst>
              <a:glow rad="63500">
                <a:schemeClr val="accent1">
                  <a:lumMod val="6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'Q4'!$A$6</c:f>
              <c:strCache>
                <c:ptCount val="1"/>
                <c:pt idx="0">
                  <c:v>Total</c:v>
                </c:pt>
              </c:strCache>
            </c:strRef>
          </c:cat>
          <c:val>
            <c:numRef>
              <c:f>'Q4'!$D$6</c:f>
              <c:numCache>
                <c:formatCode>General</c:formatCode>
                <c:ptCount val="1"/>
                <c:pt idx="0">
                  <c:v>5367</c:v>
                </c:pt>
              </c:numCache>
            </c:numRef>
          </c:val>
          <c:extLst>
            <c:ext xmlns:c16="http://schemas.microsoft.com/office/drawing/2014/chart" uri="{C3380CC4-5D6E-409C-BE32-E72D297353CC}">
              <c16:uniqueId val="{00000004-1FA4-B24D-8DDB-D1CF4E2BB332}"/>
            </c:ext>
          </c:extLst>
        </c:ser>
        <c:ser>
          <c:idx val="4"/>
          <c:order val="4"/>
          <c:tx>
            <c:strRef>
              <c:f>'Q4'!$E$5</c:f>
              <c:strCache>
                <c:ptCount val="1"/>
                <c:pt idx="0">
                  <c:v>16 years old</c:v>
                </c:pt>
              </c:strCache>
            </c:strRef>
          </c:tx>
          <c:spPr>
            <a:solidFill>
              <a:srgbClr val="636363"/>
            </a:solidFill>
            <a:ln w="9525" cap="flat" cmpd="sng" algn="ctr">
              <a:solidFill>
                <a:schemeClr val="accent3">
                  <a:lumMod val="60000"/>
                </a:schemeClr>
              </a:solidFill>
              <a:miter lim="800000"/>
            </a:ln>
            <a:effectLst>
              <a:glow rad="63500">
                <a:schemeClr val="accent3">
                  <a:lumMod val="6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'Q4'!$A$6</c:f>
              <c:strCache>
                <c:ptCount val="1"/>
                <c:pt idx="0">
                  <c:v>Total</c:v>
                </c:pt>
              </c:strCache>
            </c:strRef>
          </c:cat>
          <c:val>
            <c:numRef>
              <c:f>'Q4'!$E$6</c:f>
              <c:numCache>
                <c:formatCode>General</c:formatCode>
                <c:ptCount val="1"/>
                <c:pt idx="0">
                  <c:v>7375</c:v>
                </c:pt>
              </c:numCache>
            </c:numRef>
          </c:val>
          <c:extLst>
            <c:ext xmlns:c16="http://schemas.microsoft.com/office/drawing/2014/chart" uri="{C3380CC4-5D6E-409C-BE32-E72D297353CC}">
              <c16:uniqueId val="{00000005-1FA4-B24D-8DDB-D1CF4E2BB332}"/>
            </c:ext>
          </c:extLst>
        </c:ser>
        <c:ser>
          <c:idx val="5"/>
          <c:order val="5"/>
          <c:tx>
            <c:strRef>
              <c:f>'Q4'!$F$5</c:f>
              <c:strCache>
                <c:ptCount val="1"/>
                <c:pt idx="0">
                  <c:v>17 years old</c:v>
                </c:pt>
              </c:strCache>
            </c:strRef>
          </c:tx>
          <c:spPr>
            <a:solidFill>
              <a:srgbClr val="255E91"/>
            </a:solidFill>
            <a:ln w="9525" cap="flat" cmpd="sng" algn="ctr">
              <a:solidFill>
                <a:schemeClr val="accent5">
                  <a:lumMod val="60000"/>
                </a:schemeClr>
              </a:solidFill>
              <a:miter lim="800000"/>
            </a:ln>
            <a:effectLst>
              <a:glow rad="63500">
                <a:schemeClr val="accent5">
                  <a:lumMod val="6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'Q4'!$A$6</c:f>
              <c:strCache>
                <c:ptCount val="1"/>
                <c:pt idx="0">
                  <c:v>Total</c:v>
                </c:pt>
              </c:strCache>
            </c:strRef>
          </c:cat>
          <c:val>
            <c:numRef>
              <c:f>'Q4'!$F$6</c:f>
              <c:numCache>
                <c:formatCode>General</c:formatCode>
                <c:ptCount val="1"/>
                <c:pt idx="0">
                  <c:v>9245</c:v>
                </c:pt>
              </c:numCache>
            </c:numRef>
          </c:val>
          <c:extLst>
            <c:ext xmlns:c16="http://schemas.microsoft.com/office/drawing/2014/chart" uri="{C3380CC4-5D6E-409C-BE32-E72D297353CC}">
              <c16:uniqueId val="{00000006-1FA4-B24D-8DDB-D1CF4E2BB332}"/>
            </c:ext>
          </c:extLst>
        </c:ser>
        <c:ser>
          <c:idx val="6"/>
          <c:order val="6"/>
          <c:tx>
            <c:strRef>
              <c:f>'Q4'!$G$5</c:f>
              <c:strCache>
                <c:ptCount val="1"/>
                <c:pt idx="0">
                  <c:v>18 years old</c:v>
                </c:pt>
              </c:strCache>
            </c:strRef>
          </c:tx>
          <c:spPr>
            <a:solidFill>
              <a:srgbClr val="6A8DD0"/>
            </a:solidFill>
            <a:ln w="9525" cap="flat" cmpd="sng" algn="ctr">
              <a:solidFill>
                <a:schemeClr val="accent1">
                  <a:lumMod val="80000"/>
                  <a:lumOff val="20000"/>
                </a:schemeClr>
              </a:solidFill>
              <a:miter lim="800000"/>
            </a:ln>
            <a:effectLst>
              <a:glow rad="63500">
                <a:schemeClr val="accent1">
                  <a:lumMod val="80000"/>
                  <a:lumOff val="200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'Q4'!$A$6</c:f>
              <c:strCache>
                <c:ptCount val="1"/>
                <c:pt idx="0">
                  <c:v>Total</c:v>
                </c:pt>
              </c:strCache>
            </c:strRef>
          </c:cat>
          <c:val>
            <c:numRef>
              <c:f>'Q4'!$G$6</c:f>
              <c:numCache>
                <c:formatCode>General</c:formatCode>
                <c:ptCount val="1"/>
                <c:pt idx="0">
                  <c:v>5318</c:v>
                </c:pt>
              </c:numCache>
            </c:numRef>
          </c:val>
          <c:extLst>
            <c:ext xmlns:c16="http://schemas.microsoft.com/office/drawing/2014/chart" uri="{C3380CC4-5D6E-409C-BE32-E72D297353CC}">
              <c16:uniqueId val="{00000007-1FA4-B24D-8DDB-D1CF4E2BB332}"/>
            </c:ext>
          </c:extLst>
        </c:ser>
        <c:dLbls>
          <c:dLblPos val="outEnd"/>
          <c:showLegendKey val="0"/>
          <c:showVal val="1"/>
          <c:showCatName val="0"/>
          <c:showSerName val="0"/>
          <c:showPercent val="0"/>
          <c:showBubbleSize val="0"/>
        </c:dLbls>
        <c:gapWidth val="315"/>
        <c:overlap val="-40"/>
        <c:axId val="796935183"/>
        <c:axId val="1212861695"/>
      </c:barChart>
      <c:catAx>
        <c:axId val="796935183"/>
        <c:scaling>
          <c:orientation val="minMax"/>
        </c:scaling>
        <c:delete val="1"/>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crossAx val="1212861695"/>
        <c:crosses val="autoZero"/>
        <c:auto val="1"/>
        <c:lblAlgn val="ctr"/>
        <c:lblOffset val="100"/>
        <c:noMultiLvlLbl val="0"/>
      </c:catAx>
      <c:valAx>
        <c:axId val="121286169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Youth Incarceratioms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96935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[BSYS 2050 - Project.xlsx]Q7!PivotTable4</c:name>
    <c:fmtId val="4"/>
  </c:pivotSource>
  <c:chart>
    <c:title>
      <c:tx>
        <c:rich>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r>
              <a:rPr lang="en-GB">
                <a:solidFill>
                  <a:schemeClr val="bg1"/>
                </a:solidFill>
              </a:rPr>
              <a:t>Average</a:t>
            </a:r>
            <a:r>
              <a:rPr lang="en-GB" baseline="0">
                <a:solidFill>
                  <a:schemeClr val="bg1"/>
                </a:solidFill>
              </a:rPr>
              <a:t> Probation Rates of CAnadian Provinces per 10,000 Youth (2016-2020)</a:t>
            </a:r>
            <a:endParaRPr lang="en-GB">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8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8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'Q7'!$B$3</c:f>
              <c:strCache>
                <c:ptCount val="1"/>
                <c:pt idx="0">
                  <c:v>Average Incarceration Rates between 2016-2020</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2A08-CB49-AC38-B7446D00339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2A08-CB49-AC38-B7446D003398}"/>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2A08-CB49-AC38-B7446D003398}"/>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2A08-CB49-AC38-B7446D003398}"/>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2A08-CB49-AC38-B7446D003398}"/>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2A08-CB49-AC38-B7446D003398}"/>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2A08-CB49-AC38-B7446D003398}"/>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2A08-CB49-AC38-B7446D003398}"/>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2A08-CB49-AC38-B7446D003398}"/>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2A08-CB49-AC38-B7446D003398}"/>
              </c:ext>
            </c:extLst>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2A08-CB49-AC38-B7446D003398}"/>
              </c:ext>
            </c:extLst>
          </c:dPt>
          <c:dPt>
            <c:idx val="11"/>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2A08-CB49-AC38-B7446D003398}"/>
              </c:ext>
            </c:extLst>
          </c:dPt>
          <c:dPt>
            <c:idx val="12"/>
            <c:bubble3D val="0"/>
            <c:spPr>
              <a:solidFill>
                <a:schemeClr val="accent1">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2A08-CB49-AC38-B7446D00339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'Q7'!$A$4:$A$17</c:f>
              <c:strCache>
                <c:ptCount val="13"/>
                <c:pt idx="0">
                  <c:v>Alberta</c:v>
                </c:pt>
                <c:pt idx="1">
                  <c:v>British Columbia</c:v>
                </c:pt>
                <c:pt idx="2">
                  <c:v>Manitoba</c:v>
                </c:pt>
                <c:pt idx="3">
                  <c:v>New Brunswick</c:v>
                </c:pt>
                <c:pt idx="4">
                  <c:v>Newfoundland and Labrador</c:v>
                </c:pt>
                <c:pt idx="5">
                  <c:v>Northwest Territories</c:v>
                </c:pt>
                <c:pt idx="6">
                  <c:v>Nova Scotia</c:v>
                </c:pt>
                <c:pt idx="7">
                  <c:v>Nunavut</c:v>
                </c:pt>
                <c:pt idx="8">
                  <c:v>Ontario</c:v>
                </c:pt>
                <c:pt idx="9">
                  <c:v>Prince Edward Island</c:v>
                </c:pt>
                <c:pt idx="10">
                  <c:v>Quebec</c:v>
                </c:pt>
                <c:pt idx="11">
                  <c:v>Saskatchewan </c:v>
                </c:pt>
                <c:pt idx="12">
                  <c:v>Yukon</c:v>
                </c:pt>
              </c:strCache>
            </c:strRef>
          </c:cat>
          <c:val>
            <c:numRef>
              <c:f>'Q7'!$B$4:$B$17</c:f>
              <c:numCache>
                <c:formatCode>General</c:formatCode>
                <c:ptCount val="13"/>
                <c:pt idx="0">
                  <c:v>3.7240000000000002</c:v>
                </c:pt>
                <c:pt idx="1">
                  <c:v>1.512</c:v>
                </c:pt>
                <c:pt idx="2">
                  <c:v>18.693999999999999</c:v>
                </c:pt>
                <c:pt idx="3">
                  <c:v>3.5579999999999998</c:v>
                </c:pt>
                <c:pt idx="4">
                  <c:v>2.9659999999999997</c:v>
                </c:pt>
                <c:pt idx="5">
                  <c:v>11.709999999999999</c:v>
                </c:pt>
                <c:pt idx="6">
                  <c:v>3.34</c:v>
                </c:pt>
                <c:pt idx="7">
                  <c:v>11.978</c:v>
                </c:pt>
                <c:pt idx="8">
                  <c:v>3.06</c:v>
                </c:pt>
                <c:pt idx="9">
                  <c:v>3.9180000000000001</c:v>
                </c:pt>
                <c:pt idx="10">
                  <c:v>0</c:v>
                </c:pt>
                <c:pt idx="11">
                  <c:v>16.234000000000002</c:v>
                </c:pt>
                <c:pt idx="12">
                  <c:v>8.25</c:v>
                </c:pt>
              </c:numCache>
            </c:numRef>
          </c:val>
          <c:extLst>
            <c:ext xmlns:c16="http://schemas.microsoft.com/office/drawing/2014/chart" uri="{C3380CC4-5D6E-409C-BE32-E72D297353CC}">
              <c16:uniqueId val="{0000001A-2A08-CB49-AC38-B7446D003398}"/>
            </c:ext>
          </c:extLst>
        </c:ser>
        <c:ser>
          <c:idx val="1"/>
          <c:order val="1"/>
          <c:tx>
            <c:strRef>
              <c:f>'Q7'!$C$3</c:f>
              <c:strCache>
                <c:ptCount val="1"/>
                <c:pt idx="0">
                  <c:v>Percent of Total Average Incarceration Rates (2016-2020)</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B-4D19-4543-9B78-45EA33450F0E}"/>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D-4D19-4543-9B78-45EA33450F0E}"/>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F-4D19-4543-9B78-45EA33450F0E}"/>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1-4D19-4543-9B78-45EA33450F0E}"/>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3-4D19-4543-9B78-45EA33450F0E}"/>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5-4D19-4543-9B78-45EA33450F0E}"/>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7-4D19-4543-9B78-45EA33450F0E}"/>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9-4D19-4543-9B78-45EA33450F0E}"/>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B-4D19-4543-9B78-45EA33450F0E}"/>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D-4D19-4543-9B78-45EA33450F0E}"/>
              </c:ext>
            </c:extLst>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F-4D19-4543-9B78-45EA33450F0E}"/>
              </c:ext>
            </c:extLst>
          </c:dPt>
          <c:dPt>
            <c:idx val="11"/>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1-4D19-4543-9B78-45EA33450F0E}"/>
              </c:ext>
            </c:extLst>
          </c:dPt>
          <c:dPt>
            <c:idx val="12"/>
            <c:bubble3D val="0"/>
            <c:spPr>
              <a:solidFill>
                <a:schemeClr val="accent1">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33-4D19-4543-9B78-45EA33450F0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'Q7'!$A$4:$A$17</c:f>
              <c:strCache>
                <c:ptCount val="13"/>
                <c:pt idx="0">
                  <c:v>Alberta</c:v>
                </c:pt>
                <c:pt idx="1">
                  <c:v>British Columbia</c:v>
                </c:pt>
                <c:pt idx="2">
                  <c:v>Manitoba</c:v>
                </c:pt>
                <c:pt idx="3">
                  <c:v>New Brunswick</c:v>
                </c:pt>
                <c:pt idx="4">
                  <c:v>Newfoundland and Labrador</c:v>
                </c:pt>
                <c:pt idx="5">
                  <c:v>Northwest Territories</c:v>
                </c:pt>
                <c:pt idx="6">
                  <c:v>Nova Scotia</c:v>
                </c:pt>
                <c:pt idx="7">
                  <c:v>Nunavut</c:v>
                </c:pt>
                <c:pt idx="8">
                  <c:v>Ontario</c:v>
                </c:pt>
                <c:pt idx="9">
                  <c:v>Prince Edward Island</c:v>
                </c:pt>
                <c:pt idx="10">
                  <c:v>Quebec</c:v>
                </c:pt>
                <c:pt idx="11">
                  <c:v>Saskatchewan </c:v>
                </c:pt>
                <c:pt idx="12">
                  <c:v>Yukon</c:v>
                </c:pt>
              </c:strCache>
            </c:strRef>
          </c:cat>
          <c:val>
            <c:numRef>
              <c:f>'Q7'!$C$4:$C$17</c:f>
              <c:numCache>
                <c:formatCode>0.00%</c:formatCode>
                <c:ptCount val="13"/>
                <c:pt idx="0">
                  <c:v>4.186904119445943E-2</c:v>
                </c:pt>
                <c:pt idx="1">
                  <c:v>1.6999460334592549E-2</c:v>
                </c:pt>
                <c:pt idx="2">
                  <c:v>0.21017719014211184</c:v>
                </c:pt>
                <c:pt idx="3">
                  <c:v>4.0002698327037227E-2</c:v>
                </c:pt>
                <c:pt idx="4">
                  <c:v>3.3346824968519512E-2</c:v>
                </c:pt>
                <c:pt idx="5">
                  <c:v>0.13165587335851769</c:v>
                </c:pt>
                <c:pt idx="6">
                  <c:v>3.7551717934880366E-2</c:v>
                </c:pt>
                <c:pt idx="7">
                  <c:v>0.13466900521676559</c:v>
                </c:pt>
                <c:pt idx="8">
                  <c:v>3.4403669724770637E-2</c:v>
                </c:pt>
                <c:pt idx="9">
                  <c:v>4.4050188882892603E-2</c:v>
                </c:pt>
                <c:pt idx="10">
                  <c:v>0</c:v>
                </c:pt>
                <c:pt idx="11">
                  <c:v>0.18251933801043352</c:v>
                </c:pt>
                <c:pt idx="12">
                  <c:v>9.2754991905018874E-2</c:v>
                </c:pt>
              </c:numCache>
            </c:numRef>
          </c:val>
          <c:extLst>
            <c:ext xmlns:c16="http://schemas.microsoft.com/office/drawing/2014/chart" uri="{C3380CC4-5D6E-409C-BE32-E72D297353CC}">
              <c16:uniqueId val="{0000001C-2A08-CB49-AC38-B7446D00339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1941723556618742"/>
          <c:y val="0.24064789455665866"/>
          <c:w val="0.17474749542178711"/>
          <c:h val="0.502427192756479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0404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[BSYS 2050 - Project.xlsx]Q8!PivotTable3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Trend Of</a:t>
            </a:r>
            <a:r>
              <a:rPr lang="en-US" baseline="0"/>
              <a:t> Youth Incarcerations in Canada (2016-2020)</a:t>
            </a:r>
            <a:r>
              <a:rPr lang="en-US"/>
              <a:t>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'Q8'!$B$3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'Q8'!$A$4:$A$9</c:f>
              <c:strCache>
                <c:ptCount val="5"/>
                <c:pt idx="0">
                  <c:v>2016</c:v>
                </c:pt>
                <c:pt idx="1">
                  <c:v>2017</c:v>
                </c:pt>
                <c:pt idx="2">
                  <c:v>2018</c:v>
                </c:pt>
                <c:pt idx="3">
                  <c:v>2019</c:v>
                </c:pt>
                <c:pt idx="4">
                  <c:v>2020</c:v>
                </c:pt>
              </c:strCache>
            </c:strRef>
          </c:cat>
          <c:val>
            <c:numRef>
              <c:f>'Q8'!$B$4:$B$9</c:f>
              <c:numCache>
                <c:formatCode>#,##0</c:formatCode>
                <c:ptCount val="5"/>
                <c:pt idx="0">
                  <c:v>16545</c:v>
                </c:pt>
                <c:pt idx="1">
                  <c:v>19069</c:v>
                </c:pt>
                <c:pt idx="2">
                  <c:v>17236</c:v>
                </c:pt>
                <c:pt idx="3">
                  <c:v>14578</c:v>
                </c:pt>
                <c:pt idx="4">
                  <c:v>17618</c:v>
                </c:pt>
              </c:numCache>
            </c:numRef>
          </c:val>
          <c:smooth val="0"/>
          <c:extLst>
            <c:ext xmlns:c16="http://schemas.microsoft.com/office/drawing/2014/chart" uri="{C3380CC4-5D6E-409C-BE32-E72D297353CC}">
              <c16:uniqueId val="{00000001-B055-3F42-9907-03FD22BEA23D}"/>
            </c:ext>
          </c:extLst>
        </c:ser>
        <c:dLbls>
          <c:dLblPos val="r"/>
          <c:showLegendKey val="0"/>
          <c:showVal val="1"/>
          <c:showCatName val="0"/>
          <c:showSerName val="0"/>
          <c:showPercent val="0"/>
          <c:showBubbleSize val="0"/>
        </c:dLbls>
        <c:marker val="1"/>
        <c:smooth val="0"/>
        <c:axId val="1212894191"/>
        <c:axId val="1212895839"/>
      </c:lineChart>
      <c:catAx>
        <c:axId val="121289419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12895839"/>
        <c:crosses val="autoZero"/>
        <c:auto val="1"/>
        <c:lblAlgn val="ctr"/>
        <c:lblOffset val="100"/>
        <c:noMultiLvlLbl val="0"/>
      </c:catAx>
      <c:valAx>
        <c:axId val="121289583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Total</a:t>
                </a:r>
                <a:r>
                  <a:rPr lang="en-GB" baseline="0"/>
                  <a:t> Youth Admissions</a:t>
                </a:r>
                <a:endParaRPr lang="en-GB"/>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12894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[BSYS 2050 - Project.xlsx]Sheet3!PivotTable2</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Sheet3!$B$1</c:f>
              <c:strCache>
                <c:ptCount val="1"/>
                <c:pt idx="0">
                  <c:v>Sum of Indigenous</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Sheet3!$A$2:$A$7</c:f>
              <c:strCache>
                <c:ptCount val="5"/>
                <c:pt idx="0">
                  <c:v>2016</c:v>
                </c:pt>
                <c:pt idx="1">
                  <c:v>2017</c:v>
                </c:pt>
                <c:pt idx="2">
                  <c:v>2018</c:v>
                </c:pt>
                <c:pt idx="3">
                  <c:v>2019</c:v>
                </c:pt>
                <c:pt idx="4">
                  <c:v>2020</c:v>
                </c:pt>
              </c:strCache>
            </c:strRef>
          </c:cat>
          <c:val>
            <c:numRef>
              <c:f>Sheet3!$B$2:$B$7</c:f>
              <c:numCache>
                <c:formatCode>General</c:formatCode>
                <c:ptCount val="5"/>
                <c:pt idx="0">
                  <c:v>5642</c:v>
                </c:pt>
                <c:pt idx="1">
                  <c:v>8262</c:v>
                </c:pt>
                <c:pt idx="2">
                  <c:v>7269</c:v>
                </c:pt>
                <c:pt idx="3">
                  <c:v>6258</c:v>
                </c:pt>
                <c:pt idx="4">
                  <c:v>7325</c:v>
                </c:pt>
              </c:numCache>
            </c:numRef>
          </c:val>
          <c:smooth val="0"/>
          <c:extLst>
            <c:ext xmlns:c16="http://schemas.microsoft.com/office/drawing/2014/chart" uri="{C3380CC4-5D6E-409C-BE32-E72D297353CC}">
              <c16:uniqueId val="{00000001-A610-F146-8D52-2BBBC69966F1}"/>
            </c:ext>
          </c:extLst>
        </c:ser>
        <c:ser>
          <c:idx val="1"/>
          <c:order val="1"/>
          <c:tx>
            <c:strRef>
              <c:f>Sheet3!$C$1</c:f>
              <c:strCache>
                <c:ptCount val="1"/>
                <c:pt idx="0">
                  <c:v>Sum of Non-Indigenous </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Sheet3!$A$2:$A$7</c:f>
              <c:strCache>
                <c:ptCount val="5"/>
                <c:pt idx="0">
                  <c:v>2016</c:v>
                </c:pt>
                <c:pt idx="1">
                  <c:v>2017</c:v>
                </c:pt>
                <c:pt idx="2">
                  <c:v>2018</c:v>
                </c:pt>
                <c:pt idx="3">
                  <c:v>2019</c:v>
                </c:pt>
                <c:pt idx="4">
                  <c:v>2020</c:v>
                </c:pt>
              </c:strCache>
            </c:strRef>
          </c:cat>
          <c:val>
            <c:numRef>
              <c:f>Sheet3!$C$2:$C$7</c:f>
              <c:numCache>
                <c:formatCode>General</c:formatCode>
                <c:ptCount val="5"/>
                <c:pt idx="0">
                  <c:v>10649</c:v>
                </c:pt>
                <c:pt idx="1">
                  <c:v>9605</c:v>
                </c:pt>
                <c:pt idx="2">
                  <c:v>9127</c:v>
                </c:pt>
                <c:pt idx="3">
                  <c:v>7958</c:v>
                </c:pt>
                <c:pt idx="4">
                  <c:v>9820</c:v>
                </c:pt>
              </c:numCache>
            </c:numRef>
          </c:val>
          <c:smooth val="0"/>
          <c:extLst>
            <c:ext xmlns:c16="http://schemas.microsoft.com/office/drawing/2014/chart" uri="{C3380CC4-5D6E-409C-BE32-E72D297353CC}">
              <c16:uniqueId val="{00000002-A610-F146-8D52-2BBBC69966F1}"/>
            </c:ext>
          </c:extLst>
        </c:ser>
        <c:ser>
          <c:idx val="2"/>
          <c:order val="2"/>
          <c:tx>
            <c:strRef>
              <c:f>Sheet3!$D$1</c:f>
              <c:strCache>
                <c:ptCount val="1"/>
                <c:pt idx="0">
                  <c:v>Sum of Idenity Unknown</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Sheet3!$A$2:$A$7</c:f>
              <c:strCache>
                <c:ptCount val="5"/>
                <c:pt idx="0">
                  <c:v>2016</c:v>
                </c:pt>
                <c:pt idx="1">
                  <c:v>2017</c:v>
                </c:pt>
                <c:pt idx="2">
                  <c:v>2018</c:v>
                </c:pt>
                <c:pt idx="3">
                  <c:v>2019</c:v>
                </c:pt>
                <c:pt idx="4">
                  <c:v>2020</c:v>
                </c:pt>
              </c:strCache>
            </c:strRef>
          </c:cat>
          <c:val>
            <c:numRef>
              <c:f>Sheet3!$D$2:$D$7</c:f>
              <c:numCache>
                <c:formatCode>General</c:formatCode>
                <c:ptCount val="5"/>
                <c:pt idx="0">
                  <c:v>254</c:v>
                </c:pt>
                <c:pt idx="1">
                  <c:v>1202</c:v>
                </c:pt>
                <c:pt idx="2">
                  <c:v>840</c:v>
                </c:pt>
                <c:pt idx="3">
                  <c:v>362</c:v>
                </c:pt>
                <c:pt idx="4">
                  <c:v>473</c:v>
                </c:pt>
              </c:numCache>
            </c:numRef>
          </c:val>
          <c:smooth val="0"/>
          <c:extLst>
            <c:ext xmlns:c16="http://schemas.microsoft.com/office/drawing/2014/chart" uri="{C3380CC4-5D6E-409C-BE32-E72D297353CC}">
              <c16:uniqueId val="{00000003-A610-F146-8D52-2BBBC69966F1}"/>
            </c:ext>
          </c:extLst>
        </c:ser>
        <c:dLbls>
          <c:showLegendKey val="0"/>
          <c:showVal val="0"/>
          <c:showCatName val="0"/>
          <c:showSerName val="0"/>
          <c:showPercent val="0"/>
          <c:showBubbleSize val="0"/>
        </c:dLbls>
        <c:marker val="1"/>
        <c:smooth val="0"/>
        <c:axId val="1215611663"/>
        <c:axId val="1215693071"/>
      </c:lineChart>
      <c:catAx>
        <c:axId val="121561166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15693071"/>
        <c:crosses val="autoZero"/>
        <c:auto val="1"/>
        <c:lblAlgn val="ctr"/>
        <c:lblOffset val="100"/>
        <c:noMultiLvlLbl val="0"/>
      </c:catAx>
      <c:valAx>
        <c:axId val="121569307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15611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Incarceration Rates Per 10,000 Youth in 2019/2020</cx:v>
        </cx:txData>
      </cx:tx>
      <cx:txPr>
        <a:bodyPr spcFirstLastPara="1" vertOverflow="ellipsis" horzOverflow="overflow" wrap="square" lIns="0" tIns="0" rIns="0" bIns="0" anchor="ctr" anchorCtr="1"/>
        <a:lstStyle/>
        <a:p>
          <a:pPr algn="ctr" rtl="0">
            <a:defRPr/>
          </a:pPr>
          <a:r>
            <a:rPr lang="en-US" sz="1400" b="1" i="0" u="none" strike="noStrike" baseline="0">
              <a:solidFill>
                <a:schemeClr val="bg1"/>
              </a:solidFill>
              <a:latin typeface="Calibri" panose="020F0502020204030204"/>
            </a:rPr>
            <a:t>Incarceration Rates Per 10,000 Youth in 2019/2020</a:t>
          </a:r>
        </a:p>
      </cx:txPr>
    </cx:title>
    <cx:plotArea>
      <cx:plotAreaRegion>
        <cx:series layoutId="regionMap" uniqueId="{EDF187C4-EA7D-455A-A094-3A3183BC9184}">
          <cx:tx>
            <cx:txData>
              <cx:f>_xlchart.v5.2</cx:f>
              <cx:v>Incarceration rate</cx:v>
            </cx:txData>
          </cx:tx>
          <cx:spPr>
            <a:ln>
              <a:solidFill>
                <a:schemeClr val="tx1">
                  <a:lumMod val="75000"/>
                  <a:lumOff val="25000"/>
                </a:schemeClr>
              </a:solidFill>
            </a:ln>
          </cx:spPr>
          <cx:dataId val="0"/>
          <cx:layoutPr>
            <cx:geography cultureLanguage="en-US" cultureRegion="CA" attribution="Powered by Bing">
              <cx:geoCache provider="{E9337A44-BEBE-4D9F-B70C-5C5E7DAFC167}">
                <cx:binary>1HtZc9zGkvVfUej5A117oW5cT8QUgN7Y3dxEanlBcBNQ2ApLYf31k01feSRK9rVnHF+MHyRRjaWW
zDx5zqnmPx+nfzwWz/ftm6ksqu4fj9PPb1Pn6n/89FP3mD6X991ZaR5b29nP7uzRlj/Zz5/N4/NP
T+39aKrkJ4Iw++kxvW/d8/T2P/4Jb0ue7d4+3jtjq6v+uZ2vn7u+cN3vXPvhpTf3T6WpQtO51jw6
/PPb/ywenlt3//bNc+WMm9/N9fPPb7+56e2bn16/6rth3xQwM9c/wbOcn2GhiBJEMMF8Rv23bwpb
Jf+67GHMzjjGPiJCUkqVz76Mfbwv4fk/MKGX6dw/PbXPXQcLevn3qwe/mT18rt++ebR95U6blsD+
/fw2uK/un2DNprPBL1cCe5p78J8vi/3p2/3+j3+++gCW/+qTr0Lyeq/+3aXvInJz3+X3DrJkvK++
bM1fEBZ2xiAuFGNOKKOSv4oK4me+Qj6nvo99ytWrqPzRSf04NN8+/So+N+d/r/gcn8fPkDRPxX31
9Ob0Z3//0N4/2fYvDBY5ExAFJSRXiFKC6LfREuiMUMyRoEwKLggE85fy/aWE/kcz/HHkfudVr8J4
3P/NwmiH+zc3j9aZvxD8GD9DiGIhsPIlRUyoV4GjZwIJiZWSSMKN30Xuj03qN2L19cOvo3PzN4vO
8/hGt33VjeYx/5Ld/3sUZOKMK0wF9zEjyH9pPl83JyHOsPSpkAIzyQR6DYNQDn9sWr8RoW8ffx2j
v1mjgs728Pz41wWHUyge5iPBsc85E/4r5iDRmYTg+PjHqPfvp/PjoHx57lU0roK/V8V87HP7F/IF
AUhFpZScEWBshMtXwcCUA42jPmFMEGAOgnxJhF960Mt03rx7blvjbDt/ufijEv5xWL57wav4fHz3
94rP4b6CnXj4C5sNZ2eKIs6AamPuA0nA3zYbJc8YxQh4Av6ViX9NE/7IjH4cm/9+8lVQDn8zCDva
1qXjc+d+zVTz3P1erv45LQRFxH2pBESBEUA2Jr+NEMigM0wU9oF3A9WTQnwZ+19E7s9O78fh+o1V
vord8f94Qf2Ghvtat35zy5/UrYKccQmkAGgbkO5TOX0bKyWAukmFCCfipT0Btfu6mr5oyt+ez4+D
8+W5b+b+f1yiXlTuvjX2ywb8CNT/XKFwdIaAbwkgxMz3iY+hm3zNy3xQp8SH8CgfKX5izl/G/qVQ
/sCEfrz7vz74qhgujn+v7qKhzZoufRPYoi8f/kpJA13mpDCRFERRxfjrLgMhO8MYVKjiWAHMKcC4
r+viz8zsxzH6/g2vgqX/ZlTt2Ff3Q+++7NP/vnwEP2OIMkaAj0HtvPJ2ALmQYKfIfSc3//1EfhyS
X1fwKhLH2//PZfPbPtyvHmV47+6jF3PzKyvu96++LBoc11eP/iuvfxivX1J++/TzW/A1Ebhnv5qm
p5d8UxGXraken99ET+N9+/Rm252MpC+58NULnu879/NbT+AzJbFkYMoRBGXoA/SdGMvp0snT40Iq
sPUEAwoOga9OlOHnt0yeIS4x+Hj/nROd7V8u8TPFgNgjpDDnRFL2q8N8aYs5sdWvm/Ov/7+p+vLS
msp1P7+l0BbrX247zZWDOcUFzAz5lEqGgOPA9cf7a3Cx4W78/5hahjSZlFp3rX8++UmnW0x3aWu1
33a6UlWn+wx/6kTa6p5lt6lET4v1RMCTdsMVjQYm20AllGgPZzuSooCqJiR+fS451pld9lXSUL1I
dbQ5ejcUeDunySMvk8+o9S7bpN6pfGjhaS+a5/jhq9D8YH3Q1b9fHoW6kkTAZkpgaF8vr+eMemKh
ap2n2bmxCdOtm/ZzP9wNVRHkahz1JNSqZcoLf39kjL4fWgJ19wUFz4gDjfx26AV7nXGpVWur9knD
xs1Ih0LXeN3bJtfjxMtAXPtJMq9xagAif83IHywb1N3rZcPYPlGKQ0ghu74du/SYP7ZNpdbL2B9K
KgNZezub8ndN2u/mub/mPVr/D4YkHEPWEujy6LQdXyWSSNVs0zlXazNOl6SebkdZ3RN3k8b80LRV
oZWaVr8/5EnEfr9MSGEGlgKXsNHfjtlTk5OmhGXSaXjIGX1a5nGXOLoZh61Vhb/iTc40T+ttk3rn
IJRt1M20WOWLF03sopZDEuV4SENZr7HCIvBY0wfCDoNOvETnKbpytakul3hiKz7DDWnRaJ+Uk+Y4
yqeq1gN6mJf0juTyysu6XdXzwJi41iIrLtN8RlrRNtf8MjZyz2xlNOt6s17qPrJozELVDMcpLpew
nsRxVMYLJWpGzXtmgsnvojTLLtLUf8cybLTJ6I7Ps9WiXM/LMOmySne1xMeqbg4ZK/yAZUuq29oF
JuFXaOYPhfP7MB86DT61WY2VmaMuE48NuZdbB5OokZtXEs33Xp25AFztd78fou8jJDn4dAr+Bt+O
kleJKEqWOiqJv27a9kOL8kbLodqx0TjNpu7zhKTR1jf/JjHwKfDfopovAHGFjzgV4OeepvVVMpbF
xBuPWr6WNb1oM7TxCrIqeqxrb3gAyVdthELvFnRoSqsh8plmrN8uiRe5JLtroUhGrzv8/lZ8D0W+
RECTpSJQIOj1nADuTVskPlvjuHiQrXfRFDUNaFxGXdsXGvy0PvAbvCW9AZn+e2hAQLV+vyEKKwJh
4EDQgfB9uyFVn3R2hnO/dTMFE+E0ykT9wWfj2vhpG/DWoGDOWB1NgBGjnQqN2ZQHnUfCVBZ9UPVd
r02KdeqzLEjLgmnVZytjye1IfRGUfco0WuAvHg9DQDPzXsmk3Mz9vMmyGKqg7fZeZh4m7u3ReuFV
t8Y81o0b94rlJByyrg2mnh1ildvQ2KHWuLYXtstJFOOSBH4a+IufB/no7gzue521ItHJFK9Ghkno
130RFHRa+9VYaC8bimDsxhCPg9DIkYiXx1653Vylq6kW62JMQpdgPQzzyoznqSujWJRXi3H7OJGr
3vHQsMc+X7RJqOa5i6xPw5wFc7cd89sGuW3dmFU/txFKuojCDQ3U+jjQY5y5/aHw+n3b19r4zZr6
TjuarSAndEuOZJKruEXrmS3rcmqjjHfRKNuo58O17OCdXrtzsVuNzZVtpoNRYkWn4qrL7iZVXuXt
uK9FfOONeUCWLgJUXE3CnRMyfChRFsSquaUlOxZNGRZi0Si/q+gSpv62mj4bY0JMu/NFcadHIVbG
dLenhcE2rCWzVxj5N03rtn3ltgrWIctEzwjAbqRHmnbnqG3Op0zeGZMFfcLXuJy1TPEa8fJqSLOV
8LKgnFlY5dOmjcUqze1+margNMummzdza1YGEojZZ2OIzlG3W4g7p3kWGHs8fWRVFgxeDiiYrbqp
i0ifhxOi4eRnq4zDSF4k2Amx+j0RWdD59Jh61VUxlEG+zLriYjXIadOoIlTObUfSRUwUYeqNmxoW
9hKTeNpQaYKmXwKT5gES4z7Dt1kMGzOMGydMgKYiLDBfdaKLktpfmeSD9B/EdDcOy1oSuSJmCQZI
kjqZI38OzNJslD4NkoSsm0LMWFgvZjUws8qSJUDK7Sd/CdI0eTcSExDZRZDen5K7hA4bLpqrmdqr
zGUrz8/DzBTh0NSawdpp0UXeU4LGgxJzQCF3sGGhzbH2p3RVwxLGDKYzzsFpvLmAlG7KFV9EqUeT
Bph9Xia+TVQX2ThfjQuDNy7bHrZtKpda23I2OqMx1SNqitDP348NbA3KM6aLhV6NZR+gxD1wtBQ6
7YkIZiT1VHafywJlepgGb1U1dOf6RTdNs+q8otckmQE2vMkEpiNPvnzszIiDmHYkFBSRUKXZJeo9
rXgaEm7CHt5Uq1bnLAYYjiPWNYHNaeCf36dEhGXsIlforKe6QTjoahXi2R5ompzXFQ5kNgeZm3Qu
9k0WNWJZZd5lxuIQiQdZTxEeZr0opH0zQpsnwE79IGltyGqsF/fgKArw1K9qaOz59D4n9azTOonS
z5yZcMzjsB/bcJpd4Af53K69ugkar1v7RgZ+q6J62jPTb2frXyyD3HRZfuyFi6YuDmvI52Xn025F
VHkwMd/KEXh60mtp6JWtO6mHvH0YZnIFBXnF+q6McJh09VUVe1XYU1/3tQFcVQBpST4/FRMLSA6B
YKRdY1Qlm7HFRVQXTBwLdt3yT9jMJBj5XGh0+qnhn5bKrQzxVxkRIiC4EnrytoqSKxjChkXHV7Pi
923n4sCaeL/g4UHZog2zZsdH2HbiZ0BHuJ9pUkwXXuo9Q7YMQeHXV7avgXBor+uGMG1kESkEhLNR
6GoY7grhmo+udr1uavSetmMkCUgIbiAzraL1hnTndknXvITkK5J534y51EsSgaKSW57UYeVjE1Az
PTeND/0hZxcEKDOcDz6xJtvQec515tNNR9injnbv+Fz3gbL+VU7yK574W+bHU1AlauPx6tZz8XMy
xtrz+kGrtOm1amwCIHhZqCXdL62icK3QM2mWwMbAvnoGYgG4YaFN3UQOguRPaA+9/Wlh9ArdD/yu
kPVB5HJ1QoQUYG2ab0vmgHmyoOnSvSHDqi2N9mK3H4Fvn/74Wb9NSxeZhgesvGdJtxuUpwufBExV
V62HUz2x/rbM1KAF6c99DoiT5uGS5OEJqk+wPSbJ5awAtrOgboVWPl+ZHjBS2ZdWNYPGmMslmFt/
tXgmqFoXeT6sKGVhQryoikOPdluM4guE5cot42booIGlZlW6McJxMBvoQ2W/bScYOEcHDLCnVLZC
0DwKi/UJv3wLE8BZ4JLlUIth7y952MGr8ILWnEN7IBth+n1Cxo0cNzG7LQk7Yj4H1Twfkni+fnnA
684zEeT5u2Gog36IL9RchOO8HF76Q4bX8QhQmqzjCnht3zxmDgWshx34CN/OitIJrWVMQ5v6K9oA
9o2wYfmzl/W7ct54CK2796B6QjlngZexsM9cdNqZhcG3tHp2PE0j7a2ODdaAZwFM1Em0RnO+yhoU
xLM/RUP1IamjfPbTqHDsQy3s5zKdW02LKgHwxbP2pBfm8LaSQZ0WRc5XCo6wdWPvUJFOgMPi86nG
uQclUoFYC8qDV/XrxmSgGQwn5wDRma4ouog5YeGCV/PQKa1gFYZawBHHIuGp1TKV54OAqqVFbLVH
yue0lYUeYym3XutflMlHj6VhkY86n9fdUmwBaVud5TzRoh9NkHgLX6EmTsOsHFRY5z7TaSo1F32y
XWK2lxM7nzNoazb73Jrp1mWXiso+SpZ2zcZMi9T2wTj3T8ZcmVR9lOOaRHWaPklS+Lpl8aix8+pg
cnZjPcl2HZFoU53KyYNvC2g+bEedNRMgOYACzrgJ+Imv5XN5Xo/e5xe6ZyvoNTYD7JE8+egKO2jq
6JWshn1hpo1w3m3rFNalNH7QLFMa8CWBquH8rlnsHXB3Z1HUl915ioaPOIV++0JPWQ6skYDLEiTU
v6w4eZZsmc8J7XYkEft0VbL3bf2ulhVMbxTxPi3M53ZsCKSAfwAxdZG766St3zvhi52PkjAucBK2
kxev5yDl13lCQfzJtFsvaXHT9ajY+hnkHkfntJqOdYGemgRQWE4P/pgRaDt4Cgzr1lbE2XaudTeB
DrAzdxu/vK8ovury2YVWmDUdl0DFHUjAEgC/rezGr6BbxNVSaqncRnXplhleBKSSO8rxB77YwPmA
O3H62VfkQ5HFja5yII3TeDtiCWaOG24Juiv8+QkbXARpz54cllGW15We8ooFQIKkW0AvlCXRo08/
JCbJdDwPo24F3hkEfZmTVi/1CKVX5TvUDOuCkcMyLV2QTWqAmkUMpMJcrmEpdVBnAEF4qB9ylILk
IqoLVdKtHMyLxW7bkH3rFmjV/XhbQXtveX3beyB8hYqrYE67aGlBk9DnZWyppikf9DSHuOIywNQM
ujBJGWa08EPpT8Dr+ipq8iHZ5N7UBF49VuE0FkJTP1lztaCwKlipG+ptSJaVYZfQLCim4cYlEMIu
sSs39AhUuEzDuIzXsdcmG+otey+/aZwM1ZQe+6KsNGvSOYCSByTucAsgNH6sLQ+y0xoH3jykXvNg
hvu4dbrORKt93F/Xoqp0bNNtr2QgRP3Ac5PpfOmvT0+wA2nmdx6YdEEykAtnVRtkeeoFsvE0RnST
k3tMEoDTngWyyg+sbisQTBC5YhQfjGEfZpEChtFanzKiqvtb6bvrxuTw5vwwZGJXShUORlZBTdIE
nLA1cUsWZpLvLB1vZcpbTTx0gatNTqf3Pl4ucjFcLxXfgbL+0AEO26kPZd/fLnFT6bKkN4p9Gmjy
2YKhRg0GptFQFA5p3AaniOLU2ydLEpg8CU+iKa3FzrOd07liMPlPcVxUUALte/iKbQk2iQx5o4zO
PT/VGR4hjbp7iO37GBq87uciBsFpaVB3e1ADumivT/egqdGxHupS47iKUD/tyTxsS59GJpbB2ELH
zMqoR9cZjndxTM69dlxXZXFMkwN1fTCADeA5t25y78qbyl0JOWTLQQ90p3btSLUtoD/FaPMwmCbk
YgyKZtDE0RCYcxaJlmtZiA0DKoG8atVl0MVxGoxIRKWrItawSAqz8VUaAQp3wEUs12VvIx+8KR6D
DVDzcznnF0U5bjm8Lam7g4oPyLtUuAlPAssfxhU05Os05ZEZ6lVZ3iiVAykv9TKwKOVA2tgQgA8Q
MtcFAjCT1DqBlAXPth5DcG+LoMsBLGTl+1q0kgejg/Whei8tFNbcgKRRs8E7EbM18Qvd4QTaHGjZ
CSw37ab6ysjyvQTNEs/yA87ZTd1qafkH55HrwqrHXlXnrL1AXvau6EWu4yR5qhn0fbMFehdlE3BR
r9hOvt3kHcxrEYGpQZP4LBq95NLmnVZoWdVptTndI3C3S+xRnAJjTQRG27pq2v3pFiTKbe5lW04B
NsprPpmnJYW3smkFhHo9NHjNwNyghQulqDbzLHReFluvmVezuY8rpMXcrb2ZXxeEg4jnQFEZIE5W
nbe5W7cx145VDwh3oWvHw7SMh7Gw58S4dcZtgJw9j3t7bpPPS+cfnbhAqXmiufco8XBwUwX2B7ku
mzoY+22F21ByE/mkW9PUhWq8cAM5Gl/ozMPXVrKozrIoAeOdTNUDzUS04PckP8nYq4TXIHE/FDGN
8qbYGsW3cTjC1jVH1vHotHVKMTBw5hXj9rz1XFh6JgJnXkvHD8zrQ7C+V6RI9dAW29OWi0nqDDbK
pTKquveTq3YDSJwxteeAmHvO+mApcIA9HtUyfpzLbu9IeX7afja068yJKI7TyJvadQo8dOCgCUR/
k7XeyvrdWs3tGA5V84wb9CRT54V0KNdjHXvB4icpCCugPfmYPoEU3sww73Ehx94vIp5VQQEdxLK9
GsQHb6730M+ukl6umB2jOPOfkY/BQ08zqE6wrYK4Zrpr1LWo+xsZd76ecL3txinXEhQ28L0Ekphk
YNHC/yo+shVKhifG+9WQ56uu4zeFi4FDZMllRdidl+QaFMc7VAHRa4VMwAWLCk+3A94lWQfNt//k
k7nUE2o2xWjX7eTWOS8PCZLgdGZRhuSou6FZLXLYdLVrdRpPpabKBcqYbSrzi75PjE6wGHU12ZtK
FYe5w3dmTOqgnPpPM+BverpaC3onchdUdIZ00Ai7VDvBQ7+DucKTRW9vykRsR+B7zeRWqcCRm6jV
6jTBk2wsPXxXI3OJbbvp2mHDCqmpGLa5j+/wCDfRrjyoyt7MdHpaSHzoYfmT6p9IzSH44xgVoLW8
QaYa8Oeyr/Gdne073wNwLruNir1UQ4NMtQ8NXBGoHlUwu1Jk5JBe6IYl3qw7P0FrmzdGI15A4s4t
0ZXtiE6Bj4KZmICtqEpQc2raITSRYFbmEo3oru1G8DKUrmMLZ1J9dZgw3hVzdWPK/HIox1aLBhh+
265Y0W/UUhwqSSMvzdc18Uc9Q5qXatN4cgjGpLxpGXoq8ndYLTtBi0vltZuFbScPr+tp2aliikoz
PdRlFQMlGZ8KKmDVlkQtotvKXsr5YWjYVuXTE5naGyj093LJrgkqLrmbzuPmiP0Mdro6nP5NenuQ
WXbZAt7rkXtRKtr1i5eyTHWvB9bcC599ah2IAhKDS9+bSoGb1NkwTu9mGZ8TafcvIj+pxTGlzf3L
KUTsw0lShSP4ll8XTQucWSDITl4TFNVLPugYejuAoRToZLMbG6YzOpbIUzrGyxXFVQ+pOH+sRFsH
/njjEDi7hQdOLDrGuKiCjJFbUXh15HfAgvrkFhkP6dSm0ATounR8k7VpovGUcV01WaK72HCg3eSd
lyS6OJnB43Ao/SXTHU+OZUHej753iKv8vKLeedoO58ZIrhdbgvVm16q77DjuA1Z5V5xDi4kp28aj
t6/aZC8V/WDLapdN5B5k+CMeJ3BQRgGzzHaFl4Avm+QWfMr6YWFxCQgXX3h+oq24age/CAwvobIb
fFV2+afc4buigbIS7XgtGA1PQmT082rV50wE6EUtVPuWDs8NHICu4XtGgXLWhCDq2S5jYLTBb6XA
mSHIsAUcTxnXD+MwPTIfD1pK2+sSgVWuvK7Q/cTe216AC6cmbWSHA0B5ETZkczLR2rzfDHyTEFnp
BVT/sKT3ANgMTkoROITJs+zBNPX8J5zT5Mh5Dy7y9JyDsCzLLlCZRLrBQNtOmwuHnODgWZBZJ5Ex
urbXc5HYUGXsxpv9BggBuRw6/qHGZNEJ71am4CIYKlzvsCzCErRGLrpjUlQEgAZMHQISnCMLfYo/
uMVmYT4D31kk7YImhuOBhMZwRhYvR8/Mx9ZQ0FinuTcFsdpVVueA+yu0IG+Hwc1NCVAgPuxKrwHP
qzwgKkLbHutY0m3XoOPSVKMmA20DWQ5PObBu5LUXvul23uJ2QlWXbUw3pGnWJbWr2umirtdWFnsg
EftuatZuWYE7DrCE7pta8Zetb/3+jo1Lrq0FgAJuBZyomUCE4sh6FXSeOr+UWdsHdgQ6MkoQyPVw
aedknUwk0W0LCjSWJysTjrwHW0EvhDPBdgKxbXsSmjrOVgkyKqD4PBFy3ME5c62rujWHvr3pZjgs
YGN5XpXZrOG0aofqMRhMtxG0Cz04ovNYnodJZcE8SJ7zHoaM+4+eqvLtkCE/FCg3enb1hckxWcHv
QTw3znN6IKUXDLR+jIcYeh6cVLppBpJ5ktHQRKpV0ol3HrSQuj2SNoNjkHTXWmUCbOerCY5J9Iu7
NZx+Mv20xX0Ln8BRCGp0A/JM5xnACZ4hoiefy3a64AQOK1QZOgZ5lWd1GtoaoD9l7+Msy4JK2AL6
LZDn2TUXA0dVgNohA2eBjnpw4j0c+Q967NRaduC75TWo/ixVd006fMi8/q6j0Li4V67qGzghA9mp
YGwMRzloyG5EM/SAnGBoViVsVFpcqyopo0Gy1aDGdx7YcRmD+wuogiWBY6mX6b84pl4K7aCAILb+
iesguptSiOKJ5okC1jUPORiGHppD9bkt0I1Tk4HFFjasMg6u6rToOAcPliNz/vKxbACZTGUlmOVd
uZVsOCR13kOrvInh5EizmEqNrb97gRIGv14SKLHAQUNCkkB0SaUrv3q0YrkmwwheOLiXkZ/tPQ/4
sgX54c2w5zGM75G+DMqGvwOb4OBKxS9ogY6yqK9iCMPLcsZiIiEW2UcxwVJeHvXBnW/TJQ3LOYu8
RYkgMQALPgYgyOS5UFMY8+wTfOekiDoJH5ZN+1ANfQDnFpHBsIBhgo2aKhBJcFCJo4a5T1nfXOS5
B7+HR597ClZKc3pyifMiqLHawpn5tpjBUuFdcdlXYA8svQDR6jfnyJl13vn+RhExAqftd6P13pdT
3kKwYFdcN0E78qtP45S6APf2FlN87Qu2TjMAGJfQ9wVYZCF8g33SwhRRDu5DhFX2uSyrqCzjS5ak
n2PZ5zpxM9hW8phyF+va/RdjZ9bcOI5m7V/ELwhwAXnzXXDTLq9pp/OGYWfa4AYSJLgBv34OVTWd
XdXTPRNRqRAlWQsX4H3PeQ5K9ZEUReYy8cTt6dFhzVODggX9cdnsYZWcmuAOTDZ6zqr6cqdOJ3aD
YUIE66PjzegtKb76PBGS9ctII1c42QLvhzjDfixFXFWdFWt0VwZhyQhu4tVS+uS3872aR5704fyO
68xBMUnLiFjmAHb4jL7yEgqfZK1VvuuQ7DHnv0A9XCBBzxDcQCOoun5XtFPJOo/HkeDisZwXm/fn
rnX3vkW6qEKbN4zll2W1X1W3PDpmqSONMXSV5MKdNx6SL7vSj6azX0yH52o50bgp7Ber/xYs88cI
o2C19YtVW1fRdpme7GPjrWCc0BxYFkw57DvbMyeIpvvt3yawC4Z3Gpns0fuW75tJM/rradtb7Mn2
1EMQ6AWMkILWTToYOtiDJb4cYVNSmbGOgnY92Xx5RJoWZyN6/AFiC8yLazmgBx2lfiGNfhnc6jwu
y9Vf1Tsw3kOoWRwW+iXspseQGhRyYnlZVf1VNfVX38+P64Ci1DH2j94LT3k4JiofMIThGWb5V2dy
98OMTzeWPm0/ufI7KDVB1LfifSnK9wnCGMpcXsyXcFxO3TK/qNy76tm7Lvi3fSXVr7tphGzW4CTC
OWomkoIcws7Q7NhcOiO+yml+bFp9qp0Pa/Gv84qOw137PrLsrKcOWBF8l1WtCxR+L9GskhHzl3J3
e8ii2Es5+6hyKOCtefGm6guuK40nC2LHDLek9ra3KkNAWRi4cBxnNenktsO5jV2BIW7HddNEgfF+
OpNzpGMtUlaNl0IyKxqtozdbOUyU+vvgmF2DCWWpw8yn9KVu8UOsUiZwKl4DQ3jkevMS3y6YcPoy
MGP8njxZozumAm7BuJVHXLmvpQiOApg16ivwI4NHD4tVp9XmFEqN8Z0Ey6EiJkP/RJLVwC6zZjjD
hcRJDDfrnHc8daeZ/fFq7IgybfqX1msoxqt02VgVZplfCiMjGvBPT6CqKVT3YPozreqDWtl+sQic
dAfuDrFQKlRLEcnAp1GvMd7JAjPbGGwSgfHduOxrGHZleJGd2U2D9YWi18FhtHdt23wWGoOLu1o6
nlmLCXixMIC0yxT3nXCivJrOrJ9SizM/hhUEJdhhWV2WwHWKbjdD44phPwURV6OBWq2TYkJ9U5VD
QqlTx52A34jaP8pzgEdgBNqyroEjoHRqlTp7ox21lGZDvqyJmocHUchUlXDAQRQ99AJgxjwT6Fms
/rBClqi1gsQ5QjKahjgXlol7gR9sA56MaI+Or/alH7cdat+ymB8X+ABlUN3Nqn0SBNoe8D9UTg47
bbJmIKi8CjnEVkl/5fW410Z4z11gn8vJJHbu9RBcxSEfMRY3lIZgAN54JWTcDeWU3I50FUBZRf+1
hi6eZhCmHUZ+Beu5AtTEQnM/TCrJywoO1IaPLNL+aGB/ATBAbdyabOy7d7YQiOIwp1wx7h8qKBtR
xwqdzLzMhhI1jde1bcY8M6ODDk9dDcWulvE4k9cxwBevUHS2ytCkIgKlTZXH3sSuAsrjFfEoGc/T
YXZwSjkOTk1JyS/xso5UR5zZ0MJn63I7thQzHSuXPoL8sWQrkDnu5SmxNukLvX48slCmlkeeOw5F
be26U+GFxT6p603l7JR3zLl+aEIcDbU5tpXdoqBqcVmz9m2Vlb2J1fCQBEqHfJBPBWaFsHB+ue7g
p7zi6P50vyRT8b1aUEdxXR3HsZUoqIC2SDEd6zC/lgYbNzZnpC/clo9qhjw6UhQ9KkAdH0CJM9zs
PAsnmbagUYHe2AokzQq+yVA4WVEDD2O384aeJnzpdexrOOGbBXvzHoyDqfzWxbBQv1ad/2OR01HW
8oChukztEpZo1ckfa4XBiQk0lpJUl9yCiAuAYYodd/xuVhIh0/Tqkb6JZ/wqU6JsvJ0wmGbfBgP3
Q6AZ29oFtp2R5a1av5F6td1vXXuW8+kgCyvTPrQBvwvuWRCVLuTHZXxSowMJH/bppB/noX4s6zEZ
HNTt8jAN8xMaiKvdiS+yNIdlawx6qKObfrQHgfexMv0GkvUTAk/a0sxmAOvKHzB+UR+695MeP8wU
+Tx8aHsvQjWKGrkBD8ECVD6VX+86GKCqUgf7y2VXTMfHMG94Mku098jgfXPsIRUBRsW8RK3dd8lg
rkRZD7cGyQj6qwZOS1v91k0o8/IcqmkbvivZ79eC4fzBOXrbW9yEHx6k8OR29pc6dAGq1S9hrk3k
svLCLe8nZGZ2sFs3jKsetAYO9IWUB0blmtD83V5xTNm8no2U75onjsEHMqb21Ada0PnOnZp1XMN3
d3jVZjeYwOnRtOKkeMqtu6ouP5QXoO3z7p1BVdmw+lXiTOQwc1y+jcIgWzWYeShf96JbfrEJx7MY
OXqHgezqagBgEKSDIg+3qhIY5eY11gGwkpT6JcotivfpZ3h99fZm/eC8VugL47zuUO+1Q4Jiyv3j
vBnrqQcN89mj3YpvI5KD6PGOQlYMLJXV3oqVOOD+M1bhjcIZVyjTYE3CKcrb8MRD+rIZsJuHvw0a
Ree/emVOUgbo14wNhFzvvTTevc/lw8Acg/0Cf8SHAokpdfFgEmmfQ88zpcm6lYnM1XMQLUTwpCM1
Ot8cc5/nv/QUNGNojZ+TVl8NQw9Uux4ecZmJ1kK9LnYYFz6/rlTBbjIYWSdoIE7zcWup6zkMUX1L
gES1FbUoTnwXL1Grk+ZeS5L8LdyroqMxuu3zumL6hta7m6zqTRXjcdX1x6qnYydR53g6j/RavdhO
9TbmZg8fe42cCQieN1zb+ict1uvQlbvG+4S/UXMrLph4oZ5Gw1Tuwiq4h3Z6nTsTD5ZvR2XN7ht3
wHlxkaY6+MF0raZgzwbCMFEWOwDFn6OCHm/8jzU8WqSPiwFj96SaF1IYKO61+gQf9sF9gaFuma+9
P2CRFL0PnOFzaYGEWJUfeQMUVjFGQ3OvhhLiq/OGZVDe5iK4D5bpWuTLVdv6PBQz4N3gOTSPlhTH
mVefFdnDdcvY6p1C4h4df/ysKkxgjdKxYJADl/EYWAz6Wr4+LYs+s5nUacfMvsBkisONnqbg8orl
UO7avnnmFmigNu/R/FHreewakDYueQZzoaNlo7gtZj8oezg3OeSnxtK/ulZ8uJ2CzuOhh7akQgnh
wT81bgdhBofRKUUVDb39NqGQx4jK4frglbrNIdLijNfUftDjO/SzX5uLDQSB7331rhaIbtTWDmpX
B76s5d6Lml8Y3iBeLfOpiuGDoqeIHQ9CtpHf2tX20H9pN3J57SSOe9XTgqqMonppnDkLVhE3U0UT
I+cxq5+KgL7yklw9Rld4LqisSo/jPIF7uGmytCG/KgNsxX61iIafS5vjYENWGMv1pVjo61oJEwkd
7oBXwjenENLm8koAksTGXqIbPcp5rXDWekG2CjjcykGhKa1aoMtvUTp+/mfa9V85WwQjtsSzG1DH
gefxV9Q1DBwMHBCydm0ZwnFtANLRKrbZcFRQK5qpzJylzLxc/y/M/Zak+ht0/NcPRpzjn6HjfMrN
CEuS7sBU71305wUJs4KVMC3GwwZnmsaOS7ovra+wM8k2TpQvLisyW33KkUSOveyNN++p5WdM/hrp
fF5DkAUAVGDRjegmPNokE62ToTrV8I05BYVYq/Q/779/Rbb/+jP+hgpjyLZaHuBnQKhKN1rTK7Om
dFOnIbtguV/hbPznDyTbEfkrrY1P9HH8QWt7EGL+9okh9QZZrTXd4cjF246S7ngsivHA9XRo6uns
8wYiGfij1klK276UXg31wkmUtLCsCVDpP3NG93986h8BmZ+dBG/Kiz9XYfrH5v9/7gT+u/3N7we3
RZx+b13+e/Wn//iq3We35RvV31+0fZt/vBe+zJ/fbksa/WXjX2JP/ybY9Pi5LSb1b578v6WeCAKC
/3TU/iX09Ldlnbbs0B9/8mfMidjh/wuxLArSLgxRQmTV/hFzIhRRkD9zTVj5xsYKK+DgKQ64y7bE
NIibW64pwBswx7fRTLghJVg+4r9/0V8OG3Jdf27/c66JBOF2uf0+q5BD9cHdIdfkYjEQFyfX3zIA
xRTQHLMtvTMVhUsFYBPtfpWLY4uZ+9iIDtfW/3w3L/Gqcppgg9/ucnDMh5a93/76dsMIDIlwu5nA
u8HXxDBvc16gXylld2yMFuNJzbw73rZFoFS7d7anbtsAJgBZj98KjOnHvEMi4vZet3u/H7tt3m6C
7SW/N//2utvf/v6zigMotJgGv7b92e2J32//+7E/3k9Y9mGxj398eb/9qaXdHfTgtCYOctdkZjF3
IzVN5laXcq7csGt/oPCC9IJG4uhtN7d7dg6QYcJhjfX2qa0l8zpqTQvJijD8ytuji526dmtB6c+Q
zlnOVmkXz13lvzZSqctti6vCjqrCGjMCy9co0OVOWECkxkzITr0/rTGOgNlRVqvMYqze08YP32aW
uOvSv7Wz7e9Nwf2U2HI8G3g9cTGXaU6l+h5Oc7Hz/Xre13Xpg/imF5fPDzJ32rupntc7dxleFlLW
R9YUPryUcDloLDOThHU5fJedb0VLLVnUe+YqFlve9yOETsame6ktea8qUx6gyDcxz8MpmxaQ/LXn
Vjt3E07Z0v0yhs4fosvBFtdyb4fDAMUJVmyEai44tW2LHBwaDnZqirLftxZ5AK7VPDgotB9o1ZXx
kisC3aGWUU0ZdlFOl5Oq+Xrqt5vfm87M5S4w4HjGRV0Kv8b+01xnzriiErw9WOsZRSJ2FYJNgBdv
N75Gf5K7TUZ60+5A/4dPk9eRQ0lhL/LxaAv1UGk/eB3tzt9NbYvS1Ki9Fq518j3gAFC/AeJbemfa
nF86lXf3zSTlPVHVRSyanW4P3W4K1ha7CimSWHvI2jR0TD3NyzsFBPbOC4Mg5fYyxM722DzKeqdI
6SXjuoASdrviedzQeOPb4poHlbXXZMY02QYiY+OcJ33uOe8d9L8teXds5rrcjQF/cltCP9uOZn1j
B/u5zouj7pEiqHukOTVLOx3KzITBD9KH7l4QyCgtTPtIukP+3Xb4kUKdEUPnfuWDuoDf8T5E2Xx1
hlqgeWwWd1VAz9qqXupeWZkPJOvkbjez4fKEdj5jPQnOTmjce4XBNJpZ7++g+rr3VmdksoS1n+VN
jqEGBmq7KO9ZTCvkdZnLgw4t9xm/4rMNYLnKsLUPjTc3r2pAo9i0/Y+hbFbYwhYaAMeMu6WT83e7
pY9FSetzTa0TKyfverux3apKJj75yW3TU3l/CFo0MnJjNuU4/piAPSVO28rj0hZo9NxgPdZVKHaI
42C8ug1aWNwEbM8/tq3tQfb7wXqqoRnmLaTEbehTkzuY2OeY5IH92/GsTYu+BTeT1f957/bYv928
PQHU9M+/+J9eV+n5ncI9Sm8fKenaHW/3ZlehP2Sw5/JvuqjFPhTAu2432vPEMa+lX0e/t38/fbs3
+mKMXX8Q8W1T9hhGookUH/Uq5vT3i2/v9Xvzjxf7vtgjKJrY2wfdbmZVtsdxu/m9ebvH2RhAItxe
+E93/+nl5HXQXn+4PXL7/X2vll0ll/1t7/++Kbe55bZZ8h5j8digk1NLrdYHWteANf/xZdS290Pf
V2J/e1ugRJNJb9/utn175R/P3166iM4fTrfnax/CMVh2gT7kNSyKOULj4iUL69uUFm7W+tMXKvQu
Lpa1y6qOBMcghEDErCpMhOzcvZrEF7PCpFrk2RFUxKOuX2a7bZPmMRgLsw9KlyIcB2NCFEvCw+HZ
ltO1NsagzZraGPnSAxU5y4bKHJjRmLIIOr2hUne9RdCQzdzLOJBB1g+HwYJA7wf5mLQLbGS/AcAM
ydapcV67qMndPGZND+4BMnTa4/gmEvItUq+fiIjpE0qGx6oDY6BZ3wHPsXdiqPpdMcmvbhTXZrKs
BOFBmgJ9OYM6ISIoTrlVl9chl3FvWw+zNZ9m6cxH+A/w0pptHoXFvUxAKWnrnhsAYCfjmEhK/D3C
G6mjrHrfYPUZYNoywandZlTbCIGUtN1zUJJCmy/REXrnkvFaVPPFn2gYz43nXrQgT4Swkz1plsBC
Z/FUlwzOZ2SMsFHYS3ag1QCirgOrW7SwJ6awhAi5eGk45Uduh8gIWYA2A++iq07HQ5XoYEDSrZGn
wvGHsx4/Q9OPUTCXcxIqp0twoHMsK7p30AzGpF1J7HUeDufUvXkueHhfjyrqHNEdGaBVhjdknfpW
OAy0nu9CScSALcP1Y27q+kG0ztequ2pzYcEel9DEO+k/ugiZIFBPIbYDdWETAlMrl3DJrZ91uxHy
xHL3KwCWnPDhLIsAHOqkLfja4htiEjQSS4qVGCSIBkTsSgZvDjIQYMbjxPRdsE7fcFnrC1xEp+Mo
aTbFfEbaF+grj1rkC6JKgeRe5xnYjYsRoBAzxwGGuLU6IDfbwn2cIabHZYUhtu7KfduSEjk7jJdC
Vie6ZVO455M9Z+B10DVWV97V8TiGdgosf8cW+z6fVHlwjZeQbo0Hyb+jCBex6uiQjk79rIF0Wb4F
BWh4VOjLZheGX/d98Qo76dfezrzyVJWSA1dti0MHxiImFDD9WpQi7dym26219axzesfWqXu2dH2p
J2eCfYQqREP9mlr20pQbhFTD/OMTUgQwv69l70cDgyqlhh6ShjXYCGW2YbLYz1Jt3TYImHsO7KCX
wXKEEbVG3LftY0nH+3zl9d5DQ1ti0YEM6yzyXQ1h0l6a6Yh8+IlPmx6N/aYN4lnQdJMBzeF5yMci
dot8BBVmJZOSdxPFVWhBosFpTX4i+IkcGu2+Cx9fxF152ja8juXoAEDsrTUOVySPC1ucCkIH2EYw
HmeNeZJUWHWAM31c6asqHBBTi7PPfViog3Bi4PWgmVxg3F7jyEdcf/vBuJ9Q1IIY6xCK2BnpckbK
EtaJldZOF9ezMRi4y0SHbXswtXNYJMQ87W5WYG32TaHnZHF/YEGI9QKwIiN0tbF7uqdu6h+Qyvhk
YLRjywbSRhYVd2DNkK8FDtw7+wA0VgqHyYUNVWP2xhB4qV78eazSkpkhygeH7hgYuwSO+xg3/vq9
VPzYYrTeeWRt4nzAQNy4685putdyBaMHMiEHbune2yEHVEwhxuZGxmD+JHTctGbw6OfFqiBpmKxu
e75TvV8cSwb2b0SEcVj2rocUp+uoPAqXwt+FE8bkFfVhRP3+VTSgnSbWi8u6IL3QOgOB0+N+Q2bE
TyqtYpuW38kCpIQCREl769RiMAVpVn7IlVVpKC2Ms2BVE1Kq1ylANrecRAArbN526JZpaOp9W8GM
CXzrmfoBgDawKNnE1gc0F6D6MM6G6xJskAvN4O+cTGU+1wYzA75+kKrGg8g/0r2xGhiAvnNpYWUk
rke81LgFojh0OBQcX8O2c1wBiozAter97ARrZM+QbMQvl08hjAf4R04QO72vDkPL3kYGqqbl9qHH
QtBPU93GvGUKWCQgy9C6R3aWZ5VcK7gaGFXbydmxaTrUrQ3N0muL1G0vZWcAEloF6txF3q1490pD
3sttvc0LBMfIM22qbWSVwkpFBNPIuV79o/Sc61qECtw5elhBgscSYuVaYdJybTALQTekbVci8oZg
HigAP20HVqaDJfJEvA4BcpQaC3iEU3O2cSVdfOdHXjb2kYVDhtRNWpWePLU45YFHRUQPMWncRAQB
eyShg7BXQfe9XTY74/SgBEv108WIPc37amGZmrFeCBYxQTp0yBlSheTNtzZwRg8h0umrH6kOqUtf
ozMo5fjUCPnpzg1ynFyeSdV9eKieDxpHAfaOD/nyefDIj0L070x5NmJAxR3AwGXLZxVZVz1B/Qdr
tfkE4+hATGMiDjTJHxvOHkK7awDkzmvKNFuS0ocf2rpanm6FeyfdHfhVOO8hlldwhBWtBl0BLIV4
7MtjFXhva6C/4zQEiowVUSRxRCYa+YUw2H6Y+Bzhh5iI1sig+7TYGVqPh7A1X4XMXeQWis9+6p10
RTzLGwMbroIV9T7pEAJG9RQ0X5yCD9FeSUAkFT0IzeKNCEcmeu2/GTfsUVsbjIt+Oe5VKwHbBhyQ
yPIADgQyOyncOKf0FHJSXDFpYna8bzt3vbYsLC8lVhkAj9BkikJ2b4lYQa44NMktQBR2GCb5pHWk
sQv4MtaIoThT4hXtm4LACVxXewdFwRxOIzBzIz4KHLyuoXbUaCWzgYcf0GA/a/BRO8UQo6+acIWs
V0PHlipItIW5mfX9kYJwQx29IoLQsgcJ2NsdxQOM5ikR9H5Vj5UVEGgPrE50X5bfBozojho/ABCs
WbsEPGmK5pSbxs2Kih8wXujYlPpX0Rd9ChKwepR2D8OMVHe9RBGkuawOg6H3WIOFpavfLUB0fPdu
Uo8u75v9KvqnfhYn5tSIJRQlSzha5qgSpX5viqd1nhDdnMbECxZ+Keoc/PhwcBkbT43j7UqkgPYh
AudQQt7QdvBzpeBMWCwKdL4N/I6IC7oWgETZ2aZaYnhBOp835X6GrnoSA1dJ3XoIzHi9s+tN/z2X
jEXcpnayVm57NgZSSEAR06xzBKx71+C0bcDfe913LhYJJn4Fd5yzLz5hynPLfDd0yKLSGZfrwpSI
lJxfBFzqw+J07V0LqeuuqzEXc4zGkGHSPJz1seglwL465cvXjNV2MbRPxaF8dWdT3UtLPfN+/ok5
8TAo5wV48phWaqJRU/A0GNcumstqt4TBchlb8zQ4tgS/sqA+momfucoZkxrcVowTdiJ9Ct1cpE1Q
VACfRIZIZ46lIVCmz3St7tq2zhLb7oJvyrFw/g711dYTNuzxFevCXNuLnO0Bc6Hfnjyk2mUDD5NK
9H8dWb87HGpUt96NYXWfO8ie9jMW2RhoHg+5aOMWUaBc581+q+8iORgEkxC9jCT0mmysnDVaOWpM
yaQGk/kT8Tmgg32odz56iRRzfwidQbvZFkVGq0sgQuQ/gS9a6Uy4wA+AWKWGfE28sEG0eQD/TfOX
FnZg0tlw4JnfZMso+C7g+gTaDgJaOF2GZr1aYzEijwxz1xfDrh37YS+lk+OaewYyMGVqCacTZJDv
mnb16+Tb2WrDslIY5rPZIrEZfRL3rfFSJxDI8C6YQdv5weUIXvN2xLHd2Oy2QkEQej4/ad9NJw1C
ANDitiSO9Z6zvI6NF8QGuf4InpMNpqnG0gJlAfwi/+wEhqVcNU48dDjGy/yDuKLfodIrMRguyN8K
ILLtPRkAQPslOoSVtMgk5t63Rbo8G3rwtqtYkQP25nHXEQ5e1hGI40zOvFvQjszuOj4FuXeE4JSZ
Fit14AehtiiarFVY2sUa/a+SNbFYLDC4C6IVGtUfmD1rOcxafi8tyU8IzZ1rCF0s5GxvppBk3VIk
Yz1vLZo5lFJcPfeVOMUCRYXxq+/nSHIM8LrzNYylVNXJoYN/lmHwndUcFAAC5Q5Yi0PXgcIuPDuu
BnAysu9Sa6IXDyfMs6e8E5bUAlIl+UVZ8o05vQaMl1KC8tcOqjEhNbmb1+UqBjutghnzt4WK25c2
cEzmLmeisDZMPsB1HscaUMtSA0TUtnOGUBPVTiPivjd22m8mMkhRdAE9Zpm+0+rCTAozMdyRANAN
WSrEXXW3M29wolQUeAT5dm7lGedvPQHomFN1Pwcgm4kPwWcu4T+7U5A2w4jKQVTQmGpNEiRtmgQJ
8XtZzYjFV4BnBKkh6YDXcMXen4z9CD8fGpYdCT+szoUXvDtFBw0YdNXJWbCKyGwNJMNKXdbVLOV0
QWQg6UuKdPGMXL/qHSy1UEBic4O6iqrBeySOBYp4IB+jbB+04a/c7sCO5Aem8+KAXgTlmP0xqwGM
P6y+lGiW+fbAEckbu8OYWTLMo6lowsjRlQ0IKUzhCk9nZ6FXDIBkh4vwvTsRtb6VPEdlzHBJCJJ6
zraCSIX/+USABV7wtZc3NvJ71IDueV43SL1TP/VYGoSd7dMw9wnK7woHdxDRKGB+a8SSWCuwbzSd
MqxacxpbjqNir1U2wp+9OiM4Jz7nwKuxZshgWpOQBktoOFikJ0G69yqgJhBpnpHWociLPJYKK0eh
b3q3APjh/Yt3z5NbuCI0OyyhA3YJYQKIsI7LH3ID8E5qrK4zMz4hXebIuMEuVSZsHyXpDiD4yiSY
2N7qCY/nBeFpRxdnx19O+K6J6tw6yX1kkxti0LKMKD3mwWBBFUt4kY8dZXGBafW7rNufIZU+nEEA
ac1Kzn3DrNRSIcA/zwVVwveNj9UG8gpGpe9jiYveeyKdeuUBQ0lh4Uuta1ZaA4vKwfrhYhRCmNjZ
wctP17kjb5PTohehPDMNdruLAfc4uuWDb/tdrOzWTllXPVo14rcNKUVSrwgBhwNGqbWss3aboheB
j3Z0/jmUSItPgcG6JtPonAqtfvpeYIHSsvy0l9uKXp7LsV6O89mtqooWNoFqpVDv+2A+VM24az3Q
iOXiH9WKWkuUbImVQ9EbzhLJvF4AVfbwhEKjkwixvm6O56npXTTG5pF3ztG3SQDKeNI7Lk3SlD1q
2zEDxrOz1fQa5lOYfId4gKCNwdcMEDyOAo7SFGHsC1YEOW8SCQCJFQuRdP5dT20s3xWACfQHFAEF
xVowI3Iws+5PLlLiUPSrLJRbFmNiVmYKrN6x7KalP9uoMUGmYNpSiLB2D1NIZ+zJ9aensL9pIVGk
5FjLr8nDqA9GeB04yljcon6eyOQ+e6V+tTszYoWf1T1YFZg0Ze/tJswxcELOmR0hEi0aLwGWfGxu
kS9R5xfnV7USN8nNitGO+Cb2qqbYY03B+2UVyIMg9Czs+ZJrsAtobfsM1T8COcVPd84PeecixSK3
NAjxjnzZzHCkagYNXqsAL4ezCWtUlEhHRqs6B531NIOCakNc6Y2FS8//5RZIvPhKL/GWsUsd/9s0
MZrhovwORKVP7b7+Xpn6xUwOQk0NdfaNbUXuqu+tsQU2XkCVFeQVxtgcazJYKHexqoxte8sJCPkn
2OYyr5cEGbprPTXwp6m7yz0ynWqOcbh3vRVLZoiHoho/cHxxhU3hcGm3NF+trLNi0/ANSa1LU9SY
+VesAbBJFRDLyBAXiFsQu1teVPNc4WUtmi7bxwEyw0nW/8XeeW03rmRb9ovQAx6BV3pPyqRMvmCk
hXcRcIGv70n2rXtOZVV3jfveLxpKpURRJBCxY6+15vZJ63QhXCqj+0C/sQkF669ZFRdXGDpOPO5S
s5qPsUmOXjqTXLRxK7fN1yxwaaOuSqMTrLaYgdx7EURMafwwg3JLBXYbI+Iyqkyzp9L/mmIH3iCa
Rkukjqh+9YpuZDtxN6TYy+U4wsCDK8An6k6Vo3szs2WplOBwkNRqMwq6fj2uNtoDbBnxElDYhiup
9nCDh8lEhMWIqzXd3HnjMgtoGUVfvM4pz+TWaaPdry7V6Cfe1V/aRk4LR84FndFLbgv3W9nHP/rg
LqDk1nvjz2xkNuks2fY/xg6lLfjlmgsvs8xbV3rBZhjpTyDI2StFyOTZDzbFPaOIEOVvCjshLJQE
1yCsfwsxfjjRKJYVwe1IFs9JMIiNDwhsyMPwFMm+JyjkXaKoLNci0QWtT/GmEwO3auKsYv9nYxTB
nVNiIUNG3c7UL7nhA+WY+vdOWjNkhxgUmWlyOzhpd2YRxv5lKXKwydYNMNC2Ks13Dn4zy2rLQ+ar
LRbSgeyHEy77Mv8mK0xOdVl6q2jkJZ6ydBWZU3LDAj1sxtGFCcK9ZgzqRA6HfJLDviHKhMoo1UuT
qAo30ry3XCdY+YniKEgptNQ41rhM0o3oOnglzndlmry4bYa+pCkjQB9ml9mV7XK0O7WmUWmt5yT4
jKakOgE3eU9kcxD+EOOQwsaqhFqAZLs2VtFeC+qzYAT1krh4dI19nTX7wIlAhNgUK3VA48XECD0V
mP4chNXtNFXJsgftfRmz6KmY+7suRVsnITOwsG3CXW5D8MLOBAG2PtrGcUOAMKXHL4V8BgNEaqfu
xEZW7KaKdtyQD5x7HXmtanghgXZh4ZQbRxX1TYjmewRzYglNkdqr96bLnFG80STY9YIeDfo4irRP
x2aoAJ3FuPAbA7175GhHi4JDNQZZQlf46oyDYXIgf3gM1F3rme+Sy+PDv/va41se//HX9/27ryGi
4GT46xv/euh/96iPx3q4GP561Mdn1iB5mL+++Mev+uNRH9/319cGC0uVE38pnA6szN1U0afmP/wV
f/v08Yz+9v9ZXSBv/fnVxzf87bsen/71TWjhw7x+/Ht8/JY/f8Gfj1rTFdsPHMUU7oTHB2+O/uuz
xz/z2K4P6f3DX//8H33f42cfj5K7xer/W5D+78Pp/gZedoSLpe6/wZb/4kG6/H1A0r/83H8Zkbzw
f/kuw7eEGTj/GOH0D96yD2bbChlN45kiuA89+W9fErxlEhkmkF4wpeF97t1fviQHSjPThDCOep4J
v9n+n/iSHsDTv1xJnnMfW8RsPdOlE8ozsf9wJTV1OGN8da0tW9ZBzaCdzBpj5xzm7dHrzuMQx+d8
HK39CJbQwpU7KBeUY4eHMw9pVDoIcZA57YYgUF92wcWtxte8IGHE3Cp3iawXnQMv2jhG/Z0ibP5P
Xr1/dlXx/LFneR6weNu1gMX/STUuRsOEeDRNW7uei5MenTWQqSfKjmCtBICPtj7HORyouJjEmk2j
Ww9eQnzQICSqRZitoOLgmE8Rzv52Lfw7x5fj/IuP0PbQP03Xdnllw7uD7J8MmJ5RczBUoLUMHwlJ
uaCHdGQ5NBq75pDPd7KbmeLqjjn2Fkr6K+OkU8r8JI3NDf0DK6SRIlvXP0TJpEmTyHwd1bQBOHls
4AxaC6Jiir+v6Tedl1NRGBFFjdPWSz31HnZEa207pbe3LDkuAdCcpM6gDnpDvKKIr25BXQxHjdDZ
V4hBibclOICJmNkAiyyd0wsmfeBpqdrU4LSTFMuHUycvHHLggfjhOoX8AzyuPt7hVhXbo47DaW8E
AHICp3fWs9YAgDSOUM6joGMSY7goEeHtrTmVI9wsGdIAo3Jmm0IA+TYZfbV1muQnfWO5k1nz3UrD
dj3lnlrMeth0ykwumQs7dLRoBgymswijodqHrrGyAwB+jklsNcRPPaMrc1qijC8IBpIcw0aOj0gs
UdkhgupNcaIycG7gFV9DW/jbxGkI5s6uh/PbPPvh8OF4Mt73NlRjjyT80Gf+MYbFmOZh8S4t+HfV
HYQIoMBMHYA+3ZW+Yn4KCN3AEBkJkbmYTbxJU9qTVVioN2xI3VPrvFZjIE4Ie1S4RkiYi9YCUA3Y
HIXd24fUx+ze6/hQiwk8oKULmKMGUf+5/OXeuzo4Vqtt6I0ejTUzxkaBgFBZfXCKMusbYaPyaiXe
SVuZesqNmHb/ZOfE2LxyF6lm3o1WEzy1/HoSDkBX3aE6xjponi18MMRszZwmRom9VSrs4qmdxu91
9zznT21HEDBF2dWwP9xSOZvEIfpX1eGTiPxgDfKAixjsSFH4yVo2Vr8m41GSjC/lLp6S59EK26Pj
/IIL4u4AQR2spiAgPIQ1XQIYD9ptnWsg5NPchacwbINdPVAfht49EWCk2bGjbiqGdjgUgL5k5332
dJy2EHJ+JW3MazDS5sefMJGHQxzmvrJ6y91kaUfjr5bT2fbB4iQKOEQvQvCj9XTrx1VIfmRP7TFz
oZbxGjZIiS/a/jabUqxGA7pP6u7gEnmLofftPfE9DhH5SkBCOI247K+F9r+Vvv5lGzE81iB67dWw
Q5FVuzmcms8ywFzREuk/DwaXXtIPxzKju2lV6CUph89TMbXGkoL1t7TaCMhZ/FMjVuEawVk2YVVf
tixqAW79PGrqYzsowoZOPdMD76Z9FB6yoAvO6J1ql2dGW2yNsmeRM/KbnogfExkJ34KRVPIUmeFK
d58cdIxrWW9a3CMbnYuV6Dgdiba1Vn6tCn5UXh1pY/ix0uvUZdO+H+JDaV6hoFRAZb3dqKdwXQ0A
37L450h/bJk1bb7NPcJ3WDjyQ++rQxgDNhyE+yWU5vScNz/nID/xM91zNLjyIg0Hu4DezVBz7SzU
F9uXCJhlwLscJ54+iGLYeTbegpj9CdvnmK/FzKU1q9Ja8jy9nW6ql25M9S7OvJtIQJGJDGdbk+u1
DiqP21UZyDjQkOy0FyuU3G0/fTTxmGPgVpTHFW0Puj6rMLXcvZ9xR89OMr84irtDJfnvgCYGEWvz
WmQqhZNlotq2AqsLPoulUX8Q4Q3PJABpy0TH4X7206MrTzgTqpN/6gL6SHZol6Bx3I2aFVJKO68V
cZWd5Cyz8t2keet9aEEEiwIMguQfOauGs/Oa+8atyHRENCd8T/pQ7z1hZwBXOtr/vn32o7JZ65FI
nhUOwdlqxacuRPnFDNuLknN+MosCUJ6M+QNT2S3Zp+qNE7KiNAbxOvxvX1nWMROUaEye8ldxEKev
WdRXpD+tbC3gptGcgNFk+7Zc5WLmvYxgHVVhaZ7cMviC6Y1jhbaz78N8Sej/IgRl38wCDIhow+DM
6g77B+EXuJbiFcsruBky22SPrn5zKjJ0+ybp2w00ExgdvjUeJCy/wwDfzGyPHCBPTpbgjlJh9qRb
jwTqHoLgD6My4u968lgamtjgz4vVPoPmps+6hddT+s6rbXrhkw5+lEm8BX7bXctMgkVgjV3M3D+v
TTqQ1VHPo3yFsp2+x/1kHcMWL4CGezCOgX/qO9Vd0/rTKfTn2MQ5VIDRIVkVYnkqFITuXZ6iqBi+
s08ADPUqXttG4LEJLK22qZ5z31zaYByX02TZx0q64xVLU80NsS/4bZdm4ATtifwkGivb4gOO161Q
AoMFa2+j+M+ZjMqcJvp9dGCkhOQ3NnVUtEs5C5e+NsSW0uzlUxGQHu3UvhdBv1O6fhtphB9FkTeH
yW+xClmCdzcscjrudZMZ717tDsdpkiflcd/2gXUeOived5Yg0wp48NV2Ms3hNSAiLJ10N5cufrVY
fs6i+eY57XSrnHKdVi2qUl54y7D9lcjpVGka+dpzvnK7nsa41l8tn3yo1CXQ+3E4hkMdwBNV7pLN
oLyaZUciyB7exvJOFCjz8XnuvzE+YdwQJxNUP9r8LPNho2jYkhrv0V8gqlyQVKpL2xFw0xP0Urz9
e8OW1Wnw6Hywcf3oO/e32ST6mHaGPlW28z7n98bb4H9wIYeaTFunkp9xEOJQVNVrboTfGlHQxB+r
30HUT1/mzrGXXlntxnkY9kW8rHEC3UwLr+303Di/K1n237D3o95p0Z8NQL+LykyGfRSZDQNHipuP
Ogm0OSeA33WsLLV3tFX7ywjJ5jmy3aYtfMsWPtgCMzzhRL/fj6mYz2JyzCfRZ2LBtF781llmPc2x
4muEd/Ik2Ix9NnxDaY6XkhDfZRjkcAnbDnye79enDqbASoXRTUqz+WLVxOdM4lpbZ+jrFxG2t5ya
0FS6Oc9xaR9Eb9E4yRRPNQPI15DBPdX1jAsetBtQXgp3AWChbPGBRb2P+DiP9cm3i2Ib5vlbmvnv
fe9bTylFW8c2jxw/WTfpzh2RcrWdgPJ+A8tDCKvUAgUBGJwkrsU1x+7htsJaG7Zp7qYurW6RNn5P
AWMkZE0kk2m472515Qm1LzUJRGxyjbPr5pkVPoY4oiooJQn4QrI4lK2R3M6ynSBtlPa+C4nj2daw
zBuRXxoN3bp0YnNd3fWoERgs3P2s23s5NnXeNgAjD7++uJMTnUTewsRkAzD0xo8Hui4OzUBfi+vo
k6jo5JCcSh/wQKJ+DFEWHFWKnbAqc7kzMsSUqk3Io7ewbhN3r5A11nHVXoMe5HfWxtOhKMA2TGQW
lsIG/pzaJ6ojfZAxHUtWYJAksvus0vS3AzXo1FZo2DqZ9cIJyhBss5+iJpYBQK6M6GXZvw5h9E42
2d1MCgZTasCPE+Tb9y1a9QLxkpD6fOkR6lmBVpG2+ltPCasrNs/czox13xRih/B4VAirNjvFYp5q
vtli9wqbnDkpyt3ZHRIJoNcvdM4ZNgAIpx0hj3qz9g84dzGKZhEsMl4aG6ziwhp8+8tcgxlR0a5X
fbtrxMJI6o5Unup3DP/8qYJarLx7fM+tOu6e0I+2o5TzLifWii4MrNJNXL1ooLI9SVHCAyn3cTX5
Jzcq6OXXHV6KuDvqXm6ES6glZ12MzaS62SaOsnJKt01ZX4PcbTk4hEgSGE/rY9yqSxLGiDMAdJd2
x26YhTRmPDNaioC2NUIRBVaj0i0BAnMTGPn3WAISjKdhabvVzpiD6E1mwY94CpaqLIof5Bbz3D50
Mu7eZ0JjKzPUE+1mal5GAbBn2tW8zW2LSh4b100XbCI6b+UGWkgJWt3z1oLNX3ddcAyLYkOX1T5G
RD4vec4TiKJN7TERBGal+YVuxffG6NSNin4bccg7zpA1tjkC/zIeq/ZQtxymSmZtQNPLUxgnAyE1
EMD3yNk5MSVTdyCHOgZw6sKGBNxL8LRNN6Ei3h2zA26PPeiDjhIFI0I2hM7NgjBkQuJd+/FUrUKr
8F9nm/CfV/Q2lNr3GsqFOd0LCuNgDhxpdIyFmsvmyuCOcVW6isbprL2VjC1y1iP1nhFbn573XJUo
FMx3GOkysN4ngAlx9kXeyi/S9KSyojlRKxIdb7xN7VbVDiJH9SHxTsGnyReNdcf9tYK8DmQWaIRV
U6Cr9RMM8Ml7MTOYlT7piTWzgUm8ZqE8DC1yXi1NHEYIIGVU9BsnixZytMfDMEsgKODJTr2ClO2b
ycaqzYhTXoZBVRv5aRQRN5N4F0adPQGw/Ibwl2yYq9EufWPePDZG3s+GS51tsBC3yWaZHgGQgbmM
17X3xK01HF3bOzaVF11Ge5tO6uyI5lwO18eCgZaAIcG2b04TIPMl+prriPZ6IkjIK8yZI63oGnVs
21jBz8DrxTkR86p174XcxCFiGvsnmfnIk158R/xAJ1FEeWn0yzd/vtq6hsCgEW/qPvtBftM85FKG
HHsntZ/KMTiUnk/cOf4+qdD/kpBjX0o8HV08ZQe/bbBndpCRQZWyLGUlwRCQg5BNDVItkZu8e12B
8SE0Gq5XnUONYqVQuUNFVAn/i6hbuSjM4GoZ0tmUbmadWabExtBjtimiOWLal7sygiw8qbNt63Uz
qvYQRMKCylQHB6Pdm1FnXiuMZHjji9eWEmqVhUBJ+2baE7gH/OZWeyPkqFR2LS8+/sWNExGr03fE
bDi1sDyC8uxn02ebjow0cTk+adAv/LnnLAG8PQWcUf3KQV/xxboNhvo4qLpcuvk2aWDik4lvDskM
ijaxHOQ9olGgW6juu+o3LkzGocycWujVWJHKlm0xpotJdsXTyNik0GQ8wyCZEIN3hLoCYOkgjpHn
1S99W/YbH27xDiY4YfU+AwkTTm823hNQIZxgLe33K3eE/FTZxkes9Funa1ZI/CvoLBbaQuV8TJId
vQlT5x1f+w0WLcQgzrgY1bXhXnMPc0puWK+IpjboBLabtPPu+KPmxrANvS+jun1ztIdiHrSHxk/m
TdL3zWdbYC2vXLM9hy7Z6shKn2aNqXvyBrXVEU5fw4/xU3f8dt1hcsxl8zWaMNsqZ18YoCz9CuSh
uiMgHp2dKXeiqw/+APySfKrdyNhGUTtui4rqzLJbsbZzsPdhJon22fU1g3dBJmJ2FnFcygttonU8
ddM6dmUMDxiBuQO6QfQIe7eBtckNi++pK8WTUQJEz81+PFsq3TW+RCqs5+wYRpGz9DE+RBGWNhxr
btOsamCXJzwXB0FznjBBzuGxlj90W8mdmKpnsxXOPgpafatLeTOS4nfZZukXv+R1ql2ftaJ7SsGo
0TI9Dm3OGu8oJBtvJAGhq3AnopHEQOcjGw/fewdoi8u+UMy0LZM+6fF0U/oIX+XPASIyfx+JnBEK
Ud9kkChdiwE0gOVPo9v9VsM2bVxCV/3LIIk4hhKYEnC2FcSD9tLa1lIq/I2wU91zKoZPx+aEr9Kk
ewcadCVpBvy8vVsZb3oo/TWW7fGlnYHqOFKk32LDP5pe7D5ptpxl5rwWmci/KJNojaViSDEE6+ll
vQX52J8wc5PCT1x1UdOLFU9PZWOYL33Fejtw/CnCBp8OTGBtUr045F5AVEhAkkWCIDX7zoKK7w3b
qTgpwCRjKfZMdHdOQtPWqgO5C7ruaQhEQXeBxNSY2PM6AUa2j/2Rpi45/4cd6vEh7qlb8NuUq7Fn
g/dSURxg+SCjOh5etNDP1y7QKt54qDSp6DwGKDSb3A9HGH8s/WkKEb5sDtJyj76AsuEmHO9MQXNJ
6KlZ+wEHa0hz3S4Og2eRJsBwPUw8/c6XwxrGafdC5X+LPP9ni3swa+dxG1fhWrTe77oqPtMRBtPc
Ps/UNUiHGCDjWFRLFOdwCU4NG3OA8abLi4qwKOkw8n2vtoHRhmWWN9z93kE7hczThJu4J2E5NJ/p
Stbmk62i+Y26vtvENVQV2RTPTSc4dvn07WRUoXXWOI/ShjMwAFLRpvKocI0sIhvoMx6/q4nouLBL
5H2MhAMTZoAom5imyvkx+obJGtDkGSPH6BoDPJyuxwh4KKgZoj1kXfLCWpt+ArR18uNDk+qPKqbB
YZaRXtXRTFMWE3iWY1XzlVhbRPBOtDirN+7FDXaWtcIFMgejXrUN7HwvAWLotamxMYn6gPIXfrk0
QY1sy8iFH4e9Y1tqek0ynMsddsN64UwqwNgNVTbtRqJVHGOOOo/ufp6yPYgkDZ/6KbXPFYnHMI/E
wbh/gBK7cFV3NJD+rXkMjt0UkC9yc3cH+kavUkzhM3MiqzZ4AeWFOSHS8JZxxylOJe84jXngfWSk
+dqypolb3/rACy9xvZYdfMQ53wmvGdY687/XJe4Ml8XhPRBA8C0qMd2R5eIAWP0HYIL1BzEBLYQJ
moFvCYvxaiG203/WHaj+bDLKU7SF71hsbEgG6y7SX3Ghc0bIhu1gztXCz60PuFTG0i/wgQb9Lwhc
/Xsbz8BXkkncQv+jMLa6JWaLS1P+BzjFn4wFniM+XTuAh8GERjsIyOf/HU6R2tiSAlwt3CGQOL1c
F9tkfouw/bD9ld5n6XOoSBlKYORbJrsxPGs4k26KscfjSy2Gp/+g1vwBy7g/H3EfzOcGLC++5/6h
1bg5bvbBceytXTFdYk747dNw65URE1J2GEcyWPvGG+x1UxvbcTTPYvb83f/7SXDW+UMy4mmwpmJx
RRK0bIfn9M8viz819+mkFdBJ5YBYp+ieTeM6kG85xO38PRphuWXW+OqqkFmPON/A78/hekrH58IF
BskQO+YQ1FvBrJgVzYf0hJ35i+9Fr0WcRkcHwPzSJn23Lkr1ngyFeyjD9rdBIo3JF6yorT9BZl7s
stwsYGxGa4ecBY0SM2dYzQTkNmLwnRFGry3Ys1snyW+x5NgYqa6GnF7ngZGFULd+BfdTlCuA/kFN
k9sooxHo2lPLkMoZPcDwaTZa6c6THM7ckVZb1TiHsHeOTWFwmJzAsRH4YN2iLZ/Cs3WdRalKkPKm
ylZGzxIZ5r21KUC0r4TZXfzwtSgwp01iWAFbs6/Qff3EoeOfej8AZ4Gli2iToAvsasWiZCfJRWIq
CQ07PvBkIegp8llJsZtTmkLBdPN0gtm+F/c4lPjtV169Kx0zXdszoDsjAw8KdvI2GvqVCMWtGDJx
wocD6bYK++Wuz2V3m3MPL5ONlXdseCqm18IwfR0nM+bt7ehia/dXzGRIsi+JuTY6MtKY7H7OFoqE
ssovhWptev1MfBEBmEE0ArIJzGHZQbKhwKkPI87D9USmI0TgI+mccOWaOiRWChvFT4Jl4VVidz9q
nWhV0u+IqJ+jBK1O0m+LCMc5pm4hVd7Lg1GIg+WqZ1zaSHv89KKIcLDXVrIuaa2ck9CbT3OLEhIF
JJ7mMdxXfnrIg4LkZEpYKTAL7sxodK4mifceyaEMUyaXQOjbxtJc5WMmXnzsOWWYBLtqHuGz5T8B
BVTbJOjqddT1dNKoXNYGc2xBZVkjtFW7/8TFGzC+BHSWaMdwG47xuNbogpk/vdr9AM+5mP11WGyS
sNk+LqABj/BlkC77iBvTab+rbWh0JmDkMN6ld2Kq194DqVxkjbQOqmSQi+M+gbxsj6SIQEPiQlc4
YDMGVImx3ZXePK0T7TB9MeGkZGTRgb78c19iSSNhe7KJuV8ckTJiOPPp8reQqUec2MtgiqKzytWw
LGlLrYEEkRFUHcMwJs8+DKM4hzTQ7vhUHdvRKmPG1bJDANrCEWFxFhUXdBqucJfXx7SofyXB/cTT
LojcZgMGt8mxxZeSvd20m2pP1wHSWJFYN0+ZWBE7c5XS4HiBBfXBsAlIj3l3pztNQbEVueczRSC/
RilhcsjWCGVW/b3sBM+V7GYcE/cYXQ7/FHpLszFvcPS4+1km9zZzyVat5OceSibTL6JNaul93lAy
uai3LJP12q5NoLV1u8iCyNgnifSwy0OhjYJRrNKpcvdJyQ4UGulvsLNi5UyNwOgeu3vpDem2NRBw
Yi5fDmE2g5HtYLikL4PVryKZhJAzeFenEjW1DuM3Kcwrt+YqKLmtS6/4HU73948W9jK5Y3LLuDvZ
Nk68x1GZYwB544RW+kMlEpn7rdVcVVWUrYexn9Ee5AByalol6VQcYi+o1o93xRiie37SwOyIvgWJ
7BTexeooeJnv2s/jQ2tOe1aaZDeQREmbhqOSHVUX0xAvyc8h6SgZpwSaczPaS0i0B6Jh0cXuFS2+
Mtz3KVcofG8ywVjeHT2J7diNdADKdEvvo1xw1ONtlE2wquzi6xT89AHZM/Gg+dU2g7FWJfCRB7Vu
yChsvHL+GPAbbcUw2AtmzpVHLI5Lv4I8kTrNt1D0W5DZG12CHpeoXpmHG7SU2N/tNCF4+OoObbu1
cwC47E7YTifOWdadLBgRofc1b/f0pe8GY2lwcBY9bQ+PBsRKW2N9zCBF3PVUouP5vg1ctJCOMalO
UJ2HuLxNgtbpo08z0CJ88Znu5PfiDqauX8k1JQSl+MvuPQE9FlDX0mJDV7PgJs93OsNbOmh1tPr+
pxW363By2b4ber9+4evF4ODDhmHlkisWkntO7O8GgqMWHrtSnFzH/P2hTQaKphwjTVaG9N4GGpG7
ki5WatJrGtz46qaivgwmORKn6SWuu58qzvut5XafY1fY5yZiHqCWDntQ0GzYoC2MAcYl9n0SlvWw
b3qzvkzxtKSstle94Re7zKFIrRoiJo+Q/YwMwMKO7y/PYm5Oz1sw+JR8jXEc+d10jok5Rvl3pRxm
0AinOMV1Rh+XEu+DgVsFHbrT5EB+F61eIY/1t4Iybm2kMj0T+qY9A1ztvS+LYJvO08hkPR28FsR5
GTzGmMVmIMfZc5DpPEI8qfFqlMonfZ9yAPAZiRUH1LCj7ZIzcnJ37zUW6XkzNbmAKXodzaEXBHwd
TcDFYgHAxGawVdQ2n36H7Fp68XMEo2BpkH5etNFMFDKtx00c8X6CTadDlR/HrF0XKgbVCt/lzLF6
1RKcSzvFRg4rPiAi/n9kGGbbeRBFcSmFRFeMweBm5NuWcZEXG8/3hgvmYoV3fgRkOmFmZnYWxH3X
Lj5C72tY4Xh33TK/jiMom5jBd2i0cV1Au069fZ+E0xrYQbqJGcW2Mirw7TaYXDbjCk8pASEzuwyj
TkmiwoQtJReShbRISgdCshqaZ9djOms2e8beyN03GjfWRk6DuRor80O6UFF1m1zGnn63vjvtiVEF
96lcKSMVdiAV8Ps76JIMRMbsY8yHyD2m1USXq1TtLvA6II7NuDFT64NJRMxl6Rg2R3eVFh9OiAEg
7AaY8PQypxmYJffa9lNBfS3idTqLjql1dbtprelSOCF958BmJpnN4DSDxuCmqe5Wkc7YJCnow2EO
sOHzm42xPxiQVUHjZc8DXtutaJEeTQOHgmzUKrt7j4O7A8wNohDrZXjswb3aGa96Bvn8dZbEYtwu
ylfIU95yMHHMzz6PzogY8Pv3meEFeSK7vk+P87zj7GHb5Cw4r9KO9SqNKoLgVbkzeW7POeSk2nTH
c0Bgc+GNiC/SGLs98hOJZXBDG9M1b76vjZ0R228+bCPD2fK6xOyJlLEY9i+PDlQvyRIkJc3xpmqY
1TEaP1EW8z1z6+4DdtroQAYci1EzThuz7j5QQ+KT2ZHC0tl8i/GgTOoY1HcutoFaOKfuT6oV+TrQ
nVxUIQOA6WKvJ5NprDk5NAw6NBHi5odNmn6bDyXTVJM5Z04xkmAKHXNpTAZjTV33F0M+mqOXgqBM
CSzeQyOvtIrME5AgAh25faOV+FTrmV4m5+Svo2QMU9wkv7yeyQyB5+xo1i4oJcnNgNDfDXfLtkFF
Az2LEwF6SNHH7s0J7wMeP4ygJgtFL4ygZbWp6tnY+jX5n2x4aQKBw4pbaW7b7tBXHMZNk0GOfeHu
y/pO9b43VfC7eJf79F8/79OLDRZ5yxHAOSqOJhRcDfN3NGM8Zc5uFpTONaSJrPz+V6IYeO0GTbrt
HbqGkQC1LdlpKWKmvZPYCgdKy4haqE9jDmDAaZ9yUWdfqmFcwDGF31QJamgmauvIueHatqCN0Had
8uAjra324MxQMZkuNq471THJu7S/T37pQciqfjoocGvLC+H+j+OJ3agJz3Gsp5+17Z1r17LWBa/E
CksCQLYceaariKbLybapVGR17KXz3EShOLnS5IFq2rY9dWGPGzJuHPOtYyZIXdqgnDF/M38TtfYu
8D02/pbQaJsJ95SrFvmrRg58FIkAGNZNpNu9p2WwsizzmaQgUAjpIbBkItggC+ON8OCC8upzVpvx
40Xh29yRSQsF5rHOVzsziFZsi8PqMRNgHAuwscnmsXq6/sAxMWRgL9CUypVPXSEPSd7WW4Yhb0mV
B3vtZ8FaD3TOwdJYR9fQGYMfSQAOSGo/RHadMko52Odyx44WDdSRTLpxT9X0XrnFvKpKUCuaY9G+
qPru2Vbq91hWJ9WltCR7taN6eE7bGSeOqG5I1PbWtJyR1cP40T8E06wnvZRzH/RDfSttsB8SAs8q
Ika0Mm1Lo5VBDIgx/IOyHOKzyZyuznQ+QSa8M2jC2LsZ4545hBGs0SLapoMNecFnAF0/0YcrBo5j
WM2Kiwp5+fKwvTKYj4Nm4uL9Iyu9n4p5oitk3H8So/yQH2ROCNXuBI6IMrifroLneHShKCegehVh
QT2E37q2YSAlwAI/nYOzGaarzMjVvRYW+wYdE6hbvW0Y47DoR/eNMZBMVDXN+xQpZ9y4JTwqyyK8
oSMfRkw7rfCbaHbQe6mKlDkwGcCpPpn38yX+3+ydx5bcyJZl/6XmeG0QBjHoiWvtoSPICRaTDEJL
g/762gCzi1n56r3VPe8JlqtQHg6D3XvP2cfsyxv4wjcDY/eRuQzOPJ2U7jhCjekyKKaFGbz4ifoQ
SSHWDECLNVF6NAE0+W0M4bsi8AhoblWPssLKgbCsjpt8n5UBBsxvy84Ym6jn2OUD4yOUAUMHZ5VE
ShuC2zqJITFwFrms/0Ww0a1huDZFTNibr/eHSUWfTs2WI4A0t0aKUh76tIJaIQPWWmWG5y4NfC5s
7XioG9/AjqXxhoK7o0GooX5NrOwn6r0f/RBPMIHmz2vqn6VqOpQyCByNvPjSF/goXItaIXFpZcJn
CCBYAFaucunuMXcxtkpDBmBiRrVp6qjo87lpm900fYfSkm1Gjh2MniudEz/rnx3XgbMMoKgiuJxK
jjwIUgLfw0h39mUJHjGhrOs8l11m/sE/c3hwvfjuqwY3VStJpABQsDFr2spJ62+6LN1SODzVtAv3
sdDfoE+592HGhuOQale5Y/m7qaatRXJZv1vecCP2rcckPOVZ7UG/HgrQde6zV4TdzSXn5Tp8lmIy
170JvUYT3sWASroJ6B1dgt4xznIIVkmlVYcxQN/UF9yld0+GEiXQspk1MXCpkD4F5upqCruDlhu0
cDM4VwYTIWaJVy212mer30Cid0+FZQVw8VrMnlzuIZRRg/WJPecrHGD5408usb7S31jFZU9+Z0bw
pz+rHyqD1ntLhNrSGXHFPDGN0UbBlB8coIWToZ98+zMr6pG/rN8kizS0tB9lTtxz24jo0Pb42/NJ
wE2mhb6qsf75FUrLJvBunV6UO86w90jW1L4ewAjBqHwmbAwXu3/Bmjc+kCaKt1r4O1mLN6bip14j
pcYladGUabYfocitaY7ug9bcyZ72ynJVS8um20T0vmc2EVHmHe7gICyqPT7U/u6DkNjG7E42DV5t
9tcdrSNhrEsMyitc98lWejXDImsszm79XllEHwTD3CcT2HX6msUeGFkLYjl1PLJVEotaNuBgxwi/
21b/NI1QHqGOfMdZNFwLbbB3ttkjOJkQ0WVxxnsLZoFAIDZkYgLHCIS50ZJH26iedPhXKD8Rk1dh
EVwmjGmhcBHcpGm1GRmUnibCagjBPJWNtwmRSe+dMa0PoUIIpTLUQdQzGMnNuiv3pjBpt1bw35uy
PhiChlNvp5vgTX8ArMgWqIo+GPgp+O1di5G0q95YEjQbYpHROfYpbV3+IQkfmdp+0uWPlLHVU+8a
1P2FOJcFjX2RUvvThukPmQtuSoSPv9TeDCyqQQyXtgK/0DhESDaSefgISmw99eBiqMPvusUq3ZCg
A2ynF+gPY+NQZP7Ox+lLwi8bzDT13oYcBcGQeCgEBQCRVH+qQtUBiSp2dgtRx7SBjgGDFYcImeFa
8830Ienro0f2G0k6WMGIV0Gx1gA6T7tdaZAl0oe6vvciYuiVXdi71pii7URIvRFN/SO9izdA+bDP
Ghg6YopIFiyCtemmRHmGdnfrzJzrxTxJNFyTnatbHokLc340pfpArXgNlZOtSJEz7Okx1uPpsbMF
gBjyUdmieyxJsWHuQKFRXqIUHGemdxfZzcYecrHLTKvcWLkXo6fEqT43txTX/HVcl8GpzWgn5NVW
okrclHFp7mwHAgCKDy6ICENWflgHbNUt/xMJWRTU/rEyqQfMoJyNe9V0WpTQdWiMdHHpMBkj2BKk
wfkZNZqLwVz0a6mc6FD1zSlm2brYM6aKVC/zUEg2DyVCagCO4Tr/0AjEOwPhJERGUdEt8smkmW2h
fqruqqFuZTWd4abLZ8gomi/Q2fodDHlAF+prUGjVrRnktWUQv3XyYZ9aHtOl56EKA76+XbsoWo/t
POpiGDM+ZG7P9m2KGBWa9lMMEnSjx6BMU9APyEoNAkHNuXc9GGz6ApLMktGwzn2qPzIQRLLfZysj
0NRhlJm/zjA6U8m8AZbFRciI2EjB/+fSOgyRGAmKNRFPE4rGqodqv1IZu2k69MhezIbtRtLMF6At
nTCDqyOkAj8vSuIXROnRNEbD4aGyXHHaIuIDZLFuKUQxhQYhVSdliA6WYNXyySWdfigRnfnRNicr
dqXnfX9G0bqv/OCFcCTS5wEKtM0chpAl8Q1/A2ousg1KU918Nk+3qMAWDy+g2vhlGJBQQE2eK8ug
py7XlY2QvyDWaT+SbkSjO9obdcS7HtJITq4ZOHWmb+ye7d1UKnExevc1rN1qU+ChWRdF9zmMnr/t
ygqoetniMHfgVAUxO4F0xHhiaXQ3FMIEon0quh5g8vy0+agn9M9BOH5IlHHIS6MAjo/3qFusQwAL
iY6JzWzdDiaEQr201kVEibPykvgylipF/tHbq6ymX1jARYwaVMADHgVjMutdprkMRiYoOlDmdmlu
9lc+w+bRaZ2nKhMai6tbY3sipDCy8pMawwyBrJX+OhiZhx+UX3x53Oq7Px/XC5pVIoBQNdJrqUnW
03s5EBWiBBUzZgIAzM03e5jZ7oz+j1qAW4O16Ecz5vHRD7ps5VWgh1yvhbivuvgowvTryOvhoNDT
NgySs2Qjw6tpsQ/W76TQuk8oFs2N3RYFYJoe1RyAN6y9FZndQasxkp1YL4aj4fUWBTnlFQKPYo/r
CRt+kNzdyonoe6BBkDGqOQ+sZgv2f5fl5bixdAwK42BKOHbGc9x62mm0UmcTMyzY02Mi6S12uwv0
NZpDRdAd6oKcjMAyCCnkn7ofdHoiYpw+igA7bxCwXW60tj0z0iUboK3q9dLUzSG36a3IN3EakTV0
R4z9inp3ePIz68N3xmfd6IgdKtkguhmrEZYvQe8oEht4VGxFkKNuSfwMN+NcXUc4/QgthEFAMV9d
W/zkrXLZ8GZ3FfjlxtbpSKnR2DcR0mj2W2tPJNeJkwxeGPGpMqlubi+zHeMIbzcxD6BWnDTKfwY2
ycznx3S2bVqbwJdZ7ZPUJFrnLAsWe+FgtRTVUS/NHbqr5GQBX6rbji71JLJ16dD66PwsQXrEjLVn
+bxaY/weoMF/VjoKe1PkElRL651aOsRAKFVIqGsJDlNSj1WuEbwA4zhhE1rXrUFObx8PsEVoB7Lj
t/eZltfbsb2M9Ztpp9A5vBbmU1j0sAkTjcp03CpNfMJVIDCYK9BaC6Bbttj4lR0Jko+N69T05inJ
yHNoZGkfbI+Vv6ChxF6m4xMfu2dW7u084pG5MF9FhxLPDyCcFBMkVTt3bn7uSppjLm38iTKn0auG
y3sJ0rEbxkMRM6LoKq8kJtfI7/NHg7GiCgmhn4CAhcbrwE7uUA5QxApFqrxo7NtyMCR+PebBp2DK
efPLBGVslzbropXthYXPOHI5ZbRDZrMZ2OoJZp72HA0EkmMwUsflriX7NUBc/0QXuL5UpNQT7Bvu
KxMJZOLgE5LlON4iTSEMDXbV4CMa80tIgE5k0DRMjUfCltRQZ2dy15pqnftJvq9DF8EBgeVw5SL1
oCP1OkQOjYkYdyVpr8hJSDlLHmVs1HcdXFIwWU8QP/uzB2YGFFNcb6fI0Te1iVJtpOd/Ngu29AxL
SSXVquaaKxTr4P3OhVNOJ02Tz2FX/WhrxmOhloEzI7x4XSbuTyXpIzgnpXAv0pkOZcUgYnwOYPEc
FefzyhuRIAVRDLF2hKA+iuTDHrOd54bFtpKo9yiE9lMfpmuZy9fBtr4knvnDzQgjFA6DWAZsjASn
vUrH8eHXRz6oeMfzUoTkBWn+RYnprEfmrYlG+xBa8FDNKWdgmXmEKpcscprZ5q/CFk/E0/S0gar0
7sUoV4YY3d1MCc+rEtCmWeVUbVgpIASCrTAG0mZdnUIpmrpw49F53JBhW1ynvnWPUWgDKg3iSzQf
EOxHl6A2LlPnv0ZycF6mlhAQms7p2RzcdtM4KXisugQ6bar8gQRKGr8mXJfYzR6Q3DLGCAFYpiHy
M1dkJH16XXwBGfNu+MK8Vzpkox6Tzo5CZRMFVXnFpE9+1tQQuE70EErYBKzTuPNrEicFiuQnfwZF
TpTDh2J0vAOg2WtxAd3JbIHQ7ltdw8EIbP2tAhvEuICOdEja56LqrSbrzugHgmq5tYgDjHKnfeTk
8S6WJauNHrbjbmnDmVVmXpzemRm/g9rGpBFcyYR/0VqMUUqahMVHO3Sb1i21U5NELJLLGHBVR8fx
b8wACECuht1Y9taxBY91IZ+iW0diGrdRTEIXgC/oLb29QWGyEYOGkdahI97gM1xPNknOhu8RiGRz
MSZhgQjKRlBj1HWyMeO+3Du6srleMwXu8mzcMCQr4N2Ekh1pb50qR12xHuP0k7o4Wb4iu7UzH3V1
lu1Wkrt2WQ7VZJeXmOV3Fww95SdgFTN0Pqu+y5+hVXiP0rjreu1vLU0nknUeDcExeSOHB0nhON3T
Pg8uXk9Rkkb4D1I/YR4ZWJ+cDWrb9/CYOrtkRF+rKzQPlJc9I1j4gOIYd2gAKj0+C7Do28Blxfev
2YB3ZmxOSfTda2DrlGVwaIncYg7Yune3xN6KTNcU8DaCMCpQuW6wWrKjzhNsB8FIsZb0uyKHwjRM
0TW3vGfLlOWjleQbywDrZUE0tUtmRWaAUK+wK4dvNA7rOM+qQ8UqdjTrntGWl9tbOUA+TCvw/lnn
Tec2bOTVM8o3vyFsinBydic0whRZfzsGkvRNbRqKbtRSoQTGTBBJmQSpyT0rzfh0QvCG1uQegg5+
rl0znrMt0IU9xiEUGQlnO6z6dTnSwCU3lX1vxiAhN8iUapzS3zqu6Pa63kMXlfaJXWt7qqqYzDp9
kh8gs/E6YF1KSvM1STqxy2P9ASeYv/W07tTgHC9guHN1/uohdL7YlsrXJGOXX/LQhP2L4mvfqrEF
szHQeStXesZ/G87xRJnMRCrI90CEZyBLUZ3g2t26kR7NlEXa1lam/dARTH2uGz1esUd9gGhbvomK
3kakOdExBy75lIxgIOIgzr7Pr2BSivcV5cEJDRlrvY2DYZGBaiDFcjNUXDqxhKUJ68PIZJnx+anR
muKZlKWersdiXvKLptuHOZZJ3AHaBjU+YUcxe24nbKpNLlX9WBL/tCnnWgMo87IYabJ45YzodqOS
+h7AL3iojJBgC6fGRbRW+mxVnrF2Z5GbpdJ0gyg3R8QVzQllknZdjSaYkvReSMbD5mg7m31eZvqN
D/ya4dF6cWbxfp45b/nXkYXwXiKxBV6abRHBjh9Uvg/IUvrSqV5N4f+gc75y9E4+YT4cg2tEmMeu
EfiFaMs9+HN51bfltwmY+yk0svgxrEnxE/OVkF+BmOUEKkzJqZ8G7C7icDom9B40iJ/MAPBbwgvW
yvrHZHco75nxqzzRr4q2vKha/7i0VGK/f2mlMjd5fzMzEMzS7gA+po8t6Jve7LD+M6M4z47K2GN1
M2jaECboyLMdABW3tA+EUbBPVHuLJ828Bnn6OkXDXHDj39oJo/7ZO6b5UPftTz9b2H79keqogX87
fvU1zG7dp2CkgnwgfaT7h41/KMdr26lnrVXOnjPyokf9W9P1BeBalnefyda2H7uXzt2G9sBGmHiq
a6qMchcZUNPN+Vxn9TFxBMm9gQTwSYzle0XEc2AF0KVSjOgxC/0GSIR2juZVbLnVK0aDksWLpG/s
LhpFmhNsM+ZoN7so5S2aXdBzd1/0CFoZ1B8NqdaJ3kwEnuDlKLOeCRA9TQQ+ifsGB42e5ATd1rLl
NpDyJpFoBFWv+MUYfCy9BLvrb3Xf6Kc2Ji5B9xwCKhxT7UaIYQzosJgwqvO+E0H/kPWpdooDuWOg
1h6YKWunllJk15XOczGwo14O1hxAsdxi2Ml/3PQuQ6/jiUTseZPGO/qL8YrzhETjCDB24o2oLbRS
OxVhqKG6wVdTC8zHWk5kYg/ylro1yO+8p8+iRX/qKk6RRlbdUWt6msgdrmGQmBfhGBgwpgKDghME
wOV6dEw4M7F2Q0u4qMLCNDHfIgDXOTVQESukrHcZNeNdNHxPWxPZNozSEOanvZ2AnbHN9Daem5bP
MovVzZMUTy2BmWIMr/STfzhFdplUWV97wX6cQujFZDg++lQohWqAqff+ozEftD4F8DXm/C6jrlFK
dteQEvoM/lOnZY49YFkfnGHcSUwruofVcPJz7dr1rxoJrjdC34D8ETF8qlIWR+TrdNE6jD+5yj6S
EO1ISvMB47bahZaWr1sg1Wh3moEFRhN3OkGXuqiPflfShYG9vjZzuY1CQm3ZIsqrktFVzSOS2I9Q
dfuo5jrz1e8UATZKh+2AG2XTOSnmoaQ3r5hGTZRPn5PPHqIocMNhVZtge9Y/QYn1Fyiju+VLFns2
oj3gfjlGDYWXsYlepoYfktC4WIUjxEMfQMZB6CE4TwR2rkXnl4tfiPVavyhCJFdt1TG3yVMyUXNU
RKrYIYmo7lYuNkAQbUpb4GOzwsGGKBx0Tr/VuuhniDQehD+u+BL5CrQ8B8vCH9aERccPsuEsvW+V
vvfxnc7JaWI12T6DL8Y5fTFdU9MA9JBVTyqEDQpCiwDhiQxE4ZTeHkb3pivK8hiU9ktIN5Qulc7U
icQbAQFvXZX6pMMCQVVgpZLPsI8nGaG3CzN+L1z8A0LBn5fOqhldwJEeObKp4VdXetirsiiiszXm
hIjWIYEFGuOY2VrU93Kv4Pfi6Sxd3CYNTMhhH6kq/iYjZ57Z6B5ZdxCGi3CBO6ZUrDNAX9ZZ9iDw
wctGp1IBSYlBovs6DG191mL2lHpi3nHLxdsAXg29OlnN8DKHSgvHyVZvKIDog8QzdaF+docKO2Hf
HqO2SXa6ukRY4th8SPWEOVzuTXjDawVx7pDgxqQxlEusWeLTAkJ9rF3M4vTafthElL73hB6sFLTd
TW8KKJ9TmZwqL6E69UT2krvg2m2ECoao3UNndOpAr3XVyro4yya7DH5jPNXQG2CBvNKbsw58PIeH
IszFNfW5UIoBT5rFxB5wc9lt3AnwZDafPEERfLfHYXiJmensCM8i0sEXfD3Dsm0V0M1rBro6ic71
0PeTs1lCzCkMp94So+qusSi6A2Y1REJtpeoHWwOTg7DshQzKGDZO/dqp0rr6gd1dZeHR/QlJJ009
9dWlTWBAfOxFxcriuAcsYt1T39nxOXTxVk61Rb53w/WtKS1/34Xmi+UZwX1qp+HVqbSv7ChMOhwV
ETBhlLyyd9xindU/UqC4KxVkdJL6MqMJ3Qg0wwZ5pL0VbthJq1u+tw3Akv74QF8VAWTTvMJVkC9G
9lOT6ZeAiuwUFtbJGQp9O/SEV9AdQq2no8uvtQbhJhc+u0W/33M2riDRBbsxYnJd9F64N4gTOpTO
SLtZhQ+sIe06xsYLuk6xsaaAHqLgmLOqlu5onBQfvEIdwrC9Z3nXhaRJmsapr/s/RhlM7Od+GLwf
p0FDs9uhRNHs0Noms0W+DtBx1SjsLRsFaB6n70USHSUysqNT2d6+coLPKPHPNV3fYyos55K6Xr3y
jO65NmlfVF3UYCtsh3Ob9i+2JdxLqGnYpWZl4jKuiwoDoETt4UzptevU2sCKGe8NBq1pK6XqCzjZ
DhEZsavK1LpLHCkEnaMzfHC5StjECJTJnPt18JFo1hpAb/68LFtpJSb+FRkqgkZ395rmi3fTTX4m
ysjudRK8OyKTdyCGORFP78Dqsz22M8wJeHgbw31HnWbM3qL6Ci/6mmMNvJEz8FxF4qSC5lklKL4z
pe44HmwyOrM/ksLIvno4oVei8s33tE/4KLKVLIVKtlqFLJ+CIN7bgZ1RZw3WusHP+cFq8cG+1PvJ
2/alCiRjLYrYF3z5E7hW/yus0OFEewS3Q514oH9nLuzgGc9jaGr7sgHroWU17iihRZuQAOI1Wqvq
Q8+NH7UFy4BxffmkFDTcwc13lttE58SSn4LGXmqy/9IAyVoDtYmldR+lRMaZMRMsPDN5Mk5ZF5ez
kXm8kgS1yxrU8r1N8wl1YoEEKH3oSbd+jQheIpEOyGigiqtT5A9lELbnUYfKFM5ot0bPblPOX0Du
z5Y2P/F8jfHNT+lAayOddlXb+r2y/D84o8JTK72r19gehn15yQSGVaTVDKjksyaG89CCMc4F0+mI
rI3cs48S6N8acjgTbydrL2qiYezqP83e7l/pdl6muAznIHb9YiTZcMk06Iqz9kZ37PbFow+3s7sM
mIiE20hqQnsTbq8BGdlGbWt+hIZ9hDjPOCGqh4eOsQ2Kw3NT0+3E9xGD8Wi/eaZf76JhSk5ZoFjx
6ZomshUPSLt+MHx80svY2Rujz4gjTB+1kNB2sr3xxBHlXlHd7uu0yIGmN9lqIIRjLUUAqX+yGBbh
OyFkgjrMS7wHq5zsJ4dLUjboDFLq8UPNfBRaUUyyaR26tth289gUKxmCyBZyyzIUFiNie/rEeNmL
rcwbVl0SzPflzINVojC26F3T7GBhqlmrMBbbsiS7HnQSvEkzZd8SkSuOdRUgeDRuGkwmaVAeias+
M1NYwRcxT3I0XnqYmJDieWsDghuA5Eblfr4IRM99X3O9brro1E5u/uaEVz14dFzVHygeCbvLeP/0
ysZRUKbOgZnsDNvKgoPQ6Oj7MhmuectPGpgh77jAEdnkpYCg/NBbTYpcp1wXlFWzfjmLKcMZ+syd
FxPhDpvJ1RA177mXWo907p5dyo2a4d3Jqn4Qpb4OzdbZGghdmEv24B6qk6Ay32kmrUodr8Q6H2qC
GMqcNPHw0YONtMX5QTlSue9LQwoaQ8uwi4QMP2NHCEvjOkc258mDcgf2WaYszg1kSdj3vWs9eG7y
JAvnez7V/XmZlisgtNdKQ4Sv5/PGTYBXV5ob0V701QfhIt9HXLf7ifNww54pOwzjvL0iRCNs+v5q
MSKqB9EdMepmB0C04LPSGHJsT24FJVJ61HTk51boJWcoun94eZHc5o1HXeigqlVBV8qjsWhqvbYV
Wf4JSWxWiJt7puK9dwgJS8QHGn6kUZCsuBZgQDYpLQM497vODS9ua0b7vECpMYh+F7qYtms5VDug
wGwf2ipfIdMjkrHM9h5nxCka84tBwrlvYeBNmLusLJ1Gei61lR3CYY0lJLN8zIcz47jPzMEIUOcB
a3HOn5YbYg9su4ARXyaHqKybS0jUINhg1gi6aF9yod2aapKnpKsgCbvEvzgj9KgYpsWGOVW4jn2f
nzZfXqXWsm3MYtAZzFPgHpGrbQ7Y39nZJT3LV9NDJRJ9iRCt7bax6es7JkRk77hmvFHwpU8FhMyV
0PXhQl4xF1Y3Onoaqm7L7qGGdcXzv7c0QSP8a+qplLrJZ4JNCL4Gj4v0nL36V58XdkGthZNm7FVM
2jjT6BQYHJK/VmDfMfX6GxuVAE9BtFZp/d1OW/NtQp9TNPrt3/8mzj+54izXA5to2iZ6AyHF336T
PmaCP7ToL0dwgI1Vs0npWxp/U8wgjfE2rrycixwOpurooUm4s3H6Xkjx4Q6dfEuE82KwyK8yA7QO
4fLNs5G4XzoEPt9gG4gVfJbkgWmEdU4g2Jx7aIvPgUl+d9cmXz1LQxwUyPhU473fqMpuT05+Jido
fKMZkN3jXNBzqYNrpfDpjKOe3JnvOXsw888lypySX+j8+9CU63CsUPnqgA2WQ1Fl6uQrxtvs76Bx
8Yt2tAvtor52iYMxOp++JJEADRZF3xvbae5JpEERKaELBoSG4M4BJDs4qnux0DvyscqBF6EkWVui
3ieJO5z7yUe8PB+cBMx2YQOeYFfan1NZf2s1n/juVW84w1l543Qu9bE6Lf/C/0X88O8U3f8fhtzU
/Af+48+c5DnZ2DKE92/TkG9tDoHwf/qaPymktv4PFKQ24ByHSsl2HTCaf1JIdUP8A/ykjv1RAsOQ
lvNfFFLX/Aenr+fZDnhQQSQ2J7dCXhj+7/+Q+j88Q7L/1enlsVzg3/x/SEc28Dj+t3XCcrCBWkTX
WoajS8swHP7ev64TREHptQwS8zkLueCNdEbzVcsM8BR5uXsyZf/nAQpZILE5cv/Xi5anlvu/X9Qv
X77cZ2hGpEtS5qsEcsdK1AhHJhUaZ1y+aFznw9/u/vvHUInEqw6s6/ZffoP/i+/3L3+X/+mHi2yy
D0qYe9nWCSdXgjKs8wyOQNqTc4qx/agTIbk8bbDCEfYxP/vrNb9evzy3vPzXo8vLlsOvB9Em1OSl
3ZdOaFYiHRvA+G9bh4ULQVfnHQwy/BC5muYD3MFtGufxo14fLHoXz6XT6i+eEm8KaMTNUo7+gsqJ
q07bFMflyYwxjpyK4ZD0qOlWsqlg8M12eqAC3qZ1uFD/y3ctqByD+Y1JLLE2eFy1iVgLEN/+t//h
7/ft18t/31++EPgNmQ6j+BgtLX5aDsngk1KgRLz7/ZgT2u+jMQL1mF+WmSiIXPJ7lntpVydPQUZX
caQ0ROQf9cchcn78/knLrd+H5TcM8nkmbEGGnAUlAp/mRlaBQ/hFlZ2Xx6QiN2e13PSrkJv1rD9J
y47OGZV+hudxfvTvN5f7od+q46hL6stZs1JqDNuXm8u3W24tP+jXd3MStmKN5j8Ub9XsX+/xt99d
Pf5c3Oy0sLCKOmR1uPlZCytxngD2UZ0PaXzp0bzF2Cgj9zD5Dizg+e5fnkHoEV+YSEd/HlS4AZmZ
nJaHfn0f3j8sp8DHsGXmxNzRWeFSV7xCutJ3ET2DrTk0xetQOeUhcnFILM/GXZye9IqwwOVZdssZ
oWu4H5Zno9Job3qSvy/3Apl5D/FQHZd7maMYw+L3QUyv8L4IZ9PP64krUsFMZoq8Ux9GGOFVX3un
1Jm4Wc+P/rr5l9f+/eY/vXb5DsurjMCCO4SwaLP8AGHVx1goAswLw7qQ8WFdlluQ/v+8tdyVtsZ4
USIQg5by5+vQmIAe+v0lggHbRYewML/ib98uIugbnMD8TS0LAAsGVbr8//WtBIqrWqX5+4R2SCIW
+NGarIfm0BvPjmmR1pv7xdFoyWphDEg8YVz3P7S7ZukkhHtBCgRoMB5yVGhHrHDVHpJ1+BJ2VGxx
AnN+Yq92cXC40Gek2bqNm3HY4W+HbtyN+cbsOp3cc1dcSuUg6sxydPxOYveb1Mq+qG4O4MQ5cI1l
EJynXCLpKRKS1IGAsLFmjBhP9j6pUjZXUD3Rxjsx0Zjpz8hi02Unmn8kPsS7D2M67dB75uvlbjb4
3n25lVvGA2iR8BbVsnuBOBCsHVX5R/CX3YveZtWuFjEpavOzfaY4SStSjpZnA2rTR3Zzm+XJZW9E
eXAysix4MKsGwwx7+q1lxIdlrEaa4Lpwjek9n4h+g/Dvb7UYHZrQAWuIrMH7HttfIOPy4bCz745F
gHpEUui9jvUS4CUKRgb8xzGwp4JkVys5L4cOvg9FXYRF1+/+fAyIV/rrWTlV4uhBKcxVj9US0HJ0
NmvmrmiLdiJ/mwzlPddY9natJLtsobMVWBB+3R1JjVgzt2eHZ0jj4HQNEygZ03EbhtD8p/tIYnGJ
OW6IE4OQKy/3xGU5MGsXl7jzg2NnBtdhdLVjZojLNHgIvwtfadflQPPkQiMZuPH8kJl5CRl0QTo8
WiAPji1TlYK2RZadgwS1XsoH5Pz7bswbMwe1chlyEuB5Fc2iVqTN09Jbjn2kW1x6gsNyd3kiCJ+m
0Kgel0fkvHSnFiGCVHykX6UN7fJEABbQOsffZSaDljxR/i0bwz8PpI1O6FEYm8MuJ3bjuRpq+TyR
PYRg00qPdCXls2Dsd8z4jwN2Q9C+Nr/EA45//vPEJM89ezKUFFOWpX0fW97ZoW2z3Ivnh5ZbyyGq
CKKLpybH/s2pUBAwd0rnEdpEx4X+8nw/Jrk7VFBPlpcsz+rLswCZNbw+SGn9Kg63Iuy/9mnvn/mD
xFM5KP2CLODFKvopW8dJFmx8xEcwGj1MmwHy5owOEzMNX1yDIduTec1ocr73+0AxKa4RWOhzRgTM
78fVOIpxtXy9H4MLrxwk/rLQGRUn3y08vPt6BmN39JhPI8NIu2rYAUxTkOxC4QxEnEcSnjWm7XZy
godmzMKH5VbEDHOl3Ew7/H4MNTAu7so/gM8LHwJGq4SSxSUIiHlRX5bgXyv775X+76t3xz+fzJXh
GC9LvhIvjdXH05vjOX8s5xt+HLw7CTHRWv5/TkTz983lNcv5B4IGx2PSSGzTiGls+hknS4suy73f
h9TRITQUU4h2Cc5oZ49snDwuCyvP67jayqK96qXtbwTtsncrEc+yqttPP6ZbHdnDV9sG+ZhbnX5H
wdAjAFF7Q8YmebZReYEkir2j0y2OEeaPlACl2ZeHtXa7vCB3PSZCQPVOsLP6U2ljabf6VieGJf3h
1l0I65DksKAmBqqQfNRVYKDVzgYgg1Gix+tMONVjNpMYAcY6e1fEdA0wa99MG7PoqLo75cvRSwrz
Ge6v8Qwt8KcXeww4NeubMebGqcgqTLG6QANb6c6j7dAilIY7fFc6ekGpBV9oafTw3mp1xtzS3qV2
0gNl30fDzB9kYVpbIuN8TJSItzTMww/LLQzIdcfAafnRZkcGT5775VHqHb+Epqyj5xHj+vsXU/57
ruEMQYODobBgaLMpS+ep8e36GI38QXTHittyazm0jfOsWwX5ZPOTiVEGZAjNL8ks9rfYL349sTyb
lj7PJpn+KpTl7kut9ZtjFtX6I7k89JG7PLm2fmW+j+EpK+E69bjQcBOQMTgDiSd2jbfBbx9CN1Iv
y8FHL8tn60tqoreeIO2tmz7zXjQ9Ni8D5gPIFMN/EnZe243j6tZ9Io7BAKZb5WjLcir7hsOVmHPm
0/+TUHerd51z9t8XGARAqdq2RIIf1pqrWbr5oKyp3EIOFRUlhfkoz+zcuA3aWk9BUM7fRuUJ8lQ5
eO8GOp8RBKgKGXhWbi4d9F4vPXI8zURUNwQE1EagVmSPPWn1ydbdnUj1ZodqrIGwMFiPjVumj6mz
HfvUetQLhz/gfKR4TrSLFT7v0XyWPFUejarGVnncpps/Jgp8qFrc9uvJhinVBupwaVJluGhVEq7d
CqywHBuRmlzwGq30yWy3oKh/qKzpN0WaWcdqbuDvQN6dG2UQpDPFeBnDdK7BOv34zAYHanxTSc+T
mgeHSGtSJM3q+BiaM0QmIEavIo2YJNsBk2Q29me0CvOx2Qp8oSiY3ZaE4TbqFXZUNf2r6fydhffq
dxVHO8tBKezHWgw0MPK9R37pyY8B3u2EPveJZZXxSiF4VwPVfRrC9NmZCvvUND7i0yiF/hfmwTVo
HP+aFCVBWVAtD7FRzfhF2JqREjzJyTCH8DMqxettDhuEhXqbgEbQWDAdK/ZPkV+aZwUMjOG445Ns
gsJVj65oUa50oA1Tf18iSqHW6h5kkzjir6P7WG8G3m0264NnD+HLrpxycda0X57aYtzvPePs8ZR6
lsOyGxKctw2gkSzkBMhDLAFtZMZnK0SHwuog2dkkplG31tI53dA+tHmtPlhGGzyPqn20Zy1mF2Zw
aTPrOS7Haovf0DpaUBNvTWqSeMGDWnEQHdZ7rbO7jVK6xruJVxKxadyfoTga71BrLGFU76OCTzl3
ccqBEYlfkxESIMXPyf8N67F69lh1rxLsXFvZDQzLPY9ZeFExwTzLobQhxrZPqZrFtVM+R33u7hUH
fGoRPehZ7L5gXZ8eqezfegXokRdUgnJKNmDmdyPsrstk9+7L1BNUQWiqOPnR9NoT/AK/PV7I/+dJ
Y/tQcTzn1lXGeXvUIsACO+OEPIKYXeG6+afSLtEPm5+VodmbOJ6CXQkG8ZtmcZEIRvFZVBaqATP/
mvLx3cqbCLp52FyzpIgfUsCN0q0bKcXOUTDUYj5MngqV/60qIbiNBVO2tPMc5vw8AQgR7GprB88t
KzZC2UI2T+MeToGANT9FucvijK4c8+z0ryM5du/KI68xxbFFQJhj9DoJg2xICVNwnGzaCXX6Knz9
OfcbOPC5Wc8M99+KFU/wYdjiJVAxfM3D/kDa1Tugu/oSqPX44qvWKtUH472wuJlEYUvOLR8bHXMd
bHVr1He+OfQUOw0Mk2bdYuK0Zx5NYxXnMJqd1HDSorLA6RWXby7LvX3gd/VajnfY8row6N4Gg/Qu
xWRlo5fm1p588eDyr5KRPXVXLHxiied/hFjZl2wO8HQO4fvFmtLuxY7QFTtiepRDWQcHPMsVRHFu
Dow1rHn6L4Hn4il964Ce7mPw33CwGWrmJtDz2zhK3Wdb2M7WnL8JJc6TfzVyrK1bPCKmy0747K0S
JBEek777GSOrMsYq/QGUFRE50asIJTCMDW396EdzZGfAN3uoVjmYO7vWrZ9oWHC5atpH6aClVnzL
Oysk2BxVTyjrPLdinuj5OWazPQm66P30juJ566nTU2+EwVNXbUafO4YcifpyhlMSdEj4qnNR3Mq9
2MQVZzYVaTnkqb7LAtD48oy6PcieHMeHqqHOF/3mPpaUIQ99Lkwza2AbasGiajiotvi8nTK/edBn
w2Pq/WonClk+38tNh/QJte8QndXJDc+y28xjIyVI8AhmublP+Lj2+4U8Rw6GXXIq87Da30+RR3+8
HzRQW/i39864PJFV6isbATnpgYj3xZCQx7Am2Y5fM/9BtATAk4QYMGGv9w9FEP/QjbQHYkHPIYLj
QR4l2aCfx/DWMdlAWeck5q7k5XJqy1+2CI1jJaxg9sNNB7AA5ULr8bqQ2tz8QlxvHOW5/5qVF95R
z36RjPI/ZisV2yWbst+46+UXP46WoszKa0f95Rpj+wDYiiFDjsmmbHxk5loV72UXG3d5rdApu+nt
NfWYIkbMYKUtC+J3jrihfX6eLIIroYXBGSmVf9ZD+53dO6BHkHw3WTYCYG5N4ywbqEfkIjpJ/KB5
/bi/T3TzKenk92Rx9vEA+dXqlWc7QZAWp2bKDWTyzOPtMCw1OCNzX7sPonjvjix85KTWiYoHLiu/
5JYVsw0SpG/yaPrnyA/U5C33k8+W9Xb9AST4Eypg84rfHPDXfx7lBr8mLKDNq1kCgP/fZlXPql/l
eblfelujJAoWHWuA5SPWQDbUpn1Eh4Sbj7LBugx17SXOyAEMnXL4XivZthNA2Rd6xdaubX5HqJM9
yCZPSoC4tl+8j+3ArnqSkAw8dzuz2RFZxeVXLXEIlFp1ElYhVqrWN1/B8DMczPRH6FqIz0GY3E4o
qlisCt2aN2b5vSjs9qCGQygPGt4+TI5vrOPcCz9KPCbyIpN2Jg8U5WfptuWnWvjfIi1rfnqauhWx
ZaGaATJlAzlghTzTwivzl0ggAjQtV38PUZXwWvSgBlT3MDGjF20E1GeqbA305AA8Gqmxygtb+bBs
S9vobmdtKaLRjR/IcbG/WYMf7lubFKzeV7yPwi+PvRmrL0GZ2seevxRgDqGuHHCm+4awLvw9rn4Q
IqQ2SiHALr3uSU8M7aWJR1QqRJ7l1cSnPijyc+yN+bnFnTksQq5sa1tAbZKDWFtn0fx8kh8UG7JD
x4PsqcgCEWzYwU5jN4SyS5RT5+rtCwgG5xJNUbplfzebVZItW8tDSWp3YbDCBdjS/p6g9O3VNonf
mgmTE58V+6C1Inpz2Pnnf8whnm3u5rn4ocV28SB7dkCkge1mF9kbB9w+aV9cZa9h5VMJpXsJw6Z9
rUZsebw+gef+DLFiJf+t2sExWIBhkHOtQdC2WXIThn9Aai6BzF+wy46i1t3XynLI5CFde9NjUP6s
9Q85nyJXXnemMR2MtMye9aT6dESkfvVs1C5wnhqPxZh2Z/mGeV898/QhtpGpYtHG5g5vMYqqlZH7
sb2oYk88QjJgA6ZvzZ1b40LlGxJs8HjVT41HIkTfa6iZraon5N0ExtfYvYjP8VARbgVL5wyTLEYi
Twj6BqpKv/jXoJirkLKvxCBD2FV9jvMSUkIzVBd1bjy/qB50kL3FHI5MygVjQwvjUgmCAhl3Pg+a
6XjwY+tNzspmrFz2u3nY3+ihl596O4sJrUguhtRwzo0cV5MwwVQzn8KvrCDCZ+5DrNpMBte6+4Rm
dQ0SY0yf+NucwzDXOuBipMllKq0ZMGbtCONqPLjOyEWE2e0bYKtH2VBGCI/W3NzHtHAAq3IflOfc
p+XEfcxQU3ZsCmAm97E/XmvMFADTQiMewjrQFmUj2tNAnrwyu48rq0YNFHqY7hyc/Pvcr15v51Wz
Q1mew7Ws25A3ZeAvms+O57PljB6RquvNzxQGpVy8r0366rKjcjRcoj5u3Z7E8sgrv8kebk3n4mvZ
/tYbE2RZ7VeeBemrHAEdhcu6GJ9lD8L2AZOlfpG9fFQ/6ql/J7gQkGfo2iSnNO6EQx2LW1lNZMOE
dT/dpuT87aTCXPZpDKdhGtqVhmRlpSgJ4ku9y/0tuxQaHmY22+7NCCTg5NrR+j7kF/ZfZyS+doTy
GBzl5H3cxL2xdMHd3F41uKxmdB0VNVGO4hJkmkGGlGptapebTjyPyQlPD6YT1jBugU0BW9fut2Mk
slPEkymYqVmTL/tGDPsFGf1tVg5ZYZWf0HHxjOQN+W/Vi8ddDMd10fOoEqwNox53Ln+mRRxns2jW
+HTUkcdaLqKLXGlJnJ67iZvbJ3DuM/cpijcx/shylehmtsvt5FmeIkjKXlEw4QKlhzwaZrHjrtSJ
nGBQav58fzd4Kotb3XuqyFyZ8thD4E0vUMR47rz6KHvhPBQLKjLpcCjdzINfxQg/lPcE63daEVSG
pEeeNTetGyWLTlezgxuGylOtuJ9+D5qDRF2oSaIw17cf9N7PyNnb5Ur9q2zI0ZA0P6DM7MZM0Tgd
+pY/v6IF3cKObHG6Hcoz8/n0ziakDDzSwRZlPXNstfihE5t0HKZz5CrxgxzRUpA85RiRzJAY6hHV
HVtz2C5JI8YZu4qcCoaYUKadAfcep3ThZks2U+Dq2O0ZraFytZyuJlEZ60hqgpy36kAc1IiYBi1R
XnQijdn4gPQI9f8qh0y80vCWuNbNc3lEBZHcA/cguyZo71VlxgqoRWZbw2s3pc7TD1q9JXlVyqvf
xAGqsAA0psI7NSHlcope39C/9Hu7Aj5TNbb+rebjvBjKLnsYAD69mELdynESDZsdLLxpLV9lzYKl
2vP1xy4LUBMO0Ffml1dO0WxHimYb2cX98u6xy/LUZH725Dr6O7pCb5eqgGU7kVBjyipni+LN/5hg
TYcxxTRvsvNz2Kke8EzGE0UIFmdhdxwohh0asLNLC4sTsHur5ZndMi6yQXENZbMCjnkfy6fK3JKO
uUw0jRRBI/HOQ2rAjxp6lQwyp3wq4MOjoK2nTyWsD+x11L/jNt/VQLO+8FMgbKy69smJEDjCW+os
AueRi0df7XvU6NVXbsfRhkCxfF/rzfSKs+PkuXH9FViEMwRIjk+1+1FH0ExCOG/Cy7mt81c9xXoA
w2LuKqPQrjD7WFTRMwvTXDkAPTZGPD42/D5+YB9OsSBUgk+Blu5NtcTqpfjOU1Sh7SNF1f2W+tNv
IG/JdS577xxop1sEuQidcIUuqKBFPzH67wo0CK8u8ZdivsrJpsICvtVbIHf3sWC+wuld6pxC/Ij3
8XoMAA1p+qZUWOYSQXkYfFv9QOJQbjBbhjs/LKhfs8lSepn77sQhhljFf4jHKMSU24+f1M/3PBtq
r77wssN93HXIipvHw/8cn88fsetvUzX0t17OghuilvJCtlK/dGtQzITjtHiKsvo1BdqxtEQ2vkJi
I/yFms1r2uOosfJYwRETp1Di6viNyXiJd6p8GxR2yShf1nM9pc5Yj6M2sy66qP0HPSoiHP3eBtxX
+zRw49/YfMsPjVdqj7roWnb+mhacTBfsLCB5Yz0nWHqICrsyr797rMDQ8HPZ6Alr6dXgc1IIRVgp
pMQAIUDYTXqAkWE9UB39de5VkRq9iCFjz4VoTELAjJ/U+7Xveu38iDLKoj6uuT07Nri2lNp8r0ZA
PRqIziDtCu2oOmyTlX0hrtDZ2sJtrrLjDL2yYUEdwRRjjpg148pO9KnuOvVXy97E5LfajxkoDAGA
8L/5ZlRrFXeparoUkaEf9d4qjkLEL/z79RMOMBUeSohydxDqou+wwuSFW50CMZGyOJXgUYRbrVqS
CQFO0ljo6sGJzIdFau+byIAckNprlXLLEwA588lnwXBgv/CXUFTADm7oNdu84UvZdy9NSuwK2y6o
XlMzeUZ7He3wsPVL8MHBc4nP57Hn8tGlbIhYlgBZkpllO2cbpGcQVSwRF/z79k4mVvWei59jHuN+
YO/I3WQZR+bLIhRq8EwGmLpszW5ncMni+gRTpUJmuiaLd3yJR+4VcbwOEKTuuqihEihc57GdJna4
dQ2pN/r8+zdFfoMEoqqtH9rlvye6t0rjDpm2OsG/Fjs15ciaaQlBwVk2XHQ3dql/krJizEjdviLg
vsHkXShIrUWFYxjKilL9UCoKh5FjkQFFlpnDPTnmXdewVJqFLbpHK46+mtwAJ4JsBJx9uSyS4Wti
5boM/OY1A/xBvfS9c7/3EY8+sXIJU7PYW4mzbkB2Y47ufvsdPB4/V7+xdCdnwu1JeZmCliSOzFnr
+S7iWarKEeenK3ATj2MxP3jW5S/NoA418JzueVW+ML3wOa2a3+KHF+jNwQj7jSLa57HJTmpU9rt2
TsshovUyhvhamuljGNGOw7lMWhQ5qbvNybbeN+lvavrvUzHh8KSsr8VudNJFQLGP94i9jLpm2PK7
Ux4QORUP+ET4zNlPYR98aW1uYGQa/a2hoyKtZpdkv9fg4SnUJXZ2vGi0/MEdT3WAEHqgMh/Z5M/C
bvrGggqMbbzjsc9bkpjwXqvKPmyyaOG0VYNQn6BGLTSf6uhkqYyiH4au4Q4LbhnFwhkocqNARq66
d5zQI5WihXWFyZgFXDpYFJrmyApdP0UJkg3wmIvGUS9Dn6OEFVDDWGqzg3Lu3nUn/nTII18Fartg
+9VG4LE3Ky6xjvFTQzrq9naAlCH4SqNx3Yxk5hLsy6rvkvrWbyonh85Rv9A9LNn92Y16+XMU3abX
SmXl6cULn13oZ5U7y32rk9Ppr1GezuTN3aCnV38azUVN4GAGNn/Zx4BINJ42SzP7NbYgmJrolU2Y
j6irP0Xwk3RqUk3x7i2dSXmcRrIChPVLV+qnvLffWoy0Tq49Br/hQqesm7CLjJjbHYsI3oRbldfh
E1bta4W433BbLsGxwifJ0cGS+3x6U7QFXh2wU+wD4jZtvha8H4FpIOcmZXqiPF0mbnNM9H7a23WU
PRoGiYUGYdOsrOA3EIr4qBVIyS38ZdzaA/NVc0C4dZX3HIAwea3Nz9F0qpdo7jT2aQpr69Yxm1Wh
TPmrfJG3dOetIiK5m9dUXcizw7hXXmoeaOaXei2xC71ze2nWK+GLOsWYT2zzFcWe9ixAOct3ysBN
PTt4+GUvTN3+DJjKoz5RI7LMNecQz43s6jE3ooU8NMnC3le6ioW5V1m2ZCprY3dIb/1uHvQce68o
Do/wAJxhBAP2c9wHFUPnramMwX1wbP23GDqoQXPvPklaArrhji/AfUy+PurdClTyRg7LFxXzK6e5
bjVMwRVLNWqxSTw3Q2J8LyagLHXnhddJseMDVA1Uhr4LdYYFvmWiEyhC031U4/avphmpMI+Jzs9m
a3zQ6xJwZWitM/SiKWWESV9XvoGpc35ZI88JAvebVfLV1Nkct9mArcgpQk9+e4kam0jY3CRYBVhr
H2/nNEn9lrp6TibO3/86Msv6BC51d3tZphfFWo2nDdj6XyqgpkDNklMP7I4CgBefUlewc3rvy2nZ
2FXp7x2z2t+H5GkNrncSd/95G5uojyVWC3b45punk0+ELNVw2xZqTxhD2+glUYTzVB2YtrZp56lg
ApDheoILfT6N1ZESlWuVmxa7yCa0G/uMS6RY4dpGwVOa7bS4DSqGfZZH+pPIfONcSKfpbQTUgJqJ
/CaKGak8dithkbHNxvrxppGpaq/6SynDyrdcUhbz4LbPg/8S0bhVkO8wdLylKuJ2KZ0pVT3Yoyh8
DbpOXD3VPqle4D/Inm9UgPFqwW92nlRaGjxhcGJHTMxUxOjGefQQq3MOLR84p7fSvcqN6NDq6rvn
huRi+V7VXEI7vCKVJzB97jWB0Vw0hwSpsBrVZWDj7jIskthAA3+X6+nOLN69bPBfp5TlFpKPcpfH
cfU8tjxTuHFqv2ieZq60YRoewRLBo/GK8KgPXXtMKh5uvDDz0TsM4yoIoLC5SY4pGhvNxh19F3Ki
kbwEWf0xDtbwXUnYRCmbvLuOZTmsQ+gR8jtz+7ZVXJJHSu7r+5g8iijgH3zdvaTzN1YOye+ePBqy
+mTarYVggcn7eJAMpKWUBU+B8ovNMzFiB6Gl44sTB+XGGaxurTi5c/rvBg7N+kMj7qiWK4jG0dD+
4be2nT/CcTqvS92hE9FzNwzP5G7aB38Wh8sjzzftfVp+hwZJ5rWL0yKJLSKcFDZIdbe41pnZPA8i
KE+hg8ujsvrvA4AsgifJdDGGcPpIk2rjmon1w2I1CArOq7Cu5e4ONtCwLRtzeMG19EOeEXgRue/x
YVRT52BXWsXK3Uue+NPW1Au4+UM81W32hKvUf0oDW7kYAJ/WJG9X3J3pygaYDGGBBsv07J/zxgmF
mOI0tzPk+GgQY61GCvnGvjAPssEJYt2O8FOah3v3fzvlPibmN1D5LmeLBEMvNClwNOksqwHClJM6
AQ4imMESosuvoxFmu1abkKuNY0l2UJ3aFe5WVsVJjRyH9EbWkXLKB/BTc3k89w1prXHMPqZrO+4l
T3LvYulJd66EsZVD93FbKXmA08pHFSrBJanZN+GKVinPpJ0Ro0Mp/CAbTRjawZib+5hV5C/AVAeu
RSwuKuAqD4TCHCc3Lm8NST8gQdwCs54cVELn70PZP4J4KI5kIP4f58vXF7Z6nbKRwOZJsLwmHtg4
Kj0ZFqSRG3jMzXyblPbzfZxbApVPecq/XoLEp8cuGIOsL9hnhakfKluTHezXKZ5MUjwgXG0Lk+mm
1V5h2aWfZQh9okNBt8/7kd+5N4O2TKgCBfH2S68WyurWl1ORZ5OemncksxFYUSwRsLbKRk4ldqac
vCjiAVMh6ZktbHv737+Wzn86vISDMlDYGtJ1buEsTsUfvioyRNwprqLklfvho1Yp5SHkSeBfzX0s
7nWefu/9IUROm5kZPF/5mn8d3t/jfvptTL7HfVoe3c8ZbRMXv5LqS91Msr2Xhva2rcLuWnC9X/Rp
Gv1asaQAP+OxWZmit7wqjbC3cP5SMI9pe6kxSZF24zTffVLzYAuYH5mGMK7UOm/B/Z5KZCDYLoZE
sCzjQYF/T6NpPPMu4GB/zLLVvZywh1R5kEfqVCHKFKqyvJ0nBx1+pQfHzgHT8QbyZEIICMlUvfaQ
mohf5cRtrMylH4sgitv/wsgOxG4wiu+pm5gKyN+GFIOwPdu6rTxUUfDORsuYu/+f2DZz/mPy4Mkq
VxqR+GPz5+avbQBR5k+t//HHpgRqVSO1r1c2zZ6AJBZHNU6KY8Bi5tYo6d9Hciy2J1Km5GEpCuL0
2pI0BPxprKz18o3apnJQ512lKoyqNxaD2i7y+2Y1xn31pnqqumEvKeDDaxJ/ytKc7HRdoDmrkYA0
Zv2maWz6GKwVkcZSHJVN8M+RGFv12AeBdkR2JBZ2FYmVPEVORLpGEfV2OL/kj9fd36tzzKeGVe/0
9t+/Ou7/uKNpmi4MLFYaXx6H+uwfKXiJjuGxs+rmxe26D1QG/aXu3B+irV32tumRW/9IGlGypzrq
nGzZRGzbKaFqb/izTWyOD+bQLazkF9oxfOr/m2ba8ERDjLdXoqewVLwzrV5dDYI+1g487bXsWllY
X8s4uSA0j87O3EOVCQYQrmQkRuTzijN7e1j5+wXrlyjUgV8TR/RgNbbY5tS8sx16FthwccD2fFF0
6DNZmq/MTrX/GpxnfEtt1QXbhFRvTbC02jyoK9G4cWx0f2k5BM/9Kzsll9YAMyKmGAAqjTwi9e7v
I8tTVxVlleUfE05sNYQ+ENuNt4H7mZSme06KCaExPN5QD9bo2NHFzKmZRXw0FdX60StJsawoMz0K
xycUjxrkRlQZTAH5a8so9yzUrhiP90bRxv/SRaMp1lRfiBGYS/3FP42lZ+JE0gLNfBQBcoBu1IC4
AHwxWA4kw59NR7WutozxknjZSz1TuhSv2HowcGDd2BWYVsjF8oeK2gySPvafpefnPTgcs98VSfuA
aLI/uY3XneR47xTO2k90ddPoacmWdZEc/TEtrhnxmw46U73KjFfRFrPUxKOqie+bQn1p2th+ksCC
vq6bt8ZQ5l3OJDtkGdI38nAfLbZyxgnjSQjFP0+Nek91IoGqmI0FNf32m0/a4yP0JKq/RBogEO0H
k6KeVy91ZUjX6awDAXVna6Vxkh3KHcFZHsnGotJ9LBCL+xNG6X6mCPaUKbO5Wj2xQKvZesI8LRtt
PqKYgLY2jauOzLuBpzo0C+Bk4WQ7onTPqM/ds/XPkebyyKVTlyAfzwV1ZME2wDty1FF7LfUs6w96
vAfSheEdMPlxmhutmh3DoiB/ysXLHweWub97FaR/AaLhX06GkIv3LiG3VbNsl5zZ8d/NfazT+Ztl
2kqecB8mCfWT/R11489EKAeuO9ic+VA2IKHKozs3sks4erNibxhw4HyKnChyQIcZZahq2dfEiGjI
t85dNAqyeAnxEHDgz8REmguUkzPbhE+CnYcWfOK/u/C/IHmqD0WZN9fW1Mqrug68IT3H7KLxnaoH
ykGO9sFj3YX9ruQZOBqb6Q6/08aMkZc7zki4IGDMwGHV04eAnemYrJ0PJZfWhewKtmmvvQBVpFdn
+92A93FN5yiRuBicnUuyQRRdoStSlhECloRbeKsyTXYJxWoupeNaNYfmCx6/U2jB995ZA4OftppZ
xbBsKZcPizKZPwIkA0MQQ8ZuuOG33AHCV8ZwXCp8zE8VwmdIG4EFJGMIFiabotcJ1hH1JSAbbOK8
WRG6KmKEiOculfxLJa2N1eInpm9j48Si2/EsELwXNr6/eT7NnX4lAGwek1DprprS/pDjKAaxAQZO
/FhA+8J1YkZLMxblAqlDs++cHqwPXpkHtHmd7T/KAdm0c7fyBHECkd/t7hMd2uZH4mTitVdZ7vKP
CW0oy0OpZBc5nqMZQSwJt1B6tWtRc30jHun4r748DP3O34KVeBVm2ZRIVTlHnsijp7mxJwG4s+iO
7CR1R3mkoA2+Hf0xJie6QvmWZ5G6+T9PszO4/L6Xnh08+k/AJRfxMCBhq9NEX81yX/hllNEr0fwk
eaznkY0YEcnXaQJwL0FM+UcUxfitNFGcg4J5s+282fetv8TYLgCfTuMOxv5Pa+4VIdSamvAjrkbN
umNX60t9RzEUfDcMKHl2x7Yn9HE8o3ERL6xJfIiym0ON62qrlgXMXMe74r9LfyAoDDAL1c1zIKhZ
++QnZVg5NwJ55as5ig89LuNVldTRoWtVHjU73dr2o118EIVF7GMcvNkZOSN9rszBBoynhn1Mg+iQ
Wq7+PauaNdV68XvwimPJDtuKWsz3eMyCs2TgiyHG3iC/4op4QaUrjtgSxVEe3ZvGVP8a86NBUPmG
OPfHecTU/fVaJ1gA7GeTqK/+Lvjdan+yDCgLgrcp2S/8lHTmMTUpExYVFXSuW+vZqRWP0wBhkwbN
4LSpNbdY3ceKmo0CTevAz8Ln4Tq3rGujf/SJOBhbgtHRfNbDo13hYuntr6j1BKQ3Phl4AW7DEqWZ
5Hq3nrzO3wgrDE9sq32Pqih8bmE9P0ejBufNZW2hj58DmIolrrjxZGsATQtjujhGTQJeKIFKynCt
G5oouJII3D8ZpJVcYTgO1OuwmESsjjdl1IcrebFKJz58HiuwnezKq5gxYWqK7fai9jhQeX2P1Asu
clFu25AUgiKurOvYxPFG7blfyq6cyAj2JGNbf5RDME46bF7tx2gj22uNfsuV5BokhnO8N07nu7du
7BRTtbjPyCM5PaXH0ALnm4OaHLGJ+RsQPwGWCBq3TIBdsDSIHaM9ano+py0G3XOaWt0z5bKHiZ/h
QYjiM0vMeCNLHX0yKcfKCq+lYSS70cnJeEiqS0d677fBLvNV4lIa0bhlNo4xPrp2mT3i37VmjKIc
kUdV1idH53esg+j0jBYEOA80z71viP1YYqsazfDAUlElNtzzdo7WehAvKv+trKK3AujEPmhDfRXg
4ToCgfs0iHi5OnGXXWubgqpNlNZam8fkhNCVj9ZODtQ63e292FKCCVk4gRvsZD1GTjgZN2CtJQZd
jnma9REF3XhsWe0s2QMItxoKmSvOjPXt64axLdgGCSrZKd8PoCffLd0NTipUfh4P0zUEpukQSE9l
RAHfH4lLThGGy9tsOIddUueFOdkSqKLoTbTtHbA8ShF5Kwh6pDBjx33VeqU+ERpdX3ncs85FlJ+6
2fqYtkNzHTYEeBNXt4p88kZGifDQR21X1o2OHMAIr5aVsPaPNJbbikbJZJPjmsMPP/tpS3M6ukXQ
bdDQNc8a6vqFTWH1B/8vS26fKRlf2rVnyfMoheR26OsPhbHPqTjOKYXmxmAnp2C7vdaWZTb6RyIv
KFSOcYxgyfVCFsBVmW4cvduqLhxHjO8kF8539WHMwXkKBeBeqJ8xgjlvfVtxK++9du9xwcVyQIqb
mL2uyTDXhMKA4odTRqvAstdAHVnpTFn4WVmwAielvBIP153Tjk+bHG8a5TOBCw7A4tIqSbDDG0HG
ydxQ9s1ujRybZh408S/lyk+m16Krmye7NwIwB0b/M8oCf9kieCTKjOZ21DufUHHRT81DTRhqp0G0
f02ORYRxshh3AaFty3Yq7e/w35elFzgfo0bUczA0glR1EAqd0+1cE0mDgrU3FGgMtTHdyl4xO4CH
tGyXU5o8taqpPQNUqkWSvBS1Gb9YcUEMUpU5RwKWvybbVocHhPgOK0T2+YUf66QT8pd/tAe+1o4g
QahPvWOIImTpkNryEdse+7RVUZwhABvPSNDOclxN7XCTi4ZSfRYOH0WOasABaV0N8CQhtSagaWiM
AW5fyYVg0VgYvyhZv+uYxCtCSyr7uYcYfpIlqL7nh1xkqWbvRdXvMp9QWpwwBJfU9pc5aM0uGHEN
TA6ZyF6o88Vjj23Js5rCJ3Gml5tzo2vGAsOwdxD9tPSnOIQhCvY9gznJbklRYHifD2VfNoEHiylS
+s39vMxcWq1NvT9z7VPlN+/qP7aeWHN+j3hNjmaHDYiVy9YW47EY859+GWRvtbDJpx779GxMyD3H
UrkQdbRSO0t/NYDEXyN6+tzT5p4KACAOi6VhReaDQ6AR2Q6VyXW07VapW5O/AFKDpZaaezgvOEwq
NKRheKn5y87yGZ4s2ra5WHPTQJ288EBOSPaQnAOD7HaNu7utp0TDNk724OvhsBHjBS0vACxPYVvS
0psj8A2D+Ka5z9blk9CskXwFrkSCXEGHB/dWQ1dNDbd9mrzaRmPy8v8YO4/lyHFtXb/LGV9G0JvB
maT3siWVesIo003vPZ/+fkCqK9XavbvPBAEsgJRUlUkCa/2GSi2pez7Rj4BXtMfc/8NAvP1BRubI
O6cl8j8naP1C911xjpoydVsk/J7kqIAS0yFWqo47YJSXfizUO5MH2TZ3bSxFxTAKnNFe6CNF91HH
EqmvU8ZBWi27kE21p6l3jd1h4OIV1FtEY1O22PQwfJZyCMn9POgBQEksK++AbjV3JWccJNxRGpVY
iRJdo3VhkYiQQzVn3+dbpM3aMDyHY4G4qpevNJwPL0FsjNuYQrrzSNIvY9uvN0dDNAW/J47aitIc
XaN9b+SMXCNj8wQqt4EyUONt3w1+tK8bpz0GxdQinRGbqIr9GsueOSTdEb4S4tntXD6kqg6BVhQw
UlHKiOISe4QpUJzrWM19l+q8Vj9TUEm2HgUY1IAn9+hD861JRtCV4ypLHkOQyrBl/jk9pcnU7V+y
fTqZKdNUVQt1IM3Szb+K8lTUa8lQ2dVTwYO4zlfzZMx8uFrxk5OPjYzpmaKtGsBui/zXkk+LPw3l
XW4xra/QHZjTw6f47XZT0WYHkPdbw8PYp9XIHlqmjQuC2576Bj9lz9CCy+SDBvM7PE7Y2ybO3kqd
syuHcjrHS5M3cWivK8Wpj9eFjrhQTpcViG5UBnGUV61mQOzR9SBVgg9AdC/TUG/m7ui5+uiBv8or
eC0lCHLzP54I8Akab+/Np2Grz3pKUejPadn7tGbQEvwF/nqb0NIVmFU8eeRHSJMfrutH7NrHBu3P
j5v8pF3HaEZOFBHwKbh9/GzxGZRDfxiMXVukl7hGgAV9JsT4tbx4wUAuXtd1pG17Szz0A9wA5zJo
V12NMot8xukDb95BDOUDUM4apGmX5NCBLgZqez+KpoJioyCfgAQw32QZHzKgTmptJqvbV1ybRhVG
b5KsHNsJkNotXcyvAMZcXFfDmAnzSmz6lkUM91/mzBw0J8qVTKnJ5JrtoOMO1w+ZDZFSQ2sTAK7s
NnO7+OcvhaF/rkJqCNk5lmabtuWRFpaKdz++PVKMbf73f7T/Z+rRhCeJNgAj136oSsizPcMVp9Z9
e90ip7O2XRv1thCnwdw0yX+6mI4lKE2gGpymd3KWbdZSn6GgyVAfDi3EZIe6raCaG1nrrtGUDJdy
KJsq1d+56XK2o2R0nQWViUu1T0ncw6TlccQpFVptAeLWL9bYLmN60WX2AQXJH5znHbJehXM2gdeu
Kqg4KzmUE7WYlb025efzdlGxeamTUyXkG2Qvc8LkNFSetYnU+vfc6qvz4KTVmQNdJHx2ynXS+zk5
eq0sDqgL5s+jXgzruDLmfReO6otdlZserZTVbCVUMqdhBc5bewiNqH9GoQaycqrnR7WIQv6kHlFn
SpDHxigTUtaW+uYCdVoooMnvjS4S9oOOttVHZwNDBrSjIEsPPYq40YyxnxjNgkRdKTYI7TlXFjIm
GyMPbPK/6rxoB9T/9USZEXMRyPcxSLaREZYkeNA4XyhWi5vDXNy5sV/cYada3Mlhjp64V7h734VV
2PckwNHo196ilhej6tevs5507FQo3eN5o70V6vjDJhn+kJVjeZfCacD/U9WOeefriyrz1bu+4l2N
f0K+k8MJjcQ72cvRJM0arzt5QandQdzS7kq/NXmexUu5QMblepCTxb5ys5+3pbI3eKmxThPDQOXD
zlEqVg0IUVpjrAPb7A4YAY/NDmmJ7pBaMCsoxT163jrSc43zzOj4axWFmAOanHgDJCBfFz0vrCWb
svjBq8nOl1P3Mo2hegawkLLHTLuX0YavniIuCw+C4ewkaGMHIccarMFqpE23mBf3d40x2it7yK1n
ax6pe/EfsdfqqVziHVHsEBAEHaGQaGuSFJlNDcatHnfjS+tJBr7u7P0cg5yQr+Rias1u1YyYxQ+x
D9Ak715CCxqa4G9uxsRuX1CGqlfeONo7OWsOnrtwG388qmHbvghayIyoLn6u47at2Uqi/gOxIKM4
Ebgx/Df+aL4u6FbPPNHEqX40GvIbhf9aUmlb2q0CnVnX/Fc7LRa66kcvVoXGbcbpXeS3ZUo7zznB
xBH/EqOkPd7y3ENYmwsX7sBavMnPOB6Hgm9iia8rD8NqkdiY05Ob8Q6j+O+QvcJr8BdxC+R9Fte+
DFeWhlVhHsVLXyk1ztLmMkKnd634ef6WNfY3B4VhIedRIqnApxz2SfZGjsBfxSjvblQMhkojzY+u
5mZHNq3vPRlrs/SH4+JIquJGWixkTFPIn2nsYcxYIa8umlJk0ltq58tw5rkQGOq9F1AxgsQ7Yb5K
grQOMIgDTtqfcqOOXu1h2FEFAnvu4IKNxIy/KJOwXDWBS0ZB/uPPQYWpRt7uI7G9tecRd9JEdBuy
WB7ASRNON9xqqnpvU+oEJ0vkbpraT86B5d5rVsfh1AY/6de5vYUXZS3zIUFKU0u+x16rPEiCf0y+
bsW3iyOIjooRn41TxtHiJHvprDMUMdQw2pMcpqP2NpRJsb2Frlf9t0shqzcReYsq8Ix/KcZTPvxc
oAUa47o6CviupSMX8ElHMcGNRUEeQHmEWhXh6jV2Z0M0yKj7p6jGwurPiOzJpiEbfEYgpDvPhrLh
9TsdvLnCBU7GbktwlP+hdTFCu2KtvEpO3oYlZzA8ZuZ6HU7DeNDHaWvPaQ2uF7OabZCDAg5tL1W3
Nv8r23iAmNsHYwGsGe8P5Bqc4iJnPqy8XclpLQH3Lu4krxwc/W2wmucP++rrpui6x46Kzs8210hf
FriNTUq9NEeK5qhIGdgGahnOow0AEo2S5JInYnxBOza+hLJE6VII3CYU7vmUds7Ip7YqSH3PG7lQ
NklvhvqKDMsiw1huUWE7sFF5GpyaFANu8NR0ddFYeCOeZs3Y+rxN94CbiMcqjpPC4KpbyGm5cNBN
8a1ImrWMGW57x/FG2flV2Z5d0che2CjN2fHudSUZT145t2chFz8u5Ao5qTjKS5ylBXJRLJVLZE82
7EMVFJmy9MDpc1HpyIHj2wSmpRCN7EkQyxXPIseBjuN5NSOz/SGYZ1QHkEnpzNU/77I05z+ABobp
Gq5qWo5rCdDXJ6zXqFW5Ae+xeEqBWvD90w981fWD7MmmaWYrE4f+9+BtuqBScF0oY7peq4tUuLxp
vhnfK6gjo1zQnFU/Tu5lCBGjZlvXBT7sYsVtoqjaL/j5gekVa7uo706mFl50HypVOQ82GBDVeEIm
4pRZVfFm9yaGNHPTbpWZ9J3Z8v7PPCell/WY0fDUSyflJzrk7sVPxvA19N7CGjbPMMXQqWxhCd2a
v2tOMP1WCL5kUprlmTODBQxwF5BcxR1Gz763PDwg8E3hYm8iZ0HZAXZ4mgdCGaB7k0k4j+ef8OVD
OdRFVhFTb4q+Na7yGBy8RWZTbsZeVfdO1GRPYTr8nvtz8VqAEQ/YoGCzlv4UnRin6J9haS8LR+0v
8jwtGzAd8wpbOG0VT4umrgrY+UFxxtouGKF64Mhg2ZOxqAvUEEs8urehaWsX9g6GDki3UtEXj7dI
1KXkPrN5r4lEudlpvNV0TDV1WRoUtUBYUtbKaEdn3WD0nsJE1x+zeZpPXZwVD8lIutLuwUED6JPK
RGhsT+TKJ9RL9VJBFEenahh/s8m4WG05vY46pLR85MXTozu4jfVOhw9t7mKznb/jIEAZW+ldSl3k
YpFWje8x5MCn14Z/4LVZe/QyAzAYu9j7gWp373ThvtTS6g6+cUUZj57j/Y4ZUXhBGbS6S20NdeY2
vYucDpWMJvWOOVy+aRqKdmUoCTEddrLs6bXmbWqsYSFfztDQPF7an1XHPigDSgGymx7gGBWNA7Q9
Gv/lheL8x2nH1dHAI6thmLrBoevT99Dtuk61+zJ4xO7Juyj2zoid9J68NRT1wQt+m4puPoxe68Aw
T9z7fOjsZe9p5UYfclw442Q8ZK2XHxMXb2qAfhxNJh+WZZEa4VWNQk6jYRsvbAPdH9nclkg5C0zr
UF3qhv2AiRSMC7v0N7iaI6oqhoObTEcrIm0ke6Ffln8GsThQlkCWvvZOpOxwVzNtSlp6tsRZHen3
0tLusmSGwFJ76kMFMfcgY7IxM7NbVzpGl6WCBKSAMEibaglmaEOQGo1vrgb0zcP1r6FckcvceFYO
1yUyJq+/XSpueV1mkJA7VzyGTTVCwBE8E58N0/BQudBdnKpEYRXDzJ4KRP0vZ1m5GfhLfgfIng3P
wVBVA5H2z5LoUwv6BCH8CdrhLvO1ck/BZlqkQul2Egq4cc1BPxZOhnJY9QHClwYbx7OJFeva1Gcw
dKSRjUs31yPVWfwp9QZ4ApV1TG5040tpBj9TRGbOkoA2dfHPItJ9vgvMZZH/QzceZowRQlX/ghtb
uylmy7sO+zTurkOQGcaXXtHeZ69DMdsIOfbG6ZcOisXqtq2QkkJjOiDBsG+D4IuK3+BD3NqkT+vg
JwUm+2vs2Oa65Okh6k321xE5L78q9OeqclHJMjC7G4ByfCULh3OIXmGSbLo2GIF9MSvuaz/ijTRR
jl1WKriZEGfrzaylqLjhvgXwfVAoVLKRqXt3/uYG1fdyNDx2Yr19oDKk/dtLksTF590ekva6Z5oW
JwPdstRP386pjFrN7RX/Uc8L5Lx6PaQuZOVbyOcvjYXg2V7GmprS8Wbw29cgs9NtK9YVteFHr+2v
1dclEaS9EaEndY9+xysMlpU7tEgk23rB4UhUmwGvo9fimeEfUMexK+owNPBjFDOpubLj+C0T8ku9
r+rIiTjP5IHu1FDRvvF/cSxClJ4Xc/sV5870Dy8K3yCbal/xIBiW8NNIGwuixmBpmAHzNEXmBNIE
56T3JrGUvd+G8ekWd51GPWR59SRX3eK3e8xJ591popFLft1DxjmwomKqN93WSNVXarvUGcSHzR31
1yJBFkWOxNxtJObkyhIQkGXk93o+w2lXeQoOkX8//2rc5g7jpACVyvY9TLHyuZjnEuc5Vvb4rizC
0hgg05rZPRl3in019eqdxMBRWuvOYTM9NAlGeI21asnLnzpRaZJN86snh3LWt5WXGSfPbZZWOn4D
cQLHJ0bvDqbQLkrU9hE+lMDuaArfOiv372RySXPqAs9MAOuNlSobOfyUesoyCBRBT9nNCFEvKPWU
1I+LqwbPJ1oOzdous+cHt23S8zWmIpV+1q0y5h1Mstbs2fxjXmN88QZ0zeSQWog/YRcDnjD3rJ/d
hKhnL1RAUQoK79EaRrTbBH8tY7LB0Hi+2IKlL5bJxvDLe6PA4dFLPbh5CUWNjF1ush4d1V0YUYdJ
Yo0DGkQ5FcT5jH4mu/x+6Q/oLcj8LRnG96Sx7A1dr261OowWcrZNq/CaGcabFBxlBR64n33+Ss65
skFgxTv0XrUtai3pt8D1fGht9ffZqZOdnvDKy1O/XxUo4RxdgdSSvVvzKdY2mrIic4iugQTKwYak
+JORH7iqD3jZvG2B+jaqTrrdNb46taJvLN3xd0PRGc9xBcMXKdDvmkUOD0JWfz8UKoKcuTquZmRA
vyN1ilRD/xs7Fo96D1AvMOrGJswtNnHYx539si/OchhiTrwupiJeKqi6nhVNjfjU/nVhbWSLzIYi
IONy3fVasUwO4yRuVrptmEs5IW//6Qc5Yo/knz5dfVspL4zKRl2ibYpY0Kdf89eP8kJPOzaVef0l
b9d/+M1dUn3wV4EN3n7NCZ2wvZWH997cpY+JiYK2xgFkb3MYTJbTcMyxoHzAuDF9NDwM4idH/x22
ZfooQ8jslqTPS4qEIiYnJnP6A3l57xAiBPBYJFn7EMZ7eXsZIW1l7f0koTab35Xx3D9bTZo9NfqL
lIqTDUC4xxaXGsQEO+shx/mx9OfgrBYIArdzN2zYt2NCh8LWFoQzGwfk6ARIaLC7r3BgnNfExVo4
n0PzThmMetsheI2ERvodsZRp7dhIF7tzYb0MBVXF3pt++5u4pK07Yv3sdgs4K+UXzwS3m/bmc6VY
1lMauktFdfoXatf9KcAMTf6zYlFvQQYqsutwDtV658/+8+2/RPbkWqCZh6r09f0tJOO3TwM3oiDj
6vridr1cIoeeKpjKVhxvxgCFYqxOEcTLLYyiAsSixjakwCqDsrmt+a8xiyPi1imji1wbdkgVflob
VTMciz7/0rG1yRZDiGSybMrc0Q+W07wPP8UwPEaEpLX2U+8lR/IYKdT3PqWg9pehnPg/xNLK/Bk6
jreWF/zz7dKIgu/i00/7u0sQO0lV0EFkdptj1pRsj1GOXg3uKIqiAv36oRtkvAhlY4nl8ho5pKAD
QlaO5Uw4pe83ktPyPtdeLaC0snttTggFKIcmHO36VMPpBNmax0ejG+KjHBbV1ybEab3y63IXt6Ru
zXEe9ukMTiMVQ7zXzCf1R2NzRJSBkVVLa3B4HMvta5+nmPIiN/R9HMlo6Jnz01XYt6oF0iWj6Wm7
VpxqZcNx4htgWWPbFGpx9pMYya9+SN9qlB5nlOva3N5oSOkYf4yatnBtzVrnZfhjcFPIk4B+/+RV
5qKbNp23UXGBaJEHecRPUwCc9GQ9gBT5RjVdcPirt6FKoi1JynTXk/B8pUa86cSCAV+vVRCY4SlD
gOIhRc1sIa/sS5wa6nw27uEHmdQKcqTgdQu9BnzkyHXC9EVtzx8uU9ZgLNt5OEFzDFpUCDkfOz/v
n9qi9nfVACQ4TOzqO4Yp7BLGCMOxSUm3NUp7l1mcy+dKmU7V5D9KwNsV4qaX3lpPQ/OKiStVNaMA
Hubjw8SjeuMrrnMJAs+51A3Z9DE6UhDCE87rpvc4Ame4srl9h6xC9OcMp87ftRGJp240z03TtUeZ
enCE2L/jwDnJVO2akoASnO6AtrDPyYwBS1Me2LIw2fTdcLAbM0GS0ta/gHT4OETB/eNwzlE0a7JC
57mfz0vfopIXS9HnUtTeQlGZiyHADWPYG0hSGEhwkypuj7IJ4rI7thJxIbSny4WPrU6yl3NmCiJ+
1MeVXCQz1hX7AcC//nOctvYaC8pu52Z6+eZjOjhRPHo1gy45Jqinr7Lefk3xt1mHqBQfk6mnuiC7
o4q29cKl8nKU44JSybUnYx+mr105j3IDmN/swxVej47JQk4qlmGvJ6D3yLJuo8iCJNIU+sMQVLBP
xc9x5VrZTeUvAjQhPF67nxc44gIZ/DATiL9BjiHC9juwGtsP6wrgMdir7iy1rx+GvLe2ZRhH4KZU
qp1yjH4ilTbylhaWdNdGrfMWiv6vse4p9sHXxvdprIs0XDZ/TcsZuUbGrtNVgXRzbmscQLjtpyXX
ofwpt3vbWeBRNwG5O4kUjmziKUrPcUMeomL78SmeismULfKwKDMj2nguuqIyeLtW9m4xr3HQrMDj
bZ3L6/5u4RxjDg9Odg8NYDd6wz1yQPoFeTtgI0DKUXDt2t2MgNBzMeKNkHRGuJKzE9DPS6q5T8aM
s9TSSZGjn8G9ummNV3qWc04L0Q7TLU8A18R/wNqJg+yEOFHz6FWxco7r+ojFHYeWaqRgbCH4tJKz
sgEi9mIoKfIb4oJgbK8XlCjxPV7v0fpfrASTBLVFH9rnDLCyhAKfbOYoDk6+OS8qIdp3i1fF8L4i
biBjak5OiYOL1GlIp8W1BasFCof8vpxx5vApHXNzY6b2b2mWDI+5aAwI8CtElIyNVyhBtrQKYxnU
1U6kCuOwdV8bLWSB2iLEAVLzYXCbnTer5iGsMovqCD3ZuJ1nHuDB6ZtA79Cz1EbrqWQ3tcAq09kH
vodfhOE4u25QqmUi3k2hZ0ZPmJ7IOagr+dL1rFbY9JbHXJwQ8qrKy4XspmIclTPCt0PdY/HBEDQd
03L5317zD/NDDnsfI89neV95NwqrGQ8rRA+Opfy58p6f55USK+dBjX52egtuTSDWSKKSl6ozNGH5
d159mpBLoOaSwJIL5fjTmswHWg4oq4B2ZNfb1Ii9dQ9y4zX3Ehw3jEg/ymGvThsckNGC9lz7wQjJ
HolVnDfKAzAtRKycnygXY6TqJ91JL+bOPZcYBbiBeiytKsZJSEykEW+JYtJ+TGrTrfMM/yFNMF1u
Q/mSmOfpffaKbfk1jHWsjaFYzIukmMeTCTIeGJlVnDJkIna1NUAalzMfuqNajidbA7rK0dNahr3P
Myv8ZuROv4VwFz7Kxteju96ugrMc8cVR7jwEiuQIfaLw0aprY89jGaPeMEACnjRMuq5Lq17LNZj/
1HtlwMILPa4aoUVU5zoO+BwfGRpx42ob2c2GaOCMP5XdKtf793k7jJqTnHZIBULOjYz1rAIaR/4M
v5W/7zrIMq1MvaTiJAoNjj3E7Cwl2vdjfxQg4Gt4YLeR210UWrzgBOs6y/Xz6P/MBMcldTL/AoAG
M5bQ8HABxcRDVOlxXm9ru94MTR2ADMsHD4Gg6CXVnXoXFcC04jbGS0odlOFyG19L6zXyaGujVDDR
RPXkBJAxJPNeaM+1lxWP2CwvlVjTnmUoTY2tqzsWmlSlwXcVLHWN86zi6sEr6ib1vpig79dCv6sk
bqdJ+CGuinpNE5eY1Jbv61M9RD9ErBf3UWsFocYI9XHLGaZnBGT2etkV93IUp4G5SPEm5czApIrw
xFprlGIjhxQW5n1LMX5Z4ar4TEbDv6DYfz9bILqXinGpOoiLnPHF31rWbL//bIIW2Q45jH71bjE5
kWst+sKyi3rDNxSNq82nJZwQ/8UR1LKMz0lLAZsyqO7h9GdRq/7EIZ7iyYWQ6taPKGNaa4xDYzy8
IIHyHCTrPXWI61lery7kzLURRdq6A0MtF8ay7GqPlrFFLA2SiiSbyqkZ1+8BYRC+6Y1Nno0X4SJP
4hUMDHcfx11GElnMoDmtd3tP5eRl9EgGgA5dyYmotlp21kgB7RSgBh9uI7voMBrpWXYTu543SVl8
zyzDU19kLPAa8QMLtK00Z4txS7wMLZMUKKKN1wYpOxdiIuYWMnabDTtKXdOUnWK1Gy7IWQwXRyh/
85UBkxtmHQRPYnbpxvpCrik0O1lgn2ptb6vZSQJ+TyvjEOmzvZzRfzyT003vUDyKli4K4d8nXvx2
568MvNLROnU1oQtv7vqpaxYBMIglYog+OSXkn+yxyw4KzcVXq/TeSb5KgTMLmPLDqCrJ/TB9vVIb
5HwdvMl5w4Td2jn1YRSq3KmeTSev+9nV/buKtwzrQPDPMla0s7seZ8x3ZSwIk0UYZ0tMHKu32dPv
285yH00oaheO/zMHHuJZX7sLlNS+ZBoSNH9nPiFjrmafIkof+5sphdUVyrJ2TECOeNGfuxEqFvnh
e+pL7bUpZ2AJhaKru9sEtZNuh5Fay57fLndZEukHFZDLSQGBv4iog38h+2+frbH8MTdz96VwnOiu
8pUnOfJrv7mfjP40QXVaR6mZgz6w3BNOIxjMOx48bh0VKQ4cpHjkTFdVBD90R5W0Ql2Mqw8zoa0j
j162sXeSK8fQfxha8G5yJOPXJbdxMfbZaiyByn64dwdFc7SN+iyNZ51Bh5VU6qfUr5K7W2O0WbCI
rH5GFcQaeWjJaW8wl4qmk0uzoEOIAzwHUTZtpjdyyByTeA3RsbYOowrSZhLjRrqoVBE8gFBLN2kp
TPd+NVOLvnCuwSqW9O0wFuoGo/dkAnhGR3ea1dN1xhfuY7+mP8TkGkUwvuUSOeymINgBWX2ScQ/1
uW4hu3JWrrsujt5/3IeQ+JG3212vlfcTv9Z/v5X7l9/v9qv83Y/969oPf4veV729kX8l+NsnLwSo
Dv+A3wg5Af4GeaG8969/iVvo9jM/XPdr3X/9Pa53RqxN2f76FwvIqG6GsEE0tmjwXFDmZIkIto67
Dw3oCORZHbao2KfHiHT+GZOzia4+221THmQcnz2PV2PtrsNm2ATAvX+PShXEoa99K2e0yxSt0Y8J
5NuN0ZiQk4FTqkOG4jqUsevQmwucEvLMX2vhWL+WNjrI3RTWR7kY/ME+wg/t0S7r+IlUyE6GsWgD
eVMBuVFgX+pQGo/hMJunmiPFeo419YuqozeMnD8ngN4rrt+92LceOqSDrt8o+XW9fZeu3y1co9NV
lYfW8vZFpBDjrv241pcO4Jj1MA7wpDqoa1rVmCutLseVU7gtSrZ5jTFGQkmybJ5l41TNqQ2m/i4X
Ic9FudyZ+3gvJ3snqbbWjNyOjbLZ81imxkEnJ6SqSbhwyE29VDOOQI0ntD/9MX6BlU9GJA/LpZz1
mzzct1oYg7JmMUxcfesrdgBhjmHgCEEfHSd3Sw/vnNwyYRD1aXZnqgmKQYod7eQw0T0P4pOCnahi
4ibTVWTOndRBYNE2gbdO7QbVOPQUks7BfbpQTjrM2Qu7GP3cwRISg7nyTRT2YfaMVjrugER+Rfpx
PkK7go8mmqDq3nu3mOIN3xS8vbvfYxQll1FRj2cdOc9FjSnfNnPIk6y0QhvPk0jR8Kq82Gav3JGr
rS95BwsJ07I7GZINZkMohBrwLD5NNHb8lLpkdG/x3ioizhPzvQxR0LD3Vj2lZ3TQxmA1BGW6NKNJ
WaYCMy3h0rfmU8wM/GrfJc32Bq32enhTAPvMNUm2CHKmxds7t2w2lYgaL0YcMY5yRjZ+yr7jGrx2
ZXTMp4LcUECG7dr9sEwuuE6JW6FV2q9qCywmv5r/lFVKslMGFGaK2fCfjMaz770CKwkx2Xqx8pSp
1vdo6HgniFBpj8EG5Yn+uqKL0+mMqOeXIMlStA+VDd5v706VEqMimxtk5YZbua2Dq5lvOze9v4Uw
p9v1DfwNRxQVZ1FOtGW1URflxzw/uZRATuO1DCmWDE3Ak1qPOMqjQHuvTK6JBWaO5p0CI7WvRYV5
GMuL57H90th1UIsef8yZrt+PifujasvooFmO7SMHCES3R0RkJWdRwO7+RUmHvS7G2n/R0tFV1UUv
ycKZWzPQ3/20D/bxOHWRge4fC9cup/DZIU2+NISAEmCq+iB7E1m4dCHH/9GVC6CsR+r1Kq+uMCuW
0Q/d/7jsw83k2oHC+D/e4e9vVkrZpv/bHeSqeYIVn92rZagd1CzajBpcrgD847kgB4FSI0PZOKNr
gTUAowEcMdo5HeJWVjHrh0BIk7Wd0DZQY2sth6lQLxugwV4UDSq7bSjofYsl6Am/L/HmWmHPFQar
ekCmbQ+zYF6Ci3E3tSCST9O49NsBZ1ksUNBv8xfAeo1XDHwAyJeWvrU7yzqpZuguwE2+gqvtH0bU
Xu+1xPgjnYzgDdZDsQbqEezlEJ+dhRcP9kvhO5jQhf5mGjPtDoJE89AUkFlKrS13ECcHEtaufmmH
MMMuYbIf46zl18vUYNuHc/tSaR7Sk3x+0anIeMM5UAijcZVOLdbc2MLl6043jXsXSFk1h2+4y9l7
e54c4AJz/dbFw+9aXmn3sFPqe1PnDYH0Z/NGulcoxkzRga+KBmt5I5dDXXmbRCpDCuY0ekv2vuC/
wPbHdxGdGcenYhX7pXpK+/KrNoJUApxxIC04HCHvB18FemjiBPulHczp4nXU3mQ8aSyEGuDVb6J+
is/hgDpnlaMxF/PK3AcpVb26jwtE+ogJZsLSCasCPMufMbWHjpTO2gURlpdQEelVIUmXUk88xqK5
DWWvkbJ1aYdsV+jiH3JbKHtyjYrNG+r5bbNCoyp59M17ZPLjB+gtWH9nM2g/t/8mR2XNEQyMtLvl
n8dANueHLw5XgEzSy2yVHpkntVtZdh8861nL2TxG6LHNv2umj9JR6jXPqeqxQR6hUPLu7fdz1xk7
LzbQ7AKQ02zUCcWIrowWYdXM4UJj84AYVf4TGVIhqN58RaelXo6znT4NldOuC2NSLwpmBbvebHsE
yyk5WUVwn2kZujqW2W7twEu2htojshQO1trop2gVWsl0X/j9dD9lQLhU3drK0C3eOulrOlT6QUmM
aA/3P1sVQW+InKNOmr8Yjio4tWBG5C4cAlonRi0YXzCApbWZniwKPBiaeeFXPtP4sKiBv/Nb19n6
OdZanhA9Uu3EOk2iYU9KTjFJDqUaJ9hXi9i1KxeiCt5vtSD67XaZ7EExZvXtNlWHLpCj6eoqz+dV
qhUh/iy5hjd0TeoEjpX5CNQJ0IhjXUdzAwW4wOB05VhgyqK+Nx/nznB3YQ8GMYE3nS/8MPcOZmu/
KY6ebECPQbCQsagBG7iU3SAYdRyefVwTP0TllJdlK6/vsocZJQFcT9J6i2tStpbFe3yr801pV82i
lVCqISH1J2eu4zB28g2OoQI6S3F/xKlhF8WN9zh45m6y9OiPvLJ3g+hMRHJkuv74y1Tud+6dmdQ6
yuIduulDWa7yLjG+ux76A3H2o0WpfgnzwiGHb2dnHG0xOkjtOwvRhSNGuh+bDqzSUYecvQbQr1Lt
nFBDMoY3bTRNH8S7ogGAIvPpofSPoqN+L0OTmugLvFGi3XWdVeP4xp6/W8pp2aQKyG4w1Tu8BrlV
IW5lpeYpLSIk8cSo03Cmswvsb72G+uuooioiPb0BQHt3vWiq2QWyp+MzaVtGsB6MSt96w5Ag9RyA
ORob5630tK2lZMOXXK3aY2u70WrsfPsNr3H8YzTA1T0UlbtKHKfCWlkageLuUyWKjy4qCdhM0iD0
3hbsgAlqvvo+cxvCUcGkcdC9jY0qHdBUlR8UhNlpaqHGGENZi5ObzUeoL79TgdsUCSCNkp9TwwD6
phlC07zz6kcra1/HiGpOZ6UWxI1+5o5VALpm6lqgiVG0Vi0gU5MyQha2u9g91JPtHGoh4ix7/zVm
/loslziYkWwwYPtWVxgLluzBoYna45dgxEddSdJLAozpnuxjce9pFYLB1fA9tWBFr7XY/i2Z3fCQ
N35xX4rGNmHxGxVob3mBvFRO4Dp5ib2ZRLxYJuNxBqGiT0CfOLhVIHUCFiduPW9v9aQXMKcxlYWL
5sWFOvJKCojedEObrFkpUdhdHGu+TK5yaX2k9uMxto6NPjz1YnQL1c70hHwmpUSg/feceaRgcKFU
8zZQux9XYWEZo84doUYMss2b8Ia7DjnvVOKNOXW/ewW+lt3sCxP5qFvEmCBuXB7d6jXYCYRYRhVs
XfHOXNaNGl6u03Ercl5apVXfIZJ0y1rsi6cp+Wq1VLtN6SotY7bsSqmLGIoUdV0hfVFmcfL/GTuv
5biNbQ0/EarQyLidHDkcBonSDUqyZeSc8fTnQ4+soWlv+9x0dQKGnNDoXusPqyFR0seA58kpqFGI
m1v8VSSfq9Ffial3rix6NWIhcbIxMse5anPBgo9Sn+5gST035bzBw3rFns9zc9eYEz5O858XuXbm
XsHOGXvVxjYQB0oV72f0XNewZjDdtIpsOWrecKhcNFREweG7Swj/WTinwEqojEuPncezWhgnEHfj
W9x17tYba289/MM0tO4gBbvjW67PZnVkH784rpVf+lkkQBZO+q2J0vYhIsUDPE0nMJrh2dlLwQC7
mtTLpMTVTjIa5QVupyUrwvrAe+E9XH3/UFid8igbYZ90D+wfNi26luGybjrQgoX6XQ6aRLCvedT7
OzOtw6XsszI7vnSus6rNKES0CYJnOh98fF4TyRITrtLcBHDB4WlpE81+lh1V1+AnL6Ls0M6nJie1
iQJbrGK3q1tI0WZlbYZ8UHEY8c2dypr7kvkmYGPTvja1Yr4Mg/ihZXpwlmOmWk/LjPDCvlYq66XB
P26toMVG7oqYRBdgvRKUC9aa6HdMTdeM+1+nxsTbGsPLU5fW3goBsnCjcMV6NIiryiCrDMHK6Ou9
WRX2V4jE8U72J12artmu6Ww8AWPWQVvuIh2/hWKMymxtWnASW5NYo1W7MVvjJonPQ0euGmEpVula
XQ+aBnV8LvLfSrOwDrIuexNkaMgtzWP3WbLZ6p2yIRHtQ4ZMrJfkkxJ5w0ve17wxRngxKq28EJoy
X8bJFkTCPPcgBzXL1ldG7pEY011E0cgQAgRwFjjGFyfZTPmR1A52d2mF8MqQu4ivMCvPGmOPImkC
5rjHA6GN1RXRC3To/GS4hqmeX6UZc2xU+YaTw2weW5GEczzQpUbjDjvSxf7Nq1ltjK2LT+CD7PIQ
gXrQLLGVLXkT38R4DmukMw/9dCmEiC5aUP0sgsqKD14ePVU4AWEW9msATXVERh70eXpfEUhDGoLQ
iBd8MeEIHETFtlWfizLE+IA3od/Jpq/rEatBai7NeOg2sk8WvdoBui9UgyQAl+FiGF2LSIlwV9ax
HZ8vkwNaWOT7oMEL2E05WTpa8SmDfLlli4nVtRtiaqA5F73qu+9DjGOL1mviEXTTgFperoBGLKGQ
c+6wIrJt2EsdFEMb8Wse0/hU+H18Up2ItqzeC+PP2feu2zyMm6xDY4RLKcFUggBD2ct5xK22eerH
0dwL6I8LXWISMGnplpUKw1JO/nWFb/vuo2zdr+jYyD/mhKfb+QESQPzZ+FhGsWGOwD20ehltbLyR
fraVknHZlskOhb3Jzqsn4GhSEsUWfQVH7i2rPOcguwqpi2LPAh6yLQtVz7axYb4pKh6WEhffB8Ma
oVPtN2XKwNOC4P3U11aOSH5bP2YYN20jvyArRiAcf4oZZK8TDxeZ9VIWY/IITv9LVSlkF/CeQH4p
tK9WXj7brZOeatNssIzMNyVf4mtiNPYVg5307IbKSbZUuyGFMNvauihoN7Mstqx1cw36QrUXsPa7
yMs2ZD6+hYpmr1Ho/aG1ZnSUhcDz6Va7N8lYdqSF5zkfhv+/feYQXzk6RVt5wb2Qt0ME4P1LGs7Z
zV9kVk2JSxT5/cpe81mqF3y9fmbf3ML4YyLVvi/hfpIBgqg6E8dOlZWMFuf+Uj+3VrSUN7n1RQaE
zdzxv2ZxRs5ITKT2UpKTQ4sPK+ST6LUpMh8PEOj1mdZGrwLLw2OppRDhIpbhFmrIeuiS7IKBbHrJ
dPVUot9/lC3ZD/0OK1NWG35ksN7vfXKKjvPh0vV5jno92kUL2Wl3AeG7qFxEhhiWmIpgumG7jjjn
PiFWZSIviDdfupV9U1MZ40JWy3k4BKALJhxpUveHAZmWrJ9fpfUC1XZky9quiVZOgp5EbohzlRqM
ZzU2saBa9HU44PsA8rhMj5ozInUZcC6fW4Tf0+M4wwZkkywk82RbjshOWchr/+mSDBvofZEqGyXp
4BEQJL5O8/PYqRKPSEAcbIUXVIAO8GhxvMDb2lKtRHW/C5+nKoeLPfGP7JMXE/rFtSlE3w85E0wR
f+t70T3w2yFVZrKNzzs07fg0T6p0PyZWilKTbrQ7c+afBRraMVo37HWtsk6RoX2fjKzYyhYmVtZJ
1pRhLLpFKbzvuRt+nhQEE7CK01eTjqZurVj5U9jrPxBaCdZeqPymuRjnJCgQPPejYe3qBDXfrHTs
V5w/nuq+TG8ztNQtn30jt3a4QcE0dNznxpqsWVRl5FsE2QUxrBEj1BlZkFtVRdikSh7H2vgShXi3
GGGAioRKMHpxq7dGOywNnOOXsVcg7fpu6FbHOSDHUpAxWbsXYQvxGcStsy4hsh1tfMCOxLv7I9ba
QPDn4sOAbN6LdrD5HczX3gsExcNykVSo0wqL96+AXQiCBPNktl2IzThubeziAv6m1hT+dnCJufkg
Xp4jq2s2mls6R81EpMvpZl8hA5b7oPXuQlc0/ztRCORIi4XIEB/pIsM7hNXgoaNlhquma2yOSwn4
m1H4Xxsiw+u0d3yBf2eEKDaCwjASP1Rl24rr5z6b0BoyqvYgu0TfA3+X7bSaxTpl1Xfne8jqbcLH
23XzDd690iyyVhl99TI5zu++aunXJhcsyQOZfokomft1sKZXdw+1k0z28V4kqfKzqdUcijGdIM06
T7kP/NPkf+pDn3EL3Cba/z8uFb4TL3UDm0RS3D2aZrXzApQhYS8RlA8DRPx9l/bBXge29ACDK1qr
gRst2sIbV409mEuU0PWVmjnKWSGZjL3PuLulc4gNqusUGsVDqlYCYRJyiV3tmUj0z50KnOlT5eCw
MpC9t4hwwEkxm8dyLkRY2Us1zH2gHTRlIh9TG/U4lPlFtmR/1uT2thvRA3OtzhsuA3pzwTiqzwYy
i+siNcSaX7X6DMnHfhBmAUMuVZ/lDPIMPybw6z+7jKTb9v4Qr+SM2Oq9a467hJwquyaTbzjvJ/Gn
WZQun7c6ybzpAcoQ35rv+lRtgy5KjxEu02QRhibwE34/aeRop3wuQpwywMil32Tr3t81HKUiM9FP
XaRbRDDQwlh5hDXwAP3V+XFSrI8OMTM3WctJbtDWxUreWM7UvPF3oWV/6J6Wb/NA55g2JE9ojvtP
GHrojzU0P1NK7OpOv9FqjLwbvRWLLloV+TA+yXU0Mj1UZ2YVotsy23uQREgvdlXzKfD1aVNgx8b/
7Fsvqak88TMNcYmbDARIoVFWTaWeusZKVwRTgu9eLpBbSV3iCLpYm9NoHfS58A2OFYGRYLR1b6ud
Trv31SJbyAlku35OlU2zKf2Vm6wiDjarYea5hqEaPTUaoST0gJVdFGk4J48q1oCB51xuozjk4VnW
PMuWLCYTDrG8ieEDmXABIq7LruZcNHW6OMqi92KxiCB/1QhhnbUoew6QFXnGW8V/ISO0L4zEuMhW
1IFIjYj4bIchz+GfuZFKPGVUWXZQbT3wR/vHpG2VW1PW/mefvGKqtYegxKQkRIW4mIYlunHdEjLS
cLTmldz3C7YQ3bxOy7as3Trvbcj3/VGOyMLEedpuOcOk3pcIJgQpj/nh0WHaiN6xJ/JlriJNPxAW
6Fcd6FxlIsAoQbyxh7i7ARzIK8+32Aui+w8COaj9u1DMrZrwIFsp0+QsE8v9WjaauZHo0eI35M/x
essEeRyeot2iR6VsjZQAMVU5w0L+Ckxbp0+YdBbTslVfSmjXh3oCz3jTazdmnsq7ttq4e3SZgp1I
bRKoZV5Q5rK81cvZPrub4fX45w0R3tmqtchVO1jaumbDBUZpZN/pRXvS/cFCMcqMjw5+wruxTgod
0XckDjLtCSRstovLUayL+TfVNhpgB4QKLipaOs+m3R0AMoxo6DLNbliOpKr12Dnxwlb85AGAQzBD
+VC3fl/0PSJ29z52E2A8oVeu75OjX5fJPj8vGparuVOOTC3ey2ZlPCdJrnwKcFz9nHt4xjfq+DI2
QvkU1rFxqARKvzyNrYfWQ/yOo9XaUm3zccqE/4Jek1iaVdHuKhCrLx0SWvuoq9OlHPUxa31yEc1w
yI8gAjxsZQq3k6lblIXHfRr6x1ty99Zpz/lcOakJlWhlgAcC0GVvMSlO0DsjAHYhozcuC72d1rJ5
L6wmaLcm7sekKswRrbERr3gUJ/rF6A0N4qruFyue4LQo5k76nr0rdL859BZquGGWZW99cUGQmZTZ
TNCI+K2yDUxZBPU8RNtTbWBY1hAAmnT3H/InUt4kf+ezoqF8AkLSwGbFMlXy/uSO34vMQdMLiNX7
CLqxnTFnw3a3hQQla57WGNaynJlRsi2L/FeTD8q0lrLTcUciXTt5qW6MOgn+X9MCEYawuWB386Gm
J9w9U4hX1GThYgN3sudiTN1Li9zIzslQ25n3YylwPgZul907dYMzQKp+kVd9mOYh+rU0/UBdx3xn
Lnk+IqtAOGzd9al1aQYnsxet1T9GQeYdZN8wDxi5mZ4B/65l696vd4AMij5RFh8GUrMge++a/la+
jt8M1kXW6sZC/MuD1Too4U8e5NCRIr4BuMzhqXUgDUrIlFOkG1gjyU7Ju+yg1ZCJF1UKRIbttp8f
Ak+rSY59xRlVO02Zy7cXaC/mZXzjZF+Skh9d9fOTecIFdyNMkj2aHJedTTrApJTV2/wh2znmmLDe
E4J/Al3xdFd3bX30kaTOq5jgEbXu9CRb5qz/ep8mB4Wv3Qbv/fLyIkOL49cgxthEuuUUedWv18PV
/lvsw2NObFGcnLIuTjUq+LDY5vbYaej9ZtFDD5z5ZGpD2qA39Nc5cmI0z64BhJtB4h/llHt/a5a/
s0JD4G5sPEGitjzxDN+M/WwJIvUxBlUvTwnC0h8kN2T/PPedxsav62WfvKWs1cbXf/9FGh9drjTV
cmzbxqMJjyvTMj849URdiBiq67tX8gfIxODOeq4Tsc5zLOBgjOgB6FhLrDLdwwLl3olC1AqnWuPo
BElyDEKBFmHW60vWEu2KU46x4gHXLQVGG3E5aNfInsZVMijxSow6SDSXrNCiCOBRhCkWHPdcocwN
9jpklCIMtshjI00EG2OBFKN46XBOBXiA+HGGI8WyzgSq+qWKtNNcyFpmuenmP94j8TdAy2zQh5AI
Wm/gZJwPgBaBtWIdh5Nz9XzUVvzISw+ysEWa3WpI+sV7rQ5XhCi2mcmjJXCCcac7tgpPcJy+GuMa
ceP8W1RqCLi7e9dVmifsHTGKieJdqICsqLmtVgfa0XIm7air5c/i3ieq3Fs5vgNm3BkSEItOeEVa
LDmjdY4RbGB5X7W8enUn9npBVmcHwyqxMskJDTv2f+F8rI9wd021VaQ5VFUD7aOD9v7rUp42Y6kL
wJtXFfmQXV44HHzV2uiXGcdS2CuuiUEbhYug1WlyQP2mPRBJ2fQDgnYCffhd6E76Iq89bZ2reA5Y
rEHrcKZw+mGe7l0Nb7IIyb9t5jfxloxyu1Kb5LEJUT7OXYvk68w+nTLv1fcTf981CvYkCpIkTuLG
DzkKTDBXy/DNs+vfs9pSiIX4frMobQeYlWZ8U7Q43QXsFh7gB44PXu18ckmEi6bsjn6hq5+yyn80
OtAo2RioW09DyCOynGDnDUQ+5IVkEdW1WSDjBHF2OOeFhvypzzncQ0TK7BpthznbF7Bn0XUizbYS
gAE2ePBGV1kMBae0RMcHTDZ7F5EEX/VRfCE1eyGPtYPK25/0RrGWtbIjTaa+1rkePddNv9ZmjUrR
5zhbISfqL4RajYekA56PYd+wTCbPhiDW5gCsvcsUos8VWqyNC1lt9OLaYhF5MI06AFnoLOt5jxMj
D7zoKzU6qPMOqEh60jxGLjbIG+F60SdRSuYIGm2YqcQ/Sf8WZepv2qTrXhE187d1vKyrohQLc+ze
EkfVd8hyoB7jw1laxmngrtxIs2oEixB97MDS4HuPLAG513Iz4TC6KGdTqS4KvH3Tp1sSupiHQ1T2
N0UK2D9XRbTLak6CGE4kT8qErsE4Fc2yUAuX5cB6ZhVzMZ+0M+VcBqNyJt+NaHUD21P2KY4ntkk/
fbPxWzjmRuutyevwfVRA8+DLrBwQbfHOXoB1eKWO8bILBDy4avQewHqFiwHZIGT8L00YuDuTfFK1
MMbkFVV+b836EWxLs1U+sQv649/Xob9px2loH9quaQj0gXVNNz9oIAZ2PtSw1q0rcpziFAZK9yAL
f65VbunuKkd7Ay71vl/OaLQIb1MzTlZyFJwW0gtXYE3t2Sjqbtmkdf0tdP1rUbjTyzSm3r4oi2nd
C7f6pmkvFi6PX0Qo7I1d5DAGfT/6DLJzG4n8qwlT8BaVk1E2xzknbYY61nx+ukfg3s2Q04zM3QSQ
5M4cgiDCi+SLXRq4oshmSDNF2TFYutghH+9NZW7Ok2+jsmlG+RfplRJo3RsAzm/ymJ744yYqVAH+
wQqeAX62CB2G7rKUxvdzH14g/7Em6vMH8JfdrUCRzsJ/Q7NxcUXl769LYoMwnqfhLHM1QgvZr2J0
rm2Of26fVXvpP6Lahb9GgjnfoGjXPc+RFCNT1DNSrQsxqdqlnzM1RoZnUow2zi4PwV6VZb9XqtS8
kGryX7C0j1bC8VvkH9rhVQnTtd/W3lXxkmjReXjlLjj3RMdb1UuBWVZFYK/HvIygZPjvi4IT3L9/
R/W/gT9hFoMstnkoCKGZH5+VdVgQ8dIN91q70IzkiogmVgGltVuB/hzOEtss+0OckDZeKcad3/hP
MWTeb05UNxznAwgnqGte0BtANXIe8BT3R6pggxLh1XJsEr1bqbnbrG459jbM+2gZlVW2kcCIoaq8
o2a0T7Il4ROyyxZQdmXySzbTqYR/A+cHB8en/3gfhPm37wJ0INflm0CG1rLtDxur3lYbwE2FerVs
Z1imVTE+JypuJ+rofq81Oy+XlhmTjvS8M3ZewzPgpn4z5T7RaZuHu5I67Rf+K6KMvps+WmGE0qw7
/iH7w6oUK3DDKVydKXsLtavsBvSn7xwt1sikc7UWjLjPt2ydQ8DBIoRfJfv7whghCWqkKRUEIseq
++blrXsePdOBqwnRqs6jSxw+TmnsncPAcs9lj0EFjPSDbKGSreOMPQ+k9ohlKzvtZaIof3bKkbE1
zFMgvslGnusNVCgeSWo/dTsy2wSy5oOQo/fmrUjNjKiIZ03re5+sJakNnGN21ZnnJvMxKxxnVmmo
rqO5dZ9fdhnYsXHYaDPYHCOd4CgR5rKZFj7xj3tb1pSyzUjlzdNd9ME2g4EUSGHE4HHAYQGVrrtF
ZwxIGHLAPBZzIVBjXBOeR9TSSf7sK7y8u80pAWVv3QFnk/nl5Z3lK90LWI1//iHdDFp/94e9G7r9
efUPP3KUvWzc5n24o2zKl/rHYXlhfP/Pqza6pD15n1r1Rovk9Y9wvv/9LvIC2bzd7/YXCa3YxNiB
7+Qr3fre/dly/u2t7BPsWeJRlOvE6JsJuYDIhsqAf3psWN/Bp/k71JdBcrqp2+zQ13q7z7BitFFX
87wOduBODpAbN+jrAWLNk/nG9gHOZu7tVrfXaPT6WkFjWILu9BcsH913Ime/D6ZZPPc85PZdG0C2
7QPlrYs4xswTygFHrrZQfit8QDPqrBSmwX/FXbzFhGJupoXHpmWcq8LyIsiIIyq/s1yGLO7qGfI6
AsX4Sd+vk7eYfl0nm7ilLq1Ot0gHkj4y5lilrPVF/VDYA1zdeUNy779PkwOyee+7N++XqXro7ATq
E/fBbH4t2Sw7Rd2nmC0PtVVjQ9fX5xKFq9Efg5NdJiOk57lPa4aBqiBx20814QjANrfZt0neAODL
8/ACz72mBFVujY9WVo5Hpxcj6XqKbmSTl1s9Gc1ffYWdTPND6THT/Ok2LSs9xP16IuwYEaYkQ2xT
XQTc+RSk6fs+OezAcn0I8cCasWey597tzWMj/xowY5DT893kdNkvm3Hvn0pNyw9WVnwJXGvcZJOr
HjLUI3kL6lQcZCE7ydSKg6wVchi88PthOfHe96Epr5N98jZjUvMC99vKkchQzP8QTbT+dkgVJsxK
e9ZMJN34N9YFLpAlIvfecIW+O37BnJK8RDvEJ4DUwNdG71XqYMn+Uvct8Mvhl7bXrLX0+HJEj9a8
V4wXUVSsbh64T7MjXzWLWuNyqR7L4urgLVlNpv4gCy331U1QA1qu+qlqFnFCfMOezLpZ5C0ppa7H
/Ehnb+kr3pddn/gZhIga3c1Ja25a4xjPraxwbA535fE6rLRmIdsxGGmS0Po+D7ElGtxWJY2ANkCE
jNwjiP2r7pr1YdTGbFM6bX8yXV0/qGBOSel7GsIhIV/2okESxnGwjaWIE+hS//6cF87f3ndNRc1I
NTQ8pNV5X/7XPV9CWDnRibFdFR2VbF0eL5UyzU/uXMiDZkSqZxOnpG1kkyTRn0fQd9PlkCy0rDvW
gATXmuejGtyKoTq6yHy8VEC2P7ik+rMZaqNN0WYq0Tb+5Z76bh6OsiTxHOCPSH1NMb5mUJzTtYEU
1qFWBBjgwXvGt68/d2HrLVhgyy9RGbdL10wrMoNN+1rDLAz6WcBp5GhpZcNFz3HTrRCBPsivT1Qe
PFx8PzeeGUIpqZHHT3CO0xrbhT2WOgeEtca3PjgE2EZ8Vlyj27qBWCl1gpDeXFQoYZ3F071Dyp8R
Uvg5LgdGuyRJGrvxzwtH7djP8nZy0A4aBKxG1Q3/vM/9ag+b43ald1bGDiNftyCml3qdonp051d8
bBdFA58se0UIAlFR26yXM9tqJdEkspAD9+Y7sInsVGIgRh4C5sYQnG54FHeuyvbtBqqy6ye9Okqo
cjTgMmRZUb+KJ7++yAIV9vpSRsTf7gOyT47eB5oZ6yzvIgcaFBZjdLHUHalQ4zMasv1hsgYLOpCh
f+Z0OZJvDnP02uWo8Vj5eXkx+mhtqCguQizpH+41J2kwgP1r331U1kQv+oesSf95ntpbCN4kJmi7
KkgRQUCdrx8G+83EMhltMTaq7rizSZ+vR2mHkqlnAGPWczik/rlHgmMp+0sNyx8eEvFDhvDXf5zd
nL/t1wHYqHM0FAUH13E/Hlw0BGRrQpHtNVGSDbY03lNh2g1xFDV+08vwD2WM/N9LjMBa10ah3Gq+
56JJMAgvps3kgPadkvqbPzjfo7kC1eu7H6v1N3a+t4qcY8b+urBCa23NkBxNVy9u2Rpn2UItzNrB
WYmWQuJ35tEmtnSie+O0FZyElzXu148GPhpr06+rFYaEOLCZY2yf9NbHioZRtEiCLbv/ESFDLz75
KhbQ4VzIZoi74qJypnCTmoOP1oqdPhR9nx/szM4XbRM2T+6k1U+90urLsiqXCFaMZ+SArVXf6tUn
owQVXei59yPScLD3gk/Q5ZBbCokfaehYa6p2SDuiSbJLFqCSArwL/+yD8qzs1Kl4uHfd5977xJh1
u7Ar8Wqrfvv3JfvmPv+XY7qmW5atSaOjefH+cEwvejMkTKRnVwCuoDaNSJxRU8uWNYbZfDyNIJlr
qmc5kDpBBzn0a9SPA4ISfxYYQmA3/r/bY/SmVv50iLH3XdpFC4NnqnaO4Xn7IEjCc6w0eb94V9U4
p2vdwJ8TNGebkCe0H919TOYCB71yXziowxZvfWQ0EEcNBGH5IswSIeAwSlwqF6LBLs/SkhBndlGf
x7aqz1Gs5ax0SsAvi6YcyIW5sUCObQPVUF6qvldRWojTo8CI+tUO0mRVR9HF6y1rFWfx9Fw29Xgk
9RsTcOinZyJEERtq/hjJqJE8GjV1pzWZSGupxjgNh1fN0f3vGNbl60nR2xVWTcEaOnmHVbESvZUV
jjSYDZo82vN60xL/W2glmGm0Pcyt74s3G9jtxYnHcFEX7gBMY7RB0Vg/bBGewSY5q8aN1YOAZHHx
jPYr6Jhe6OlT5FXpk1u0X3DH8Bdmb+70PkieSSIET1o5ndHZfLTgBq1hXP02RHGCUFEebzx93JYx
pgbAZLRL0P6hzehhrKjwv3BGdGkwjxlsXX/Uwsh45Osa7Wq/1hbG3My6YXo08FNdFHY2fBbE4zc6
WNqtJXBU9I104ela6x/6WTMpgqp88iqjXKt1oQPiupqoFz67ZeG/GuB+sTGunn2Vc1NS69FedLWz
QSitJrjf4/Q0As4/Qgy9dCUndtRT+gVGVfFFrb3XEPAPGXfHBCnWwjhNjfATmi7LQUmHN7IE7r4L
iZrIZhuamNmVPV7ZwQy2hfNmk1QO3I0RcIwqHNO7tFasXGStAYa1QPIMrv48kCNLXXgm4okFYT4/
wEZCFp7/Z60NG/bv9xER2y9O0lpbDG3wZSd4VZ5rPWyWJo8G8DnxCyro2TZrkvxIHDuJN7Iad21+
bKwK7F+D0gAyBIg/250+XFQN62Q8D65epfQH2SLGm1nASiwQgU11zmoW9AWKzAuzKoer6vfJwxga
V7TnskvkxDD8B2sk3WA1y6CoScRCQjlPv4rbsBKYR72CJSQHYpiJC6uMi61bqzr7Fgo9CvKD7zvs
QWjd+2Uz7D39PMH4JUNL/M3GUjEE9bclQFYcoSA8qMhk9spkHsEB6Jcw5lRi57h8TQ5m8QjBhfuc
GPdTpKAoWZgK7EtawzxYVKCx7y+ile0OrhK6jz2wubGp+k3DQwBXGEyDJ3mEnYtY6j6Oqt8t3aCs
kG8WeMdW/lZtky+d2YKJJZ1XR7jrzXrpc1HB019kaPhvGrBlkWNbn5VIjfeTLnCI6dVDoPEk4JR9
S6CMNR5CDp4NjlU7KnYVmgP3yfeBVMz4lUAZkrWV2ypvlRJvgd7m2zTNtnd3glipvgmvGvZSe2Nh
Rr1x8XPARNm4KHnGXPQs/x0YWLwRcenAK1dM4u3fpy7ERiCYrGzlhm0KFSZ26w0ndn8bpiUO56iW
nsM6v0RwWp84tYybqrTxoczbdGVqBuaUYWSiwoWcJYSnb4ZV1C+R2xGtbdUeYaI4fUPjcWa3oFLK
Z/lb77sAasnK4K01B7Nw0yVuUGzHuFCuwG7RHczYdyf4r702ojFXfIfCxZQNxoPpxN8G4RXnsPD1
DdHgZAPK/yV2tPZpUHREg0bBjZSW400JcEPWmli3V0pluMtGDNoGlRmxqUz/2UWK+RZn7dQh2Wkt
ECZUx93hEb1z4g32FJ/iyjDXdgvnZUg7UE25heQQHxkHQWSTUzTLds4sl5bm+nBsRsTejepUNsYK
l1PrUQnjrFp3BRDHVvc1BNQ6RK/9JFjmPhizwDcujjvFf0yolS9EzAIyzCj9eIbj17b33QhbLDFS
KJuRx09iE6WFAyGtgnJrukm8hgkD+QQe/JiWHFSkPURd1sPGcdxvUsZNE5WxatCK17EZifMsXLSK
OVNJFCu6THkZnoMEPPDgfh69jlcg8ZReB8S4LpkbHSYUP56hKOKLghqiYSKF6Qp0NHHZtA7RAKg4
jpEKuQ1oAiOkHC1wGLLKunKQiSx0zcU7xl4EbWGvxtkhVDp33g0+G8OcFl1oKGsZFbKZfBAa+5z5
RzcUrHyZUHjcx3b6kggbikvaXmq9TV+AB84PTRbYwUAsbpErirIpwTEuWlOLnjKW3rVhYQxqi9K4
RKOC2Yhi6KQfk2KTFoXP1pgHuzaN3s4U2qNssSr+fNYXiHk6dnHkIxhRHcRPJCVf6HvVVtOxRSMq
7X82nsDPmPuqQSltGCJnoRQom9iBurKLABGkAZeFbWH3ezXQrYPNOn7AuqFbwN0VK/lGmnoi3PXg
aM3637dqMkj+152ayYGdPIJBwI79+YedmjqMLP+VUV/1ErVmVFCcwzA7ycoidLDYA+7ZwcixrYsq
1wMXJ9CrqI2tAbUQ9Wo13dmzVIosNKvy4VdmMNvoKmfRlLQcz42IyJdAB9pZKRqU0WyJkhWJ2Fgm
Br+1MwIrAarw2olc36iBanZPQ4DKBmrDgV5WZBkK40njO7SNAwX/rQpVHIy3rU1fpWKZ5o1/NXGY
KV1rZRNjvMyc264uxCPbd/XRGFUB18f8TgQT5rrCJg6u+mMXJeVjy15/y0Lq8NDUvqtVnu4mHxbN
BHpug6k4nzz/wNqyhohdzK4hyOIvqil+GjoFFEvq5+ugs6ZDrQ0TZ/Cq15ayarr5dHDNPP6vKNTf
QAG804ZBJMQFMqGLj8YdQ2x4TuJDdIA6vLf9aTzcC20sq3Qh27Fpj4dwLu7D/9gXOPUhNgMYRo6N
maMVc5Ax+m6XDGl4SipvIJosMP82I7FLrAS7KE5Mu3JUgIOwhd0JEAwojfrurowdRBMmYvyRasQY
SE8+zh3GWBwtdjQQptVsLfsMo0zwpxFFcfzYlp3mPJLg0pNPdbzp2NFsPAM0bE+w4qGdCydO+MbI
EX1Y+rHpPSrunBRPg4uD/+l1ULzgOgXiCaEm9QihMbj25C5O//7rEbzfH5NQHGZ1vFx1fI5s1f3o
clQqyKBnSLxdXWRu3BFU2NR4i9BuMF+MQwdrF2r6HJ0Xc4FPAKkTMzl+6JcztD4118Xof08La6v5
lXMKB8852YbqnIbBHBAzmauZ4sC1bTjQzy0jaFByk1Vg7uku90fI6Toyff5gjlskaPXXOCq8lZmP
P5v3UdFZ2qts3kcVjWuhBkdh+6pht50bxvhmgy7Zw1k66OR0edJbmyieyjViN9mrjqHaru/hFHeF
mr7WVYM0eYZkgBz1CAicMMIMF3I0HYfmMvDslIMFDNCn1MXOe75SQy3qdbhdNo5Juk1Gz0OlsUOn
YytTApVcKdwM8DQh6nuCQD4G5AzGAFYYZ9nIJnXtakq65wsn+tdAMZpdaP8fYee15DaSpeEnQgS8
uaV3xWKR5aQbhKRuwXuPp98vk5pmj7Z3O2ImA2kAVZNgmnN+426VYjQOZuqhvl/bnZct7teyWe0K
49DK1r/33a/vJeIJ7HcMo9nILCscW2Xfs1MvDLWxDpHDEVRWCw+TIBcg/4JftLlTQDldFVL3bAH5
iEIhHxHVJdp5tgYTB20JJCKIDJvaUUsd6wmYSLGPoCnGxInVFoM0TI3dbYDh14uvUUwltu1umcCO
DGI9Qrp8Pk28SasoyPZgQx1kaPypP+hsR5Wbo4IT9kRRpCt9gqc/NMpttE3lVvL5GijsXWQTdqUw
l6fR3MpOG+3/Q+Ul+DWJG3ybtT67yi4jnvRbDB1pH/ud4xDygDhAHMo4kXAxd3brHDt0Kg92VbCD
k5dolynGEq6HeciIPW+Cbqh3gC1gsopiaAaN6PIYbWUVv2rtyVJ/MtdVp0SgA2WhdyDfOn1OV7VE
GcrG+yXvHQmMueZEYGfa1m7Yt8eoiUDOaP7AmSj7oSKmZgdu/vYYALjNu6Fl+U8DgmZK2bVm776D
E0DA3AiMs7TekOQFOLUd4jY4lZ75dRJ6IWkBkKZwZkgG5GC21UzChHmneTVCu3+yixhAcNS8ykLN
j9jnDjdZSYo2WbRuJFySxfBoSNYR6job2ctONjgAFYOU1AY2a6uWr/GXS3edC266QdrnmhvMAkUe
5H9YmEyBKEy/xe6MWKTSBGceTBpVYcPBWrXoOO08F37g7CaMDXbZQE6iaVyiEu3YfOq9ccNtq/mJ
ZsSymgLMEDJtXmRFYd68JI9XoeevJqcB8lZxoIfLV2+dBsgAylkt+iZWtzawBH92LQ3Kp4fU8hQ2
B92p0PwOymZVCQZan2cX3EZ/sCNINsoM6iX0rfhdb/JbrJ5jqymWAeraW6AI9UtdNM0Ls9pImMcM
tpgVNy+jky45CaEjwgp/UCsUvXEpQtQVolZTpy7We7AH3Hw6I43FMRCFLvySP2NOrvcW2Rd06Jfk
YfE9DkLtFJNu6dDWxyrcANwAptYwSFNpfLFPg9AjhZGBgoZuYcFd5YVLwI7GVoiTyqskRGlDUwHp
SYRsZDqf5tTqOwm6fYBxZScqCJ+4GOo72X5Hb8lx/Fa/PO5CRvyaeD2zHwk1OHsiOy5z4j4i0ken
s/cYSiaL2XU0TuBjtEsyLd2nhDgvdlprnE2s+Bswwk0zuO2fmNq+D9ocfbjzs+WjgWD6afM8SwAt
6sQ30wZ/INtItdp73U2cpZlcgOTN77YSaXyMTHyKCHFHaVeti7hb4i2WnSsPjQxPt61vLIcsUnr0
R+HmGOmk0fTSp1a2J7HWLQevvvSq4kLNqyb2TYpZr0K71TdhgRRxKDS6MiHKNRlnkSN5BiDgAJFN
4csqvhgrRsjCn/TsEkeMYJjTEVNqSjgd8yrAb+yt6OI1RM/ipmhZ/zbEpwQG3btdR8NLMVdHWXNa
1ceI1iPuAmf3XTFS55AkaKrLaq5bCrEjD8JGY+NUB6UaWQFjLHdKGpln9sN9zdse69kvjGFhkU7v
Y5RvH7jDOu6rw6C3fzgt4aml07reqfWDo7zLEGhFO/Wc52n8OoWlMqzrzhO+UYhs6FBuOCaVwFuh
q1aa0q4yI0ze6sLK0d7yo6WsdlBnTro+EkQTvc5QuM99pD3Jms8x9cZ6ee+TTUkZL1SrzM5JlO2h
bw4nXxRe6/cnItu/rkY26JgzZBhX/lf7P40t3GJeZQ50nX8a/Ns/IR9gWnilWGZ6fDxOXsmxZWD1
S4AySb8kthXeEuD9i6rnfREqFYiaaQudxffFd5Rwz/5o2OZjn71qJTHzwsinA8ZF+lLatdkNGrIV
+BlZk8UQ9tG+zpHq1CInXad+m+zRDyrONT48hyYdF2pvmUdf5JDqckbmwYbHskGL4Y9YMJxRPcH2
Hee2ZdNUPwN1gPdPxOKTqJV10seuvuVwCnYtb8BydoquXLahuYhsu3kpYaBuzTisVr46eDvCJP0a
AZvqC2nmDxZMHT/0uXseZ/WHHuur1kS/xAhV/Q1hwa8ETlGDEO5yaBt9kX2P2oBSxF8jZd/gxiME
HDTqZGDPgT8GFmU8PiJ+aTonyaYKsV3IAw0dfg0JphARlmelUv7QYB4R6qLp0Y7bq7pC86pZyTZg
pkzpdveC1UF/sWElbAniI+UBCPAi2+RVmR/HBqPMR3OH8iPoMw/8kBgqizHRykPS+l9kzRBPTGCN
LM3YK1cxoo4EtZiO1ulM4N12PdKisfBMuXc1FdlsdBaytdaX05F0LxaeTRlMR1mfRaOsRm3/xhuE
SZ1oerQHan8tfIQCVElxHshaHGVxr+tp3W7czIKzxr8ZimIS3i2y0Cq0SBDS69ayAw6U+GPFmPul
HHT/O//2J8tL2VXkKYmqoYgWiRq+Oy0yyLXATQMwyE+mTHTLS1mUokd2N41qsorrESq2fbFyhAyp
bl5iFO4vYBCiy4SGz8WDCbUuDdQnfA4PHL18bxNpqDU8xg0+7iXTgHuwbJO3OTZGiupY7AEDkuXE
K/0dxTZvO1d6vJbVKnLj9aiO7lZWDdQUl+Q5m+O9ty4+LGKsz7LWGBbWA8rwGpteezOVFL1ay18n
0OHXUk4NI3LQDAVYaCmnlmqm0GK06q0fJeYZH0KKVtU5wgXbLvOZix/4iKppEfcHX7b5W0+uefox
AM8uxzVqE+OoF2yHsAy3rq9E75GdXxGhrn8MU/uT+IN5mzwQtw2CfdvEtQHaO9qtlR7RZYYfdBZg
FH2vy0vZmIjGf+zWzRB3adkvh7tK8+m1QQy0WphLCytqefUoqiC18SD7/7srLXe2WFsYt2DVIV/6
jZnBWZNeM/d4EPavSmvBQ6Jd73Xw1MTJz6PTD+dSh0onO5Laf0GBB1Zjp6r72MEudU585Sug/KD3
2ie5UTJ6Ex+jQa3srZWws7hvnHQsPtceBJFlVDIyzCFy9SlLp/QPF4VsT0Tno83pa+TKAuPwaKqF
X/yjCkztZ1HozVbeLtsfzwCCLyR2CYJO8VebjOi1NV3vCtq3WHOa09etrVdLPGGbpa9r3a0fpm8o
YHYnWeMGTGvUxFiGjWWXLJgspop+dZywRyihr1ZdWQE5E3eKheUpnop7p2wCBo84Vdo5x/sNSt/v
ND6lJSLp5aUY5uX9SGmARV74dkemF24dTktQKDPHDJ4qHaDBAvnHAAQndVl4EdtJXx/2d6MJ2abF
BfJCmYgeifwuqm7hEwiEetsX0DfVNuyfreCqi2lRFYW8QvcJO2KSG9tHm2pCAOrqQt27tQnnDu7y
qU4DfWsUbfMUWHOJm5fuPaE/jJHYFPZn0nMsb6A6njPFyQjXa/2mI+Wx88LRJ9w24bnYt29tbWiv
mb1NArd9ky3IiaZ13bzaXT/u8iyGMp7O6NWHDYKi2jKaB+tnpdiflT6Wnxao12WfTh3KZv0qM20F
lknh78LOiF6yEXkZ5Kr7p9ILi23ViVVE6GT2ob9WtTL9Ehi+to610j2Uad5f/nuEWasj7zneh2LG
f0zqRd1h7yzrtukOuDBG5tKfzGIReZARuhZD1DbCEHU0O6xRRVUWjbhKY3fct8RXZBPOaiWp02Od
jHO0kvvuQGGNsBHhajaZawPRctQeMxfdPhr4Y4mKL7dO4soTO6xHm4GX27K1qvqpVcqjPI8mHf4v
tZW5L2qrIcOqJP0mD2N/7wJ8WhByVs+Rp98VKOUcyUl7xJaiaJFfJWgghSot5KNcPfpV6ZpsS7ZG
WVZG3a49SPPreqytG1jEKrf7m6xoLhqnmaIk+6BUzBv669Pegti0kL1MLJzyvHA3um6Egd2oXUtE
yRZM6NmP0UZdBXXuPwe3/PSSJPsI0shZEV1Wnnyvag9Kg0iRjp/9Ne8JBJWx4n7HynbaqeNmKgsP
WW/HO0XO6CBxK+q+M19bhBd3s1LVNYJatEFgNQh59XqLUA3vdhxNv27UzMr2Nyh7qJsyT7GekfVI
i5CvssICSQfCM3H6HS1OZA9dJSHHGKkvsMKRYgy05HvuF9+Dzq1Rp4YJmZtLGWCuRJSZvcS+m1l2
rFZD7TOIerR5cXeWnYhDG1clI5hRebV26PRC2+tRRD6JfP3RHocKja80RPIn+OoYvfLCXe6Tm7nK
QrYPxHs4/GxVYSs8iWLGPffgufNLiCDucxlZ3nPVIQoYzgEiel4Opiqp15WXiR9GN8eXUtuoDfiw
X03eqKxzobUmO2Uxd358sdADToygQzNI3NomVbwLCgu3CPEQWUxiK2wWnL9IPRfY/lUqmHPH5YuU
GSLfV7rjXKojmn6++jJ972xl/lMEW/8k5Rpt+pnvDY3YE1p/BPsGtGgqDXlh0iFfJtWf1xbEpgNY
lubCsvK3EXWpj7tU78THPtUvETPE0ovRadHcBoKKpRq4mUMOIiEKV0OSC+SYzkUhofWd71WDUZcx
JN2xGhADxOGG+r1xHI1yYclSyadfo7oYOUzMxj/lGNmObtG0rAbbWQ2zws6igkGX5DnH5im/zIhv
LuZuDo7S5MdBSXShQ87Cs0PTXhW1BOGLOvZW9lou4KEA5vdq6FVWyAIVOelTZrnhCkcl71nWbKcb
dhkaFLOJLOedI2HlXo71Z/tk+GT+hBZkKxQg5ZUUjYR2mB+dnE/iv9vvGpEtG3Wl0I1D0rs/xwGv
AeQvhfJ+gfw4qPZi5ScoRPm2jYuLKBBbybfkrmZWbmQ8iQaV2QFbk+u9irWJ+VQb5zQ4EKCrX2Ux
mcF7ERTuUyuatGAgm4t73VZ2Mk9p+JE1mojoYRw3jMHzrOpnWSM6jXkcHgPRlKkvhRkzoGN3gRP3
DNeBzqHy043dpsNa9iJtOx9Tw0ZtQfQi9+Bd1fGHfFjq9s4uidBgTLLsw4mL5iviI7yaSEy9Ol53
AAi+j6I5OvelF50Nu4jOspq7XbfUVCzjDHBkiqNENy2EUhcSk/1e98NqamLne2YCrapcPLCsqT6x
R/1O9CxZwc5tjwoalWs4D/VHPbnPieIEyyD20l0+BAqCUZgG7KKk+ZorTX6OYo02eYnSN3iCLH3H
DfgCkbbamdYwL0rPQ/XWxAFkG6LtuLCzrE+3pof5bG4NX+S7Ir3ufFJrKy8bk82jTYu7fQc/7Cyb
avKFGDcj8Bz1SkL0LNI2ba97IhGdvOcaKDY3KTP0ooI/ionVq0Gw/o14yrdW+0zTAzJn3oda+T+T
jt0ANsrtxtDifoOTOLt2X/MhGNpWz4dJETZ9sITJV/1LBtL+X5QuU7X5HxkUC8yXKSlffxMs0DAk
GMKha16Krs8XcTZ7x2Z0vWMlCnklCySh0401clbKjMaoF62dDxtz6NAc8zvgQjg1gIjOfF6Akc0d
AfyPFKsax2w+rTIhG4I24a2ffnTj2H2P86JYsUZpq0QPIQCJX1cvfn/YczP3DghY+gFySrLDDjSh
1yrGaIBr+ip8i/pafS/rYosuBCKaUqfqfhkEfnTwKuhHi0qtk2s+Ix4/Z96lF16pTjnH68izyWqJ
qg5c87no1IMauQW6sJmDHEemTe+FhVymLpRTx1w3tq0UH+1z88+hzbVDIWRKZdEgrjAXU8wPzq3/
RUpCkh3/KzVsWpatefg0OhhoGepv9OOuFRsBfA5eQG+xD87Barb25G0t4ohXw1WBUmwMcd20ykg+
tLW2GFcMIEOoyg7VxJvCzKE23Yc0vrIZjGDrWZV6yeqmP9qJ0LLyo/VkwdC2U46nbKS9E3qYGrD3
Fn8iWa+RtDzEE1JubiI6xJgsLg1/U8/DNvaS4BCp2bQF2HubYMSyt+jIgXBIMxDCOckmI+7XqOuN
QE1ACUQQzA+jUXH2FdXcy6Kb5V+nXtW2ndp1+8gtf+giYUA86AM2WfkveFiSh7/nDk1BYjQdlfS7
hp/Dbx9woc5w43Rg/3rudE9ACn4C1Bu2Mqn0G5NPVhOr/6khFn8fEQmun2xHTjxbdEaZHFxQA7Wm
19ehCvPXLCNp0+pFd8BmLHsNO7LmtQVxRFbTUCmeusD9ImvyBnH71EXNNXPJypRhC1hTXximqv1I
9WjACaYdn9FFxcJSyP8qTm6+h2N8TbQ2/kMJo3fkwc8g4VT2iqG1jqeWg3fVD+9lDGApnmt930LC
ew96FCAct/JEtmN4z4b0UuXdfJGdNpkQPXOs15Bz07UjBXGsvWBCZ8vHzqRTfMKTc4IIkTUq5cIu
bW+VqCITIIjIXmgPWMJMn5KH/CAoP6pZbwAxR+NLNtUGBpxhV3kLc0aMa/STnQ965ixryRhkUELd
laxxHvNfMpUdX2sirSDbCjueyF065trqQlZVPHPeQPA3JH2i+RKrnbNJg7E+KcDSDi7m3TsnzW2W
UkyMjNArr8hVa0uW2PGQzLG5jHkB2PLbzo/addbumBTAVlRFTHntn7ZVfO1wMPicNKdaetgWX5vR
0NeDajRbxYRlpwwxi0/j+R//55XSm8q9d/iX+cLWBFbkvyYMyxREDViZGoRM9/eZfMo0S/Ezs7uk
vkrWLmzPowGnpLXVCDeApj2THdKAGeVEcUYdLC1csUHfBqBP7DzUSVmKW2pV1RaVGG6DQ2xytH+K
zj4OrZMchgnzzbnJi1dv4nSch536xvG5xAYbad3lHE/xIspndydAyc5C8f0U0RF+BELxHZa+sk4M
l2MbtCtnwUyNNrc3EIeMFO+g6yK1FjFEmK1C3Pb3+WwjLSKsWAFXZQfkPVBQVJsgewmxigoxzHhO
k9S/RWwxUJaaXwrb9G55SwA4DMdpJzuTuhn3iV2GS1m17CK82c2pI5lSL51M7UG5RvZBdlZAlrY+
XsKr3iCuOUQ6SME8jTetY7bXYDK7ZVRN4QexDmTziRMDqZBat6k+XpI5UrZ3vVt9wnGp97pmlYxJ
uqii2Hiz+GeejCn/e/XRm81NBCXY3JD7ehtz0/oD1bCFbQXmz7bSbh0U489gVt2lGvMVTtpE1LUs
8Act8yoCfmz7u3Soy2zlZr2+9BUdPyNZd+SBKiovba72t3m+JEKWWRa9bV+KOnbO8FanV+TAqmXd
Bu0ekc8JOVY00oYmqdZyrDfM7TaPHPg5SD/0XVe8VS5EKJWJ7geiTGuPJRMf0yZCqc+dv88wZjn1
OMZrNvv52lRw3LDCrtiXgevtrNyfzvJJtcdXnDTxT024DZsh+pKzRhBb1HqnTQ65i6i5gjRCoFb8
kKXNeNMW9rGew20ozMl9YUeeVCiHLcZpiPnBYtIb1b3trtQvNiZIL5I8X8PoRvVl5HTbhRxzZL2N
YBn8otrPBlZdLat7QoaMfDB+xVqy9t2x25rAjvZ3mNRUeS7yxLG5kqhT2KCVsXItLKoU61l+0Rn6
67GaD/lpbMiBNbx+fT7/UQ6qjuZiMlwbPVzKWi6azHrcjungXgY/11+BU4PytHF9t+e52xh6U6wn
mE3Po9IcByFNXiCff9Pt/EVLw/Ls5APQgipCUsNxpo0lqr0TAQ5iVl/I3kIzjUVJfGHriVChX5W/
ilFzPcBvvO2FaaenOEFTDmOx/VQzl0k4eAh3A5mwynjWgRwIgLgs8AGtL1qxMnK0v9zUfEmAQr57
11DoiTSDX7/YCtRoUUMwSTlFQd0uZNUIq3JfayZbe9HbDQDPa5g7m6xLtPd5TL6gz3wauiC7Efaa
8Ye0Jo4uRbN2Az+8dIiDQKhv1XOqmDHp5hx5hbSOdzaSk8fWCsG2Fn7Gysh33wbW81RbkbOI2qLd
tp2PWU3cx1g8j5rJqRCQcD7iazIq7d5105cJNaglfCn3mHi5+SYE26Nc676Ec1hvo6CFPJ3n3Rcj
7XdhOXqvVjP2pzyC0C/by9xB777hqBbaSnrDIOk5EbdHORF3hNianawOerqw5mj+8IwMBGic+eBx
6/YaJVZxGVrExcW7L4u0Kmq0VFvjb219ZZDzGFE88R3ttWzU/KCWWfCsjJlyvk7iUtYfBRjhhG1F
lu4ebbD6FXCb4bRumEvQ6otwfVESszjqNmgTK5+Xg4HMJgQAvTkEbuYtk7iOVxOZvAHhESKqSOsH
T5E1GLusr86B1wkIAoWRAKB5VOVVbZmorRfda1iZPyKXA1kAHe5lRo7S7/3gizeUBprMeruryQJ9
8fnmI3B4b5YSTSe7GkErgwksSXXse7PX3/ix8we25rxvVFd/S9OaKrEtb3aM584bgTOLLZHTojrk
x+o3wPLYMdhxfDZNRTmicgpqkfBbG1fwRsf66kbtrYLCAQmhPiRapZ1CAUmAfoFTpbwSbY+qncXr
XCXGGSloqMCx5bA/xD5AgRLgtRsq667iU3Gk4of/n6phsHGpvahHPj3Ul1msI84H3v+jn9qtmyrq
bdTa7AVa1VU2F70T7AFeGKsUSaYrIJyNLhQxWWudAz/1NiftOqvmMmvyfKOmBeiR/3T3daeZSzlS
FmWS5SsnHKqldBCIqmHdCy1pXcArOgGikO2y8GKXxdMq32V7Opf6zoYwsnDw51olrL27KLOLjzaP
cWZOMv1cG+bCirL+EJYTDuNie9gBkDD0ZED8uZ5PDfux0/zXlWwzCiw1QiG3/Ve7mvTKse8BLI/M
8YcogM4sr3RE1hZtTjxwRpq1MNWPytCfRyDbL/aYtjeoSLvaAjscgOLAV4CwlloF/S7xUwP8GmGs
R1sm2h6hrcLHuVWbanfHr6q+GWNFaqMZ+rUpqupsBC8JeAB/FvlmTvaQOroUMoLobaFtoGbXFktT
barVrOGdSFAhOfHeJJx64Kch6FQfZ4KkkMxJDRgexjBVmX6E+XwKR4K5vYnDkgp88prmYb8knNkt
exguK+nSARXIXbiKGpEg0cr3rLUX0qUjHDwF9ky/jUCsEJRA22xf9jo2kNha4a9VY9kKPuUtIXfm
TfpnM6HEwosIAxI6+pfeMd8qmH1Xu3OLs9H6xkIHneC4yk8cHN1vbjl+ZlZs3KKYSLjhl/baULP8
Wy92evTjLFKs8yEzDoWqz1d8hX/GGS+BgZfoutGMWl16ilofAs2rD/IKuDuJBF+ljm80Ku9ZDqCu
VdqLkoXBzg/LAWeGdM6XoN8vWYAxYedM7jWuSbFNePwAFfTdq6WyEhsteFbFRpbXBYY6pw6G5KKQ
V240/rrC4LfZtB0B1N86HoPHPtEX0eyhV1WkxtPjXnkl2yLgRmqQKcuGSNWykrrqrsAoIDqitk89
kqG1G6k7iVGQRRZrlfdSKTNS+6qXwzp3legDm83wJPs5Xe2VsreJTpkQUqxInf7lLGD+r6OtY+JB
aOqG66J4p/5+FCB7kk76jDiQNrmfveP/VPpa2/qoFc2LLtftAwzBcV0bhbGrTVTIMDdLmdE1fueO
8pxm3ZY0gP1iWK3xhoz/dvZ1+0WiHkQfthPlovDMjTzX3w/34pg/26l2P+tXBKtSbE/ArBOAlbH1
qUiapTLylWQOFAEmDnqwCSPe3KzckpOfJ7y7ZBFLL6/a7JJ/Ue9xHVXQ1f9+SkKyxrWRluL/BpKA
v5/6uwlb7ohp5NyWDpwRq+hxDujdrZlX3zLb755kIdvlFaeBnh+fkx+K3tw9RjyGyREuahon2948
mn8bOsHZeIptY2WApDj+0zCXwDREw2oxdIOqZQeXvek8pNpFCf2KnJRpH8fCj07ayOEfuoB3m6di
goDT2ti0AHVp6uanEmqvuZHln4WSFqvUibpnvAr9XVPrxi7IXFhYKkG70UvnT20wr3nucJPRLrte
b374wagtEqeabhliZWsrsoDTt8nOsvTyI9UCFpx2iM4NFlO4tHyrLZCYuVkO4GeNVxJ3xYfTm/7e
a2d+L2LQaFW4p7Gn3sEWPBQOhuah6Q2gS4boLSmsX1eK8Z+2/7O37OLoTRBXliT3lWtifWoKprUZ
8QEFghL4bmqqk1rPLTPiMffYd9bknoBKEO8Dodwv73Vk2HSgcZxnHrf89ShNT7apMi7MBuvFEj/2
k+rE2M8Ikesk9RYjmbAvpuc0Gz20i/2sRe1rlFZvckDW414XjLCcWZXdVVSY1rNTgZzHY6L+lnbG
z3nIkytbEAPz+hZBPNFuVtbGC9PsI0dkhLSsA4C/NN0vrv8u++shmsj+a8o+Yy/wmqXNS8Jv5lvY
1t3SIBTwlOPKgxFdS1DGnLHCDC1H26Cj+yObBwc2ksI5UfY4CMaQP6BHLxHOk22om4CbVEc1g7tR
gqqEvX7pHZZNQZbO8o4invqtlU/qUrbdO3wH96I4jQ+yWg4VBM0cS0phJdEJZwlkxEjHSt8J2Sjr
sucfx8huRM1KFgnUg+43Pu7JkmrY2cxfW0sft1HnjgcFcxyMzwN7EPHm8YkPALe+eUQHmJrs9TCn
H6C/jdu6Qi2jwNnFztsJDJyjN0elSlFoTgtt3fcKjfcux2gbrFP80UMlmst7n7zE2Ah76TEI9y0B
ZF4iJCACnEfXHdyInay6TrQnN+zfkm4mGFdhX/AYFlohw1Rl+my78D7McArlXIunQTOMekQMrFU7
Q9IrRcLGge58ygwrXgwiweMDgb1N41b2WSJJM/nmVz8diifZnzTjsPIUDIrliNg3kj3OdM1S9gKK
wsy0QYy6rODaD/jsBcyQF/kgrW9IERaYi8qx1hjB+s/aZC17q0LHy04bXlI/Mtnlgd+fmMsOeafh
afWoy0ZwfysPz6FdnEzEDO9jZI8cKB+RWDE33oeLB8krWcB0+U/PPzbK29Mx0gykLvhjHoPSxG3W
ygDwlUQ+4Cn4MB+6i0jFvWoN8b1at76yssZq2GZlfDIGe/oxpu4nDi/G16yC0qirWoiWx6Qs8NIY
3kAEoMqcT+QvEAJbcdZ3LqPpApCoHOMclqXQ2ufA6+WKtmPjHhzDwKm3JP9XcvkbGxKWiuYg7C2S
zHLhkx1gyMnPovtmmvgVo7GymMFXEFjQ+6MsmDg7HzAj9cy3CbcWCDgcSkJPPgpl29hAaLMSkuS2
3v3pO1F0iVLfuPZxfpbNcpSNPNDGUdAXy1qPmIDgS0YQCk52WyUnWU0HDN8WmdK8szaAJxdDHuPS
PLGXdq3Ouwrvbz7cVsgfOPoHp/omT2Lk2YwBOyKwCz0+IZ9hqEbrHhmdnexlpjsPhl9c/XZSX8rM
fkHhL/pMQCrszFxt1vIm+eikSC4IPxhrvR7iZxWBRLKpmh8svJHsrSHIkLJHFk2OvjjgTB9UCJyz
R4fvBvXW7OAjyjt6yaTsABEcC2v8/SlySJvkSzXHV0k+ZHCsk2tMB0kSlUU2RAMRjNRDWFXDTUdy
NmXPUEyetnmMTBFkQto6MtYVppnt4m+3d9AGgOfgRBvU6XTtSmWZWKAFjR4N64YQ+163cH+XnbLN
Jhe7MBMc5GTVQ7D7Eur8V4kbZOF4FToJXp9ByeORsk3Nwg+/LcqTbIq0wT0Nyq+++3NcZ4Ciktcg
/4s8W6boosa+lszvSGtEpB6dOOxYSZpD6XTaK8Lt2mudIp7hqUiGiCZjTH+gapQ/yb6sI3CLE+i8
u3eC99rYgOHXsrdrST/xo0CDQdxqDyQbfKM5OCQUF10Z5GePoOvVVr/CurZuYUIBkoZt/diVB9mm
Zj4kkqaelqg8VZgVwbDSsiq/aLaLdYhbmAQrbM5JshHxrGWQF+EZ69r84qvzBLub2aDBd27rzIG3
yOoseElDRwEA66XHKXbfZE22D1aaPiM/v8APJHh5DE2qcUUytzs/hnZz+s0GQHKQTXK8N0GMCHrg
YzU5YeQRUNFap5VmrR5Pkn+Iq/P3pt3Yr7TIwmSiUIsnNgd724K91NZVATieJnnlJ/g14Mecx5tc
Q8RMNj6Kx0DZ9tdTLF/ntk485jHER4Thb095dPz2PDSN9rxm1jKtzBHfFdO9+tqsvETBk6tYUw6I
StfXQURs914vm0EsHzG8yMa9ctjNtyPw1lUaRYwuSYK5ej6fIVe6Vy+r/R3WLsri3lvr6RctD6qT
vFe3bPfQm+i4/Hqy37M/6QeUqMWjlWQKibCNt/u9HApLEg9lvZOP7vKwfVaKaPvryb7drLQGOrm8
V/4nKOWTX6vlslAyA//qEKP2qzbkS37yPyQG5VFkDryDuVDq/aPNLxJz30bDDwlVwZs1u8hORenY
vnfotd8xLALNAr/AkGNhDoenSLc+49honryKDXzeMBNGoe0s9d5yCbXgXtwTO/ueFukBicAxJBm/
zLohJMji9k/QnPVvmYXvEh4f0XutW+kq05Dlmppp2kyBaZ6yLNT2MUH7fSj+GRB231DaxFG9SW1C
lshkd03wged5/31Wm3LRWKWDZHMFGW4ep7ViO9pXs/gpB9i1l610M/BOHZn755Ak+lJ2kFXbqV2g
feCmRDpZPNqNh2Wo1IfOt0wRzCRfg3Q2ZDJ/p7TMz06McArBh3er0e0//KA8pJWef7EEIyoCAv/E
bks7Dmhpr6u07d/FUEcM7eIWgAbGPxBuidMLXbU8BVQlrx7Vvhpx5JZ1RCouteOmO1mzOE7pm/Kv
W6yO8FQXvs/97Gb359k65Ds1c57/h63zWG4cadr1FSEC3mzpPSmv1gahaQNvCh64+vOg2NPqf863
QaAMQIoiC1mZr9GtYcoIelF80JoOHoOaWSrBLe2/hiKNB8kC/oN2+Os0izRg25hz/76g89VyPyBy
wi69tte40ixsXEP2MV9qY8KSeFF3cXMS8wEEQP3XQfbh3V3uPBWtunnwfsV/5mUG2Qf0IEZvjfav
YF82R/By0v+6be7qwYp6nIZiPbe05Jv4mvjXS9Rjiaq3lfSouDPza44emc3CcoscF3TF3NSIha0T
6K3PPY6ahywnNMgtW39WLLe7Qn4Fg6vAOuowhUrM+FlOJVP6ZKIofcHK03h2XLSD1CG293IwUCx9
bZhGsskiZ3qgzHqIPQBLVaI7PzTcWURZ/GxU/KtwKs2fUMPLt0XeAT2Ix5TaC1AP+Jblh5bEuywF
Y6049t6JAQEfsBvlh2w18BqVJEF+SHaq1bIxQwKQFADdjLZ4wkUgO6u9/hbH+HAjhK5SIh+9C4gg
nk24g68Fnn2br7lNor7JljzM8y2Eny+mZfw934jt5FhOEMGQXYHSb82WzmL2f5ZnxtxUs4ARUeEH
LUf+264H0pYBm4KVHJYTkcWLlpNh7XpUN59t7VyTSH/5twGtRv/TmFSxSYqyXUTUeLauyCpgdkN1
63UNuvCYv8rW16ELvXdVwfnza6ofldhnxQ3KLTDt75fLC0ysvTIf5E6ZsAULx7xgqYjaB11QZnPF
8JRFxvAU6DHgVkdt8IyhqSPiciBYB9Fj+plYFilCSZ6W3uQoGOpizQMo4LvA5LEvnItaesf73MTB
KHE02vYoR0FztTv0grplXMTj09QO5Ord8pWN/CbT1O6c2Ll6U1t0jJoEuxs/xME+HTSk96lOx3tH
OBlLN8N8ZBPbfg66yfqpGVeTIB2iaUAkSkacNJFsVx5qGx47w/tl91vHWA97s4bVfP19nuWhpIaw
+7iXnfL2rLXBRqga28s6rvfxwJ5yAKP6qAp7XBZeghiF0jqPFWqAyEBGK9lyPdt5LNlirBSrUta2
bM7T7HYTKXAq5IRoRNRBUfKGxJHf5MsuMTDUwThavgDbBXU3RAi+txUw+mCmsZCix8x7ZnFijuYD
gp/bQ4RY8UL2Su+9KI6atW6r8SJHttBayqlypAMYhHlxryqQYQJsL2ph3QKliXfDQBlmwsWRz0i0
0SWpo3VQuh6A6KY6mW7RnPQ2Z1R3BIlB1XM3ljeZN0Fp7+Y7egYXJ8yWY63ytdGRZj95TyOQpchU
wyfNDKInwwmapTK5xU72EUD0ly4YjhFVMETB/ozKyeU8Con7fr28AAzN/77+zyvAfeOt/XmFQkdD
jUCwvdVNj2cUMFDjLcgFthBakq2h3AIOm1p3i3kH0nZ6p660EYiEMpXNItBK7Z8iSXc4sTnBQkCt
TPtw2ua55W1EX0VX0kXLXIrCy6agOWox4t2D9ivhkzymNeBCkWMwJeFC/VAEJz8Hr6N0kVMv61/c
yn+SY6LBwDWFk3CUzYRS7/1Kt4tCVBlsCD4CHeM0Ed+I07T5H+AcoUHHJJ30lewvIQdtUZotcGTN
brDhjQ3xer9IB7xk5MGI9EbF1NIqD5Qqj/8duM8hkKQUc/4alGe2OXCT0nnECqLYfw3e++dXIAUH
bFtRgOrIl/mao7bZbOGKzdtX332OV0TNrjfNj6+BrxuixlsdSmEWOGDa/J4r1aqPYNziB28qrlZM
LpP8Icrk7pD/7FlPzcL8BarthVxB/W4LJUDuiUChzrN9kFA7A8ZE+CZP/a7FN7XvtXfNLtoNhlH8
qv2YSWFnhEufii/l1MaaPbIbpz5q8yFox2ALz+zZLDE2U9N69HgcJg0oRNpJb2cIn4h4WfKVuWVO
mKzGSfOR4KEpD8zzCG9ABuZ/+nj56aD048d9Bjjm2xRXIJDD+Uka1Te1fiLNK8CDMWlsioBNvNU8
5D0sEDkApEzs2yjrNwCgzL5aVpqmLHFD9TdOLtobSZF2l83PEtlMkPq7qRWojTAoV1YZhBfZJQep
l8A5R75zLZvywCMeNQERH9Ogtrz7TXDm/QGpxtpb8yvIaVVqAMwtwXT/NS9HUVMvsdSayuM0V/j1
uZaPgBNPFaP9LluyPzVilUoDqywyT3t1csZbrLvKMxL7yFh5hkeatKdZ4iGLwIOxl6NF5IWwXaoQ
KSUmm2NXbmMLoqYrBeyMPDzoJQSvXB/7JyKBxdg0/rYGgrIt+BK9ZWO/m2bfQ8UeqBmqUXBBFQTp
UIFibNUP0T9UEg6IwY2vpav+vhJ+A8XUjMxgHqwQUCh+KEGukpocMpj5Y5z7yxZM8NXqve5gZj35
hkQ1n9uK8muY+PYP/I1WWpekn3JulEThNQ2sJV4IyjqL/fQKhCe9VuxXr22njQsT07ytbMqBjN9R
oLBNnk2G7dmN2CoMBJpkW+iomo1R7GwStmmrOhXt0polkqROUiIw9paH1HWR//3vqWzLmfKa/w4T
Y3FRTs0vwhUgTbQjlfn+QR50sAQdhVOkRAJWsmjYphNsU1SZ8LIhnxTsJ2xvjFzJyDba8Ynq/vco
QeBRqYYPN0f7jp9S8IqNYbACPeU+VA620qMoUDtX1WRnDFN4jK3RPUwZJKOpI1XezwJSyEvAYcWF
OS7vHenIRwC92X6wkhJNllz9SY5qWXUphsw28iK4Mfa/sqR7wNgwOrV6F67kuwzmt6qp0HYHMvTw
H7VAu/p+++QrNaJvfv2PJPPzNQ52gFq6ddjC7Q/JIS3bKNoIMYI0n7/k7N30mTnSbiV05Y5fmQem
ADSljobwVz+UGYEqp7uwNHMny/lf1X1Z7Jd9qRPg7OpV9vKr72tyHKnKHsTxOddIGOp9dHW7MvcJ
dsxi6eAmvlEshXZljuYi6+LB3+AwSzSbsbaiRGywoSy7N8VCeyiEhVQQZT35LhiQudtiGrrGGNbL
Zl2ZE/FMbmxlM/Jge3TlpG0G30nvG+82VDIY4vE3udNOiiE+llr+iq9y96yZ+kb1Ih9oEi0vQbYy
0UBpR5XVPfcUANeqYvrr3o3Cp0h7MWZmtYoz3bLCTQLAPU1FSTMTtB84pM5VsCWeO78OLnALCgLq
VnZZP3ojq18SPKzWY8bb1GZqOOUBfQ1o0F51cLuDEO+TwfSGU9I5H7KFjzTwO8C3FDdi1lkmTHXa
bpMhQ9ODsOvgeDk56wnR0KyJ2pVX1fl7HDiADuzJPZqGn71b2gYnjf7NqHL3lPaozCnzLNGgukvJ
zUN9yM7fld6h8D6lT1arEZPzoPy0oo2KoMj30KvRD7LN6WJ1k31MskisQ4A839RU2QIzsL/XiQOH
2kgcIEiIFpfkILeWI6ytEjcT60QP8TFN+YWFxQPsvyZYRDgnxDWrap42WFLYymdY+C1kdMd4yeKp
WY1NOYJfAwUx8UihHHcpbKvnQxK/z6a5b5hHpz4LgLcUT76RGesWjbZHaBHDEoEN+02JFLR5rUr/
zpK8xdiQ2NqOXx2/c/e2lqKIFnQfiqaNb6yf5SoEOHn1EiouU9x1+6qoxAWNZmUFmNJ9ySK0NGx7
KNFmj8wV0oTKKifBcXRnqlrtED6Rcoz+GdrqB5C24MnznE+/UdGbE9swcZVXVv7qEkN/poKfmG+W
CulZxIHYaL4LGjAeinNu9wHBWT19yLM8KdUPgmM+M9v+0xe4IIrH63QbG9c5SQLqnZ+aImixCIB5
7juU+pLOGz/IxQ5rYypQjwxC89Uc/bW0FB9cZ1gL+D/71kgQWCg6sdOCuNu2kAEORG3JmbUWNabc
Gp4rHZUcl7Tpd2Osl5OlrifqEvbBhJ9oiRLqXayYzqoylX0D5uE4WKQu9ALfEF0V/aF11GTLG5ke
m9R2FqoO8ayvgTTqrXudDAAVKpiEnWmzuRezD5ElpaBN9aL3vXeWrXGeoVB/W8Zh/Gp0aXMAC2sC
0nVEw15JvWCiHUNXnT1n5SFOc/OYa8bCB8mTbhHs/D3QYECqOA8e3KfHMSuVkwn9bFmnyNxUpvWP
7PeUUUFTgi+S9AhwwQl9Nj2KLrkdhEcJOM5dy96OlOWXgzZYSNTq3YNChClb8iAviL02OEpIcm1C
j44LuERTl3woGD0gemb/wMHgMxOa9mJOH8KZpjlGMBxz85UoxFm5Oqi1+2YWOfrBODjni1qJ7Z1c
3EZr6lcFGYGNYzUfajLYnx4nThfZn3z6H6gbWfLE+7dHDs1ziqpSVmZnQLwWDaZgPBu8yRpu7n2t
Tpqf7oiuDCTB6WgK/0cbFgKf7i78tAS2baHhpASHSbIszSU77/i1zyb27mDrMthLr+Clp4eynyhD
00rG0byOiv9IFP0MZHZa5XYFQwX1QOx1MrYJRappe3UGM+oIdS4H1wg3TtztgE4G1RKXt1/akCcn
y52cW6H7G36fykusZa+oJKA2MqWPLuqhr35dZJvU7nQKk516nRIdPpmH3nE4R3LWnGhptErdE2dB
QohQVZd9WryIR4K0IqIcn6u+uUPyNV+hi6qvEThw/YUXN+He53cAajmmbWZxcKuzg5N7AYUpZFUe
gXGNS9MxLQLAUG0xRQcMZDW5eWnId1JBzayd1jfD2m0sf5vpg/HWlNV310u1K9zGGrzCFsG2BM8j
mPhZsBiEekYUp/xHgzi7wOjQfDMNTyzV1tf4M4S3MlNXufoeSsWU8fVTOgGYnVrP3lto3JwSqsBb
L8rLK7/wcm1X1V5VswQONtjc4FwmhLlguxR/MQcV0NcJbOWYPis5A2QM1m6EIDolNq/TrNca4uQK
Xme/d+amkTUp0qqTcybVRtPBhzKboqf5k3zu1WDpQyV+aYethKfG9ngFWpufJX5Vb0P/ZDjNgxyT
Xc40o5f7uF1H/vQb0yoQfQ/mixqUqOCEt+AtvCE79qRKQeV1xotslpNCc+bLfTURW7SfzDRZRXDA
jmPvlWd+Qvmaelb1Cv3/uxh6/2dd/BQWX6AaDMbCR4DjSbcmY5PM17D+lMiAcQ3BxA+U9Wxzp8O4
m4KkAlfsGW95OAeOycS0KjLeMLxTkzR661VIKUR/BQks8JpONyGENYpqI2eJyRsXdeD3iykMAUBX
/iaNuuRgW157zVSXglQzGp+lQlK5QYJAkKs51BF44gwxKGLZrVVbeb1KTY//YZ8kPaH/75HY9mvK
tWN2MvXKPoWtZt/PZLM1q5LkQTNrtPyfATmqz1fIM3kYHHSY6y7df3XJs69LtSrIVr2u8lyNRLeq
GqwBpiR98opA+ZmibGzhMfhPPg2s275yHqoIvMjs8GS5kVg6s/qsbMoDMD/EquVpDScDN13QO8ea
wHNtesA5JRZOqv24M5xONscZEOcAMcQEBcmfr4GveUaNgPNCtsH+4AinxUCeLcfZ40ehLEJhQC4D
UfpA2LrS4j5/Fh26eelsJjlL+kDvQL44IGKd4zbZQn36rxb+M9Qv6xGTSozGUuhDNZpMb41jQzGv
o3oZz+BXuyuCzRhhkCBHEx3hvCxMzPvkvsUZaPDj5yk2sJ3mHmK+B+hcIlcMgJa9buy1ouXnO8vh
oFXLlsMm04IQfLycKiqss+gSx0Iv+KyKUaD4g0sa/+g/Ol1ShYtIB7FsZay3XwMWai2Y86KlNOt0
yX6LhwFov/gC+9q4JWV7mTKyR6WKpyPGlKCRqyxt+JV4xi2aDyR6ujVmfvpZSm6xT9vnblEcVaRn
L3cVLk21j4qL2ooU26uUsnpOKOLsKgGYS2306lkxquoaBsEZHbbqWXbVQ7EuxqJEbYEupPrQmxFl
dZCX58ZQb8pCoB4/jxZ28lA46MlkmPHiXKGdv56ig9NiaOkXO6MgzJMiZ54xgVQsugZkfvaLjy/+
0QX2YWzz9j2a4BD4ieoeu8p4LEwYy3K7A9yX4rkYqKVVfIoL2Uku5zccenKbEyVke/8Fk1Yz+8Jm
HYXWKSxO8XwYYzM/hcnQrOsuApBX8NAD20KnnCPP5ETZDEPoD0kwq/XNKnJ3u2ApLSfbXyJz8sxF
3meD4g8W1sW/6nNfk52+gXVe6vzu7H8xTxL4ZBmTIM8d59u297JnJDVQ3B9q+JjxgGKXHU+beCgj
gEuMqhMFKr8vzJ3Zu+M2T0S0QJNJOSPJrZzlGagHHEfbueoZ2ae/uuSUGhjaotKTYHOfB+7Ep/g1
3wx51ggiEPe5D6WAYttUPcqf9v23TN20G2377y758w7S1sSvdMbRgjGlWFDprL9zUYNKpYECzvR3
U46i92C8KIXqbTMthMeyKCb9FmRlfQyTBIRXoYtcxxD7yKbCgParHkdmLMbchnuW4SPD+4W8TzqE
lQsn9L/bd/6PXlvnvMhLnCtHXSw008VgSJ5WuonuBVbla7eftGM+aDEPaJ7SkYPFSGvBds6R7vmG
0PFBVjfDRLyaU7nw3Ta+W/x4f+yCpONP0jv5OUoR9xOoWuARR1MOSOOfr6Y8o/7ed45y+rpSnn3d
sjLscsXnyF8qnYTkVWTl0yOmdUsAPYglJyjkeJSSd21rJSdJbcNgpdehbfXJSXZikXGfoipQXlfZ
CAx7svVBh/6vHWpPASQ799VIXB5UO1yzeanhz5Ar6f2yPakzUjv2eSKujK5vd2Un3rwZs32f5zWk
7CY7BP8ur2tmXHbg5zeItMVeZArXsfZGR9yKV1ltN4c8ittDbTYGlZf5dMpUNM3l0P2Uh2R7kO2i
9X76WleRPP73Qnl2v1rOGxPbVZfynmRS/d83uk+QvfcJ/517nyBvJof+vzch31qJ1dWyR7J5nRnI
KGkctohjgD+pse0DR2NTX6MJ0q4mO+M1OzlK8KAsW3bDeyeN3Bd3lunH7VTfy8njgAWKZdjVYQpd
HDUzY1GTv1+1ql5/wPvaBv6g/CCG/Sgsz3sxSktZB4MK+btzjHNWRurK9n3nzevNJzxClM+uar6F
Tnw/kT3wk75hQ+y/ai3I7z5w1G9D3sYLPXXLmzXpiFTWIW5684BTYq+Q+Hlx5AuXvIKLXvdj77yg
g71syVLickAuzxuz4RBWer3HTrFZKCJI9lA+nYsWeOiy56rxWvr5z66Pml+YUsTCdF51XD/C2Z7Q
r4NP3fex2Yy0yljJvsmPPjU9Q+NDuhqWvVITrrvIgZtYg3tq1R1FaKmvvd8uldQrv4G/QK25UMJN
rvTJUzko1FE8WKdRnCvvmNXUk1p+UwCP7F3fC9ayGeredwvWkmIDAiksXXmpKHjbdfGWEFZeArNN
F8kcHvi1n6NYhdxArSOHExki3GvSJDoBCrcUcT2stUllgQky/n2yTZ2nPo9s2oO0J7ZI1OyG+Hl+
c5sR6YNAg2QS56ccxtmy6a1q6Xaj+igPhmr9dH2MtmSrVID8dG5/ky3pB5EpuViJOKwXZWPFZ/Kk
WwN5mllcPb+RnMxudWRqm9H+GRW9sUiTQb26Zfb7YIyqvRxKLN5731GvhRsMMzAN5YbEVPSdnB3/
ucTXxcYPOu30dRdb73lY99PZQNB+GcUTtBelXupuUn1geYdjhuHDCKfee22hFy+7Fncq2zA+wA6+
1i5IGn30o9dWPMjP2hpScTFQgadoT1RVt05J0MFSIz96N8U/uOhcYy9ZSmZa/d9bjEkCJkRrzY2R
TQ5CszyJ7bLEvY1k9lIzR281ufgUuY0HStEknUgZ8AWAe3Mx+o4AjA33+1hFBYF3KLZFEUXAeeN/
EruJbkqRBrs0TS3WyFrfATiuFpHqDjd5iEGR3pzxVbRle23QNN91ph7i4uIGZ3mg2B6ecVS/DY2n
7ppA/eYlSEZtVDWg7u9E5cpXkuJijVG3awtszkA/fchcR6opGrRTRzvVsVc9Bl75IXMdst/0qYiX
IbK+fje0LNRq/GgZRLgufiOyJXgEYgJHkQSwSrIUUVavrGHcAYqyVuqQFc9m7KZn7AE/HH8snmUX
GB7f673Hmq3uwsLDZC9mkKoep9qPyPyJEt/4C1XiFwMZnfexGZKVAFizd5qelQzO6ynTNFLlIm4+
9cncp4pevmLmaEMfN7sNdd/x2Xf1bRgq41xZLtxjSXYOurNe6LuQX/NCR4FxbaS+9h4UbF2tKRPX
0OrFk1l5R9nva7m9jXN1ZfSqxTLZ/s5HUbzSfYVPgQ5E0MiqVVO3lubZhpNvRxUQS79w9fH3nG7U
cxh7UMHLniRh1IZnTSWmtFxPecl78+egYRpmVk/TQBiZImZ8bBRsWhSRk9rkByZ/an4+uusqi69l
Vfv1IviRU0H8JwmTbGUuxKyX7EFfvMgzrXJXeI1AIZv7VdGgBRGKydk5jv5N9mU1WTqMEPZSk/gv
jWKgXv5RRoll2rxMznTxLZRs3cQyn1IXeJ3ipM0inYn2tZj0U+gF1odkVnZZNjtpF+MFJLS2tSxo
/XcWozf12jbz+XKQgqmuQKRZVVF9gSRCkEyd9skOyYrqUfOG3JtzlS01Xhmt0r6CXdNvbe4+mPMc
Vyjx0XRJdwPM9xP0PQT8g40xtvVGafzwDaEaXLKr0DnI0TSaHj3HV2+6VlavrFOyt+ny7qpV9UeG
uthbb2IA5UeA9uWgGtn62ktSlBnmG0ZUvBfu2KQnOar7xSFuRPkYxFn/bDT9/aISw7ezpeDhELZc
NKIfu0MiW0PHifcYxCRF/aGk9jm/IH5qArovoZ0cZYu+Kgv1O1rQ/mNe1v7CBrz6XAq4rCPIah6T
DfIfgaudCpC8e7597T6YUzxlEFgbAar6RtV3Qq2m1J6tHkSS51rNNxTivnmVq/1wp5FNMX8MOuUP
eHIRNSuhAhC78T+zQaVI5+Q+IkQBuPisbx/9cFDXtpp1lx4R811OEROEeHUThv8emMb40Yy6uVSU
qcfDwBofoZN/K9vydz/QwGavIftq5ZVz64ZwP8ZFcs563bnJLsI7jey7nuGYzL94QSa9JrGWjyuL
//F9jiaKGfcQhYe/8htNBn9GVY7JmAMjnzMe8jD54gXKd7nGwBVBxtTtnaObouyGjObKTxMPxaGq
c0/S46WIh+hoN48ez5qbW2QI/qpZ+5kF/IxF1f5Ui+w9rSLrVVgIGHSeQ+Ikj7xjESQeCLOmf0mb
5pczOdfBchD5SVt29VA4wqXQmmIbtimGZPA6QA0XcMRyauQijnwYr/3PXqjdD7caQQOToljktbIc
DMP6kcTG96pVsncQgj1Z9Zz0IWoFK/yKlm4lsp3R2d1KblBMeJ+7CfjQqqMy+WL4w+9RpcovVjBB
pp2rPVWVf/go2t+CviNAYUUJaqo9A5yNXR+JYF3O1Z7Q9dDS4Ed94h/RvY3xVl6spniKpF4ulqWt
mpdWB9LANm8vyshYiBk45EgIUT380jSAVN7cas3APXpC/UdOkAd9NuNK+g5ZgBmjBMJzuLhBd/ia
oXYQww0gPlt5D9fw+4c2//x6DRyvpnUY4Ffx1Rdl7A/dIYAmyVuJKrve8kRwl/JNyb7AtxDPQ0tM
tjAw6P9677IvI4Wc8L87yovCGOK+qw/39y674sxFRtDZRw7ypYvBG6+Iw5TfNCiPmzwyg51s1n64
6qmaLu/GNy01AUwk9HeIo+nOG/ty9pTQySB42dbWy3UL+PUpjqxpl5Bz3k6V08OlrZ+bKMm+j4ja
TrmqPkGlAs3j9zdBLWWEOEUoWOVTtc0N6+ckNOPMgqC/zC0dS4avlkGEhoVwZK2IUoluc/KH724W
vppozD7p7M1vSGFuQZVYT7IrT7tfHZLiJ9kKc3SGGwj8q6/5Azf8xFX5NtfoH5V64l1pDsL0zvA+
5VW9gD7tvmMJ1ZeB/0uk6btA8OY9jKCWa0LNHqw4T7Ze2gus3EtjNfaVAGoKTU60mfaqa72/0/Su
WgGhUV91bww2atnbG2TZ1FfWDnOpQpfZy1GlZaNgqKZ1lk1EUTYivYy1GK/x0HdPcVs6axvxtLVs
TrBIb6xWs4BC9yR0t3vC6slaeAlWBGU0ubseGNbFmV0G5JkxjuOib0GTxW5V6Qs5ks++A0j7YE8Z
rTJc2I+j4mIoELc1yXVkbuaW7JKHqoExsYAd4c1i5vxKqcdRJqm0WynKmkg4Hh7HYKREU5jhue9a
Z49sGoKliqFeispK1jHEnWeBRs/CyoLyMzT0E8lEYF9pf9awVvoVp8rrKNTwW5ujHNBUFtIkvcvz
sPEfqszyH0i5D8sxN2ESzE05kJvJc0xodkoazdlmCLiiEKuRzstAa3j+JHbdiNfOIsYzc5OhYXof
BkiY7mZg32qMx3XqjIQdHdiRBrupt6qEPpGQkH5wCYI3iAwHZzWyQM8C4tn1ONmaJAZXkxT06Qhr
Tqy0B4HiwdXSCu9qsWlZFbBJT0kU/bAbdbiGWTS8tCT2dGSp33qQcY6idPcMdTCOGDTIjPP9NBvJ
IY8iSpe6r3lbU4zTyhOjeXftHvIhXkwN2uzsLeuntimOkk1XO2Wyy7tLFT9qjoJcz7yOIivS78D3
lvdVFpOrfud1iotGYLoqpzRMz4DawTwmXrvOpw5mYK6aPoh1wHOWPQ3nWHUTbDLAgGRKfHKjyNsE
VANvuaplq2GKxWtNzYyvV6L+gynI/nfdWyWOcGygm3m3z8QQPvVGeaXiYp9li4yZtQPtHy8jVsKD
T259hQU2YEory+94RKLL6JhXaCpJZGLRIeGmiFVKKtFABqiLUXMN8ivai3s/RbGn91UW8JlGUSGW
uQB45TyOc1/Ul5/xlISoVtCVuIgP+NiewkFnUF6VkjhY6Hn8Lel046FK/EPeD2zgswjJrzjvFlDr
0B21WusZDdd+VVXV95ASl9aNrJ8drKq0T7WtbEJ+AaM+H3I4PFnTdQfZEiVrrTyDRY50a2Cfv+aj
FoTcc5Ys/zOVJMduBP+4UxLfPXjzAbCuezDUqkV62zrJVmBiq4JFHgNyXukL2jY5tiVfhHymHwQX
x9CCC14OwUUQyPH/Arwh++QoGveRuogEwq5DywNSVYdQXcghHFjYIo9CQXJXqIsijpWtN2Ol1Rkr
XXWFiWXB8EO25KGZkdC8+ENS4K5KmXFj9JCP2NRoFknGuAxXbo0zjOF0KJ6hmOIoDej/0kg3ySw1
3XhuvzaaUD/JmExTjexqpJm28MJs+jAaXBG0gDrbqNS/B8jg4a7TKyGsnjSw31NVn1Zfuf8sSZHU
yUASN7ZBeXlO/Pc5n7ickhApbnI3jfAkRNSLELFbhVM2fSYTxWLfTd8pkvdbY8qsrWrk+luKDrSc
wIXYNEa7QMBqQxsSwdcqGZ8pg4ZrLcGQSjYbvrm7YaIAT+1wfAYVUl6gEZMiMYZnOQMpRyI/ijLz
1SKp3wnBjbNsOSM7NKdOx13XlazXbWBuO93CEW8+IOQ8UiifIu9gEh7fO6e61KjTaMvCzoEGDJPz
YAvXfkAqq1k7RUiM5OfOQzUfasAqS+ho2c5M+c8s7S5/DM2uQuGQUWRosx38XA3SYPaUxZFLnTv0
L/KQJzVnjTODrwVwMuB3c5KETs3p11blOI+xabg7u8GSBypf8pYYpJHRpB52slk12OQKM1bOsqna
3gLeifOMPomJ8KZ3oiYfvyH/3B0V8uhLMd9DDWxtYwYYCAfhuB26InmJc/O56Jz20Wzy5EL6y0In
11K/hSMkK82EmFmOk/lU1c5Z9vujjbi1g2pnMxarkoz6TaKhbRvl54Jbrr7g1JaJaRNKiDfZJWcY
jShW8gLZN2oYGiX93zMcVf19DzmjZ0Y0z/h6FXkPOeimTryANhYdnfhjYBnCvrVzj5bj2ldzZhk2
JTokAGv1gz034bLmayNp1U2SGLjgZsCfSqEap0wVBpUXpJezamjw+aXva6AN/N9T9EADiDTAGlsA
rEOH4M/F8uw/18k+3572pVm3e+G7SOUEBcog5Gof8tz/xTseP4ShUFgZivbs6FX3ACruVzb3KyF8
EepKu7zM9VXcqgiwjRC4yJqVx3w+yLMUw/NkI0+HqMvKxSSPfNrlsTUszeU1FXtnBtTB5ovu820N
Rz455/f0P+37OLnJUzGyBwxYah+DENCVPKPQ9r/Pwra2H+HD/O/RoMRsyFfSaWET/uFn5CzHLh38
lwK1uQU65OrR8ZdNkYQfY99oWwcIwlZmoWCC1mQrP5xsNv9SlXgrk1D/zoZA83u27EZ7sRkDHFY8
X92C+ki2GtVhEkxgdrnJ12wHxZH3uOnTaz8DHbQZzDDiEq1lIOOMuSX7E1hwy9qyxCZtQCsDYFWC
HabhxkIOywN+QuWlsolf/1wm+5WivJJL6Q65mXnrIhLpWncz8ZJi3rbTJkp2ZJ2rF1PUyr7NwpLk
JaMQGCj/GA1CyPOomsXtGbGan3LQwV/sqrrVg6VOTI0wbDHbbivHEkXDuq1HbXIek10eGvKtNz4b
c8+o4NUrLPEoh6xEOYWxnt4aAwQVwS1R5qyw/x/Z/QpwhLLUAgzUqcPszaF2vg3gHhZU+oxbPQzV
tR7Jtg8UfL4VoeiWfVmpJzeI3Cc+7Ivsj5HiWA+UXfZJ1P4/vs5ryW1da7dPxComMNwqZ7Xa7uQb
lsM2c858+jMIeVne3uv8NyhOAKQ6iCQw5xeUd95WXsY6si3ejNYkP9VRzxt6sM5kMGZF7RjMiu0X
byp11lWEGM2axCcLQG3AVdi3qQXwxrg5KjB3mxLp0i2FvdOUKPgsjywkr5ZytLHD5jafICNjnpEL
BwBXaZ7MCan5xnfB3TvjJ8XSD3qcqe++Zoc4oHfWWoY8OQOqyYG4Fs3kPA9UcY1aTO8DBpLbVonT
za+zgu+p6tVPemGmZEqzmzpfDFWVfFsE+bjpE/8d/SrjFCog1d3Q/Kw5VobmLo1wYnOtDNiPyVAO
qIn6k7KqcnBi3imqomhPE8DZx0n4oeg7x2YnDVonf5bTMAqZHb9Bjt/PmgdCsKNWkYZXeW3TDvQD
GwzkAcb3mkItOiJhdG2oMn1i+7GX/UNv1qimJeM6FspEahSl/hgZ3qvlp0u7t9tzP3ZdsJ7Dchj+
J8wBBCzihrs41XjnzgmGPLUaynJhzX9yzjfUqJoUVdGfCyoUr5H6TSYY2H3zTAqVcenNGNRM76NV
b2SvRYwQkN67azPMravTlL+OtLmvSl3QzKL4OjTITckNqAGc2lB0oFcQUp7hRV5kt6WMBpUrOM/k
PH9oiLyTuNFmdwjdXcHGGj76IdnamR790AxerkagNJ/yLB+35KLva7A4FYgpTpMnSDbpZOb6S0x6
eWuXVfAlT1fyeW7FUbxtIYPdu1mv+RCQV/1QWpRw/YVphsWbraXe2U6q/B5iWRfsGoQTcdPRLkND
OS7H1f3D71/kNfFuRNV26MuNzxathhR+bnJHXWPURUZpDjHKayeWUUBnTK1d89jrvZfxpiELuVCn
FjVfWI6DB+ZvMjDchc2YXUYjdfCBNcAxNJB9pzHkP9r0GwlTFZ7Cow8p97MfmsHVto0ICAbZriFt
BPZIoj25qUupYVQASbdD+ikYWG+kBHPPrFms5Qi/OpQ+tlPRd2/vapi3b0htqRdAxuzC5s7E6z28
/axmLcOsQ2+a6q5ykCFVCrjw1A2s8kWbhVAEEkC8P8MAl+slddX2K57vztprvXEfFqXy2cYKr6PG
+dVEozDGUNLKkqNW1vZrnUyI8EXtuIjQrthp8E63+OiAyh3d6qwr/kBCRJxwms9vMqr9A+Bm7QWa
uXguhb4xonZ4zctKv2Ax+n0I+/Ew2MgbtJoW3kDsumRoLXvblWV4k32GL6oVsBEDBTOmyIGeP9XG
c3ib20CcfFTNhmZXChNB8nmOnJj52H/n+vAW8BI4RS6qxY7hFBsrsYMNqGz04UE6rnVuzWHnzNRh
Ex7PobCayVoXotTQvv09lBQTMLEMyyggHWG+rGI4a+TiBxxQODIdMkALS7bx3CuHsiGmN+rHX7OA
pb5ngJ028pxH/7+Fsk+Q09jpWGkqvakfdbuufYT+tEWkI8Nn5p1+lAOUiP8ZlZ3+OEE9lr1yvCrj
dAfZ9yRHcxEYRy0ImPLHZeVsOd5nSPkbQPfhsUfVuZia6iyPEkOU56Lr0m1QQYOXAzUptgEJmv+a
2IZveeSUpy51/hn8Y4Y58uKfc9jyenKA6rOYXHxawjRfQMtMvzfxeAlzcKYhBIaNS71mb0DE+rcZ
IoaO045ZtU8Dc3zGPvXva8gZ855iX5Y+KfX//ZT/74y+6C9sDY1XOaOeP0X+HPJTXNCy50jrOxbM
3bRAKXl211T1N/JKVWFqr+ZgGRfWuHC5qBV8z0vn5quj8+rn5OIEgijHxBrC65i1+8gd222DLAiF
6rBZhc1YHYfero4QYH4dyVAOZFr+00+opeGysSiQpH1pqGpcgWJ8T3sK5pi+Jp/h1R2tEqAyau79
Qq/a8aWbs02NlrJiKfpy66RiOIq4Vqi6tGJ2psmvyq6yGu1sQng8V+/sUSCkpGakIXRgaOdcw5yz
Gqt1m3nlFcU05xpiWnMtrRLkYERpVYaOFp7KiLxxO/JrqMNzr9npSTZegxDSip8vO2lz4w7uf5D/
KE+jnoSHAGw/DAF2uCLom1Vhjd0eoWntLc4QQ+eVQ84zMA4Gf+lFNzkn9NHbD2it5SbsTfCa3PMf
Wd4tYf2I1y4YkBGpwRvKaf0YVYuCi1zRD5tugVl+yPm+bibr0s0bSG6cnuz9MSw/WNWOe0ewJZe9
eWl9cZ2uvuH7M1xJX2FkMH+23qjJymZZdyh9M3ibCh+OtVofwGWxZhjs5pJg5nSJQfoLL0NhYY6i
uZFHBRAyXCso0/wzc7TSX2NePAqUKacnbUIOJdWTjTep5kFpXfMQlqm4Hz36/ByUwwgdfW34TVQv
rFHzT5Xi+SfAhP6ptynwQpGnbB0N5VcdMm60+tc5HqrQi5o0xTpEgXLay0myKYHR3h1F8W7zD91g
QsbKImO4mwn+YTNYV+WHb+ICdZ9jueHnLKjLa6a7iJ8knbi0oLNwQR0/RI/yJYRczFmKOjg4Xq+8
BcUPM9B/wL2BgmW3KJg2NTgWw62xlYqSTa+bw0abURIkb5IjS4eb1JXJdfeWFma4zHDfvjwaEmTQ
pEI0Aigr/DkQIzRx0VyK+FZ8ny975JlWPQly9lBpZfgYkNfQcYaGl4F6TWUWrX6fUzu9dpq0aikn
jw54yYU8LNoOE2sQaJC4p9cotb2t2eg9RccohqswH0aBP5yCudGgdC91WNcrVmwIF8nOSa1EtpIz
vaZVdo1VH2XUq8Vwelzh7yv6Yf1iaho0rvnS9ws+PiqMVrZlJwes6LuDMYDGZcVkLrTaTT8JGxId
al3NQYbYwHoHHhnZfVT2+WP/pqmlvurUPDpR/3ub4qg/2pWFtQ1w+9uY2cCpnfIydcHnJmkx4StL
BHCjyf3QS7SwAzsunsCPqVdbVNVCDpQOacPGU9WTqmMuNw1mt+4Kozs8mtr3+z9COfB/97XzGf/3
FHkVgTnN0s3LDrNcp7kF/dDc9Kb/kWiTt4pQhChmd9Xvjl4buzl0sM5AOAuAnj6Gpzx2wpM8ko1K
yv/vPjlFGYDJZQmajPNZ/zbtr8t1ZaWtgbe8ae50CifFuA1JZd4AYUz7mCIecqn0ycYdSn2DTaG7
JMGohEu88eoZNB5u5DDopuwU++gfWr3bYK2X6S8TCWlQJ+nXWLBfaMMoP1lkMW+ofgRUMRnoNVSb
w3wEOa+U5YWSTbw04IB8dab4Q+1s4BohCIxEB08Z2jH7gyLswKx6bYbSTUnyLO60vWuijoKj2bqs
tWYkL6JPZMTqXw2SN1Db7OIl6gpWmI8BOc/zEOrQnALd2N9nyIH7tYDXdCs/BTH611UfoVFiHxaj
UrKWV8iVRVNr/iEmRzith3HKDrK5x4DosH2eG9k5DWSEU4rzmDB4KG77fretIs/ZBkoRoaaii8sY
N8WxBJFdJrW42KgwOiu/nhCZGcpse4+pW2n7sfA+yTnDfFpYhWADDT374aU+GBW/aFa1ZFyYUQi2
wGy29cy4MFuAwSqvDkSsMC5Ifo+CYTTuo1VQNlthAm6KpsJbTHZongpsFAoIwsI4qTxsFmLwxk3t
QMpbyE726uZJHmUmAo9eozylKZqVvYoUwaIq2P/NO6L+KHu1Sv91NKhJtNKcDh/NcRQbDPo+En6P
SktmIJ3Q3aWWW8M2BXP4qQ4rc4ms+alzfRvxKqVQDo+msO1fITnzT4VVYTSSTsrzxJMdtGT4nmRD
tu8zgRvYHKpknJeZW3nHaIimc6O7oMIS0i6z15rnTC0pvsy/5ujWn+IExU/DVsOv/zIDENcMC29s
KlNJtlFI/H0eGv56bm4U/4nalYhx80O2LlrkSlO9wBjjHnTV4dRVaIU62fRSepqzD7OwP1Gz6k6R
Vf06kn2OIdpF7hYmivX/TEEIN0U4Lw3ZQaP2B3UjPqFM1u7K1DlZs8Sf7MdPBLDbI5bzwqBHk6cz
91VTIiJmhHF+dkmLApculvc+p1SvXeWrB8X1k0s3I+Mkg6Yy0CSIFKXZSKpMGk6oqbZlcyfU4JQ3
pGP29m8n5WPabpBLYG8bBDHSLBSGm+pbhdTNtRDJIFj48VH/dDVzv0x1kOVAJKHIJ2r8XU/N1q1e
kzawt0Ni+vxFCKMSHaa06J2NDMvEjmHZVXiWzaM5wkWLoBHaUYaa6n4Lgny6jJYKcXKqzIXjtskO
AHX9OVbKr/ILkDTmO0SguUxmuNuhypJdWej156DJEZzP0JoJm3epAV7NauCySQvEwR99osuDNdVH
c/Hok/OyOObpppBBa4fQOkLbFEfUA34deaZpzNyTL7JrsNoVyX54vPhdSudLQb7U3DizCWZrKuTs
nQmBrnlY633AtcOA27LzAzfaMlujOG8vXFuUW6t2Y2fRQP2/WMjYdJPtP5ko+R3pOTyMkL0y5aE9
WyR3Td3uFL8+/+2VXM1eyV03bjRTlJc6QqVYSSpAT5aonyns5TfF+dSqSfMse3A6wwOwG6EQzROA
64ij8Fsgh7Aq0zEp0JXMhwuem8NFHkGhQDQsuGo9P6tR6NT55SEZn+fKzbutyYu8TgfkPnqPRECC
smNmJ2d5pM1hnNg/WBF4Syza8S9UlXAxfrNqvCQWsTqCDeS+REV7HerNbQzikHwYWl1B3dc83JDF
ks04H7Wt9V75kCQzHqcU8qu3BE/MfTcIi8pZS1XHDQ92ow+3AI7XOZvgvUvOLiSln6pb/uq32UoD
znUK82uVxquaPVVSZfF7Wms2iR0fscLeyLdCjeOjqYz+yTasaYMuApVyS9WOESIbs1mJvuVGEK+t
bqNeKoLpKEO3Es9TR8pTRuzILLeCbKQWYhvFOuAYP21Q82vNs2SMWrVj7UO9zBdqVk/DR6kYGxZ+
mPEI0Sy0zAhM8pSz9IEdsZVZGJ63E/BtYGcglo7MKEBPX/vwmua9cyHnCn9UEQWZpkU+9xdoOy41
0Q28DtJkq7ZAfnEdqvD1a/sXF4GjZVQZ5Q2yZgSpKl1WlY9MVwAhesF7vtq3gTo8YZWCJ7oo1uVM
CRnHOFhh4uPsMFvxL0WIAb17s4os/ioUkjE9GJe9Ggz+K0DlQ4cu/VdTdZQlOpfjCTYswoUGrpOg
o6erPaAy7Q/toUkU65m3k3IrrPqCyQ/qDGVprDNUJICdFvW1I49MwZYjDDZgtnjmyXen+hqNfgRc
uLqotblt5zupGdPgSR6B/QYIVg/BWob3ZhiCp76P+QYhwiG7UgNqkhVXylbPcafsu/cZDQD9uk5W
MZpSH6BAVATrsNwbBsv5lA023zNQfGVhKxv0/NBpsNcSZVSZKraCVexgfjdOAIW65KCl1gSLwHI2
FFaruz+C7BP15Pxh/Sn7wqF2Ni2iTUvTpDg+1rb5XFXONiVHfQ26jigKkMO2Vdx8tDzIlpVORk/P
FOcgJ3s9FgZoLj8rU7gfAzfLrywSUB5DewHt23mL48JB38ZS40Mvw2anDZTuc3KpG7NAOv7OYs4j
T1w6g/r4g9lc8nLABj5L9rIz8brxCVdGH2VUn1QwipzAybUr1Hae8mCeQOc5ZbCRnbKphkK/6tH0
CgImxFWWyWYH3Xzow/2U+Om5oix46JCS0As9OctG/X1kN3WC9QDTYrw0oFGHzVL2jb6tb/i6DIuw
qmC4adabjYaLw8MePLBWY99hVrrYyQ2l3GO6ehpQAM1gyBbZqq2VeCd1aJqWov4Ewh8pQWRpfCMX
u5Y32lKGnqGIo9azOLmHk11QGYufpGYN0mBnI7fbZROeXTzln9pC0cxFkXVgYEim4M3c82Y1vITv
sarWG9l5D+e+EBjNtQ9B5j4GcMvITwJ4aexN3lEaTqSeD52elEWzNlW9BVs0EQ8jjzE5LmfeJ+l1
alfcx5xaAy26z5eTEBZNt8inf/eh7a4avwrXd8n2MPfeq5SSfKEI/HuGDt/GGiLtb8l3edSL2Nwl
oYcHWTULvxvRiBOlMFgCXAsMsqE5mz8Boyw6uNQ/3ARpbrtqmxe14TUoIIJh7qXzpVW8eVeDT18j
6vCzMbX2eRTqZysW4b1B8nnj4/r3JCdYFQqpvdlinjDPQEFe7NRWdEsZVkFkw6g01zJqE2taeJMf
bpq+Do995/FFlIcFinlHHfXLjdHGb7JLNoremBZ8D2abnfZfpzzOA9xarrIUBlSMVAzsqjE/yyMt
rTGZtoxo/eirqcRsY10X6xYropD0yHs5GfnBGjCxkaYj1N0DtHY146T7XfTSAjOPK8085KJFMm4c
tZgCg48jhzdiM22XyVX28SpIrrmKJV9pRf0KNaPkmvQCOGuW6eVWAbS8cERYbkZKSnwDWd7s23JP
rvOrRMjLBsAf94ZRXussao8P5PyYCxsDMnIkBmC1RWQ4FNjIzh0N1F02lmeEzy1e7stmsI0vYR8d
Ixvxfr+slIW8GeVNayTRz6jDN1TerrLrMSjvaLvHPSVEoUMORvC+l02Ckas2IweVpGNVFijdZVDV
7hLGcC4WqhjfQOIFezlw70thMm1txT9C1XqSpnTp7EynA8QXbq+xWq4Rs+sVb5UIF43CebCLXXbw
LpBirxY62jgiXbX6kN/k5LT2jGWRQiqSk20lU/Yi5nkmR5HRo1IMa8kZSdr3FlJGllIBrxBKfwb4
GaxRdSqXd/qV7MysYjiDoF+AxRZvemB+GY2heB6sAWQFRL5l2QIF/93fzf1I6tJfN9auU1prA6Y7
2vWCJEbhightQhqjHbTl4PEXttDkfjZ8v14GLgq9sFh5oAVatulTS7vJxikrschaq9+1iUGhTPOS
LwYo2+M95IG/gbaFi5LaajdIaf3NPWdmot9Ss8FFjMTDArcfpM61vNrFvfbtHs1dtp7Ckpmbeh5U
7PE++OiXR4ri/zGol94HlZ5i26OCsdE0tDFY9NhnfW54xf86qkb3qwMb76SUobihaIoZbjKbvI1+
jPObqRyHwSnOuakD7ZmbrTYnUOShSf763AvrKCN5ARVB471qTdWCh37EDr/nXY3MZ7i6x5VvhZTE
/W4jzwkMIz1lkf8WiPAqxjZ60pBSffFd/x7pnaXLSB9F9KT+V/R7jKxHuWxsvV01pRPOHnDjGrU7
++zIumQzlygrHZps5FjwEInuA5SlEbXtSpTeeVW5K0wpBmXp4ssFh1Tr8pvXG9NR5KG/LwJnI6NR
Y184dV94gKBuyeLgSctihDfAse5a+BO3xrUjFCUT71uSIFHXO81/8kxdJIn1nyZNK8SaDSgjgcvb
xm0/5bnefUptaw0aU3mFcQ9lLqHCNMbgmVBbhheRY2VFA6a4bFdGmOebkQXnYl6bjc30IRffXRBi
dzToIWtTYZ4BsabkjVDYoaINKGMeqOMIDdsu/3PAcYLojzMel5Jn8B7+6TqKscenotxbdfsSzApg
47xLiUz2KQuTf9+yiPrZCsDP9kErzG3jQklfYbxyJjUTHoSWdVs7FQi75mO8yM3Ju5QoT7zMNu28
DEhLDLE4ZJYnqPAS9h3W0sCFUTJS1e+IS4RruY3CNrjfJbOmzmOnlYvCWtjx5KGWzU4LtcwQndGF
DLJYf9bM0NoiD6UinjO/kGK3DlZuoJj3mnCKzYCqV+kV9p7xWmv33lobfLLsGCfIKrCuKf02UXxx
rxGHAgM5VrbDbRrI8CSZ0Z9l02fBcFYtQH54cX5/9JeQmFkf+qdYT6Nb4Cy7oNOeMgPdJPKMIwqs
lnqWY7KBY/LOSlE5yEiBJHcbdDDgZe2D0J8vIRssJw1EanE9rYIxuuHfKa6RBbGjcgT+QzPvTjLw
UBKfpfOf5BpNbzVnl0cQglrjt8D8WPbvZAhyVtCUBaIWClTp2s1G0q1lw8bia2ZP2tYpkGZ79CMX
xkbVUe2lnfFSx7st2lck2l4cFSSejjYqSA7CdgC02XieuZWh5RspnNViUXW1QaYs6vSVKbpqCZl9
F2PsdTQai4eVFZfexY5Vb9kncbh2ddW7ZGyzNo3SaLwFg+DsZFVwlkdeVW01XUV27Hc/ZiD+uVON
GaxTn5weaI1fje+D32u7slUryj2EvYVURdYOxqWMnAzP+XCXzwCVpvJ/TZO4lL+meUyrC3RFioYd
ce+l25p649Yr/eG9ACZno7mIi9ngr5VOBBeTv/Ya80cP9SxC2YRGFN6PkiTID1XRHYs4z9U/psTz
FFRJlk0cFafHqfroMK9uqVtZhv3e2L0Zn1WgSmi5G88TsJrnMHHPyaQbbyHFlH2DqhRat8nZnuUQ
/2hmoroXuN4h6TL2F/8M5rN04iPsMkSsqSzPRroMaK3zs0SQZydTKnbrQFTxZ3VDtoWyaee9YYLl
6gqADMZ884Dsk0eZdyyhz+ZTf7NmuqLmgXATHnuNERunfFmAkU8Kp/tjNG0Lc6XK0daHPp3FLoIg
NTkZNXlG2rPbT5STQUXmhHMD+KdY9RWKeI8+SoU3jCZNkkjztAJ5Y19T18N8DXkhhDrQ+bWUZDmF
FqgbvwSlJT3NlFnRJZ4lXNS2axC4I8e70KE5btzfI3/PkXFbOQt7gszhNwgJoxKfHToRfpeR6vjW
U9u3DTfnUqgaQsPzpJDMDkZw5Tay+hyxuTBbp47vXmVjiMq9AtJD6KlMTj6pr2NVazc2i8nziCR2
PecO7J+5cFcKLiCIkTbIRDiz7w84rhrGmI3uGUzd+qjNjZo6KPrMSkdJXKA+5QzHxmjTzxrPi3U+
9OpahlXWrKH5m+hZ9s7WU4cf8i0q37H3t+v8UvWdV6+zvC/RmK4DHNux2HGBundl+y1FORpF+3gC
k0+Kw3MX0DEGCL6WWyxFhkICfulSWBARagopQ9BsZdjX2QEg91PYQPZGvNb5PLpxt47Cpj5HTYae
N9D0bWzVwbVQkK0P+RTyHlrdkpJ3h2zRR6ZFLp9MvwxZ/FqncNXEcfeOxfiiTwDnwGDRTvBouNGc
gVs/77KVpbvloemsEBVLA29YBbJZpqnmSu4w3FQHTQJSG4lyf3hpnPK+1QhBRO7DxPpzmpnC/h0M
c9wqAxz8FQgB44QqkT5DJ99klMxdSRMIeyNjtj6Iv1ulvSzn+gPVZBfcc/YEKTiZy3lWP1OwdBIq
JQTzdZcqE7l3jNH2weyY1bG8aRAkEvUaSvi0sJ2qEGc5JBs54glYA37i44r16JTTf3X6iosYcIOP
1u/Vp1yRmtiVHiuVJaUk/Cud3x/ZoWxiI8U7WK5S5ZS57z7l9xnmmLOgf6xrY79GSF69OcW49MNB
KVFw1pHdNj3TOD6avzvBbJpH1h7opVEf2MiJ9775PIgtXAKtgv+60P0aRiPaDSvq7/fhYb7Q/fD+
8bIj8OC2qNNYr4LaUaqFaIRybOPOh+FshT6lB2LSe5qFWMqj5z7jXyfXhd5sXb/7XKRAqv64KvUL
a9OkaEzO/7dB/t/Swq1OIU4Pqw7noaUcuf9H5WE+D8s5sCJm8kKUG6sOIvlSdv59IRnLRg5raoi/
s9eFS3mdx8D9YlGImJ6ufwJdVJyLwd6ls6/Mo0lKHDqz+o8eHUauiUnA6TGpqEc4UXVh7DJpOjNf
InKxc8g831kXc58cUPN23HDPYl77+1Oyfpz2JDdjEqX/fPKA4qb8YfyqA5o3xA4kluRbiaHnjELV
LlnTahd55Cco3mVedlUqs1uiRdQfctcLl2gcVN+CTBxUNtSvvO77baHY8Y5EiPESRv1VTkgVSviD
FZxNp47WUmdHZd8ADn2W3BHwmY/yyJiPZOh6p0mgZRUOUXh0KwyckZkvKAeGpcFxbJWvtpsPGzmu
cOmjgRH6QSE/KCUfzR+Z08bnuvaqYYEDL4ix3xKRvZ60i9TH1uwxEATYGgGH3YaJbR+x+8Tc2WHt
hLA4t5ARAm2XnXL4MecR9nUDXp83F/UX215hAIe0Q13Hn6vKuGmN7X0ZMbtfsp5TT6IuWTxptb+A
S6d80XEsXRiDq17sJtSXwmS5ZnsW2n1aUiI6++6mSXKRPY9ujH7XeRnrJ9nV5/2v6RmeukMS/8ga
I9w8zhHz9UqhfR7yWbJ3jh7X6vLhZ0slTQlIQqNSmePtNM+YUrS7zQTQvV1Rn11rvsHWxDrZ8dhv
9Nl6y/httYVMNMK2FklTg+zJtbmbaTVi3LNVePUjlySGZVYqVZ71fRCsVnTx8uLzpEOCt5P2nASm
Piwix4/WvHLibdY9JdMsHYvQ3kULC+1rZk0oZuG7wgsRCn/Up85N9Iqy7qPQOrOXVHd+xA4HEZqN
X8SBGVC+/shzHBIoekKKg9C2sMyodBcCmuoT+78ndzLw8Zsj2ZjoIwDnIaHz6JMXsKD+BnyBL49+
2K/KKilDfWVEMCCnYvgp6VNtjn8bGLdUq7O7rprsDhRdXeWdg4X2FPwzkGJv+l9TYf9ux1jrIKah
wGCa+F/htVg8J0FcPOeoO69cOJubevLiZElx5wJ2J+dvxyjQDXTYzALoDpHsKiujwieygiovZwiK
XcJp3uQ9c7+lJkfXAaKsvHEIjrJf3lX3O+0Ray0680kQhksXoPxtbJAnCmMxrDQt4nE6xhgNYd2V
b+x5WM6J/MlZhCGyK6pfA8CJIu0GP/5H2LjgWnttBAvi+Uf8m+uznJEYbEORNjWhn2rFKe+Ro7Ej
6jwydMq6OPUowJ3kkdABLVP+/SeO3STaCb1/kpNrI86ahZwo42i+4P0UBW108A2Y6SmDNm2xVzgn
nRofZdN37q8jSJH/0/fXvMeUv879K4SU+cfnyI9oFbKvi8e8f7tUoKjwAYC69wq+06hhinWP0sgH
AkaHKEmcz63roofTB/hnjbHyUcT9T9tqg1tmtCglgzVYyP7e5lGtsTM4x1XawCsQr06jex+iVqdV
rKnjIXSG5jXSyvv1o6gEzdZmylaeXmHs2tvxx+On4HZVFrVS41EXdOom0rV0jza29amN3C9RbLXf
WDTHC7bbzXOWe8nBAXuyDhwKTW4YGvhJ8v2HbTEu9anKN2hQDJALcnOLnRRlkFCM20mvB55RVUYS
18/e8ql09lkRjldDAKqh/Dxt7CIZTrJPTg5fk0kt9ypfqadBK4KnAc7IcdC7y6NLHnUAQZZx5lpr
Gd6bhbiqyAoiPgY8aRmTt1oWdlWgomL3z/3ops8sFZ0iZROKyYizNTLsFNx50A/6/hlV2GwRCac7
yL44J/vhYLglI3kNbYqClRIYHcSxLngximo/mLnzATge5T4bkkyM29sHPMqoCF/6ALQpbjagXBTr
3vg2vg+Kgcli6JgpGkk+bjQNmsG20qZn2ciBR9gp43iMK3vxV/8jdKgLbkg+oZDnlj+UytV3ha5D
YpRMxrmJvNJeQ7Coll3tkT2QIzlFvZNnqvwpeHGtZF+oNj8GcDw4w5bvmmnWFopI5nSdVcSrcpyh
7+FEor+ZrrJf0U5a2oqL7JFN1CYtmoEJdySTZCPP6Vz80m0A8+sYV6LFkHjWGsGv4IRevBe+ZZPV
bdV0rYKNKcowfEkDfXyyoxATDyIjGcrPLa6DcyAbrO/WI2Wym4wo6r9o5E0vltKGL44nxgXp+Bo/
1+g8xl31aeSpndncHwU1OwwPx3TVjI72gT9PtPBso3qynSh60g3EwPTQ3Y7+hGxrIrxT+7tp6s47
pbFo91NjHGQkB+FuKCfbr6wO6BdTZOy9+KivnR6zHhe7Ty0z46Skdrx/THHyFBBIlkf7xLQ/9R36
EhZV8VKqnw9Qapo6Sn64aKWJKs/fnRBdLYiqyrMH5mClAhPOghGxY7w3PxxqaEsHY6Cz31j5J3eG
Oss6fa1NiNdP7k7ATjlM+VQYUH5G297kXtdDXMVWBmKx92mqNqgqFZ9kz6jogMgBWu3vY4mZ7tQC
Hgq+ht4nfNNdPJeSNYvHX2dbSf+9nkZlGQpIEdyPpjI7pH3T/KI6wL7ynlzbcdnQU1CLwBdzkxHa
c4N6f7wJxkZZohftnUu9WTv871jQFM1rgsbz/h5KPJCvdq+8aLEVm4lQ7hROa71GxEBvMH12kJtZ
jkYefJINqa6NFibG9R7NM+DkgiScZxgZoBXfQ3a+BDsE2nTsjxVePt4UoxM9R1oRk9QU8+EfcTvY
/fFxymMYfxG+hcEIVKA2jlWUajuXJ9LJa5v0pMxHdqSTSpGHThJxCM7d2fl+friHciYFqux+jgkz
BU5NdWyqaTybmhXsheo8DYUynNuyGM+Iq47nVJRAcEK/Edu6TL67lkcoh+VEvwmA3mvrLvbCjdag
g4UyRPxZ9xoQoL3yQ0/c+LPs8lpSeJk7PsvIaSwqyXpLKnSe3wHZ3nZNuhnRVF7XekDKEuh9ceRx
iMJRFCAvn6GJW428+Js84kedw1bHwSnydNS55hBhIWd+P9wHZVdatRfPCZ1L7FImCQwt3szKMC9J
95xbrfspm/CbLTt3I1MNqvii2eBXLcAkJ0Up4qXs9kWYgLPru4MMq+pLOyLyREL+1yxZ+uwNmJ5y
1pD04zvXagq0n0pQcH9ciy8IWplt1h3iFosXrWVlhrj2icIpCVXDRe2GSHbJI9nEILtOsVZqp9bM
BJYnmbOs8jo4JTp5/lTHo2HWQzvJPiM0jR6JAGLZ6SFOty/+H2nn1SQ3smTpvzJ2nxe20GJsZx9S
VmYJVpHVFP0CI7ub0Frj1+8HRzVRty77To/tS1iEh4cAEgkRcfwcGw7WsFLTi+z5mFXt7P3GTS8C
8tiKW60422ZQXyMbwGo0Q6kVTbNy8BDK+OqpM9o39fAZFbD5rDMPmNLy8XMbTnuXdZKvxPeglJx3
7FnUtnY2/SG8k6RxK6hZC30A5z5N0S4gqKJhFYL6wfXcA6R6sJe0LUsrrQdCMNK93RAa7SNL47Cg
N0N/sZ2JD5nQN/e8GFePZW6VNxFAhV3M3c7bRfBUPAY1kHvXz+50zyaeamDhW1jNJBGSMxajwRmY
bC/sSt/n5qZOMGr04y1xpf6J71n2l0aeZ6kFiw4bAR9ZpEyeOm5/yzo6WAIQLBOYjd46rGVjRE+o
HqxvLvpml0r349ssAKnRzolB4M1Qf7W1+m5Afy0glOjd3Fb99yFuPoWF7X8GiEIwq846i5m77UPp
Ql8fzMO9mmvBc26DzCd0Lz/1Uxg+u3YMSbPiLKH5FMVWBlDUBmN/l2s1kI6cBcmxU+NbIzi5BdI0
rFJNMDXFhP5KVoxKMT/DuGedpzAz302z+kVoEJtsaC5ggSso4iBJRGuu3BuT1t9XRl0TRgldD/y3
4bcIdHLVGeMXqGuhYDQJmQTgdaiWFcCsGIvbPAhfmNnzDAJovq1fmNnzyn6pbRZnL1TLU9t5CvEt
XX47pB1gPGgrLr3nKyc2tbuPoWm8k6grpcuz3VDZqHayAXSbaj0KrQaRwPw/0ZVJA1N/8CcUfRv6
TAZIQaCQBGimmV569tr0a69a/d1q6/J4uJMytMxg6Aj6PE11mJ8BddmsioCiOWZ2Wu8tnXXzqbYi
h8/gODgOecCu1LSgXAFSfivKGb2JQfscp54NRqE0b4JCZefXULm4nLtm+Zm6JfEsCNc1p2tuxeZP
gc5vSiD0vPzOTWlDaFSzsea14TObCzWIZN5qR49FmmaBDpue9whvS/ZRIcr5HFp9eMlNK3tA2fbO
JHAF2lzE6nL2ww88gdpffWdmO7qzoR0bfitnu/lFAxx2Yt/VXr7ZatjNQ+u60VUIMwWMveew0szb
zT6ZBAl0SnEV3is/AffHE5Xwq9j0iQedb4veqL4MSb/8NrHKS4M9ny0w2l9gjQeJng8Q+Xk5MX1K
eNABE33p+H12MxuNaO5W+ZOjlN/EHqqTcwg8KPmsAXyJOV6rtmngyiy8c8X/46hlIP8rrnDkn+vw
MAME+qYq7/Msdn7LbSOF61QDwWQk49WZ6+xUD5l+qeH2YQm8y5HS7ZRriJqqlPiqgUxRazX7vLDY
sPlq3EeDb9w7GktKelpDiqzCIlzwabarLd3kqwqWzyq+C+0k+OBkgffB73U2wtuyu0iRYAyiLlpw
it2C1bD4uH8iXG0nlZLYapODWQt58C/tFb1UTslozQcpBqVevUPRaq00zJgYds3/0GdAEXtbgYQo
GIsHWdjdVosDXStPBFNbr1Z8N7+mhAkcTPG0s8PauIWPzLgFOuZXuxZei9t6SSSXWzkLw+K01lew
nZhdwqPJjS9xH/k3VXQX6gkcLksUiTnEBD05YxrfSRl61fhuK8LfGBMI4n8wG3VcWNpiAo8GeHI2
F8lJM+lAiqUe8m3K695BOtCkyeZjL535o/lL65XJfb0kyN8UPEnYooXfpemva02R7rmaWD4Um4Uk
3aVp3Dtp0VktIVuEcfIFofJ1t/XlVUUWnc0PfMfwzj65bNgNqbLmpPiXtqTj0pLaAtxHvrAdvW73
pvimG2iK5n2fInfypkKKb2yv+l+z29Cb+4ys7hgpLgF67Emt21OyE0XEawIetyesXPasLEm3nSrx
l+Jas3oRn/bn/paBusMu1Ev1uDV63dXrBus22NvGMrpMZvV9lf3XMdcuRhZHIzWKz80cP5lxUqHb
RlJ6fqyd6tku72rgeHejmhDdRFjCUpk5ZqSdJCuVaqnCK6no/r2aWO2NErVuepCapGRTOO0/wtrm
vXNbsCqj0RnnOWEtTmyTXiG8dq8ths0KcGQ4V/WyOf/PFdKF3iBNBtTnn7uQ7mI4RG+zjlDVEWHZ
6WSr/dXNSwXiqKg5JyMUS2aXGTeSq3nK3rR5avNXJSe29kdO/OBRMW/1PQul/Xtf6Y7CFsm9vnvv
hMPRsRoICBa2VXWRBe3UzEcvbAm0iCa4BsNuOHRzlQHaCR1nP6tzdsuXHG86kpWqIFODk4H8+M7U
iNtxrBg62nBS7iWZcvclV8CdcV60jnZbReXFxi70eb+PnNa5NxSDBLy1XlvjVUpiHyoLagNLV/MT
S2Ha7pWRZ/Z3vWr1U5fARUDQreLcSmInpXurBn5/gYPguJk2jzxaQiQH3vV4BZuuQQeWcFyEmkS8
yWurnZqCZRFlJkP19H1pwuckHlBxW+yPG49e5NRPqWYmD3wan2wiaOD7DNPw0pthd8M+a0UsZMBb
z5Qm163Ygehci8aiH2LF3etaWAZeF/9u29Jy4A71QuPOisIeSFj5a+DAkcU9Pnw2WSJa6LGsqh6f
Y7CB8L9UD1IyVXtk30rxb8Q9NsFlZzzYDlKcQxUwiEZ4oxRt5DueDKggt95aCyEkrplH6a3X5+ch
dT6lipeyKwjcN17gvpJTKr3cRyNEZWILImew4GnHKN5rWarUEA1NMQ6aAtVIDzxvLUtHhZJOcAEu
Tlt3o6COxbgNztLHPYSniIAuwIrSKkhQkuBa5ap4ZVsqBmfS7rslURv9rtUz4yINNrsUs5mIjQpI
l5TEXzy2YjSDY1LM/o/NnqdM7NBr7MDZ8bK7vgyjs3m+K1x0yN24NR5QfmJFkQWIyFvg/ukxXsjW
Rt49+zpp+fbu2nvJNUtOijpciYfSYytailKxOa9+M4wUgxfBwU8ngGA05LGX7JxdVJf49gDJrb2K
3NuHsIPrR3LqeDu0VXA78zb2QZ1V3vsGLSYmiKLuDcF7E36UTjNVlLEx+YHm7lCNWSSzEu3DUCDT
1SGBvro0i1/h8twjQA9eDEog3fP9MLk9O+rucD+NqGSuWSm7rhMc3MzMD9rAR8pag37WeL9VK/EM
QmCxbRVao8W3M7GUorppRd10u+ZG3s1ZxRvZrMbWCe3vS83MMbNhvivDtLgqBQhFWHi1c0x4iR9z
73eXRHIK98819zMbChJeudt8ZsP+w40sPbnvQ/MZ/brLZBv6nb8EGUgyTZASN72BerWoqaVELV4b
w3+WWsVMptVvaaopjn1QLUCJvct7eZ8N5rULLXPNeYHNirIYCxfm1/2r+h/ua42n9YjE5EB5+hDx
3bxDtVKeWrmDXMdutkGDxU1WoRzH80yeXXWVew/19F4eT43u4BZ7xYDohAMPdXS2pry8q4p54tNi
yUpZj3zw/EtRbIWlAYFk6ewkFZIAnCvvJFeMrnbQHKAUYTI0Vxd2fsI26/a9ZiD1ZvMhtq9Nna+v
HzZAooTZ+CBVFw9plYZos0hREnNp1f63rcbehge0Om5YmtFSzflgq2iftEZ19wq+KlAb2FLC5SEK
Fn9Bt754L1mtgO12aTKiBHOjjd37jn1mnuW8/KlqCCKmbAyCRS1IIfZilbLkxNP1Y2ryxWmIE+4v
2hK2uzSXao0nmsX/nD63hpKTJm9sr0a0pd/NU3NK9cRP+6WxYdkAEnqRDe9th3vb/04zNzpEuREd
1u3xtpgWVpRlf1waLj1UsnH+dvv8R9+wE/I5MdnFs6co0OUGACSTPrrLpsL7lViqcK8hyPxhZpan
qlTUO69P1WthDypbm1lxGnX9uVNzAqyQhL+2SyJFvay+aEHyFbKX7DpYVnYF6+ebv0mZXTuMoV1k
N1IejdFm07p0CM1b65wRBmmpSyubOrFO0kI6S4mZeWm8ZtdmyzjSKg/0Kn4nxn/p1jbm9+w0lDwh
4O0aCYB+7GP3qZyN7tblefdoSwI6gX0bSJzETSqqrKouCiwROylKIrWBxyLxUWrKMKou0qnUhBUI
MRv6wIPjd6Ab1Q7q7SL1n7aR1q5dSHHHKnx4ZZ/jcA+cuz1vM2BVvDxrmRXvxU8SgCPCtnqUUfXR
NH1wavNjMZnq7VpUW5ZCldIgKGU5NmmWqUZy0eFHWw9GKogW7R+zb2sjsXRmAtawBdq1zt/PxuEI
9VR92CbQ1WbBh0r1YW23TgplcD1riofVBt8RizxhPp23CaQRayGxsezPy6npwxqYL8t+crjbKUyj
9l3nj/btZg8sFZpVz3KP2ywCX4eJFKGm3TrkZBr5ow1H//Iri5vkigJ6vKRONN4e/qwwTXBgaKL1
Lz+SZduL3JD5vI0ouV4zOO9297DZpxky9ioJDMR0ObMy68hvFN42eSfahrWMqLs3nOjVbymdAIp/
mDTU217OuQHmO/JZ/tuOv1Fy+4ZRaxaxlktoNobgMe1BliyldYih+17NSH1uE0syszianT6tP5RU
xH7uXdsp//gy2DLjuM32kKHr6zFJb43Ci5/m82Kyzd/JKufESmqz335AL0PVsa7c1W2zz1Zwb1Zu
drfNRtcLZ5/VSXqSLsVXMyLtRvegbRA/qfBK3XqXtC9XjZg6hOId11Uu22SIAU2PxBPoh23QgT3X
a2Obn7YTJw1aYrn1anLZFPzzym8zGPHrYAjg5sImFf0MeZYKs/p+PTdFw0GUib26rKc6RzxmjJP2
5bdSEMfej0nzcsFKX4qfDTelrfUvv5WqLlTJ0cdtIMnxFfVtiR+/bpO1DHh1WbO31gtWKiwnHkHD
1l+k0TqJqKx3NpTQ78QmZ84CWrKDKy+9WefO+v10QhIUFeXl+MTHKRrkXmrz5W8sFWPrXHNe1EAe
LVdSYzYaOlh9++oPOLdedZMa0fTyp4KjoX6X+n+8uoCyOf3aagmR1z/+T7Fls5WslN6rm0SsaPU1
9b1ft0Nej8r73hK4xQbQMoeuZrWrBWJ/s/1cHivrpxrG0Jf7BNo56kKCtQ64tuNWcGEPylovOenY
m5oJbAAS3550zQYIu5Uu8WTbWVHsNHm3MKmtvcgRAPD4wj76cF1tRJPah0aHWESaybSiKMyuoad/
2w5Z7Gb5qSZ+9eVYqiwYkALu+/UakuZ5apWnaGEtXc9gRdQ7rAwm9KrL4Ut/ESTfQO+Uu+0UTEnX
76uaVeft7CVDFt5AYwDjvbRVW14EC8TQt8MTZ9QYPxs6xJJilyTUJh2+WDM5rrNwaz3gedz/vh2P
5CwiRMcAcs0fvyyU9u3OLGr1ZpvIrPLJWBA4vRc/qcjKPr/TZ+fl0lqHLoKbnDWM+3W+HcRLxOlq
9npLkLY8XQBPNyVfj/IYQ2xAf+hgDl+bSDdInXyMiWxej0eatWPGSv6A9ux2yoqWiHY1zr5Lo7W9
n11a21bW45F5pp0GYWQxWOtvJL0NELqf3KAk+EYmEbBTw/pUsD6axUX6BGF5Vm0+1aQkduTgyz0y
RsQn/rjbGIlunMdgcl49Z63E7h+mTNsjqaWo7NajgZVN0CHUqF5dAoKEbr1kMG8lx9/PWnNiMx3L
OqEr8WWzbw3e2KTCZwlgbS9FA4n5a+t83Ab42Sj/3oae8i2LReXNzwbYmv5sCLE1ma9DJNPCYrMc
6zZrqd2KUvuzMRokNY8sgEPD+89Ht/W3Db71t9kAlWg3pctm/zIBSf7u2NLd2tPMqqSKsOA26tbT
G9tWsU0n8OLfcsfrTz8b+tUwP6b4xgZjrgWFQjPvtz63Q9xsMvbPTlSe9AaLdtmv4rElb8aRiq27
bbahp8FPoH4Vh828dSS5n4282VRIr2OYCNdr6c3I26B/OUStadoOgAWhtT/+KNsEtnHEtrls5wlm
4Oholw6kUX/1x9sqtg7EJt2naBze2Gm4XgbbONsQm23r6Y3NZJGjIDT2+mYEcXtzFFvTbQh7QmO8
DqaTtN/sb7qTip/Z7K4lXC6Ntb30viV/Y2zpb0x89QTq5uv/aOzt8JpQU6+z+/1nB7fZJPezEcQG
ofoVjvtueWV5uWduA0huS8Rl60kqupnXg4hV8OObiq2/rWKzvRqj4EWhN5e4kR9/2r9xAsV57S/h
fSFoh7e3FPGQsd8M+2rsHyOCqNtpOgwWb4bemv7lUUiFFbVfedNTT9tB/Gxo6W7raTuIkdjWfcer
yX6r/cux5ZEXt0TKmO0tnBbAiPZLnFYPAkoSIyoL6DtTqKIG5dHr4zG/6RtoasvWCNLdakDoHu4a
p9QPrgVWZwfMDQCVZH2Cla5SllwYVD7bYK6RX+EnNeejWAuw18BcF9dX1jdNpajG7W9GgNgowHyG
j2Dyuq5Z3urz66tymWXTuR/qG9OLyqu+JJIb43SR6BhjGPRgQjqoLPYDOJQUJk3Ah1YzVVdJ+jht
tONqVcfyqQzq9hQQM3D1ZWUlUh0CJZb1lLhIXfYHlyokUPxp/y9W8RUHxYVIb+doWX59lR3ediY9
ODr6j687E6t0I4n0IrZkQZAWZsAsxkKf93qqllc4uzIO7k22hqyBw7RczotUAR+4mWtvpy3nkAiX
/NoipLjmxLYVpbZbXCS3Ob/xe1P89822Xv69n9+EXCc/m+VfzuhN12+m9aYohym2dSRp/MbnZzPc
Rt9O1N9otg33ptmr0beutyORrrei5OJ54tT8bHLbKH/d5C993hzFm+LfbbZNK5Vpbgf15sC34tZE
ctvU30zhTfFnzV6dmq3/bQpvuv7LolT4Azso//iP//1//89v438GfxSPRToFRf4feZc9AjFsm//6
h27q1j/+o1wrLr//1z/YnLV1XTdMF41dS7UQy6P+t6/sGgT4a/+raO3eT4LAfTSGPnyYvarbVYXr
nmEi1t4N8aTZqGixJaUC1i47VwXLr0K7YXgQAxNZ/K7pwJGDoHxv2Gl68Ni9/jql6U1PbOnHec46
GD9C5+TOrvUl9b6hItp/VdquPkZjVV+baFYf6ij83VF6b19Nk7m3h9BHC6es0YaeCuemL+dTr0Gb
v1sg/04Tjb+jTghbP4tQn/xcUfaGmgdPbBwqJxe6hNsoc7S9XhsotE+mdjsY3ZElrOLBllBNibIE
O6tLxeAEz11f8Qms+VcrRLA0UOIP1RQNj3yw6x/DP9jiVj6mVR4+znH80VhcLA18ZWvnygEGRwJc
pvqp9736KRgH924xSUnsigkBY6/1hKnigKTuvWl2xd6wnO9qoMzPTj3o711oowzk3J7FFE7uFRof
5V2AKsszeFEL5IYzXoc2nd9bU99c5JeRc99ZBBYMc3mVklcC7p0iL0QvruovahHOrANBTQGBznxV
CbrYz1nQ/VIkjnULN/Kwk6KiWdG9tcSOr8V0UT/Ops9EDVTA6+vfoB9EoaBQ6o/A3bwLuHY+X7Op
/ggJr3pmCSI9Sq0a+Tpw2G+Rfuu5VXubOKyQgeqdnm2ouqH7CKY/6vKKlvHwe1MTJOyahvd+iNXs
PBgO6/dapD5kpl8jjw4SqBq697MxEv0aTN5zkQ0jbB+9le1tJ4cnr1Ttu9kf0Lad9PBkBb59J7Yt
8VKj6neJ0YA1CP3LnKOE0ubxpYgmZoMEZAovg2bvZ6jpzuqyYWVVlcumo4J+bjHZz4i1BpGRPAex
ZT17dvY0xIby4Gip/RyXgD4axzshYPCozLApSOIuDAvzbPhH1M0qlCqIZGPBEfiVAYAkO80QcN6G
BXiMKM44TtduCDZ8tBqjvPfHOnt0lyQJje6A3BDigmOQPUpFN0Qukji7zSI5yKHtw2RY5kGKYTVa
Lv/fA+BGlHEIe9TQ95XfdarscFc5VsYGMxfB5CHOV6KBu/CkEyuvAmv94uhB/hHG9ewdDIffxaoV
iXfOCeQ5SjGIIaiozdxAMYM2zQj3QNMMz1Oc6Y9pXv8CVFL75I8xK1kuleKlj6AXKzcdrr7iq58i
Leb9VHOgIEKjUkexVRqpmhpenS6EDSdQ1E9OjGhqohn1RRoVqfVkOkX51CcxwRHqBC0XXsQZ5Fxo
SstVQjEL8vyoxvF8zAoY1PI0CQ5oHy2bp1ruVqfRmUoUN+EQ1RpuAWbCDWJeckHl6BVC53+WJbe2
CQKzPJh9FXOh/Nlm7Vmc1pavXKV7qVo7kUlIdp3JK+vWtRhTpW8OlYHKYjmU5ntbV7VrkLOFPLVN
hDIPiiOgjflrA08034ezZT7UZnKZJ0KxQNQn6kHLvAr6xqWWlUpCWfoGVaSiORsL1wF6Y+3DHAOx
534PsV6ucw0mRO0dpGY1Sn1XRyUXS92e+yLHU4xQf3YPRRefh8poF/EyOoNnTdvppkP0AIHh4ra2
EOeh5h147tPfpQQ+fBeO5p5Q+Op5CmvzFJWAzqVY5up4pzvWdykli8el6/zymV+telbTFHhSADBf
ik6e8K3FUw19O2oNPQ2ugdejAiXOxMQ8Tm542rpq2/HOM7L2nTiUKbvUkKfZNzJO3hMyGzew8Elt
XKMM3ZTNL1KSPgbOHSiC6X0OWdMzjEO7wuBGFismKC2jg4Gs7nsig1+ykOkEfQ6Ue6lZnULiWI+q
AxdankXNPsga9WzOA9qfKBs+2U735KO2e9cXYE8HtKKeCv1OqsRJ74f0tvyu8YOypFsuDxxJ2kzN
wVK9mIblEQOJZH6rzN4ni0NYvX6YxKH74fWjL7HXS19Lw9CKEUeWRkvXUimjiWlpJF2ISbO0Rzhz
nBtwDkC2hZFW8cAc7WB4tlmmj1cu2tXmBcVw5xTISh3Es9K8cA8bmL0WhcQWHDHVku1d9desN61T
VjdATRb2jsG1XAhS0mnXLyqgSZ6jCWYR4CLoOYvn7622FJuhfKl901acI7vqwII3v3shmvSiHTNW
JnwmxKScwHyNHwPV7Q46kK0bqTWagLeeOHVupbYsw0/jABBaKu0uPbiRrn9gHVx/drlUxIzwTfNY
8IuIYg3MOyqxIOOwVibDXF+iwEaBCFXjpy4fz5YGlbVa1tOd5AK0J9eckXrRLuz18aTHsALsjMXR
KI0Y4o0lqywn0C6IDl27EKfVdetT4/58MfoMyimaQDxKVLgMARideKwxgoqlSENYJZMcdhp0+ojr
j37LuPHceEb/3rTTQxVG010ym9CQI8v7EC25MXcSIoi5vYtNzxzoutdsCZsed5rNV5rWBsSnhQsu
e6uQHPRT+X2A5KiU0ixbeL8T17sbbe53NfSyltq5x0QBVi5FoiveQRrQvrftznhE5oGYt4WENg7c
Ux8a9km8YH/+Esy19og02bDv2+R7bDlQHEPopBMQ85fZDknhDNnqOYfAyR0JKsHVDebpavlBveA2
/5usNJAB+NCHXDhAV6lrTa6CJWl+5PJyqHc1co6n0ezUuxbivdVlKxajvZ9S57PZtsdSm1GwtQf7
yYUV9EGPx+zZ7bIKspNwOkOKlJ7dWgWZFqAXqRGYdxfMJWJOnbq3bdN+Do3BetQ760MaGP2nABn1
i9EF1UG8MoJjDlYLu6vUojH1sdPj9L6ctOjaL9Ga45IoSdog8dDpHzvVys88NpJmJ9Xg+2EAmgwP
UlrD/00vsuRBEgNWsAdtgkAQKQf1+KbCWmqNtkYLwdF4d1+aocg9qTvJBqZVnHt4ydeieLeEG8OI
C2MD7FD8U5YexHmtUCbvHDXzNUuhHjVb4yOqSRnYMcOpd2IDYg7V+6xPt5r3FRQlLPgLt146ExQo
RX0pmm3zUrRy9XVRarkQ4ELJ4LJo8rwAvRVFR6iHppFoiqGBTy5r7iWX8cZ8QpOUW0M7EiYtNVNj
v/jYbqfe1mmyXxu7QQWxXpzv37i1PuzbzdxcfjqGTKFnDsd1DBl49RzH6WV4BHrurLLwz3XF/UAl
GkO4AQIh5IgkfU3RsdrFJS5gKphKdttmQf4lI4ACbr9Hz0kQVxb4n4D+oqVCRwluNfVwhO7qYnhB
CKbd4F392DnqWgUozOTLRdQmw9I2z2NSufY1rRtvEblvbmYjgni0LJxHe5ydxymaUQPz/TPw305Z
K6JmOJSmXz2Ih/gGSQoEWP0GA21xCezWf5yHyH8MVCc9xAvJCi803qNUdEYYnOHKb/ary+LcInSB
SBehwUsr8Z1rtyOGb/kXFnqwm6dCe64LBBsZeC8lhC+0Z60KbvyoNR7FNPIOzzz4DFI0z3loC+N9
peZoZtajeZFnghvATVIjI3AvT5Wwbx+sOPYfpbIyPvC5W/7S1H3ywSNgU6xZggZBEBCpaLjuU66y
VT2zIT3NU4Dgd2l8ypOuOfhjOV24to1PM31OVadALBo775FiudqooX3aGqWO5X3MzUtBfNW+0bXw
IfcdUC5zVe8lZMzPpiv3fe1jVVnueVDeK1CQ70XPuAn74F6PC9CS+SJ3PHQGHG6OURxXo9TXOvyw
qDL/WSWeq1Gykkh3Vg9QSJpPIBqHnRhfub/pYxAnqV/9Swha1vZbx1vvMhkpSj+J4RXHN35IbjgQ
JqyaObCBvqjnxGaHJiYR37M+xC+yOqsejijeiFIOZMjaHoRWfBDbK7kckPRo8YhMjt7Z/gWSqtPa
kTR81afRARNv6sZ6LBGx2/lWb8GICAX8EDXRMdfc8NugH5pKiZ9SQnlQXYajTCI/JFEXCrOtuMV5
iG1z1pZmheruIdMa10gTMa1hHf/zrqTFyOKNnuXjRbrSA253lhZ/0/T2o+b7/ac5bIyD0ejpQxiq
LN/3RnUOkLl66jKiAYpgSIglRYIpb4mbkyIIiuROcpIgJZbcpVP22iYub5r9rO3PbKivJnwndS+j
bQOxfxDbalajbO3WJxfEyX1sTMF9FDnvxnw2b6xEr65KUP7RV9XNoOr6fcaZBK5HsTQC4z63mvpp
VoLwXA7E67HGYHbezQYSX5HeiYv8et021WkDiA9ez/NXi0A3RQ0QFkGDS8LnhkWNA8HcZJi/bjhz
a4LRwrFa/WwNznCBJDbcdXaInidxD3tjRJJBRy8SGQEDGCDiZYDY02G4CyZOtuIQUAYCjTgBo0u/
rn+j9X9V+3V7UQNiPpd/9vp/rVGvQOzOuUJt2d611WhAsNWC93H75dMrBc+y7O4D6lqya724SsKV
XrJN4wWnzSaO0vBVl5ItAViFE3uiiYI6bqtoCYyFN064wCf7SX3vxaiW12YF0GkpDkWlQetYf7N5
at+KqS9Nh4CL/EPc+Op7Man+FKMEanknKUqFF6+9pouX9KoXPcIGeuihlj7ZdzHk2XlRQtjX6OZJ
r3T9m2ehk5KFuf3sFEN2TIwyf/CbNrvY6mOlZLGpHnyduevysDf84pDoc347Lg/81QaPNm8Jbhnx
Fr7oP7vL+4K9JJJbnVK9qYjYGeBxQDhyx9/L4z7NO1yls4K46PDaSljdt9zadsOi0gtF9XQO2b07
aiELpB4/xtGJh+vs5NYHSXgt/nX20dIMe8V7TFv7szUuOPsVcv8Dlh+mRGTv5kEvb3zFe/BH4kid
oPnsT3r22KuK6+4GXjp3Vmc4sJKWlK20KK+sRH6OnTx+0IFLygcimOr5He8fu/Wr0kQX4p2J2DT/
KwcNJO0ROg4XjH/u6ODmEwMhLHKSDEtxsyn64ijGzWer/lmTzc9ymtddS7NJS698vWjnrc//n+62
CUjuTVdZXT+UMKDu4H6vH/KKL+SVqaBL0mOkGd6NcBCwCX3qfF4vxM30gFxN5gw6u2jjRS04x0+1
40upj4cwq0f1V3RcBiLF9BnWYORtzAv3oCxEmN5QLhszmxLzK+3CZEnVemFtG9wRskuYayGgzqwv
G3+bNFp9Vn8hdNu6elW/9lrkENmPuvNFUQm0b6x9o8ztJ1iJ+lvkzfO1mEaqe+xcvT67Ztd90iYC
/li7ne/FebB+jfvS/8UdB5a9NeWzWDtgohf4RaaDFH1EvA7Qmg+XuAm7T55DQAZSf49ukxe/GOjq
hIvZQfnqPoBwALFBZ3qsfLYi3GYGG1wtGutGHpJ16pHbP4yTGu+S073UeDay7JJDu6683YpwalZr
xeanSTebTwYQGmFK93uPhuxVOljHkCaSSDdjNhguyjf/NIBUN8vsIKcNP1RLYnodC6sujwdroYFV
F0LYlhV6KUmSLrSvcztXp8q0ww/EIPRPBeywUikmwjDMw7h4bH2YfcSJwN9LESRXU0sBdJcW9ywG
F/d8xHiEkEz9cbXlFqTakk3Vzr4GRD1JiY9uboBrKoYp4ZXd8bL+mKOg3sZBGX/P6yJAcqxz3IMa
sIjfRG1/9LrJeYjhyDR2cWJO1xLCktVHapA2/VyYRnqZPG6fQ4TWxhxABK+iA1MD1o/HkTVO1AFQ
l9F641cfhaCbEBEYgj8XR/HuVY/V/BFQzZgRM3zuIB25NyfvJmpcZIHFlhhVc1TYxtpLk63x2pni
XYnbZqF86XQMGuPkwviy163SJ24+CaZL0jvW0dT3oVWbV14mzKvk/BkxTUncH7mtYrMp5nCMVROJ
4J+42b0S5fDO0NXWvb1c4VrcOXVzaeG0lrdfyCQviqvpF3lKo4WGSOg/28wo1ptr5w0XAFv6JV2e
5qtt8fPH9qWtLn5vbNurvbT7UbsOnod8KEVmfZOZivJkWMiitpryEa7F9C4diMOUYlVr4zme7eEo
Ra2o0kMf2WjTNi1LTjz/Frn5LqpvIAhU3g9lHX9QGqi5lucbNOj+bWdwA+xrBO1NY3yc5OszQMKz
9IHfQeud4osmnLyq2WU4wJoShCeClsJ73SuJWUUD45BAbRMmTvYcL4nTP0EdGX+QgttYPdIxYcDf
D3ZftwybU4QK4VGKlZNrd1Ye/SGlP1unofHSenaIletVuDfFwXLyl9YxOzmPZTMY1beiHqo9VAjB
jTER0rn9hx3HuvgDX4di4uYQ3ASR/uKx/k3xcBT+NJuH9CGVYReUrO5nixggkfqStEsE/8+KU0M0
vVHr55+5/Xsb8ZvoyYPo+Pdu26jlQjXgFOg5T6FeIVn75+z+Rgdzz0uaU2uo2PzzofxlW3Ppvva1
4hz33sdtsDft3xTFL+SV+raJLrnVuWiw9yiIpWUEI81CupQsiel3brMr4UTc2UXkH8XY9fo0nyRb
u+WL5+hO9lXpuyXUl6dbHbhO85IXz8295EF+MMAP7191tLbaPPtIO4eTXl90mcE6j9VpTSuCoM92
7n+x1TpAJurHlCW3+gi3FHxQL5OXyb7uaW3aQcxFKBthFn79DLFK/6wa1TWGS/VRSryMB3t/iPl6
XSpRLahOvl51RyjH3qmxBpE4UlO3XZ2qt23izmvC4u1L7mc2o/fjM7G+z1IpTaWTzbd0QRl38LIX
BNWsyVyj5Unk5ufNJLk2MV48JPxgIJTU/3+UndeS28iytZ8IEfDmlt40m+0k9cwNYssMvPd4+v9D
UiNq+szZJ/6bisqsKrBFgUBV5sq1KCZGguzXUrQYW2Tbmmx7n3wfdRN3OrAdv1241pNgF+RIVRQG
745ghCdRS4yrNfQGWkT0FCUaiItbbIF/+aRnV/648YOYwoF/rrCMIqKA03EO9xUUZnBRDShDbzSo
l/z9EfHQBWfVGm8fCCFtf8hm/2tPLe7ZXDbp/WiwP7/b8VyXO7hEvomrdTMPqTfKidtydi8Q7/bH
FHKMw1yqzqM3mc4GTZnpE0U4KLw24/xtApWWtwM0KbxZqdZU4oyoaT2ml1xByWJUG152i6lRjXpp
jMwYIA6iK84x/AQle/4wLx5xS6OjGx5H6W70rYZqLDPemGQdvthF/N1UZutHnHzKRwuOCJ57V8Nt
gqdmnkMYosqx2OtV4i3VxepWlQd+byneqmliZ5dW2fwEnyoHF+dJGmPpBYH2ihBjjVYq8cLK9okX
+mZLMajvUL64+HrHQaAs+U8YTOWr0znUJIyzuvYsq3j13bR8dVtUPssmeBbLoQR4m1tFi9Qeg7YW
qM85whdiySK30d1lARiIZYZT+T6n/xlFr2h72wRp6Kx6UVs9jRVEdksGS6z5H1Y0ur+NZUnwCB9d
fHYdBJvhw+CFnSGM1nUFsQmJpokTASQCbzLkQXJKfjsKoXYgJDfK3kDs+3KZI2arz9khrIP2UrPz
O/Y9yRuUH/PuOvfaez6XOui6iltbutIkSNRSFLPUlkv3PnIfpmpKP1HIwMLfpst4qeeIWhRLjdFy
9TpzmeSVsbZS5oaqpyG21g6UacRGl/TBaHUQjEk+gXS8PuzaVWiqSO0suQdd4TfXaJ2/80nPrWA+
Sh7IdE+bHA2XtV0aUHPEtgvjPI8wO+pniKR6q9x7oYLey2LqKcSqOzvqoAYca3+N/NtNRKVbRCoR
grR3XaRFGxFKkaZCsI9wZOyxs0dJJc6MfhGNu61qujC4joM5I9CkG5mOiKXzn7RNybAszRS7R4sN
7zVM1AK1I+AnKNrWa6dqa/j39D7dulGy7w2PpJCj21fLr+0rpfjpuTbCa2Bq0CraqV5vJ76njW4W
lbOSiWqU/cXhj6hDlj8YyeyehZGVjRJIps57EUsabzm2O2rTrcqMHcN9ANbYH3Vhtru2cbWTPc2/
Nx98meGZNgyUf08MHTcy1h/WGBUMR8CuuFDTQRK79trgdVZC9yDbM38Jp0mvr8tF3cVXDpNiRSTJ
o/icLo2Y//++iOfLYZ7L4319A5iiWN0vJb37Z8hH3mfLwH/31c1AtiJ7Gfy6fO2WJgRXUtvN9Azi
oHgtzbrdkpQztjKYBGCWG5t9zDIoTeb687oykRgtbILd0VhX+zIZlcfRQZIk6D+PvM8RdxkzBbSa
ozwGsHqDuRoP4rqNduzzt3UbT2tZep9sTbVxHhR7DyevZ6zy5cJRhUqo4fKjubO2dEnkXm5ULbxz
tmhZtWtNgeElQeXhBC7s+BtCRbrSCPjF1SCRdYcq2HwY+ImCEaxLWFrGzqrCb9lC2p4uRen3pmqU
91ntg8PdJb37XKObkq1Xo+V498mUUgrae4Kv5zSGLvnXhT/MkwHFc9+7ZNlze25G5soL1jrY6ofY
LX4208I6ffeJadUvsG51Z3GL5z7/g0/MzMueGrQ7Dvdp4a8P+DefqyPH3Tteh+46Hz+6cYUaxbKk
cAboRqUrQ+EYlxt0a9s1nM3xCtF0Asa/hEWJfIzXNv4pK8oD6qY3CjAeWvGWuqDul68TiRkjfY4U
JzjfL5F6dX7KtfGLTBC/CJcqkKGsibbA3SMrlwsVTS4fJxNkatz665ZKteO8xEekqWOjQkDYKOCJ
W5xK3DzUfe3sf/MFbrRzm6w/yX9SLf+jRjXGly5b/dt/6G1GVVXlKq4pM0EQUF9rqEiRsbY1QPex
10IkDDnpYIxdtUGq4cUAONktbLlGsI6iGZmg0osencmGhwI5y32ombW6urXwLPEWzSmSl0kynRRm
fFuzKOtO0FOeQGFO2ywwIFgKMv3cjKVZAXtC40JsbXH+myk+Iso6+5Kh3DjqEK9vvmUtZPdcpjF5
0TtOWWzqZEZwSe3L6SyNXcDsbHvxZ001w0M3D8M669v+kPqT87kLHACc9eBARYqpO95RhwjpRUn0
/FNWBqsuDdzPKUVi19iP/wyVonjInY4shTuqC/JqPqqtlr6Y3VTz5YHYLYERHqYoMB8dlzeq4XD6
nqrefHJrBITmCAZJpMzeEflDZ9RorATG+qLcN2OaXgezHjZWyTLLtZOrniTIR5Y63/YA2c5K5jgt
FB4rYCPmKSWwIhNloFqukCZOdI3Xt5mTRehaK4sjbOMlAqfwXA7JcdCNYdvUg/1HYOiPBCn1V2q5
nQfFg4VNBbbyR1uTXjcRbXqsPW1feHn7aLr+W7po6FramO48QjowomPqfrTPhsp/awz+PSPxxJXd
LpK6c2qu4ygbznFcVl8i5S+ZTvSgOkKaG23FbBXYEQaNrBB7ZngSeivZNmrRXCjkRnnGqJSv6dWY
6uxbPsCgaCoqcjj/+7g+VvvMix3zUIxocWZu+hyYpvslGkCpefPob3wg3F/g4YBuqY2QVllGDZuy
CaiqPxVwLCI1gWaP+FMoyva5mlU7Mb0o41TqlDAujXH2JepvboqmSQS4tU2moHa/AACGjyshy6vH
bxLgKIyi3YV+jGIqZAVvYcZ8Yxi/3QIjS7Ak0f9TtLMFbpZxvzbnFRQg2kkiLXnTaEgT+7DKLqNq
anBeKJs/ZfDmioYVwefqpVquRSaPm0OhnFwGK9Lmu0hJLL5MRvVoHC+aOX6RQWlmsu/ZQB5crACm
gFWcdcHJypTVf0fJa5r5P0DylmbqqqpbCKUZluv+EySfpa4+jF5lPmku2JZu0RzkkFZcGjjf97Pf
f/MMNE5RANHzS96kM4wHvb0JFVsjEZ/Na4Un5ScOQsThZvRBxHRdsz62hm7eTLClGVFOJMCH0GOy
oYbHMtf92+gAk9Mhr8xwI6Oe7hsHeEiJ9BsotBfBPqns6ABECoDSr8ZvUHMPWpoPPjFL33sO+zTZ
CzeSMCx5qe4iifWLWek3+9b14/oy6K69Hxz1pVJAQlYddPG88bWrj7z4VXqei8pLDPHPQUwKDEx7
hTzrxvCi+CI+aZTR1R8yvdndXdIjZhgeqrKDHFtHLj7q2u4o0tLowfzhJUFG/godarfQjLM3hN9k
bEKR+WWmnmrtqfpwuJmOGz5lsKKJdVtkQM2rmzzOb+LVM2QdhQ8+RfOivQ5U+FPrANTJK1990BcS
uA46pFWlqerDvDDG3Ue1xZTRPqiZ/M+1GueA/+M21HVH/3gfOo5pG6qN6CC0Do6q/vM+dOF2ymDA
86+KRjg88M9l1ZhHqAmny7DwgNdL725GWbnrnMQ53f1NkQZnzUUYCGqBddB01ady6SFnUn0ylaJb
J65afuIc9F5mbv9aaJO7N+wpAGuraO9uUn2PI6d4iiCAXWc6ObmZZz+ibFHz0HNcoV6sDzZG26Oy
JSMcypsH6WVDBFxfuoDOp3U6ZAlwIlYvGesHK7u2Rq6m2SYOgvQpL3uYMNHZvkFswA04j5GTP8eG
R3Cw/lJ3efcmUBs3N16nGfBF0wXNYapG+7mYsqtSecaXso76ozb03Sbm2PnZLE4inM1+xke/CbZr
MdN0VM4OEjM3We009YYrbEKPMpgRknz1kq9NOChv4gFfsxlzO34R2e2qCL+Q6ELtTLP7F0szNnFT
R1+DeHgv6tJ9jfVCBVDXQ2rf2OmfMzpsoBLLPUFsoIxOt9CGACCQAoRyrNsXsAE2MRiI/+ZBn4lE
IVFb61FWrMEb5ICruh10Gnn9oyIivvITHYl5VER1RLjjLji2YOtXXWQ+ekkIylRLIWoL25QXej+4
1GWmyIxFATIZTe2EYLlnmEccVCSpBlikr5YT9ezGU3MDYgjowkYdYq8VzrKtTH9UpYECWeWFr4pX
TCcT7e3V7e9bRkM4Ls5waB7gmZtThAfbH5BSltsm0Zw/ikAhpqGCOQqq7hSOqbaBG8hBh2F617w+
fIHKNX3MipRD7jI/ym1EnQPNvCC9NDyoSRqtu5hby6sy7+pHzUJ6NpTeagr0BOUrnNKMYVIAis1P
rsDTcv/75AY1yXynRk/V/z62Vf1QLRR3vt8gJsb/P4kV37D6o5EqYbiDdSg8x4tyVTWgxy09Pwxf
UgIJO7HmdJzsdY962SprNGVTVt1IXMNRdYSp2lNV1vZnl5KG4xS39caHUvFzsBTI+KOa7+fItz5T
pVOszdYKzjJqz92XHu7jK9GfBlECyyPTY+T7Bvz+Lmia/D1y23ilmE56nQ1vevM1ZWsZfvZuRrl7
LHx2smIGTgcPddNaZzEH5TC4dfMFbrpsC8OPuaaE4imuZrbtIKif7HTKn+qaopfBQ+nbLauDASXW
RjXgYxR1+GBhipTe8pKGJAbebjFz4XtsY8+4OWXiTWX+7gSuvq8bK3vtkbij+Kb2NgH35HuSahNY
kfI0Z1F+dDO1HR6VBiLXSD6uh4lQCaggun3ITab+l1M+qWinaJP5FjGj1Eq7Y2o2X+oUTN80+9aZ
Wpb3OmiU461CK6zaEwibH1BH82sbF9PTph9lG+yJ7fWXNJjVp8zO1ScFzRwhC4H/w+e9BTFNanLi
QOXlRdIGips9xaar7BHH/pltkV7Wmv/FjIfcWCXNQHBwWSYr7hdoCY5CgrvkMsTZ1uitzQ7oF3+h
N/Tknbz0LOEzFNtUI7hKpEuIiDd3wYt9S8kA+o4fpoqNCm95dBFnIVFiPFGP+B1VsugEnsR8urnG
ydp0Fn+imIY3m+h0GOoxyygeEp80LkmnJ2ipKrVV/Jt/uZqltdFJJoRGrREty5/MLFt4NJH+TvYg
MJ8spBhPjT7+bMKeWnXxqUTID3mR7cRlTGNPdnUZvU+WefDEcFTkhh50AItcx1EqHJM4qsXhiUPG
CpQ+tmpljjvXta6KTlWdFA4sVqdFwZNUFfyypGzglyU1BYvVUvTIwySBNWp5T8nLSl5bxqpZTu73
V5j0ZNLdNxltCwQHjXEe6llbb1vf+jJXLYF1UJzTo11O02MTVjxbh6bciu82DNl6vlJRdQIfHu4t
U4++E6LOuYfK+nUwleBgAZjnx5oh0jEviP4wi7/PmbZxh8DeI2BGVRRi0T34kNp+CDvNfjDc8A2Z
C7Rc5bgsA0RtA+ILfbMP/My6+B5Nbbs8c0N4euzAO4tLBsV/a+rW2am1tYTAmCvNh/VpVv2Vu762
l0ED9BlgOmJH6BD4WySgoG6fnFfuVxj7E1O9Km3RPBLAtF5tondolNjuVszAd/QLz7xXQwNCYqBa
A20HX5s0UZXX2zhByKJ0858+GZCv0kjbd0OvgmNQ+9PGDFsLBWiEowsTKmNPC776i+UpffQcGu1w
UaAmvLt6v3We/D9lxd1bLKJQYehd7v7Ycd4j1Yab6NflUJjSVyqfvR7aBjzrgjCrK7N4KdljLcat
MQj/BhpqN/0CYhNfqGafenWaH+qqexynrt/nE6Iv0CLCapwB1X30vWaLavCfzaTuKVjq35AqpdIq
7931ROLibbBt7xKVDXxJDMZN0L+N5VZrM48sCZEWP7GOPAHnE+Gn+VTlET+hQlpxUMDIz280Z9zi
mMZkPt3s22Rx6JE+AwJXg02i5M7vF5BF0tw/JfXS+kh8CxX5DgyeNlbeW2gTMQfcOGzERBvMPSXx
bKzE7F0bdjpnfBUryrXkFYIwYCuG9yYuUp1bK/+jR7CnSfvpTz1X603fmhRV8kx/88Luie/EfCrV
7oVKSqpBC1+pdoM7F6ssnuzykUwUoSS3Rah2HLdIVXnaui7z8TRXKaSJ0g1nJ6VgdPEiO/h397dZ
fjCMJyRd1e7w0WuP/nCyZZUSe86W+jzrgUIIdw8OytwGaGu+dwY7NGrx1Es8BP5nb34Sd0R9GFqy
ak6xSR2/o5rNxsNDTacAQG7Uz3XX94+NPnXWpndgJSaZwu47LVxj3xUUJbRGOuxbL6u2moIcZJV6
3eneTNxW/7vpOWl/cpbmvuLuM8rKTW8XvM/512FXd/6eKReS6TJTzI/D4vz/+stuf8qHv0LtwkPs
GDPlFqG1ytq80NaWhaBEbibpJjRHgofG2lRCkizw+d4awJQpONl/+G6jizTNfd6/+WRZUlbDSmmo
x5VLybwP1/vvn2ErOfelLLlf4cNlwgaUeBtG2vY+cFv34dpzABHs6t+uc/fd5siFxFl51ucSxP/u
twHeAQuu79fXVC/fxu0Txflx/P4vvn+O0QwXLVbG/YfL/GbK9f/li/5fvw1N/n0ljAg8+cOzkcXD
5d7EucHWvk26jTWUFGb+GrWROPltXmIYHlUhBNmttgunlUy8dXuCSdsB8oLb6g8LZWKaOso2rFBt
u3+A9DKSX9OqaNRo5RFPuj1GSnms2H67owj7VR4MfWoS0uV8+Brx5A79rnjhTe28cTL9k5i2fhEr
saJsnXuVc6ROzHkzlLZE0CbVd2JCoh4dDNPatiPKZJk9tg8xKlCHPK6uCHi3iHfjkiZfTPE1hLqo
nF/sOC17sv81p/lfEwfYIha9nr8XLgXfZGFhFICoMJ52MqJb7ICLRHNfC8B+J+hooOt1uqTeEVp3
V8QN30nNz4e2UcNHK9AyFX08usjcRJuubjokDPzwsUvhvpUB6akF6bHSzr7f/XBvfxvtMeCSRJgM
e6yIUpPbc38FnGSg96kqnLQY3tN/Djgl9Wl6aoWH+0CQoVQfIXiftyNSiU7mPxZe+LXzweqLJf5y
GVTRn99GeoBmcj+7/LidfgNeznwCSMf2OOH5rCk6OTzDeBJ/Bu/7Ui5KEcHic71Eud5qmxSvg7ub
ZK4ygRcFqv2TgD9eeveBG42+MOq7BGi3rjm7bCKc5mrF4Zfa6dNTv6RmipGC0kQJggN7gfBJfGNS
apcMgFG/5G3EJQ17vHDb+PztzTLX0JLposbj2hjyIkQQiyRHHXqc1uMy5BjpdjvNm75bVUsgwK4B
YKZutVf6tiBkgz5rrEfG8S43lFK7V9RIP/7mYivzmEWA6YMqmbZmhDKUA/Vi9RXhFHWDulKGvDga
FtIAU83O0Uh9LvJbv7oyaVJRt2jiGArM2fgMeQOF+txg2tkd5t8bdUnCiC+PHfajpnaagvg/pkWS
imSs6sBvQbFV7Brbu8RHFo4cygjtQuNG+AfpMMQFhtl7rpfGVdUtoGlo1hcrQwmMnr8N3PznhKnz
tCOH4BpeBipegIiSuKCoygTV8PdFyEL4gJPX3ik0UudzbMdfY2iZr9mStiFrtRpr1X5zkYZF5zN0
w8tkUeOjEZTcUJO7VjR+pD/l5KmnDsxaOesUl5tI4+r6UttVleaxz4NxF8dWfxopJ6R00HohStH9
6JP6oDVW/Wei5d4aworhqvb2dMzVWN+nSlW+gFZCXDRrlG9W/ZqMgEtVDXUu202iDWnqYlcT1thN
qQ4+Y+yaa9v2a8cd6ksRJO1VXE1n1cfQH/OLbcOXaUyPN80Hua1N+yFAr+ZRbme5iaU3J3C0RxMh
Nm79+y8BtzV888paf1K1vHgF3d1vecKhWGjOxavq1cUzehQrGWwXVzRQVTehY0bemwXUOvgXzZ6u
YkmDeiiqXumQnmTB2CCgoCys9JOqlVB0m9QQdlH8aL6mfl8+Tq5D9AP+mPgSmd8aCh81NswMZGpa
PmooFD9oYbLxChv8SQKG47rAB0lKOgSdZ5QoFySOIHJ5GBFd+JeBe+WZTO6REmxTF+p2g/LCSJ1O
lZ87z9KMqDNTSJ1fPWBOz3pZQ1vb2RvCHSg9xQZitVOrhivV15t4XWuRtZsqYEn3C+gzZwvKOPJt
wCsTOKEXn6WhMCu59cQkkPS7aS3mB9+HZVkcRIRUvn9YLis/+Fyl/tSjbHqIgl1cx9FrVxkh8hQF
KJp5OPaFYhwhAgmM9aQY/G6bTDtRrAmYREl7EkoZjTilF8rI3SlrPpi3q8lqk9zNyp3YKtwvIUuS
uodTQZy/2/e/gJSasb5f+NZbht1edbmk3236wp+nHWXZuwKQ8nGIxvQhhE76oVHA3B2lK07iv4Yy
6+d2hPr1pZpJ8lZlpdRbBxTdaUz0kpxJMEbnSNO/6iQXkLjseVeuBkHI1JbdPlGPTy6anO3swcJv
98+qM2tXZKC1a780k2tlmyiDOEbM+0DmID5IAtk8kLrWr7IssimQ9Z3wk2YlAQnFNjh3RRAWq2jp
ii0jRlSgVyzdNJ0Yl24u3d9WVSOBw3pOvGclVq1XSKBB9inRi7pUH5EHpGbeLb6zqdmlVLJAJIBa
UchP5ZMzeCPRReVRrNFS61e26avEbZJhjb7ruoy0+UUGQ115QVjOfVRUFmYKbNu1Fs5nGWz01lnb
EIwcxExdHhpIc6AQWGXKzjCbhpMdBNK2ZbTdqoagahNUUXpzgoebH7So7qjwVPX556SiAHJQQ+y/
ui2yl6FZZskCsbPJ9w5Tlz7wz4KHuFKclVe03yIvb/bK1DSUx055eKmakcfC0hsL562jTOcgVopY
IGh/s97aZglEATUz/9Qh03fi+PV788Enpky+zxOfDlP3BujwZ0dLnq2FsyXgq3lUF94XMXUqm7dO
gnK7KvQt4pQGYkJ2mplmbGWJ+No+tXgAKtmrARfWUfUyijgTZ+/pHKDXqlPZG48f0mpEKfDc5hAg
7fSgiM638dIPYFAoUXxFSlY5SZP+6nGT/BdfZ1ZsnpY0/b9M8zOq6fs5j/9qmqDbkoejNC0mMGv3
+V9mPvXHaPShsYiyXD02zfB9WmLdMiPuB30LoCB+coz4EphZ8IpsrX3N4PlYGUE9vQe6q1DFHLj7
wjSn92WaYtjKCzeifU1dwBXiV8kIwWOWTvDHWy9RgxjsIoqusOFyV2pF+A2Fu34nTqmdQ1K8Qo/E
3WZak0PADyLVD91n2XC2StsfvWj+bHsZioXii2FxSsZBOYvlB823cCjLY2SGDrmy8hhCEvnQLrBB
e4ENmnmvngFTPFC9DLAwctm4hqRtgKD9PUV6+RRBHVkWFueGAjwhJPnDNUQGmudAHpbHEtg+mHjq
WKXpyUog/lzqR6cyu3CdUeuIZDRz6jQar6GRcSK1HG1nhEZzZlPjuHVpXSojVreplw3UR1j9A/+T
vCAt/9wsIp7egHjoSvQ8S60e2K7azfBgmBXoY03vVt5yzh0E5yzSQBZICJIHOZoYk6G9jZ1lXBJn
GCGbiJ11V/fGRXw6WeBbT3wxD01KMYvj3V9Xqc73bMKhoqcXNQ2QYc+s1xCxCUKpuFykx9uNdIuG
8vdeC3aDAwBg5bZNeonCID8GcfQQVZp1vm2fZ81yF+2s99yq8xpm0CzZziqMslNs5g/pHBYP0ouX
3t0kzkdZkl2f/m2ajRIMQCO0UcfwLBwM0ZKOkh4MCPz2pJsXOsQEQuqge8npPjGxq88kHdt994tr
5M46Ij5hGCGIpKKORPDr7uP5qGw1B4Hepq4gXVuQDtK0NTp0seuBlvrlk57MKyt/o8Zhf6w9tfCh
p4bDAhYcjhPhPOc7I62GA6xrVv9SplNPil01HsqlCec24ZTQOJtMrYyHLvCBwCw9Gb3PE1/Pf100
dj5oCJb2Kqfm1Yd5U4mKB9yqN3/oFVSJqcUz0EaynmTBAJJ0zSEclsOMnWvf+iJAo0SpKTYCNblO
FnhQmdXpOgpKPkxVnKfM8C/s0FGUyMEPUAwD54jjjpx3vLQDIf+3Lb1cbZJ90iZfxSK6Cf4mKebx
4beuDKWQ4M21Hp7FMmfTzzfSldnSa+sAJPwEpFxMwrzjJm07c+cmlvnKMfZtMCL9ImBj2yq9rVey
p/D83v3aoXILVYDxhx747bZ1w5yivRC2twBV7dwPnHOmZt1DknMiahEl/ATPVLIqx8H/scgAK3b3
w1kOW3NStm9T6yS7QjXsczvMyUq3vMvUJ+45GRsIbFK7dc9i35uUqm0yD6GyFV/+a8qHyVHkJ/sp
Zj8uGXZ3mI5RVagcMV3lLQyoZI6QxCJ3i1kBLVknqmUeZS5v3HAbDnm0v40SP9tzXHM2YhYmvGCJ
B+lMpId7EF7pccjmSz/P3tUwgVKs0CYmeFr22iZQM91ZhdHwzbUj41xo7ELGAdS6Yr4alkH9tMIp
rlNm9Si+qs6jo4Eu+FpGZT7EXvyN6dpP5/GioMpy7RSNn1XUvqR5h2qW6xs7c7aSTQ54YD2gs82v
rIcIN8/Jgi69poc7k3sMG4anhT536cokGR9zarNXsRHuSJs3lyZw3Yubz/tASLvEjEd1f+ekFJfj
j/tb2rN2KDZYFtzMADKAXe6oh1lP4pM1c+TjfGN+qdSh2uhBph0RsTa+pLZ1KdSKaslbGqvtHGXT
zFYYfplzFLCdvssPknLpbENbOHAqoPjkZ6Y0grJOunkUfMuVYDpIVkbJR3vl27W/vQE8CTh+rsYq
v6GCG1GzusNBa2siv+6NKAL/wvxaPdjCtE+rhv/8IID2III5aSTv+NAuDzytL8qd55n5baBZRmWK
I1UAMlFsmQhjBfrby2LxyRVmGL1XfgoVaqnr/iNC8Nk+NeoRrAMmm3s4j9nahUSIBk3/CZ/sAZ+N
RZC9UMhA+hQkbdEE0R5unWCj8He9SJNo8xtfuf4g1gxzITgAeFWAj/1QJw2kR5iS6MgnamRv9cAl
UCfVT35Q65BSCFlxxgD46NqEsQSYaUXlZgRA+B7Apr3za4hTKbGKdvngtRvgrcMaLBAVN0uPEu6f
PaV345tPehNUfeuqoniIIkmg3uHCiwqqbjGRO7Sfx2xcC/qvaeP8EWnKz+jH79XQq9+WePtjG0Fp
06cD2KG0KrcFSd1bYXtXzft6Huq33IBopuau2Icx8RZ3djK0a9BhdzTkWucWzZG2LVbw7JRIAeG/
NYmJ9q+CxuHiKtNxHQHO3FtNEumrKlSd6Zn098UK0mprh35+TJzCukAcrm4V02xfS6OKwE3a4Z/s
YZ9V1eWc7a6K0bT+Yp9sW/POmlv9EzXb0YvCcU5HfOuTraXRyzJ2t9y/Zw5N3JzsJj15iefvRi3v
iE/0+qcoSpQdz7wOMOhS7fNrtDHLrZtr0CS6sHuuciXiVZKZEN22OSyOXe6Q9p99aHELqmzk92vn
+cMAl9aDby6MfIjvPXSLOZeo4kxsfTdWnCVXU9EOTe3C4Ka7VrpyxmEzRlEPJjQ3LjYompWgLVBX
ys0SNciuXRTXhk77pARJgVJUX3P+KPc32EY++PyUqhDVsuVA6hH4OqWaYr+0iuo91LH36uqz/SKu
Wg06wHZjdBAf+eXncPaLXdGYDbDmpSZwhr23hPCmRHBcvHFMkURbqehrii1D8Jmg/S5dkK8hRbCI
Ni26oEFu9Hs008OVmFZhGGTKgly/iK2T0QcdlqmbcvHJQFi0gJBdVyVp2NsHjlDloWjLb1IEky7b
bjckHDQrbnjwZaPeKCGRNzihUmGyiFQAUFnuQIxWogG6i0BWo0z5PvbA7kwrdh47G9luuDinP02T
Kuah1fwF92g/2k3/c2CcKzhE0PWpCzvfDwutYyfcjk7xKfCoYxIXRffG8/ztNrIMJ6GlnZswe2+0
4qJQAJ4XNrq3CJI9ZspwMZXWehVXF/afkwnFPtdw9nbcmZ9y9cJbzvo8a0nyFNvlm1i5OjfIh6N3
Prud9XlUlWEP7KYjnr3MdVN1bdTDluN5iMD0cps5YRyfIMoOV7fbrnaSeMsxy7NPyTjOWwqOAvBZ
2cnWcxNFZ4eNtKfa27EmFt3YlVtuiJqbD6qiUbAwGXmwsh0v3Gl+vrUTXX3s9Vp9pLZUexRzao12
Y6ptsxFTBmTKbbTot0agBw/mslRct8ZT9P2Q8FOpsu6PwU6MXeUG9kmaXoUkrC2tg2r7i2LlMmCM
Q/GzO9299zX/YzyOIrCKt/cd1EzaDeXShPmrUoOcumNmkmqCRg29zG2z4GhkYJ5ntByqeVh5fnGY
0Sv7ZNdeRvlW4D10hhFfw3rO1j2yAsSCu4PaBRocfYqyg0fUAjVb9G9dE3yJPTNZV7UXbodxoH6V
8tuvEPfujFyr36ekVncGPDRHA26yV6WI/2PXQf+1ddNklfBOfqEY1d8lWlpfIOiHdxU11z+SQntG
IdP8i6AUBWth891TwHCEehx9Cq2x2XpZPF4sBexco5bmPqoN60kLWnPdqqBvg9p6Lk0OwPXg1fvQ
rjblIpcdLirc0nQK/9mQwMxrdVEqFZ9Boci6dY3XgS9LP6pmFu6ArGdLJv/PtsuOJVQwxwxswBen
C76kZZY8tYOWfY6rxxC+7C9+lLSPiu7EhHHnkzvo18QNrYs0jlJb/L00reXUh07V3sUlg0S5f04T
k9CRSorDz3ey4MN6b+K+1bvP9+XV4VbHmQy1t4eZ+YcNSH6537O3qdegwwj8ejdUYf42hx6RDL71
le8Y5MYzm+euNQVXl0gshMYeVU+k693UM36UWnpUKP/+syi0/4PP3f1/nH1Zc9w4z/UvUhW1i7fq
fXUcx0lmblTJTEb7LlHLr/8OoY7Z6XGemve7YYEACMnqtpoLcI5r/itVHXXHwHK3XIO7Hrcsab/D
c+eZ7qDCsoyeMEv+VgddfC2R9sWwhY197lnYSM7NrPiamMlPC7AW8j1SH/4yJ69kmM1lNZMArik2
PT62MgKNIGngNcADeXVwAhur31jHcndu6ujg5iOwghMsD2RzZyWRiRiOykSe4PGLDoBi2ik9OVOj
dOkgXKRAYE7Jzer2L07/uDaAIY8Purv/Y66zYFVhwbOy4i+Tk+nXQTYkUcMNK9mUJqpPlU75MQ27
o3EBWIu3UVk16NcxGfK93mBuSIYaG0MHbzYubATKt1VN7dKwrJ34Sseh3WmmpteLdVSgDI10bl9f
AVxjn2hbP9JbrAJSfL9p3x7INO5zG2kT6icSLJ9prz9Hoi5Qi2NvS0PIp2mtf1DNUVfdudPd+LUq
9WZljSEoLusY/89GH6y7Ish3ltbHr4VA2k08WCgold2mDqpD780jMiHQBW5jfAZ1Xo1VM8Yy8KA9
Ac7twxxNHFk08geg0FCshgSp4hx0SDejBHiznvO7rmV7+Zk7qDWl5Hmyqu7DWHAMnnXDMC4NL7Rn
HdtFtR5pV/ptLCs2XEtR7shmSqxkx5jBW4qlsU8ePA//FqJg1+yQ5nPxFYDwKIWI2hTg9OiyqtbX
vVH1i5UZSNccs+DFTXLrCfimP2LpNQ2zuZ2GysPZZFZ87XX+V9uZmyi2JR0MkrTY7EaA4Atjv4lK
TOfHEbsagwU0MjJXXp48m6BUoREOM8f9gqGrB90J+0hPqP3FtqNgzslLxj9MqzfX2uT1Vx2ZYQcc
lId7y04tsHp2+qp1Ku+PHKdHczW3/zRGsW28MvxuZ16IjDGv/6iDMgfbibZ2xKYEw0Q++INOT6mh
c1PVFaYBQvkS50EM56fquDWkQ1by0/mAyf3knoDXImE6Lbc/uXawCmwsj4Hp2bTHwKyvCU6mN+NQ
ARW/4/HXTqSvqLCInwvA9OAgA6vlMo6/pnGbIgmZ2yhaRFJTniJpAdsHOIoSVu9PBs5kDVllSlLi
du5ljg+zht0YUrfZ0OF3QFxqfbBPbQc84G2WpOAIrMQfpJuGFKvAwDtP2IwGDJlVPvXRc1DoxQeg
+RYfhjFsVk0w8m1u2vVlyLixB07rx1T2gAQzs2Ocx7u0sXtMaVHIsrhhSw6gHx0QieRJJHPb7MwZ
inqAemL7dFT5W53Hx10ERCX8r+NEOoxfYotFLw3HqW1j4erU9SyNXypDvwK9KCuBqtlhh8DDgpFG
kDV35yv5UoO18c1DjZce5C8M/nkocVCvJVXqU4FZA5xSbXTzz61bfuTC/n53+BqI/sURVX58OH19
0y+pBq7Xgnaw57sGWdBHaiyZqEsSFRC9p1Mu7eh2Wy22X8hX6VU4QP3dwv1Wp4a9d0WQkyT+iA2F
o9d1h84oq2ddQvQicR9fG616phWctDkJu9nKsV5stIKTNkvaqPc2TrPxXR2MHwmf26cxMPCpg9re
2VeR62yYmDw8GYBUTgzkz3GbBZvOcT3UZ8LQoxyvB4UfzNisjeM1SqPMbVeF3xYLeWapEcZrEi23
Q6ZA7Y3bsovqA8WgBgkSoD14FFO9B7aQQNag2oZtkrLpUSjKu30eJtgHl0Vob5u0qDoLx2XTdkjH
HwApb3bkwtMEkF2LuZjafj+xADUtUnlnJzHi84+ybZqdExg/zeoyv14ZmIRHNxzsVWmDQqMErOcf
yDVFGVrKP2UMhYwgmSlXSMGq/zAGJC90OJm7BFUnwBeBs9LJrf4oTSvYht4MDhDZlcNLLCm3oRPw
lYXSTGfDw5YdMxx5HkGQPkpoVMaOpKTGa3m2xSbmZ9IvLqEDF89F8YqvHJ1sBmQXeYEQBWIxYO9W
rwqJrYfdqsLM14WToRxJ9mifijKKI9YZwFkavym9g9KWtYas+NWSmRuCEmYNSPgXlJnUl0gzqkta
VsNRi+xt2szFiDxuGLpUt/t1a4kfpRZ2u5wsNGQRc8yDt72J/P075Z2IMyLsweFcoHLq22XoWhSc
/Arw3q5sJ6jXpCPrclW6H477WS51Z2kr/YcLLHonwAS1iDTfcVrUHYrRHXBajYYk1bWZEQN+5lez
00zDycEPStfESLR4G3YXKwQu3G3cEkJ5hVaNBaC89nthSWc2pRms2uwHEtfNg0Dmfu6LCBiRlgR3
JEk1hQF6StUNQxTqL95KSeNGL0zWdWaFG3PI88+OHoWrEeUNONhBN+vzAuUoXXEZxhnLkZK9mqXZ
P1Ev5s6+Kxvvec7AAlGhernqTbEfG6A/9ShQ+KAaMMCBCi7hZw9YYNzPJZX65OKoC1VwvMRCs4km
DegtP5sJtXZLdzjyKhovxuyjWLA9MdlgcyAGWgeOz3K94x/GwsJTZ3UIip/kyIEaGfphhflKnjg/
jM75s+685qtWinnVIevweeR5jxREG2QacW4h+ygq9wTjpxovDeNL/F0pSGJYF2y7th+wcRdaOILA
vAfVvSwPr5qFamhLDBFwZ6thB3isxDdaAzMlHaizmziaSjBEvvX5YJVbZBAU2NDFj26VBMO+dNLs
IIK2Wdl4EK8DSuFWZd5Pr2Xbf7KzdkeQFQq8ggAtorSwtngceBZvqBYiTO15nZY4SGpr7zDg1BqZ
wHLqUafBGZAy5Sa0cyR7yx2cyUq3lYdNwBLv5gPpdeFiFxwIR2lWoUIKDUnUtLFXnlBkhyOgUFRY
JKG7GIwou/Uzd/4pqjES5g5IY7+6kznmFtvYDaBgWTX0Vw8/pZJcq1+aDpBX+CQde/tgIGcbmV9a
JnGNsA+jLwFssw6wr9z6FGSYph/cxP3QXKJAFuk2LiLw8swRIOtNG/VkYTw8j2Ah+F4MFt8WAAQ+
UQNOCeT0ATgxmMvohDdhgteSYYSnwbYhks8ikpb6SFc8IlHF2Rk4t0eGZgbECSTWhSeSqmJCYokW
gseLxDFNETiqMW8CszGpHkYsYR4ikI/rDLgJFUZdgKQIaMNtx8djL3+twSGRbNpMQ3267DYo8MSW
HiSUduJn/FfdQ1cvgVdgtf+QK420Zw1fUoBQrNu2G3cBj0GsJGtgTB6m8yJS3y04IJKtSN9Slxou
q2tIiuqMnbn9fRlVmlg5tmA7GfXRfgmqVYPckRchO1nUFqu0w3SZga5jLaw821hTb10no8uPKTKA
are3cegVAOdlQRFwkdm2fsBG680R9YJ1hI1vCYv2gIMWRZl9Dvq/S9HXp7SNt0BMyfdm2P2TlrW4
hpEmriRRw5O5Ws8D8qsFYzfD+CYFLf+rGzDrxxYQSiKcON9xEJR8rNIoWwnbHb+ZQb/LCheLHKvG
8wcVGY67ABlY4dtVhyFqcSHZsvm/60r5LUNBurmdE/tFjSe9ik7Sf9DRXaQJK3zLFUgHbcvoTA2+
Z9G59xhYeeS08MGguiQBbzJvfRI7o2Z74MTL/4lbqEcX6j+YNQ15FkjQ4ZvF4PXjxtDBcpWVjThX
MQju/UKKA/7LQcCDl54Ro9abdORD0oRt2XPgMHEmiXTYVom3Aggh/jL2t47LkDn6hiThfKcCkOTo
SNH2glTfen2OO/K8/jxGgzhjCxEnzxz47mRwGcetktkQNURyYn3gHcva8R8Gk9/jOCSY5TiybceV
Iy+1hLlzmqfh1SiT9IC65eBKx3dG6VXbAcACK9FifeuTRcx8urj47Rodc9gNep+DllWEXzgPf3gj
tvpjIw6/4LDWd3qnfG29GJj8Y3MeJdJpoOkAVh+8U2BMmPCk4jS6hpD5feLUG91NetAhE0ug/N5C
Cnkd5Fs7Y9wHEeK8Q+2f/oGaKYqaXZG18arKA7boxriuryDAWvfkNpY64KOE/rmPBaAb34YKN3PW
HRYBm14D0ozWVnzdRnh/9bIRqABeJKcuwSpGyvfMApur//JWo98bR0O0wejxVqhmXzn/h/jkTAHU
bb57C8A1+tTLbNfMi4ZnpKeEDT4QatpBxEjmaS8u726q0subg1XoAMh/09lhUm9ngYk+jSKDXujB
ysOUxJ9ZAxTrINjg9xYIdAVYk668ADIbKbsME7vRBJHPkZTBNCOZMEi1xV0XtXC2eOXjpf7W0MBG
DgxYWO003fkLIGP5euDIoUmGwLxEsqn7WUPJgBTHpjljiuIeqKca/KJb+xmrNuypaGdUl3Ry1deX
DOs/2VCXGuqWYMABARP+UBuJHazBfIszezfIvCld5kiRhK+KuUiYLunrloEJ/MFAzqysf2Cawp/a
HPx6jZXPpzAT7KkvwAZohlP+V17OQHzvyz8bHJFsgrgBL6T3eQ4tYA9MqNZA6cGKDVX6IbDS6YPZ
8enJZHX9R49z5dUwGcVzn8fhPukHsBi4XvIEFMhyXSCZPpq/BnXbHA0BHsJaN3fU4xoDUExh9aCB
liIp3++75OVKL3L1MP/FOelbn4YGyCxfzNRNOrNfuSL/XrWd98yGzB/sBj/KQ4s9JqSi6XvXRQVK
HeGTjUvdO3ZN6x2HygjtFYnU8DguA5zowr6IpA3wCw8kKs0sDlXWLe53I4NYmzYJ6AZ93dWRWlOj
4OREjSs3GkhiqGfCvnsGVIYySj+RjrYhlAvpwgIZqfgWW3cUPINoMEvXLVDXELQmsfYQWQ81Yzbe
zAuBT5EDGkXCbwEOyto6xOejQgir6+yj6i/2eVoHlYb6Rb8Lm3Jfx4n5apuAQUr7yN13gTBfLaMM
/LFF+Qxe+ziT8o4gwrtJoQXaLSRMQXknkp3cSbKAyFX4yGniy/BCIF3HqYBl58hjgZkO+Ui0ZJ8k
EHjjPLCS54GL+Hs7WVQDDAeMpP5dZOpTOJLaFMCaIaBrfu9nti5WlI938BiS7vjuDu/sdzfycPU0
iAZAHYT8RfRR9mL2NfZPAXkCfBWZqqWl2FPAETBjWOfMqCNak7UDXcPWBobCVp8GGyPsqdRPRvQl
CXvjGAbAE9yUefZTFBL/kfqojMJ85E4EmMY33tXuhnxyOUaQD/UpHEkZ/Mo2qpB87HgvjRd+boU3
f9MiFgC/AAkNet9EVwdHkSvhdfO3zk6eEhcV0Y1nJD5mWk8ABkHiHgGVEAeMTmgluY2tITsdQTAi
IUzIHFjGhNKvvA122Fv/ULqJe6IGuRo3ibozCqGAVx2jCqO76cWbRLrfdmsQaOyQVvBZhQRxb4fD
rrcAvx2rV8jtm9pIB73oz/vpZguD1Z3S4CCQEVUceb/MtuPjg9/DNam73A050r3iSOSzikR6dXXq
3t0COVIYqwW+lmkDXACwcs4WqDLnbnDiL3laHZsxEt/TfohWRRGIJwCpzufJQCl2bE799yj71LA6
+haZ3bHVWuOiC2TX2BkyPrv6FTv05qvO/cHB1kmOzOgZ5DJ3ZDJ3IplQXHXK0sIFJDIcVdMRH43q
R5MkEpnLlVLdhQockBUkDSh6kYQHlpmkw15dk94k0qkuSQ9+hT3FKE55G2KAHRFJ0m9xVAiLLLG0
kPk9H9LRkMYT0S2OGqIuo6XzuEYWTIQEKNRUzToqqBZpQNWV3of/RHpR7ZWKJI5kiB2AE/1Jb60v
Whl/Q81J8MSrNH5NZwMVqKP5BdDV+tb1zHWkO8ltgW7nFeo9sLmAllFbyMVVO2EmCrjqcOXIJVo7
6CgQIZHMJFEzAgq59O+jkJpW7cwd8nC7eAR54eznAMVYMt5DEPIm3RJI+ejy57cMwPbLmC6OHMXR
qATDnzimzriuZq062JlmfrHdZA+IADMy2qe2blBGKaW+1+yNnQE3giPbx/bJ4rgNXngJl4QGL0Oi
ARrRK/tNkJgxslzN2D65Ywox7G3rVA5VC2geEpHnurZaYBoDk9c6kSc+tqbF8QD65KMsizSg1rRw
A+SuVkmzjCO/oENsknKt1dZxwsY1t1C+qtX6vCEwgBZzTx8ZSd1lQhHJF7CJEmSA5rioPgJUIoB3
cVI3ekhvjdvAA74TlpqJXLqqRunMNsMJFvVdl/WHAkUL5BdYY3T2ZBOM32NRolp4RiloO8dPUWJp
oIJK4mpbaT2KnZlgF3wUeY0JWsVX2E/o1ouTA6BOv+tZgPxhOCElg11KN+Z74EAEF+Fth1ZEr6YE
WzP0W0eCqaFTgQzl1ZBAaz875s3yy5g58epnzQk3Tl1Z18wNzGuNKe+qaXCGA5Au66oMWehWALhC
lb7Ug5hOM3xyKeWIaYpcFHAiAOlIcsRYnQHnv6ZemwIfUsKz8WZljMYPS+gxcqIBEqWaKUoaFLJK
pcN+YOkYHpeO9NXjsb4ZlZKiBImGnDtSggDoPuAyxnm7FLkXeoht60a4+HNGlJBNPdsaZet+SmqB
ChXbAKYa4DGXjyYyw3o34YzfR4oxnr/8JPLcNse1Htj6WksA3QbW9gzZn/Lz4QH4RszZDTaCJ+Bv
IuUiDn31MUFq1X7p8go5I+3sZPgnEfkpTH82yRSixIv6PM5vliyz8hMoQIHbYSXdYlXj2po57oqG
4IQStcDkTqMzikautfknG+b+jPThdqXJ6SxlA1L6HyUCqq7J+bWO2u5wlzpILjyJknPb4JXYNVij
0AjVpE4QbA1giAFgvDAujz6VFQNZx8ki8N3ArK5JEUzwyZ+RCA5Q0HZV9UPxpNKxe6NZIWeueBKS
hpn076jeBnbSi1ylF8Vy5mLa6hWAVB3dw7m+LJYGvlp+KucKj5tEashCPkjkPQchVn+k8hzdPlgj
CliDECV6oF4/4YPUXvTUcrf2hNJXC5ClLyEO2K9jaG9qMUv4uE1SFg4Yukcn2lhWtQox8qINTfc0
h1H/ZJUGJP2fFHlF18WLJfsUQIugDxsNnKl6evM0rJB+CupOk+WbSKvYKTBDBghHc16kB53qKr8u
0L01jkt1n3TKQM6o8ncP+oR8fs1oPowREKfcFxeoTR9IQU032OaqR6UHEA2bZjFg9ZeClNc7PfiW
PUqfLB5r+x7wbNwXuh2s0wRFEfIsgQ4VsJBzLySpA4qwsLAuHFwckUjrArZN5xB6MroHOVY516iW
OfCkdFoPtx2kFxyj1Cs6najxPwRWbbd9bpFycgGxA1LgQZTzJxlwJIoqpDAXEjKRA1wM5DrOR8Fx
+ozV6Sqd+fe217wzJaiBfDLZhE41LvlqPTL6jlFrTD5ZaWTefqfOCFBdIKqZwu/k5MiSEDYkqYbm
KqpLLkGRJqgE+3UIzWyU7r/7/IerqrAAp3dXJrM5SiPEn4JVIBujtYcroehL1J9M+56WLiSSlppC
LlNKswucDfWXUTaznLXgOSo+0tHJN5kzfwS8bL3zTI4pI33nPPnNXfoaGBVr3wUWSY1yZSnPnjZv
YzP7k1wX3XvfcofiLVHITl9ieTkuL0ej731IMXlBvjJM7O8Mhu0dcS7AkRPRp/bSRzkOP+IMCkto
sjfSDqAw95iCPi+GmjzU2PU81cEJpUPByTU/DKmdnsY3TRqAQJma/61DFlSWDunJ5e2PPgj4pvAs
3IZsSAo1wY+DHQVI44f0H3TKhaQ4LkDy42WfUPz9HefrmBb0PNr1mZgPnZVEzyB+w8eld8nftfbF
adnwPceCUCTPPeDOLqEZFCuk2/K1QJrdhXQpoEqBTynN1IyYc0R6kO7JBRMwwGMuVuc8dLw5UwdE
zVG3NrQ0Bblz3Rx0OzlbAIWqncpH9kV5BZZUCfj+vLxSV7ecCIeQxiv1ksabVpHnJbaFQvjuJYnD
9BLkRrI0key6pVaAOcictmTQmhy3qRzJJ4qNbZSP2Pj6dSx1yTfrcNjIp25F/srNQIn3sSq8rwlK
wMACa+d/d0DA1ALn7y6dUK1jZNVHr+nSPcPbbh9qVfWcljFWHHlNrhMSNjINSVox+LwnHyVJ44Ua
g0fDxgWg4iosm/GCaQNwrUgksyXNtjTH0hyROafMM5cXw6auR5y9y2hFhfqiYUByeulGg4ncCdCE
1LYG6JESpQGaBWoWX8/wexRYbIV8avdqpBpYP9oK9dvFhOSVUTpGtnS0mqzc54GGIgK79W6eJihT
3U5gq4MG0hUKnECvlz7qTE9TkXj7ocs34I8Pn6jp5dkpEgJCUMQE+ZF0wfTTiry8dN0i02etdOTS
APIA7ErsTzczwifNG0PLJ4OR/YMaffOCkc42mqwSc3qOfz/ZhEOenVLB7rvK+p4LjkJO1tRmOFwN
TfDUdM0VtQagm0Rx3dJoettj7ooyE9KRVfm5Jc6NGL4fgJvDCOyb3oaRH2AdvuCtE+zVABXE9LB3
GwW4618vSDGS4cSAOHB5uBzAScU5t1Bw/nY10ObGyFGujQ2Os+pTLLq/RltUH0OkBn3U8xBcguVs
b0iXRmn1sdXYcwrA3zOpvKHKrzz2DuS/OCRc36KUMQWtzM9ADgdDgZZM6ZFc9EK0z958wcwhnvHM
b693+aa/e8nTm3l5x9+91Bs9/zaF+FHlbGLaykCByToqkeRrBpaJuTDSgQ+xIUwgaaBvevgGj519
oB7qNMG/2xexdZqGACIQV6I9MEyeHKtGcn5XAikYyMXRTm3w14lM/8pM10aWVPhM+/2WoYsJ7wFM
7XvpvfTffGxK4yJPJDcBdUnFXTxTljgUTdNB37FTBwkqJK+/iqmPq78qZhZ/67w74wBu2Fv6EKHy
xY2eSHIZ0NrtjhfrBwNzke2Whvyr0qPMAYXgyKsS+LE9uU1hn0iihsWBhV2AmZ3Mi1L81nOS7sqP
uhSCgytr0gFL8b+Hki+5GGOWYp9N3hIDL6+fIA9jQ+Y7i4oPmjgs3NXNk2faS1Rr1OOh+B/3pYLf
XYGUD7dNZm438zYyrG9q2N2VlfIhNHVL20NZrACNhIZ/KPBW/PJUKPzDMIpXkXedCmDG2OHxvWHq
L7z7G0ikCA4ydLmDTOMHP9W9uyP1N1AA3G+GHyFQnVBXBf3tfdw9dNtmIJsHKsvykS1P6uEC6iYe
Ypvg0NlXYbZ8w+6eMvmpYSqeenr03QzP73m+d9+kW54BRZPfyxHlrsv38vcP5+EmltA94EJCr7l9
L+kW1I3dxSJLjur2sJeoQllQXpy4rC5A9EpG3ywKgV+CGjDPvTPg1PbN7nArO408XetFnqJQThqq
3Brx4pBkcP2YuhtS3g0MAcVwcDV+uhujIi4hGAjwcNaU7Ogu7sImnoMkeKP+SjpqTKDRprs8tV5Y
D9CApUuWGnBAW3BkYZukn1Ln2lvgx8i96EhWFVp1sT7D/p0ZBX41uKFzjRLUwoC29bRcif5INQ4b
uuCDsQCSfffnkbkJE+1cRisadvd3Ls8zN5rb8yT7AMSRdBdxkZ1iJ7t/lOrGSOqBH+VnNdYf/wrp
MeAJBTWylxJUhzCHbam6pAX6beWTuFSXEJ+zTi1VmpCW7NQ0k/GjC+ZoGy70zyPKVDy7L05Z7Hs5
0qipqUETy+ukwBrzp2qe0qfeAuAxighvXkDx+QQunulEXqQ3+uob8qftYyW9SGVXqAkXBj4UFSwS
KCwBqGx94KkApmIokNLoRSbb0xD8pFxYOgUH0bc423Zx9HpIjelJy6fhsuhKidZO/TCZ5gMoEs5K
tegFLAD2CcLjbMbHOx2J1GQmUFBt7IUAZOUWjvQUijfZuhlydrh7ulh8n5aHy6u82oCaolk7BvDr
ysn7gqqmZC9EGe2SyuF/uNFHOwnyb12GU7PQbsdD580CpTTVuZ7b4lvR5+G6rwxxBp6ieAZTGwp+
pAGUfT7DDslHbMJUL0Z5NLo0/eRGVvKJuSjXnXJ8DZjUzcBB3NaTPm4WawDYojhy/i5keXaMJXs6
okLCikG/7buYSW3TCLjgpNRmMYPDNQc+TFZdZqQKoThQeqsGW8ffMbtpd9g3S5v1XSx9rNx1HAIe
yLWYh3QjZJcgjeXgWPgmWbJBqR2XZwWyJS01S3+xdY5ZnPSQe1t7DFCTnRUn8iE9Sb/V9aLe5KVg
59GNOmzwovSh8pwnbEU2rq9jNwRFsBVoDbrxp7I1m3Q164GxBTjBmG3A/LjBkiJHuoMcAxoNoHi5
48cEbAzY9vxzbicgF2Rle9BxiPol1+sN53X0GQSSK22KOizw5TYVaAtmEAVXYtOUoFEP8DqsDmQJ
AJFXoRYL9j5k8LeAXeqXsQ6sJbMV2qpIshkrbCm6gItaY0c/XTfA4bxaoePrOrAt/F4iGAHUga9m
DtJNguYnkH7s63bXznAWD6XXQouvvASTYhpqDcFHJO9gVdsabKWBL+OrXQzfmN7rP8oqR06rgexg
e0a1pVln3xmOq7EzV+avup4760yiduJYifa5gcCTXAC95QPdIPZ23qSj4Gi2amyUBEg2jEzH2o3J
jI3mJjsYAOU8vA/sg4ppZ2MHHVLSJPBPNfJuVzjmJ2xRmcdS5mk7zER2tuqTRI1Flkf7Xd+WQZQ/
hVNdkuYKkLY+EOOKFcDTGdh1kDO+KJdAD4OoS04q0OL+2Mfh97gHT++m9lhUyVP9EmmyaNKgukkP
Oh0Tli1j+TfS41+2XYs5H1ZI5ABWpoSSoGYGWO4K+IPR5sHg2QFwu3PrZQaSnkD6gxsn3g6gmgwI
YoW3HW3LOOjd5AIycI59YkcBm2zycfTchUaFVB3Ld9VoBx/CVNc/mXaLzES3nk9ZFbHzLXNjYlZy
BOwhUCxQ7Ur7ggA0f8lEGl8bsys+6V0q1kAzaEAhggLYAhuKB7xdwxXQA4pPDUjbn8e4X4a7wtGf
yx4EFUApnED2iWLuQdaBl7IOnLoxiE77SgB1WhrB2oqtCG7k4cHQvK+ks6WBJGrqbHZ8bH6ILdLI
a5CanvC/KAAACpbKMU4O1AMaG15/Y4vCthLo/sHqUexkPh4pM+ZuPOHEy8AFwkhZKdrj4CW6HEhX
vDO38lZyo+tOwdoRVn9quIvTzXmK/pwbbRUDUvOvup3whhKt/aQ8UC8Z+4bWV6AKL6qzwOPufCS6
VGc9b3Dc6s3WmrqoNy/PLIuzDmkB0mmRJdzHDrlkn+/sPY54/Sxk4R5MnBLJbSqPSIREXrHu9fsQ
CB4g/zHE82ABBddPQ0Q0S9R0TgHeIIAhXTEUiZ1J10kDdRt3xhY39cmy+FTZa6i3QB2XfosLGR78
qFt5yL8GWsp70fFa/Z7yotx5wIISvsGRIBAI/PxyFBVpW2622hlvUg2VepKKsgWmfOYAhO5qN269
SQCB6seT1oqrCYreLbPi+NYv8JLe91HyISTzhIPvoyuMNccvcPPyJSptDZA7NjK75QeIGp2f3x76
Jiz95VO/l6uuSdfWKFLQ42DYvx3om0E2invnRRYaX6G6dfl6qm/dw7j7a97LRjfcrk8D/n39e+dF
pmvEHZaqhbzuw70tPnSv6haAH59vgJo44Re15VfHi/jVBJBi5wKZQXZITU3uYrpddKFYXMMJeXs+
MPLGPcrAftg9il9BkmPeghgu9gWtHMW7Mkqna3CuEg+fKVhT1xSwk1ckCZih49FLQBIkxy+haNxg
tc8G4AaO1Jsc1GiYJWaaE8sa0DTLVzI1aTiXp1w2em7qu0GUF6VXbnfDaISykIQ67Fs8ZSC//xq0
T/ICGSioF3Bc5F/4HIRKe4ulz0E1dxdPNmD8Q55wNUTtJQVCCzQcld7gT8Nk2cMRtUB5M/sQjJO2
X7rgeWV7NoVsF0ocbr8Flpdv9jzfjF2UIatI5i+UwIttt4sY4tksWgslX0A6LY1VUoRIDhvD1j7d
ieQ/UxSPmfkG2aCDHyYeXJdQMvRylVkOXW6Aori6Fu3KSv/8ruP9nckYoUTVI0+UPpeHNu+2d3dM
AekCi9IYilctn5ttE7n1sfu1iY2kudOVfRogU0siuvyip1Gkc0AQuwx4cAHIVZsB5PCXa9wpaeDD
mIeuukrQDc0tmLrqonwYo7rvmt+7qrqMulsVRun+w/N6L5TS/fZZKRd1NaXLogpV2Z2BBN9wAncH
M1+ZPXYfZY9SwcaZLz1G1b0/e5Qz9mbD4u1r1mFzL+5r7FihsWujq55CzbFXcWcAswq8K8DbRqN8
qBumI4h3Kky9Qx6PB7f4iyg7TMsajyQlxPYRhKD0oH4YQYpISSIpyay6DyGoq3QL/Qd5P4R9L1aP
t/KNbeQxhOqTRM17Yf/DVWisI59U1mK18dt4ZFAPB1w72BVFdei6l2S/Ig+bk+PWW2YC3FNjU1P5
2AlHS2YwOY+YT0nPEDwl2ZZVwG2sAZpKOqOqmlMxmH18GGWgZeTEppiD5A2D8OuPUEMI0lWRoUBu
uQCZGrCjI8lIm9gBCEurrI1wBBc0rquvJnyux9adoEi5SMF2Q8ZMB8wy2e4cSEykJZ5r0e+Vk1sa
Q7/nKXD6K94gTVNGxbHiLcbdpe7CGQFwX1bKa7k+xS/oJkissgi3+XhXQ9Axa0MOFJGau8uoqGRZ
7vdBeReeRHX7y+XvwpH97qbUNZcbWR4gaZe/Qgefisu96UBovIMBrEocUgLTt3NyiArU1y7490Dv
UUWhAd23dl3tSNLiR/1FpNFLoP+ra+tp3+cWyfV02YluhsT3IyvY4cX18U9QN08We6pxAiv/jlFe
g0Y/Drl7AGRSl/j/cX+71l3YO/G3V6Br/Y9HrP4wdVfy2anP5/1PRY27+3zuXFU0koy5tXeplqI4
BXUJZo3tQBEU4qV2Axz8gCQO+0JMvOBEvX9JBegm5px/AAyTeGknkJhben0FazhKVBKQPIYmw9nz
MN9LWund68oa2zaervMbCvUd9jSJnLCpG1Qcr5FgCeCDKgQjLZkIm7oH/NmpZQFAdEm52JWJlGUw
2VsggH2kdyDLCrxKZKq6tSEmFyJwATE3tFPZ4x9aaclEo0i3DKX+TP5kp4be1CTlFkOtJPmTJylF
0+2MFu/M35eCUJ0HNar2I4hQyN+JcD/J8lbl8RjlYViXokpoDOPwX5UnD3G87oJ9pOGUNebEMJVM
ojPmkaYTV4AhyrAYHXQLbUMyqY3aLs84usx80TnZVpeupGPz+NIDjeGQYlb3xG0c5ecWAAKRpGvV
w2D7SOvAQf60qMipkUbt5rk4Gbn+xU5Qi1sUmtuCixKw/Xo96yu9BJXE9yoFqVur9+dSbsGx0ja3
oNX7Sr1cqkhSzXs6IH0AztBzp8WZumWEc/YwBgHyo+EtKBkW5/+pq2Pme2LOjuouSHq47P/Wvf1l
793Oe3dC4eivjVPAILS1dsTxpbu1Ei/1AV3u/j/Krms5bl3ZfhGrmMMrOTkpWJbDC8tpMwcwgOHr
70JzLIznyPue84ICOgEz0jAA3Wt1K1fpizM1qQusnrLvY6R84BjHqDyU7SIFGi3pgXsDMAaTY7tT
ww7krb6zgCrUqV8cpAHs2wlbHiCwm4PQNvPvTaWAnDx3foK4rPTjEEUhhu0AEdgG/y+gHqwHEODi
bVJTsqcKJw3Pk9kBeMyOL0o0DM9hMWN3ZfR+kI6aBFCtgQ20uC3gXGLkSgl4Jm0OH+MYDoneoC7U
QAIlDSkIDUlBMjKeGVD0XLzbRkqj/5jaenpVzI7FvmaAnKgI9xZOxIGfBeQmoCHMyA5CYS/qCkU3
xyPDqdOV/TQWyZ5EXmj+NnQsq74aChuKI91ye+pBzSQiDDJ489twUd+HXJbxtipSL7JSBLpZJane
lnY/zc3S+iI+yKXdRKQuNYNdtKdF8/v7oBFFXSzoE9B4Wfjd51B0Pd+WHmqrlB6M3kCnBVTUZMYH
IuxOSiW+TO14ivEMCDbYsK1WSdha4AiFMXlQj4xdVAGvNGQ++qA87nZZliAwHk/krUzetOQd868y
6Ys8qn0NQuv9UOsx9ijRUE9XWqQUMdDN1ryNUcg5lIO/2DguUO9b3fqYWXW6u5FRl8wtkKcAkCJB
CQuSI+KyhgfJli4Zhsg+SPNpFoWF8fl+Fhq33ZcsSqPTjSt1ycNpQHcRGisa9LQo6i5LjTsvPw4j
DwBu/+fkFMFtMqTSgtSGXO5D0NiZm3nHtfppMaEwy/dD3bix++1g6t9BY9+34uDr+s11bfRPVQM+
J3nsqt7YojQ+OjU5UmDittfWONqLW4BeQDgjPebapbE5abAkc9FUFlL8mYaspz/Ed8ObIHPrpQBf
AjrJe+Hek93EEgsECwGo98TcN4q39ZAMFavJzkvVT0jnAZTwCDha2+iBC4ZEwA+Wjsy10EifSEQW
gPCcVqQkWYTEexwKpk8kuoth5Gp/wt8LVRN/lGh3VXJJOH5Ld/L3SrW9yEbx912FtgdMn2tFuAyh
Zc5zGxnZNhRHXy6lab81nkiAjcVxl4IiDRCweqNPdlJBwzuZS2mydzY0NB0AGqBkHcSkCCrdZBRS
kO1fZZ5YSy7Wwhwv9WdrUkGUCqqxG24xr89RWkAIeBIbb9FzcD+sx37ANvlo5bvBnkaU/vfdY9ek
3SMoO7vHqmhXmj2HZ5KTCCepEyjYgSZJZqSoezU6p6aBfCp4Svmo4dzGSWZvJxWjjucTr+ajT+HC
ERAJvpF2K8VDjkpUVoCNtyrnoHmKDcZWXTeD97tkpeIxzww8bXQO3oBkS1CPEfGDCo4iu9TDPYi7
3Gol6R46wkYXoOmzo24Klod7Ug6VOaYXIcONL9zbBJx+5wY28qkHTi4eA3Fmv6t71OOWTqmcqBnU
UTkpSepx3/X0aKUXbggSewjftYldNqwFk4F/Z7ME03TEKa0SdfRN/FNOcBOLTLxpAiZcib0FsZC7
UIBqR5S0bowjKvHx5PHHWuWQesis6zesD6MFO8pV8ULRTypu+HeAUuY7GFSLjHCqbKG+s7lREybV
nfpeRnHubG6GUo0CY301h+BrvIO6okXcyWg4ZU4U1CAkQlFfkSI3Q8lwLaALBDbhrrgRhONAw6YG
dhC4Gn4jSkibTgBMXNUGWwEBxtnJMDdhpVCGTWhWCnGnpuES9k7t0FVLLoB6SOj1QefVHugy3Srd
nnu6s5PX6+X+IsdkJ6/pvB3x+ID3FSm/uYOQ8GZMYVTAxAe4ybmoCkquN6gbm5uujCkW1jrYNiMR
6hTwBC61vEhwjqmmGUCi8Zoc9YCO7BvX2i3v1RVrj06Lmm4aLu/VcXmZx765aDoykBe+ySod+FYV
sFJK03Uns1EDd/yNL0VyAokyLVBIZnUZL5hRjcMtzSdD1Ndrqxl3l5W01gCTfkxwV1PdFNXVdQRG
oiEytrZR9MWPMBvrPd7dF26mhn03NeR2Zxariw2IB1oUGgDoKLOH0QvySkehRgE2oVaAWRQABT0B
V+8GxZCAB5fxPCpgkI8KcAYU0VppVeNMjffWoyEu/es0svLjnXxx6ONLUQ7Tbo5QyGlq2q5x3BKF
ZHN5qt96JEMZtoInDyHEeXa6GULsypJNP4XJyjI0Leh08BoZTXDDpS6Z1qmXh7kVAMk3XeGc93ui
D/oGrATzio1ij1okBlOTNAw8ZbrIEc57y2OLCkQseOLAbSVopiI9kGWLvcMgjOcJZ8E56KErHh5B
HnbtSRnuY9ZaB6ELbmRA+LV4m68dUZMAMLjy0osSBeqZsYnSd6GloSVMFjs+FUEB9G0gvrflegIP
SRDWDJTtIG+fUNyEtHUa46z9S9g09Y6+YSmfKxdveHli1tnatLsPbFCP2FqMvyMht8Ie6aRdwCLt
nHmq4rejufF303W23KhTEDN0+t5yuQskFeVnq9vZFkSH7olEelZce6FquSca2s4EnPhxMn0yIWNu
8ZH7oBZCrZqT8tWYAHbf1LBXQQ0Xw9HqUfhaGBPD/m6trxeh0ESRC9LYlutX87oBHohTdftqFFV9
sTF9Zi7+FE1hRkckXIyfQWnPY+SE5Z7nHUuAiQYkTrXizkoxufaoKEOFNGnwLJjNGK1CABecZ8se
zgzYxtipisBKLqDx8LI6XABMqsQONkPK0ep2ujv/whtudAbzYHSmXjaBVq4YonZlTDm2loWWZNQr
BpwQLgjOqes0Ps6608EvHGRclCNO2wDPv4xIxHQb2lHB5lrlmN8cqo1OcNq6Yh2Ygql0enbD/BL1
34wpSh74ZANDz8SLdjUPABQkYanjfDQuelT8a/EDiahHzZRFQNz08Mtat6atXXgRYiOlqnixLq0E
SPMKckv80bQBvwfSNhdPwmsjdtxA5j0lXocSTA3FWWoZ24cOQIpE2uK2iQraKjCBgL8N+UyjYGYi
NiVqEpaLK2plAh8QfEzUkAmROckh9XrQ+m710Pkog5BZXijZvtbTr24Jfra+zrJjwe3irM5xDTro
uHwd9eGnlqOKHE9hP2ORUkWNkqBnWKBirFFSCAaU34pJVO8rulOeRzyTgMyXH5jW7w2BXAJiewsP
fcW1R7JustN96HLAYUJJTaEgnw7wGL+N73zvhmSHXFqkbXYqCpubuNzQRUEpa2WjpHPny6uFOVXI
G5GaZSz1LB+UDSB08cRhl7WxugtEFxYQVXkHEN5uc84BCyuawsqNE8st4xQNzTPq50GI+KecLKRs
iIvwaBcPXYgkTp/k70VrzCzaKnb1a37KbEyRpzig2ADNGZcDZk++NuEGBJo/XDuq2AUxW1yFG2we
Jn6mv1pAuNjZtjbnQQ8MWpSMOKgaerYs5JVkc2hj76vbMJGKyqphPC89MTQEUA4Kvq2DsLDEiJQk
px7JkN4KcBpYTAS+Q4osn1exWivDx1Q3WsDymM2JGheFq0A0R6MDSA9cErhESS0ppB31NI99jOdG
BXw1gkgvsmWNi50lGVSGktZZCm5EbHZgr4qEcpK7oTOOtyu6s5PGNJ2MT5/hPeNybtrlU0tfuX6S
UXNnJ42pFxXrJY0JJU4xwEbOqOLvwCisv+L3Wu9IBHgC5E9QJoWwoKFp2yywQDO28kSeBdlRI4dI
wFbWuS4Kj98CUE8aKyjX2oNq9yjnoR5NJm218aFLtOl0twZpJdaLbWWw1okFyiXIECWom5f1Nlry
wwXVXAoqVTxB4ZqupRUS7XI7nXe5mj6R7EZBhqQd1BwpeuJekAm/SMfh7qrrQNn+5reoyaWJebRM
QCaRGj9l5a4aUSc/lEDeEQfoLJ6razdldqIHJH2/e2N70713uFeFOZs2rt68hJqH9xWG1N8VBxaR
v4ybAgVYwDBqNomKf2W/AQVHgAOvfF0WNTu44fQRmBM/4mSs9njqUx/4WF0bJOyvmlhh5yRCkbs/
mXl1rowG9+c/zMoMDDg8N35KT6Xg7o57QMHQkLcErvM5bitv004D6kY5/8DBpLbDcnqGyi1l48Yo
abCIj0YB8uLCYEE9oPbWV5IatzJ7DcfRebrDJuGOWC4WGVFfAAMuBdWfcCdPEi69iDdmQF1lygZt
R6pyrlszkFZI2czwpzYcfwlK9jbNSV0nbDptR91lUTfddwPq8wSCIKcE16CdbuLKTbz1fdCb9d8s
bZGSvz2jWnt4Wr4bksgV33jcRCe9tFw+5s0nkCqmY0V5F30nl7jBNdLwTDwLxtNJwUPw0tPF8E6W
5NjdQZJKFUjFXDe3bhSAZA4z1D2SFLf/hS159WFyEmvb0dRyJTLkjQz/E4E5GOB8+9v80lhNsIGV
2OqTXEnoRBX4jd/5yFECEqZh6AFY/pevQs4YoSYFye1Tur5b43u+IM1xNkVn/aJZ5dcbK1l/qjtr
frArA1A2mtd8Q3b5P+B/yp7bwTaOwFnpV2bGm29Z7IBgV8s+GV7cAFweZB2AmXK/ePVr72XtpkzV
fpWp43Ay7QwPdaInm1GxfIfFONl6kzelc7Xo3noki3OmBXxK0yUcaaUxBZAy4OPlh7wt1iQnMxlO
yqQXeH8SQGil00bGlB4kA/Id8lxiByQWTTj9JF/Z/HWOIU+2aucY+7tw5OrWIAjzqctcUEPbjt2B
Q/MvX9fNHHnUHyP3G5neiIUnDUlRpyWipwlOAc0q15YvgzR/ncJO4nAb4uBXmlHvr3OEkXsuej7v
5JePJKPRx+O3sXIttz5Q02pJnfvUNdqxunajsQQHV9rnuPy/mZpASZ8DGs9KzZE2/t+rZKglNLmS
0HNSRL3Xy7FD+vxtKVyflGpH/txxY9SfiFWQPhzEqql7oxpEqlvZJi3HPgE+0M3HNMvyBXQpwNh9
i0G9uHDTHaCN1KOZaiILNy+9S9twGxyEjbahITU1+CwvJdIZdqlWposdMA2AIDuEYwBoHxf55vDN
ate7LB7eMAd4fEYtjPClAKQAwau+7zP+kpcM5x0kI5NC1/ESoKXHLoqwFpLZMxhtmdLiAiQX2FvI
BysGvicTCqCTtsva19kCG24Ttx9jJ0pPaogX1hVo5JJrFyVN0dZM+i9xVbatv7Sd6tXa3mpEcqkD
0B9YT8giOTWt1Y8bCoTdKJy8RJ2C8n2cy0VgQ8UFpf9eDam58QSAFn4QoEgSPdlIWdilFbYM7DTd
1Min9qUNhXJJ/V4cUqt447DEriVZxOL6urqLQMsiWei2Z2RdsAc7arRXw/Mzo6xeO9vynkK9PvT6
oL5qpc3PYwhugtnx1NepSQ0cY44uCCQwHO0IYFHZCCwdoEBozIoB0eMw1J4jGbs2cHejETXpqFUP
qj08gWCpAeQgrHIhInkPMngAKyjN7s6h4bkgYMY0UpGVIJVKcwP5xabg3hKhqKFQKDpt17Nn2IB9
gIJk1LM9xds41nRdolSkHVh24tD7586hdWzj4PbGRa6TLCzOorOTpysZguTUJLkfl8BnIB8pfucL
IaUB0lH6QiIlxZdHH+3uywiBgRbouuGyblWpOccOD57n9c5cA6ZorNdFXCSBMyKZojNBFYpyc5S8
6zO7qGqJYd2G1eOoMHBWqyAJpGHW1/VjCfTwg60038BkmeKPL2QJd76VVR/uF5k7TqjPRy6Cr1Ms
stG4cQGO/HRcbMoJxMuxVsfBYkMT5Hm06UL8na1p2vbJCKYlUZNWFUazUTTUKk1iS4ZkpPV4tR7n
FFWawuzOtnuTkULYTrPFzxSD3GXcelaBMPkWU9qRq6YOzYblzRCQhVyEiAlY2VUZmfmXtK5rX4vL
7HPpMg+oZIn9sYsbPDSlfP4QpvEvMJ0fnKSpTiPznplrWNuyGOLON/M0wZ6H0FCzjHtbs8ATAYLU
G+G90RIgxUF6BYLGJbq0AS7EHyFJwwGnHzR2qQU0bIF7ycB82gOMCgDllj7wDaFLE5B0U4d8yxrl
sxSFbqGhQGdWsc0+4SxPR+UnmZADKcjEBsl1taIumSiu+5lMQJ6yNufE3Y1g3MB5ZNk5hwQ5XQcN
1RAN0pBI4ii4JAb3XbJbhMINO5QOqCJTwwze7974W+4SfZk1AoTaNrWKiyEQploBHDVUjSF40P7s
olx0AIPnO0YVwXBWdYmM3zsnh+CoyJUno64F1CUraigeyZYglheuq9H6FvIke6aGD6B/68fxRKMZ
hfEPCsgCaRTZo/5gcuXgcueVsLo63KeBMDTi3Gi03GfL9l5xGVYOao17bag24eynuEwG6hxVa8nA
0ONNafaT0BtQxz5/XgxdZ5OrTbTsGupD5mznCXcU2jCcBOZnNrcg1vYUXPrncKw2pNHBPaxEM38A
UVobJE3cfVS4a6H2CVtz0WRxv8n59FVtDd1XlCJ50DtNf5AKVCABD691QR1Zm9neaLs4yOg4gkBK
CMeEmjkJO9TJZkUb5D2PVlJT4wEoAREtDjYGOr2g7oJ0ohEEimhIqPJ0upoCEDECnijCqRVK8zc3
rtepQGyRN0BQvfEkDJWbmebW1ldpV9v4uJiea4N2XdnNTGljrrGp3+wnR1Wv6pvZYjqHSQ2Hr9ng
Ml/OscSQY5qDvhYApx9ZLzaXyPlmhRremTasMX/erHL5gCRY7CszesmTrN7K2FPX8lvYGLKmbw/V
jCA9D5MXEnmTCvBr90M2N5l6yDh6ijUAX9tKVIA0l80aj55xsIyRMDch1+hc4R54LkQTGnqRb6MY
APlVCnKExS7XrAaoWuwfIEbXI9iBnJU+6QUeadQKPNVo9IxVF0DU10drTrZmnKFGmGRkQoq+jbcM
+XdWHlmnBtmx6gr4IDnQsZvvTQyWo9zR8Hug7tLkQE8wgK2E86i1qZrO0dUitgE/rfqhQ42oXyN5
9Icx1MHYp+0/vac8N442fm7THBVsTaM/cG80wb00eLu8wk+gcbNyVWYqnk1RNr/lyOR7xEEBUvrG
ud+HzuA8UmMbNqgYHAsQEW+yCtyju6oA8BTJ8kLnB9D8ITspyooTtmRAOGnNOxsby3i8FLKCeaiG
xO4qyiZFQ0IagvcHm7u5nQQku/GhsTS88XP5Dw0PCWDL+B1KKQfrGv/OzQL22QmnDmIVMhj1bpyW
9aVATdwotvdTBuYqdh4AViswm7vnJHPq3di5WbDsgEcOQAV7BfXdtAlu2rr5BExDGtw5GGb2jzFM
5dYFF+oxBffikXrvDaXM8fg2a1m4+y9s3zOZDRS85V61lyHBKvBfTS3D6RzMrKiJywMp+9/jFVPz
SZ9BoCSDvPct/HV5ugmYvmJ6lDPLQO/JKPhdNDMBXmczgH/4333/PV6FnwSYe+pi/Z7dezKDcVCC
yTkFADEyuUBSJv4ZpPzuC3kvFMkKkNdswdC3fBnS/38KV4hDcp0hFeqv8/w9nskdX9XiPghb+yHq
w+YAmN3ooXeHa2MhIwqVZixdS9lcFxHen5ATqcbFPyRnIJwB+YLwrYdARaH+heRkSuKqtHLk24ON
fnGP3AQOCUjZbTWcA8UuMCYfSwExUgvcLOm8hM8sbWvhSfWoO3Ee4m5cl0GrsgSvtcKZzIc87pDG
h2PVm3U5I+g/uPcfSw017TMXmF3kSg601rErQKyGg/TVzbKUyZ73s2l9tGnp8uPZQNedkcFwJt9l
qV3bzX7lAWZstsyvLW/ENrzSGCukQ9hqGSKzliMBgUfadq66n6E6gzbaK0E13Y+Jfbz2mpfaNust
jWK3MIMl20WNotCfAaf6xN1ij2cY81xleMoNFOuQabPzSDrFyssHDQDmaYmrX8AbwEHnTvcUuZX2
tFhkpbEHA1zlX02Kmm9zvAYEjMLpCo6Z9PI0J1234oLpT+3G5jH3HOXidBFeO8p2EZHSTL0icOPY
23TClmR2hUdH4C59kCKKUTv8W9kg/1nGmBVd3bamavlkIR341K2A6+CeSU4OQzwrq8xEAhjNQrZz
UfQXkAgGJALKJ2Bs9b4UNIdThV1DrHyZOnWGQzmxTw2ZkMz12k/Ybx0O5EsiJY7rbQ+qel/KSIHM
y4DmohEp8wLIkk6LHRW5aqUYvPOIcxUykx8Tt2/LT7sKn/Xt63NdUDI4OvtGtjLGrOCpgKvhQcbw
8FqzST2gCcplkYMZxn5pFspFxkgYvjns1dVrki0KK+vOSAjc0EjGcHDCnw8RWMxMnB+17aTMIneF
HbTJxWYjldHiV6QDE2gG+o3Tsdy/19+MTeGqktVNQIqyBCTbZRoyuIl4I9UyBfPcRCC3921JRaY0
zX98BFqS0pu42Nyv42a1/2K1TEsz3Kzr/oPcqG6WcLPkmzD/8mmW745WcxOGJgeaVBhMZWjsbYWD
GiPNvs6CKXrK1GtTA+7XNzMv3EmFMU/lQck1oI/BdhSNBhbWLRDxAeDoRevRaflL0lhoWiBEKnP6
mLQRfwEUouIj5S06kNIBcQNQeVsrOzeJ6hxGpdMDVyn7S8wV9aQmCbK+1Nn9ptmP+tQA/kOddGSv
zzzQsYsHdI6K59XBqnl+MWzrFDtZtoxGLQK+CykqK/uVgbVhxyYrv5CIxfm1Z+rYhqo9vA2SYtEK
OzLB5ryLR+wOgG+F9jse2RSKCiQCE4RHMqqM0GgGDnAsvQfZ0e+ZpJ0+VuZON8xPEXI1fBDzjCee
oGTH5gAGSvpk+owEOFSCzpG3peFkOKehSuMPrEAVkPsc6dHrNIDBmprUcIeHFhVGNAKZj6n4rAc3
KOiSz9JsAPutnxRGsi9Lw1tca4Z838L7XNuzftDTfnwdegFONNj5xRTDxMZK27Z4dkeXvVqP4Lkc
Xzs1cZ7srjzQqIxD51yAWBLsTFB6nqADK784rIjP7uAi48q2k8HnDOc4MN1L/lpbsN8STS1QfnfY
a0FdhKTAFcrCyMajNKPenewuXIYNobUGdJqQD+EmRLHZhgludGoABHTtmUDtB7C//cFMNNws70xU
lxdXIblo/Yh/2Bq7GIKjjBr3rSeHzghMhdIGgDLJFLHVpIhNJ+rd+UrjuUqjFRL6PoxNlK/iuZi/
ua6yGRSO2wrXlW2hxUDRHuvps1YAtyrX5m8acOBXmRtPx/rVvtSelT6DJhoHSS54K7DNAVSVjBmg
Aojj5LCMJwMIqu7ODO15h3P+9oi8quY4Dk6z9O5kpOBCm6FQDVSof7owkCFtDXX6cCenoHeyOJ1A
+3oz3Z+hSBFrbngovBXKXb4UM4s2paCuBmfsXPjUzXtjKvyhLbQD8VRT4+ExqvDlWKoH8iT+66VL
RjS+D5fr7acoYtkmxJkomLnBm029DGcY9pq6hV1rIMEWemk0gjzroBylgHrAlwb6vYwC5EAkJZNq
blHXlCjpNub2fGj1cT5YgjCeg9pYDxyF9cjpFVKpIktPaphQL+N7+7oFudH6LnRsY2eoyp1/lJCB
O8wBh+HZ0OutXqdpu3ZG9gUM0f1hbNj02BfK+NiahbVOsBmymoWMFG9eZEENyT24h/HYH1xsvSN4
p/0oW26uUZJorjj4kT72fWsD/x3DVnVvh0wM0yS/arkZ8ydjmiZ/1u1Tg2e8g9d7I3JdywlXbBCL
t7HaHkBAdFaRUKkDfg2KzlONXQ260lHU9WTArit96vLO+93tZnty1/8i1Q2G7DMRgBqPe7EZII1l
2uNvg8Lbt0hTmmsqLtswx7b+7/g3BjfdxYBsl4AUu41N5GlS98YAwPWf2pmVm0UGUgEFlC8Ovs+S
uSgzMwAvL5q84epxwpVbS1LzEUBn5iK3zCnoFWxvkpxMNQHXyTK73PWOqYTArjcykCz+DkeG2PtQ
j9xQHgEEsw3jdp0U6YgnfuaXOHAF63KPDfybbjHa9rHTo7bxqUsNzqOyDe8cpMIK9b3NjflNvMHj
SaB7Y7d616lG/bvPXKdfRVY3HBNqMrxY+fOcXcfg05lXQ4/He+y+QENGi5rGKFUS0nd1mTeJvWll
S+GvlmISOZ2c6F0bU+c4OND54/874xzqYFDSKmOnuPZ2cDOcIoV1DVDPYnzBrRmbfeBFrFAQC80w
GhVq5RYjltUbo5sXI5IVIAjJXnOX4Y9qO7vM1ewjqgLwrb/17mTARQOuhsWNQCrIA7m4V199UOoG
FbuIJcOQzWjPv/BP1mz+fY67yDL8OAHROuP2nkTUvDeN9Kf5aVi5FjLZR3UlXe9XLMfShnyntq82
WWb+I2eUFnIKKaMeMzP8t8vvSzrffSt3HyFkXrnTqqLzg45VwACIefUlc/TwU1Fl8cpx+vYRiLD2
NkkV5FuYWnaOcbi/BpiR8gH1IjhSMHP2nWs4zCT/uYi3yaRCJJRTPiuBOXrRRi+LMvcNbtaH/+hW
tlUcFBDEudFHq0DVlTjIDrU8f4z7Bnl0GNVlqoBxrLEWpZ1qQGnxFG212FZgyFIdvdrSsBnGPmhR
z3eo7SKIp9FbOXZf+QqeF9a2MuK0UI0ndnTCioH0ED0DuYI5WFtiz2filcgasW+ATEEz4GrZblhd
OY8kiwEyAD7SlAWGMCEZ8FZRuBjbyGCDqE664RFJsnlf9MwnYFDCk1/G1CWhJ0oq28l9VMEdsnUd
E9YkI61F9ZKLt1QtVgBsT3Z6M5zathqUQDpRj1BJqScVNwvodNP2FdecVyS8s5Ero54OJqvMLbs9
ocN74didhhJVjbgHS3B6GlLTF8gitozyn0ZhPyqmT1/DyBoC5lXxuUS25tM78ijxwqeKVT+I4ObO
XsgpjjV41ziO6OUqLzdphTIkqiDJNeUrngn4h0pV3b0SDt66mhL1q2W8kD7FG8XKSlP1CGKp/Il5
PeqXROmJmnpfXUe7dUwAKHGpkHl0V16j6dzXRjYdqPaGGiq7ITO7RiEPLkJ6vApZ36wo79aYrWoL
0u+fS2kFyQRy8LUG401NabY3xRlI+t/gHaTc5143AhMNLxDUpGKoJVHOfBqDc2k8qkDIVW2A0UqR
9HhPRkHnQbfDgLoMlLPBWDclAN0wE8loJhqWWozqJ5a9aD0KhsK2Lw5GmPNXpiZAPp2N8tziv/M1
L8GrFxX6Iyk7pB8UzJheUHCdvzhZGqRm07+iBJg9gqD6iVxSzvsVqoF6v3PVYT1Xjv4xUb3IZ6h/
+sWqYwRA659qlXK/MC3vQ+/l3UZRTbwY8co+kRP4kvWPtWlfnfD13DkNwsnmSPSyquqQN2O+VzMn
fLSYKt4yKscGr5JWHbtabbaM82IDBNjkc9mAzGeoR3bxhjx6bZrJL9Ux+ezaQ31U43IMaAgMiXMz
5C84bNdAk8d8kZ32tbMYX9tG5B7sfCif2qIesNELi2h2HngzhB9nuzG25azgfT6L2cfWiT7YhqF9
75uo8VOQPa+SSi0DwoQlJFimat2uDfvIJxneM3FFGzWUPXktakdaY/BWcZgXoAorkw3ZeBw4gyDG
NgNsX6iXWkMmJGiJD1iNdsnLQcUmrZ1rl842JuDQzs36RjgKjc2QF63ztWUD6gBlb/Wz0XMU9yjF
T9WNizwAWoe1UsBlul7GOJN7zCMjPpMxipH7XWfzwFOy6qL2DNURBjPwtWKnV09MpGI0SDUxXLX+
NMX6wWZ2+9wNlfGhiMJ1O5b1p8Hg/QlcY5Zv5GEcqJMJoBAcXJ5S0VCPGmzlOPtJy/GapQB/QQVM
ODZp2med5flTH32hATWeWnpA1slQyjU23TPJpBPJIqDXBIUNADLDiPCcM1W2AmZfHfTh9XRsAVh3
09zJFo9S/C6lIdm8RakLZIGrsaoANDcEKaJoqEcNtzoXqPHdEBRWpZ0LTVXPTR/OIOIDPWFW22sd
+xzrGTlRL6VpDHsAnTQBDZW+UbElrH/tW8V6MQxrfHbCLGjFiEQh/i2Hkc9PU2+bPp7oMtynBZPP
wNp8WytGunD6LAQ9xNVDrDzYq7qqYw1bXodlzI2HGnffFDBuqCMEZOxk6Q52Qou4PColK4+lYPyj
4Z2sdoE87Q/C8O9qFsf7vB6qnTShgBT6XRlN/3e1mM6Nxq/zOHR7YL0DsLhwhpWbF9oFl/zyiZqo
BGX3nCdn7B26UcDS/sX08NdcHFACEKFKy84OWs6vHn2XD75qpM6u7Dy4IEcsDVg3q1sKaAjDwdIt
QBIN40bOBJzkecXraFwvflZZDWsvy9SVjD0Y8bDhsWkHTFFMP4yz8SH1YtVHEmX50FuF8cA0F2X4
+sy/TmWP6oXQ1XDNaupH3cWGRd6EegAayxLIS0CK8JCrpERqenIirVB9zQImvpe0LwBGml6m3PmI
Iub2e5/gYZAXVvMEZP70qI8OTj0UDdwkw4q7ffsdrJsoCkwKF/lkHBgHLpAVydOt8sfesNWPVjQC
eClKh62BzS0kKnoHMrCbJME/St0c+kbbT6L6rTbqDkTiyXlJchEi7Eni/Rjl9u0qScx2RXaR4TZn
pWzYceJWurZrd/rkADISP47slw40cdOs2i8ldkKwtLK+DMxDiUXFxk0ajfML75CuSLaMayj6xNU2
Z2DVA9Cv+TjGmbeLyybfKVHtPDHw7YGFp81+Du4eu8vsAUBSM5iKQXqoTWPgTkgwCwal4Sctqh9x
QZ2SABYuwKywl3Mdz96MM269ClRsxzx5owHGoiLU1pZSa6slRI6q8dUwjiCLFWpHNKgctn08NLzi
LtuvLFWzHqlpm7ZfV1aPSsw3GUCiAEeUKb+kiCOT8ZHhhARk549Rx67eOQgcXNyqjiQnczVTzCDn
NdssQ+Fg9mkZjEnxOWxAd0Dl5YPiADspPNOAqs5FwUugjXq5I3C3oTdAM8mKX6rDn6/8qFaFklQu
WOpMawBVnZMDFpC6oIR0D5zo6KgLhrEOV3vBVZd2KHaeyhR/t4J9HUSBDjXYftJBkOjgdVnIcM56
VfDGxR5BPwNs5s24KkL1QWEdMPPT9AjAVZT0gFtHfXBXje06J14WK3eYtaM1ZgbOrkX3ZlwlEzge
yxpgpbFq/h9h37UkuY4s+Stj83xplwIAgbW9+5Bkal26+oXW6oCaoBZfv05kn86amnPnvNCAQICZ
lUUBRHi4byzC/2X47o6yBromGSPlN0XM3BdQVTsXmXoC+fGAOHTKkEhGcHwfNmyfQjXNs1oKrVY2
9Sc5Vg8ItJtb3avzoD/pVknG8tCpyL/bk0BYy1Hk9srlFbLzwLC+qFBEoI8PmyswJmrVWkQdk0zG
2yms6JaxoTuMYeWuYmK3lwh5Wb83bPnsqAixhp5/EyrvHooxeLbzukFj5MdEIYPaFRF7dzpQkLjh
II5dMVQPBclf6qpn740Jcvk0q/EfCsf+tcG5tL/dRd06dIdgpbtjYvtpg6i7qRxnV8mo8ysoFB9G
7vysJe50SHDgPa2b90NqD80OPIB/juj+p2Hdvfl8GtYjH87by8r+9RFJys9x90KEQTduwNSZzgfd
YjRtF0i6IIX+29aD1ewMxXXp2Z07Qm7mT2c9AxXFlocStGmJL1qetbMesHPkFS2GFIuekfdQKW/I
8MI6qP5mVdaEq5swsJhixjyt82tAC86HYgloZmYvwlVWHXQTqKc/NYRvTQcwOUhrzG6QN0F5VY2S
VZSBUaiy2lea9NWmanmtTipOuzWl5Rc9GLkZO+jWaEZIQgdp/y0sK7XmOT0lKaSJoekFWelJmlgB
DDY41XP7wLOWtrc+sFMQo0vqJ3AWYNE7lK+pjccpzivBLJW86xrWYVQblCwANjxXvt6LXvWgPjBR
bhye1bu7Sbe0r57V4RzI31W7T9M/nrL4cI673RX91gYRxSLr2nTLAUgdUw5wbD+C0wZr2EMLlb2t
3dVfQilMvyGt/Tq19TNQ7MFPPiVAZ9Phm4oh7xNw8Uh6l/lBYLR7ESto6mGPE3ifm8gfd7fx2lbm
cmBdutBznDiAu26CQLvY0qgYln3boXLUKU22St0clbNZht23w5xTEEXhZcS3AdFtMX6RYYmBHmt/
QSENROOenPUBiqBAxsoKYgNAtrq3EWJPZwp9p/3NRkTceqjhSAFriONFPKqs8LqZJySsppkuFxIg
6Swp2M8Kg7p1P2gbDeoRuZa/8FFJrZYIUYPKByt3cG+gPlIfdHfInHrfGo13t0OpJRwW936cOSmk
1gGZ0baowOrgdq56yEy/qt1p2ZVYNRTOz2pe9hMrCI61CSpWg9XFK/47KIQsgnyJJXHjQwfMXN3g
4iE4OJmqUIQ54801NnxqoHJpmN2bNt3t4rfvHUeOn/yDr+0+Q9FhOqRambJuY+jkpv0qd0Fq6FM6
2NvebPa5wp+9SE3OFtWIrTclUyKv0h4eI2k/WsaMWdR18DeWDXz/7Tygi+Zv9fN6wAig/Vul5FH3
9Cg28fWSdVXgFVVTn+KBghShrq415BiviQVNxtk0WXF91fbfpioeC89t1LjLHSc4xDkUV0rVnkxH
SepXQ91ssOz/rm3tPKBb+jAOJPBDZVBkiGdnNhnDJlXp+naHshaFMUkDkPpc6Z5xYJWtdvyq5atF
3DUraLrgigfIPsRt8me/i8NqLSqEOVAxiBgwSnJG5EjnyHA3R4arEtodaR4E9M2SGfOQZcm34DHC
9l+ZzANhY74te+XcumCG+9jVo3dnPZfk1bqr2casuPNYIsoUT/34JcNixTeSetor166vUzdcY8cw
sOOaDxJ1MAuEIMKFTVLnqP8k7MPTRWtVbKv1t1XXvpWAs62trMwv+gA9ilWTF9GxC1V5dPTrPycR
3Rpx0aBOIq5TFGOwEiVqUZ4fhix3lnKQC4ndxItygAdIwyHypG3FyEuJi2b+CCw666XiHl5ncRAc
bGWnxyL2Jnt0b53WmqbGd5s6PXKHT6sB9ZwLc3bTvh+GSwcJexfVGyvtPaUyu/nobudyu19gf6JP
fesVUAw4vmjhK30QCKyKS9zkpT8UIli0JWDqY8koViXOVUUiX2O7BxIf12mQgO3DChjhGJUK+LNp
boCssQM4Fqu4M8oRomUTjLWfuKnl3oy0TB66QoDZQvamuwCfI6rmUU0AdpoiW8YcFV56iluK8Qz+
4HZy5UUfJkX2tJV8D1Kc8NLMBxok7dZ0k593k3bNIgfP0rwDoHkYQqyBsnBTshJk1TZgadOAjWmY
5j5PsL3eaVsvqjeSAmCRmUV1rGqsf6ENv+/tybj2VWRAgMSOlol+rpL6UDpt+mARGT3SkAe3wYiY
4aM+5PGhaVn6oDufHPSkP8+gHSobiXoEsoe3EfSETjfX9AtoxSB32Z4QQ7f2Rkagr+vIZMaq7LsR
F1nZuwdeO89JgEoW1yFTC91XpOl1kYc+xJV4yKuuXYOPqADIO5kQy2jwpxveALzq0uDdDIpOgahQ
ULxWK3MOb9wMU5AUHrZeEqUJVrPlkPBbjiHL3qFc/BPEKOMl7Brk9JrkR2jk+TsRJFkWWLeAbOs4
0kTuzfmQd8DB4GXX/EvTDIVnZC4CcbNPI2spV1UBceIFWNxRNjFb7aqdr/BPzfv4bZY+M4iQrHVt
W/vPox/OqR0R3Nm0PNjnEFMCjTDeYhWkQnoGvqNlmgkQ0KWO9LOgDc7aRbfcqHjsGLF2JQ+ou8hr
Puxj3FN6EMx5WOVHydD7DQM1vjbqQ1CkYGLOhVfHHfth2fwQWwbVDW3pDYYKHnf4emPncVnwUhmG
dTUb07qGDQi5WB02O5RxAVzH+myOXNRHNbtoP5YcB2jvXZKhsq9txI1TYRAg6zBbj0P+HfWOhnrO
nYhEUCDrgk2KkO0ici0QMGsW5vnglrU60PmAYGLSfBjOQq+nprHXHsSqoDd0n3brQz2dbhPQu9QA
07wGZBjWyCNhMzd3w6K2FyENsK9Pe/e1qD3I69SvJIjoceJ1u2jt8oCNSASsfSteXSBWEaig2QFZ
U/HqRF9trJtfJkIa1KbWuBawvl6IiUs/lHxYGlag3lpu72o8qr+DODZaSJB4IMWgNqZbId44H1Rq
F+CQDosTsjENyT5bM3Bfnn5oL+3PZfK9Be5o9eH6u19W+iq6d3VLRa0N9LanL1Vt0V63SzvLXqap
lnvg77cgVi4O8YT9CNit+bkQRrArK/PiGEDFLo1eMB8KYhNAvMw9G/awdEzxoCjglswp8y8In4Ot
Q/HqTEYuLwmWmgs18Az5lbrwKpLXxwZ/4INrVO/aPmFd4lvSxOVaGf2TjVWxtlfMSpeitN2tW3Lj
pWl7X39AGOD9RbqpWDvGVX99GfDrWKMAs6xRAlGyJFp+uKH13xowZoBsbPymJ9xv/E+/hvb9cDvq
4fuU21l1/8Pv/qGp57cdllxUmoV/P3tcROlOAk5n1cp+YmMRrabKEvvW7NsDc4S9tNMpXxqNIzZF
obB/UpaJq3Jwn1C3np/tlp9JmrpPGe+Tp3FYJ6DYXMhaJKtetVb/NW1fYkuC7dq0+bMMndyTfS+e
B0hxefEYi5vtPnpvaT894267t8J57pQNb6Bs2TaJY4DTqzaOtyIw18Ln8wQxWm28l4zpVteCTVeO
D6wwvroqJCBMBUBNo9T0AYKnCOWjiJjoAIc7BzhuTZZj2d3naqdt5hzaYGFSLmzeu6t7vTXSa/Gq
omXq3eu3dYtgd3t07Vebx3IpLYq8ri7NplPs2wSvCIvgMYMnpPUISqofID5xv4m6+Go3dfyUlJW1
6YNOrZVJmpcQGl3aAbcpVHxDEiwiEHNBEXh+ZdyvDYcVG0oC0Kh8ehfcHPUlh3sDL4u/uvrCKUQ6
QLSuDz1TKPXdFJy0aJ9udiEu/3boCdTPoAulbVoh6qbo1OZegKzfzJxWgpic5l4h6vrRwLP20Ukw
2tVdtC2Hij62VWxuK94F4LBDV9v+9A+GJF31dSLWobHEW715T7Hf3jhGnqzyrk2+oFZ7NQqZv2SI
8ezKeHB8bcdq6EFVbfFYQPD4UIxIwPVKJl/wAAEBJIQSLpYbhue8noOT80DIBgPBG2UcVdtZV5ta
34hhNsjVG7ZPQmz98ghC56ZhqtU///Hf/+//fh/+j/xZXIp0lEX+D8iUXooob+r/+ScYA/75D3Wz
b3/8zz+pbZk2JcICG5JLuUDWBuPfvz5EuZzd/6tFLEMGU+ScHI2FLcIKORa3tZ5yFOLvAhDBI4+I
rqASReXSOOkeqV3ryWjWUVoaj9qCgqI1NLLkJc1Y98htAAuTvh1Rr9Z2j1S24hAr9zU2GYK3vGzf
GbA729tnGgO0S/s8uQTMti9Zm1gv7nBAbMl6Vk3XPhCZb0LlmC/g2xNHSni80N2+GaOdAvOdZ4CT
5AUVWZDE6hHUDlxUU3IjWQaIXm9t6GOBugBJlWWqaOdPfSh8y2DkzKJYeTQwU4DSHJQQRoO5BTpz
eukEQrthNn2xSzyHbAU9vRAv9UMxk7PrVja3ZBdWSGxho6Vt94G7H4qkp5UT1ZCKSxx+dfrmpZ5M
9Z7JYVw6MqWbaYjKd6v8nkIv77G3Mh9Ljh5JLABB9rdmhej+XvcrMrwXHetuzJx5ifJuUQusMNIs
W9WhQu1w2dpXBlCcT5o+Q4inSs9YFvtdwYMrmfrgCqpVc0uRSkMg8E+brfpuCRS04cfABF+7uAbt
SJZxzwLoB1d11Y5XiEvHi/989bns88VnOy6KA4lJOSO4Gfi/Xnx5ZtApi7PgVPcWQ3ATkpGeEHa4
MTuzXA2xY71D7H7bYJP51IVCHfBDjt4gXfNd4fGHtcMEmbm8b68ErBUlVDh10g61h9i06nTeLbOH
oIRn9v14APgiPjsGi8+Qr4BSTIssXGNQ7JfpbERNOS7KpHu6++mWFY/8lH7TPm5LbdCQAlJs5KNz
MWadWpbJk+5FnXAuSCYjo2NShmdmAwycaMxuFeWl6TWDekhF7JINmdiBJMSCZluaSB+8qQAFJ9Wj
tt0PcV68TV2Ih2lksSUgCFhtZSo111xBpVX3G0T3HD95bcMWwJg5yMVTGzKIsaqttWrs0webjokJ
qoK/eYyAXu3zf9JhLrJhJogaiGMJ8ukxEtnYsGNrmJw6B9XoUrjREoE8VJgEEcijB9s46JYKY4p7
fZDhusYOYmEpyjtc6/Mx4zWYnk3DKrcIW+xvrrchPmtHAhEYHrrwWZ8I0SRW+aWTYqI+PZJqHthZ
Qtwo88k4dA834Nu86ql6ij6Qwtj1uUk8yfF6UVj37pA3oTkKVtG8H0ja/erK4js3K7H9S9+7G/gL
xG3+3fZ5CvbknccRgPakHKJ9NB+6CigTz5FFtEcQXgHrNBYqXGlDWGPvUoC4zM/xDAxBnARczWK0
kgKRae18s3cGjcCQiFPczjbRELTXTgZCStg+fAzPonbFHOMFxBVkJ2lFwLHTgDxa9z8bgxYCIc5t
zJ0n3B1oZ2CWPoE2/s2wdvzf5+hT3L7I/ZS8Fb++4ufhtOhfoU8C6YhxkY6OfO9lXPhlX047MEda
by6CprM5iGm6C4IMS+UmDd9TGxE2WRvkFDVG9Bj3Deqj8SLigwHd0SE5ScSUUcBsP9tJfush2+zc
e/bccziPb560+TCm5+mzIJj/zZnHfnvqeSFCFccRQYEq+aFfccCP27sOAA5Pv8ziqId20DB1S/0y
Y6ZkwGgUKFOf33ysVXxRIwyw193RDZ4YqU2vnoBV7DTSts+6U6FsCcltQHb1oRSx7dXRHODTMF43
sM5yeotMbvqDY1drrScMaR6wSTM39bXYMDVZd3CD4JcccVoX4YOdovZ+1h4myih9E2rZSxZAq1JV
5vC9J46XZZL8wZ3qJCqHv9NmxIvJMc1zwl9kNdETUrv1zjH6U2v3GTR4ZhtFiflJDimC3SjY2IS2
mzoLbXQaPGJRxP795vLbWbkCKZCheMLjxdzeJmibG9fZ2kbtxO3MQfn79PPcQDmbKktrBBQx/35O
Aazzsq5IgUsJAx++QIm1Yw6Iz/HurM9JsPj2k7JGKUNQgCSiPTgJddamCTXjYtZHFxbP9oo0QFTc
+3pYj3yyWWIAouLTsBwSICQ7kGfPZ71Pu5313r8Pa5s7f7Ju/VVX2/puP1VA8s0hSav22oRP+06M
017gHikX9/6tVaXmXrf0oZ69pQk9vSD4/sl8795ddYv3gLkt9NS7D6lU4hkCIF394Tefbv403b87
aluNQJ3Pq9ZaJLgSD/oQTcTeT6Zntl0D6rfZbpDh16CYW3kBRQ4/DfO3vAEjFiHhkmpFBq21oJvg
nm8gGjdbPw+BNQRD9qzeAI1LNJHDA1XFYK3yvB4o0FujfcpT1BO19RnPESiMGNXgkSYnpzTgzgl1
p+Gir+Jso7v3gTrs1bYtg5e7CdVMv2ZZgfEz7ku1TirHPAAP/wsrpbt1U/YeUQMUuWpugS4iRQBj
PpDRTceNNt6a2toNgZMtYjKlK/AKvN662gmqwHhVGlgo76xHhlLI/msgEmcV07g7NyUyc2EeIXM1
B/bvXV01obsjqmO8ao7z30d1xYXu2iwDI19ndWvW4IEWlagmktL90pEUfJbQqTr3IE/fjmYg1qQU
/IpApLEQTtF9R700NKzi9qcbR/GCoTZtw20egWWrT8F3YLxhCdy+0DoTe7utsN9vjPYl7I1w26ZY
NuvRsiQm6j+HaKVHxziyfMGreqNHQ6kQQ1cGAAYZQgSifYdmtrkDIqRYBhJb6lpiDdXOh0kkWE3V
QRhttRGYE4CPdVMP3Z20zUmyYukWOZjgjVZAvlgmf7PE4v+2wiJYIzMslhlzXc7sT2vlgbNOWArE
TSwG+bMNEoVyJru3WVccdEsfRAldZmM+3G3axUCFGAr+QDigB7ArDLyWdZE/5tw43pk9aGqmWCJg
b83tEllamV7ug9oXy9foSMzrGPXOPsFpQK0DNnTqAJ/c5ma0EhSaYp1hHUy7BwdYXUL/7bdN95BK
bM7CDh7LsH2x5IAFbJeG1qbLrPdOZ17TjP4xGWJAVtRWaeNLt0i9egQ2J8uR/fFcC0lT3XdL0iIN
zH6Pxx1oxBGbWYW5kg5ykdC2bnrQURWoEHL9om2HPZF0XUA6j6/z+mEAzFQVtH80ATfeY2UNipIZ
A40F46NA+uJSGzjZHKUKu9qCKXEWAwA73yLeIJFYkD+6IN13XNnI4Od/83+3HPfz0hpvXOqY3MGC
gbgu+fSPtyaQ2nHAaY/l8CVPQN1729talZP5BeqSQP82720lCDebsYl2emuLgkjTS1yQft5R3iid
99sJ69q/goCnLcl3EbPOefCVNWx8d7F/XMflJNYMiMC3XiDBOdU5YmtRDCHgDBVkJA0e0yB41HaZ
OI1XVo2NJF0SX6DViJTVPEE0+M52lXpFNokDdvXGiyO/GiQbngOeDNdJtkcr6OQrrQyy77HEACNQ
JF9DVIz6hYhIcuwyUnsyQ2T8LQ5axDkBCjAGvhxr2YdeKesTwh+PrZU0uxKfuXOhKnhradv/2tUD
Fc/AXtEkS0Wod0/dotYrPI8CT605kauzuYyDPh9fyNM9ldNxbRthvkxj+4+0j/JzZQj+jHz2IodQ
/atBy+YQCBvaQJaxo9WYHqcU+XK8dabGRgwyt55fDURPygWR3ejzfEJAyCbZD5Z8YVQGP4mb/gir
Nn/JDbtCzEJSsolRNxN/6QmkIkbsAfWD2VHgieVxnB/0k3hEEBYMaX12QPbU/JLgj/iUVqf8BEUM
BS0A8C/XgK75upBTWN0hcZEz1r2gsuxTYIZrk4ZgCHFrGm+y5PqfYwDs3wJQ1CIE0XHIHDHLJZb9
rzEA0VaqgvqNOhb1+DykVr8ldpw/tUwM666aSj8sneypVGl9aidx7ZMxfSo8IAqNNVJh8VteZ/5Y
pfnXEeq4yyEqrB12POxRTsMTcGSw0wEXT0TJEXeMvLiA+CxibmdfB9WkyKoO5VW17XSwaZShkHiG
Vr3WYFmErsX4GvM2jBci+dWAJdWWjz4kSn03q5dD2o9vdtMYK1SU05Wun1YG3vXIQ18RfeyvkcWf
tFdcmZ+9chZkd69uPlf628sIHP70n394BPo+PVjm2B93TAdIWMaQ8prfOB9Cf2E5xjRHGh0kHkmF
93U+HVHcNh4hujYe8fx4hjTMsMGTBzD6EFrq44J2iKQzOe118lUfahRzDAtaht9NgN/Xt64eMTNU
sFslBy5wpFXl4+HeF2sgXsSCptRc3vDKCe3woLdCJOFN+jjlzgUI7PwUJuiRop8APmnpcogfUA35
RqqCnap5sc7mlu4iqg2putI8aPvtwEd2yrCvBjs8j/xPEyBsEp76/OZfCrCeNC4g1lGE3Bnys9ie
hcu2XUeqXDOjAdIEGVi6kxwFzHPXshD7x3P2FdCN3oeERLtGJXD3xE05bUQdOF6TsPYp5GN+Qub/
SQ9ORiIesuhrLq9DHpNvYFkmHhLv/JSBNHIPTUH8jcQcXvNYge3ViH6EnfUF7KfVsQ4TawFsi4Ff
302/h2mJtFPevpsyGmfK7mgfiLa4NAYiTeFAs+8cRBmfPEbJK+8/Xz5M/PvVI7AYEViUCEEJ+xTx
ySpeqRYw3COgAPkpjrAZhWrvl042+bIiGTYLQCWdwW+XIboxZt//o0eXF4duGLegakHlf1NCLbir
5Ul3ZzuUlIyr7j1Qd+pfCs7lQ5u2twm8tMIT41hzB1A/ebEZGXc1dpuoyRi8LIE44RDUZKcFjNus
q7bgSMGiM0GYzGNGAjA8dS8aIxsNSbLEGh3xoEyxN7vYNLUKfsYZDcGXZI7PU2+OS1VR+wBcsmxG
3B9kqh9BuhUuYhln36XJH1xl0WfI/ZQgq0SEl5l9eHLd2l6WBkn2YSiBz0QNu91NmfOHgwzJ38RV
LefzQ9W2OB6ljmu5DhYPrvPpoVqmkFNtS7c90HRieOmX2d7C87cALgPNad5Z3g5JlG6C3tzeTcWk
4Icsbre6RWW5gmC7/uajZCBN0c1+rJwlngRygdq7dK9t98PdBlhJsi/zjnqxIvlyijrTD7ngq8Ea
6KMoTdDytPynDAR9DGnmDxNNkKJzsAEHAjnYU4QaIyCaQ8StkOLfBLztFkVkZhujm1zwjwZJuCdd
8ZCNCnSkIYp8LtCF7lAm5mbAAqOrD9qvarIHCA7kF1IxcczxIm8QKgtf8cBrNoITuVBzOs+gcbqs
kFD27MIBikYb2znb1yApDig2tGr0gLYBNrtiAymxcOzTRTxzaGD5bC4JLqNNPz/GhwaFByPSa0jU
5Gftpu3CLM2lsh0FtmvMmt0QzFWnqKjPLAsRiW7V4GtVoqm1wJNInPxI7SF6gY4O9oJgZXBwY4K5
ORn8EdFR/wZsRkWpnRxviOwKdVGeIm6NpYzyY+Aqr/oAJmEG9BNKlWta/rL1STAtg1q4Po8i49rQ
pNrZDsT0COBDXlFUchUnNmr5m9CMd0ZdfxMTHS4BScaLjM3vtBjLdWOhSmoxgegSdX31DqcM9vcD
lgHm313slm19ehQx28E9jdSRKajNTPvToygg0A7LzK4/WhSQJIFiDRP140yeEshJICsFaHgatU2/
TqISdC/qOpq9PGkP7NYyy0/BZj+Gk9rcunqkglQUgl4N9cJu9kF9yNGyZLUTXXWoULv8hKKd6qms
naUA/BIYEPSyunZxj/X5TnsIJL8QqQUEUo9aqQFkBjVBBTTPxz3cPrL6oMdQu3AdVGb4fTRUj6gC
oisWWUCoZKJ6RJZPPvZsEbaiVt4oETuJmzhba19OKiAkcvMEWBVmdkO2bkDZjHhOxI8RNNqQdl46
nVXfOnezSIx+B1b8dcHHdDhyC0KJQ2EnhyAsklVkG9MWcV3+CAmPN9m64TeRg03F4CG7tHEA0awq
mXw3KaNvUIFatHUOWMPvmW1QT6ukRT2BVoAZ4jzfldboG246Oa+93eU7lFv5DPtY5BCzQzKgNiSq
jiKvq6NuDU6edH7egkvUGThd3fp6CHWj9iKGlOw1cJ2CHtsiA1mLSpSfTMaCjHi8p15lIkSE+I3z
nAbTmgDud9W9NrfWYO/70NNjaRvjZVxE2z5yQXAmx4ldOsOAojZSWMsWfGgvkeheLKtlP4q6Bf7M
Sd/tgmEnAiaNY58Uzn4KXbLskTN+GOUULfB4xo2ZtOIM3BSQdBAbueRUR/ph02A706wKL0P1z6rA
T80XEhtbMJ2hvMjKgCZFjc6i/C1c5EjwKLAB9TWfkNi6qw8j9oqo2/7TRUOuDTVICKgj5IdNAxKo
ND8mVhHmXhp0Gegxar7SiswoQTEf6PYm3pyqyFnxOi39my8ogQ6qqJ9LnsWeXtNEY07B2gQ1CN0d
USF7tcd4ZYKDvvGsCMpnSIDvDJf+DIApPEXBaGCv1thfp/mfZFXmPokHd8WSoj4Bu4GqR5T9QTgp
uRqWFBf3h0sp7qvZqluj63pmNrFTlygQfKECDFJ1qYUXgIZipIETAOWeVB/wFzdkhgZgTM6iNrh1
vPkmvPXdauh8/V+QbZ36Jh3LZWXjn3aDPE6ls2mViYTvjIo0538jz2Z0V5M+35CR2nafK5OM7Yqi
OSkE6g/MzgkUM+YWIiYHwVFLDzpCkFYD56d8PTLUKuoW2hMMHeCYAVB6pUfcithrq5srZCuHrBGd
qLwktkGu02as9Rxou65HYsRQV8cB5PM7LCbB09pVCeCDRX7CbbrVY9p0P8l90iylR8JW+XYx4jKY
ozRaLE63QJwj8ZbDgLaBDBZxz5E4v4zaxxpN1xtADohrFUhbEYEfm4JPAmw21i/gbR8deStfTDJG
qHGrx2UCdVmU71fxns4H3dIHPUBEimr/v/KRDshtLQs7rSBS8aWY0rNOzgDCGl0QjDnrBMzvMZ2A
0WMZPHUC5veYnve796/zhqzCy5DgTTFY7GjyRi2IK9UrCjqDdSyNcjn0U/GKn9P1Wp6nEInFaO4Y
QHC15AK4XfesaHabJOrq1znCvFWvQ9b8OoeeNIHi1rOJnez06HwOVGiRC6Jd3TNByESb9TmceFAL
wAmnRZlyCkReW2xtbJl3hT2F+8Qdxk3oWvLogLVwXYkwPY/OaEHaLqW4V0CqVctyj2sJEcwQhWN7
3QezUrkPXfF1Ynmxgr4ARrUNZGzJ3vga6FTyfNAtYy6v6BRZTwGxN9hjfLRrD9Jn9qo0UOwcYJlw
bvEiiW3ZI2NFrTOfTXhN1Cc3/eNu0a3MbattHBXf9TxBCwQSY6SjjNEJ1pbFDmnu9Mc+D4ejbkE8
8VergCzXltT85hENIwDZ2iVpIBrKob91bEsnfAwqtU2hkn7WPas1xboxyOQNTdiPiy6qz1rncBq6
59RS9vaT/mHlgDRbJGa4/DQwxm6yYTnqNTh20/tEWHu9rk1AfrWWZtCj2BvL3BGFzpcApgRayY/a
lOMHXzQdSvBuNhRLrMcMtf3giMjBXOeEwOJKsdAXazJ3x7mrr2Q9eu9iARruLRsCBPpa1qO6q531
aGV/hSQDqO2CHJHYuNkJ2wxOpoKY3yIyEEwjoip9bWRJGZxGrqQPuszYy2XkgDrCLG4frbtTA3ov
/cUyu/o1qj9ad4d5VH/0X80F7qG4fc/73LvzfW5vC7YGPgZvxL4t9vxgoRhgn1sFj7d8RrDHGsFO
82YEVmYeu1lHp9gDozsbCunitjEjUQOdHfQblEbSxyiJvwZqhJAUdRBgcKt+FbMq8KUCOCzPh/qc
GBWqHzGoTcJKv0ob+snCZnTltmH6zCUJPcduql0JUZdnM2oK33HrbHPrgg506USshPoBRgPh9msr
pg4YWVj6TMFVuE0NENXqU1GzE/uUzy+FeVQ2XX9CLcKLnkpyN9pbDQhKTbCPYrsaAtBUCWwQkgTl
3JYd+cCIM9xkpPEolrBnIyAbN7fjH5lCBqW0XP7oWqO9DhlxN04aRg/AyExgd4ILSVovXoH+ku2C
WXpc58C6CbsjSLOhj+0iqHg/Wx1tdX4nzWQRyI0rUCoqRhdgSJDEAeuLTcvcZaRwjxzlsNNcDpCD
/WujTVEkXDyrGKhldV9PA9wIq8F5RmsbG4j6gf6vk4kA593gbGiSg8dPhvG1K8vo2jPZ7I1pAnaU
ltIbG8C2rRicMvPg3U26B8fBDvBuHhVQDFEVHG6m2R10p39MrYp2MR0BAwIkdzs5HZ40DHIk8/3a
y1wtpQqTVSXJcK4r9+pGzAWVvhE/TR1qmYgQl8aCcF1fZt9NZiuPtID80nCCxmwV/Mj/P23ntSMp
sq3hJ0LCm9v0WWnLdlfdoLZ4D4F5+vMR1TPZu2b2zNGRjlqNCANZmUAQsdZvahutSRuk3xiJ+6L2
ePaVoXUYKYP6vsq85M3JR4wkAqRQXHzf1+oQrvTJOXQeyCXWfmQ87G5mqljANz+We9+r7/NQ+xKH
Y7mK7KC5D4qwZ9pf7+1pJDtSFFp/cuJqX0QlFkDQri+jSd7NmKrhHVGAXtOLO6naReILWtNZaGre
PQF1nh7dWIdsBAoBlTQsh4zka49J/aOdY16NXEWzrD3hbrQoCbhL8wndYscKl/EMhar0wrzCV+wg
3eRbxF/qdZTb4J+0EYyKtEaoNbS0CJeLd1MESSe/ccobNIGt1gQ5gcxYiyLFZvDjYa3qPEtT3n2O
EtBTrdLm18bqk50LtYf4cU2Az1CidRmN370ine6ypPHPQ9XuLRNLa/xRlbOskhsiKKTBwnyWANT9
c2lF1caMU2uNBmd3H4NlsJTWepSbcRL1wo/y8FAgfvSIiKi91Wr4M3D+rUd9PgD417JUxLgd4Pke
k5MdJeanSkflYbLRcx7j0vgkam0kmdxaG1m0C7de1EXqn0psRT+513jSyR8wU1yNiHZh6aEh6VQH
4mtnIErigSzvXMNcVyKtgbEDIE+9FOm/uYcnulecIaMnrsS4S0fXXpaF0YwLdQ7rOnOUl4zMdIIk
1i3sIhCb1nRR/+tM+ziazw6P1DVzEuWeh9wCTOJe6szy74Fjgh20DHtbB1jrxWlDrsVuumWPb90K
DKW2Zm2PFp/gW9/FqvGpC9XhOvjrCkPx+z56qQvLv1a8fh6CKGS5ZnZvstRZdXHf2btYwWVgg3Ja
srcbRKItM8iWVWEbD/zUxgMWxkdnuOjJ1G1Y2eJbLLTu7DplZq1yg0heYKoQEg0mPSvZNGr+lXSL
uZclmwnaWe51fqvh23uUNXpc/6qWbehaDjsd1wOSrDgUT2ZwBdemI1BitQc7Ff1zMfE8jU0+gY0t
hueekWpZqYO9l61TneMeDeZ+T2qpf9YbdV6SVvXOmotKFiO8kqBWK1tj3SoRQlQDMmycGU8CB6i+
1Wxk64gwBLdhbq9laz0yP9PjLKKz3h1ck2xcGqYnhENiRTWSUytSfe20qbOqGF93MgMlAu9Rn1Da
64jqPCqDAX+v3nYlYaOdiLTmILNHQTYC58nbB5nz99Nx7c6lP9vy1G0eZMbf4dGbXrxRU79nRv5E
tNx/CTKQrB5WhUdvrN2FGOMCD3QE5BZtPTgnHWQjPl4W4lOU/Cx3Tq0dKsS29Ea/ZO1BKFmCGFHo
rgPXbx+BboKYnLToS+w4h6EJQQnWJFxzs7C+D5UL7NLQxxdIut3K7gL9MvphsotcL777uzOJMFXX
rYK855hW6TnEBuFMdgZNwiZxFikaN+dbg9yL2tHbBiR1o1aHdZDIbdTmyj4v7ZPsopLv1rnnreKo
9tXyvYs89e2EyrjPK7L1sV/pRKNwi1Nh4kxb+P8g/ea/5b3FQE9kbQbGDzeJI4SqAAPjFqWvotIL
77KgMj9XZP7m6rI3mz16xck66vvq1XaCr0RR4vswCYOrC7bi/WgH09RVlBrZXQ7I+HOrbeXRKD3h
IJoExybR1IcmQpoSu2SfdV+rZozgwZ1HIh3h8Z+NmvgbDhWET6vpobPLDrKlmnxPtQ4hkUh/Q7e3
W8FLwkQKFZVjo7XnNEMKyJ0XusZ3JwFpq4XgaBeMeNYRAdMIe3S8dtZhluxCV6xsICyh7QFk7Vvk
FfTAurNnK3vUeItzkHlwr9vWAYQ8FBMurarRxEtJ9YlnOlCHoAI0oXfkqyQDvciKca5lIMS5R4uG
jcQtDCEio7YI7j5amEgsQ+G3Fweyyd61G0Bx8ggzIK8Th66CODVLarsL/7A+Qbjn/Vw3RATqqgDR
cKFCHTrfNgNpGpx286vc+BN7et/fyR6pjFAPvchxe+blq/nh10TSaVVhudCfQv2iAstjM5wV5huH
9ypZD7/oHKE3MT80snqa97yq1/e6473K+t7J+k2JoPZKm2HOY2lvMlTej5HiBspKJUsPFYkcHUI5
yaWGCYFxQV2gfqCq1Uqf8c/yOHPeS61h988JI/0vGSOYO8hhOYZlm65l6h/zjW0K2z9E3uMkDMKF
khQfEDPZq7Hy4x3DkA6I6/R+aK3em/Ugz3e2g06kH2hvbq9bezFN3sXWCu8CDzU8pba7liVZz8dq
h74jGjBP4HHUM+/UwOgW79SPuc7RrYXPm2jOtMLitjSbVLIS7G4HEDv7nuTjohujArddu9/BAtZR
BYkH9azn32+fhvOydwmq0sJg3CEoNv9R2eD/+vNux//W4JhfsiAFuaJiilpryfTGzDCFkfClTkKx
AfaHzqsDlz6v9bWsVwJXWdWurWIc7KZP6Bney3p3ItNYahEUxYY4aNpUyUI2FAWRLs3Wq4vWZPq5
90Iyh55Z70a3qgiLmla8DIoawA622MtgLPxVUaBCznSFZXVvtO2y64wAcMEQLF0zVr80Uba1Brv4
1LVxuBNFivlR4Kqfa3482UFREm2VVcRgLUNBbtnDyck3o/5xgFm0Sie/2miTLh5xoTDPRpwee6v2
oYFYoB/DUQ0PcMWdZdInIPWyXnvQ29kdDcOroDPVh3QiVcH0sV+EqUs2kQuqoaSkdXsH6D5B8+27
sGmJSulB6pX6xdgepocAaSxlac00dlZGCz+p+gNmQ6ebH44oc3WdZHW0lnXNgJaC1xKMNWZofm8X
ZA6cBDGnMIq/yrrA6zRk5tkM7iQ2hoAJ+rONAQ/5RA4XjptoJ8OYhmfsBd5TN8AA+33lk0yQGRv8
RbSFSz7+lBDHl91kvRY7Yg9CaSR6WX4Ogn3hz0N6WOzj0EbiqwCXJ3fiYg8KHJZoX19sowsfceAd
lg5WvXge2OFj5gJ5TRxwQH2aFrBQiwGHOlpl5zpDX13xJi6BKB/cwiweWK946ylpTPCSSfkQzxsv
LH8EokkOsgfzdwA9Q7WUbbJXMLbBUiDwo2SAxKtwMO7kXsNCO+vj4nHIbGUBooUx3a+G66iDsS+6
cnxrMv/3hlmQaBGaxvgmj+BdMh77Vr3TYoIhkrAiN4Xqs17Fk3F7Y600nftA0qE+xjNpRXMQXYjG
jRjCcNPHCZoHfTytnbENr0rhKvgCogiVMyveIPesosrQORtU1vyTcOxyO4xDdQJLgkQSs9oFUKWl
Vhv2g6o04lkzre0UAOAIs0A856xlG8RerzCaSGmG04TuwrRJvbFnvT2MD8nMIpGBwTxDQsGO0qU2
Fyu/Dpdl7q6i0aiPcsMYVmerXuUu/ufhVnM/5oABdBCr1maCjU2m/iOwhnw4UsTIEB4d5MAW4x0I
aJvoYuG/b+rWuYRxoxxcx/Xeq/BUtCWJb2d2069uoiTsNYK0w7uks6CpESjKyjBYOE1rf2P2Yzd2
9c0HoLL0R+KNiJBrh3EQLc7CqoWvo76TPSMBt6HtouiReS3mmFDJtk0z+rwu/eqIxOxO9yz1XgpI
zKW26X4rhQj+3Ev5iLmNNOBvbUKbqkUCyWg3dpV47KvOWrUiGTaymGGSfjZNZm5zoxyGvMFJsZRt
KkaD8ALzKGWlJ/SDYHG0MKtOW2c9jjea5r7AbSzvgqYtnoRZPRg8TF9EZ4hlqVuspUSVXPngfiEb
zByPjxwNzXuv6PqjowBMgav7CvEHvwKffwtFJF9he4+792KNOT0cBCHO/DJs5e5oVIoGGWbWzQps
5ajN9m36EFjL3mtQwxrGdGE1uXIgYL8bCMWQ0CzQvJ0lbN1ZfdvHuH5nzkVZp0CJWovAIMj3Z52q
VABugJfsgICiB+YK66x3VbYeOtSB/ahTFoiOKa/WYD6iUmL99PT7wo/htzdjuw/Gwd8mFQlqL/K2
ikNC2u8Mfz/mSbF+F8Uh0v2hnhfv8Db3h7sQvfQNtyTwB3AeZNvuiYPV96VW7bAT1E+VrxLvmIu+
0WsrSxPZsiXrCkg08Pt9jSLIuzxPJgCvOYF5l/k4+0RYMyFp0O4MPXO+t5HzGk2D8pzVY7iBSVMd
EiAzZ0cv2pVKQPgAnPDL2BeEjJPRe2zDUdvVecmLUAAxWTFdvuYBfnSKmU+/7SmK8pe6Wz+UL/f/
/Bw7M7zzd4Km7RB3dXT+a7alggOl/TeUFgKCgWe7ZXK0M5f4j1LvC37oT8JIvxcOEMXYVZNPDqBO
QB0vfqaP16pDe7mw4086vsAodKTTUhZHUQQbfAtYQoVJvVRcT30DlxX0VvhWjnNCqTOybV2E6lv4
1Gpu88ZlPYaq0JbwAx2AGr65D8fG2cFIC85Z32jryvECItphtQwadXiO4Sf5o9BPdouckz6i7c4E
LbJM9QJ2Ub1AK0nvkpER1W/Vy62+FiXzdQ9PN1knW9HvgK+TjuZqUiNmhDBwXyxQQXDaFeWH26yr
2DR/Nl76WkWF/knJ7GJV6zjUm1EEID7MgZlH03SWR0952r4Y89Fe6uabLvDNlT5nrWqwppusw2NB
esmMCeYzdpr/C0jBND9eRU91wNpxCR3ddvWP6G0Tx2VAcNAWxu6LTMHhjMB7M4aamvct6Eoh2npt
lFq2fi/3oOe75AcABHHAUEKsUsVnwVrqWIkrsTjIBrn3oW5wspkd5g8bRgoTeqnoNy1cwDdjXJuJ
qL+ok+eu68JlQuHl+XMc+6dBAwDheELH7dRNT3gMtFd9nsohPIPnduKyJo/0IV4hyWKuQ9UdromV
49EwqNO/vLd0b8Ym/ccNP8MRmakzYsMxsGX7bzd8YtVuF8+xp1rUwbb0vHY4pk2+DhChhDiQ1u6y
iy1nD5t/4U8w/kZdR6kEdOz7Xm9ZhCBuZdnnVpR7AAh+HVJHvrrrhnFL4Aud/zJSNqjSBswzHFXf
KmQvF3aseKDu2bRl6Z8IABkTScpgm1VpcGBAVrqtOi8a0dlSlgDTiyW6aRrAVTzesj63ie4X5q+i
VWP6wndkC6oMCRmGZtjGH7phVOkgDNG+GVXD3G8m+kqVH611msM0b2QxGRsW1k3qrEsElNc4wJp7
LRPly5j029Dj+U7MMV/3RLPuEPd1nktEt/qcm8EPRbiG51bdjV3bPUd2Ay2S+rTTHMCsoLtb1Gsu
pmmtGy2L1mAczPkxEU+BaTV78inlUhYdL6ouZOxOsmT4hXgC27Y0Nt1bGTjR0Y5yorfuaJwmxf1j
AxB4C7f5261edpM9ZF1oDkB5Fe9YG7p30a2a3Lsrwo2GkeeSqRWaQ7lRf2/OmW5W+yEgLwE4phAw
obkMfx4jj1YQ7uPhzhPCLoWXrLpszI65nsX7OiJHfqt73x0Ajh3FvMkGgu/ciBM5dw6RDdFoentW
Yhv50g2mMbra0UG+aG+vV9PBoMFsLLJyOZmbakzzZVhBUZP9mhGaiE8EaBMmAkWjecNagLyYH2W/
ynrcm2hrwV6I/+gi+8keUZnE69iICbRnmrWPtOCxhSnI3CwFkV4LZmnv5bgu9WNieXdawtTvva4B
DB5b3nC2G8O+Wjla/xa+yCPAnjyO9liQEzfRy4srRvWhNcQsj8CDJotx46sPsigbZJ3s7I3jpi8q
7UFWOVbUrr15YwDgzWaGPQLgwa9zjqGp7sv5nDppycp33GuUBtG6VlXBTTqJp7z3LoWrK29FGvnL
1nbbY5Da3n1rWz+AuipvgZ0GSxMp73NmtcNFAPRZyAZwQjkL1865OkoCjGiK4CHOR0xe8WKz/n1U
E7UirtINK1mvN/0+C916VY4kB0QxmZcaIN2iSVtl5zssXBG9ilADbMJ9ObGICIPceENCl0iKWn3O
WrPZkbUeNrI+066xXovXejTNreHk8Xb0fOMTSicLVfeRRkBW3V1oIqmWmdExQOPlfpUtaFjZF//r
rUJV1fCKFG2xKfIQE/eoj7ZKz2qQr33KiXK/hiO8zjZWza0YnfJV99G5siPvmdkSWYV2ehW8BAia
BeOb26UvdlMHj47VpkdZn8C1+7v6cnac/pv+jkoa9Z9nNvbHdyIrE3gttqehPwEU/WM8aDBDq7Cz
ujlGOJuzqkK5ofX06AK1Xb/UpQPQc6bhdAP3qGxIgv73Bie3cLGIuaAKJhAXY7BBvjmjvwyN2njI
VMN4SJhcJl2Rn2TVhD7qXacp8UI2FnMPJ2tdnkYR7mVd40G2D/ogxAUz209DrT4N88ZgTEvV8ofb
wZsTSYp7oYhFsYKNgLion7bVSgttsY96Kzh14EaWVh6qW5Ihxn2hRca9YlYk/PuxvzNndcrcjdWN
bLUSe5c14LLaua/PgH1PlOt23JDrRMzd36p0I/gXkpH310thkaUFP2kacDEI0H2YZKo10fYOmYt+
Avk3+O6Rt7N7JBPiHquwwLC8sioGCurssB3FQrYgPzKR0AoT55hA3eMoWS0PHclNEEoR/mbqftaJ
chwdfPnkBjG3mR2cPsSzL5/VDQicCSyB4tri9aKMBLh9hgzZtxSiZ4xGtEW2mkrWYdkanGSjPL40
6iXglfQh15u9W/nhXswEPnUm8JWStSfL7Z+V7oQFltmebtWjNe39UokmFMEj8yXtdwrhgHAReFhU
22EMpN5JiCmHM9SnRGeg8JMHNc4QURp97aSkgbczGtPdT7OIb9s1/QZydNpGQPK77kcEmPpyc1Ma
BwxftFE4u5ttUs7UfFXa4xL/GLEpYaO9GIlrLCOPxLQs2k79E3Os/oygrPUSuhUa251LtKfUHwmf
r5QZEf/PD6imfQTWOqQ+LYcpq2mRstE+rj0wUciUoI2q47veGXO5dpkAnxwyxb86Wmo/qRn57wY4
0BGkhP00qGD8oNm0O9mKZN+4qWAeroPYsp5QHQyg6E/xsog6qXTkArtDcIV0eONU5cLSSvebNVQ/
QlbKJwmAaiJ92er69GRp1XDv2OpZoqdqRTHucpJcS1nMiPWt8frstroMtJgsyjvbSk6ydT4H1xFK
gls9J9lQDccELYU1ms/lglsnTTbcKOEyi2ZA4Cz00pNZ3ZdDsy8NsmafZBH2x34cyp1n9eZdL1U3
QMWx1Im22px4SJwO8F7HSFCF4ppoInjqFBetxTJH8mLWiiVzeq2htK7DTiMVPYIUgblaHVprcs5D
WyPn6dfGVyd/wLE2/p67s2OlpsJNmNuANyFdpOUds3Dg4sBGvEWd1tHJ0UT1ks3KzjPaHKEBZS+7
hcVYX5u04QKN1mMi9Px1IvmytBG8Z6Bx9Y1C+ZDWfXHIAzPdduAL7yO8y5fpDyNFaAtXkAbpdFIu
jfkmNGWeM5adLPF3FHf/fL9ZHymujkbiEeKCa+qGZrvqh1EI1fwhQh1fPUzpgE2FLvoluDZseyTl
U5ZNy/2Psj2XSYtCA7z1r2fGHqsCC5RFFo6w38gXs4Z4H0PkqOGXxSeVgOr7QKJkDMnNEIDEn4ck
DBv6pcOl3AEnCh9hj3dbKcgri6nhBo9FxGPaCP1CHDA/W5kZbhLIamv5Xu2RVtDHrnix+pR1Sm79
qs+7alsC+3tuX2+Yx1yZNBeVa9CQ6DNl2Khk1ToEy2ovJRCyG3iz//MPzcv1wxqLiKDtEtjTDBPV
Fk9eid/WWIFvdxrIY3ztUI98hGPhbBx9TNcY5XhPrFicvWaNGUpihveUx7Y4ddH0VTa6fW0Sqqln
aWFNLNHHWzBBKx6dNsZ/3EAsP+8+MTkCyuB02pNBvmtp5ypP01zsfHi4VRf1a1m0Q7O6UyzfXQCJ
EZuqDdKtTb70UJfak23XXFVzLuIi9+TNgSIYp98ME8GldpqRWN1rDeHsZWQCeLXS7BoU0H/6xtSP
pocYhGwMtaraR3oYr2Srjnwbbziku2Rrg4zKSm0Esz3FPzS6q4FFSceVFuvRnUCY8a5Sg8eK013k
xpmTPEEyQktEh2Ut61AXwZSiDWKYZjY6wpkDNB/OQ8Wekp/fY1WhunTaIl6Hsa1eRTx166RMtesw
7ykRdXJP1snWv+sXl/1PRag/czV2V0qsWfdjVv7a6//cu7Xe9pS4/ZfZG9OCD/eQq6HzQ0jD0NV5
Eqd/eFoD/KLioSjEITNqc+UYohIMNL19/LXb6MsU+NVibIzpdQidq1KaxI1L82eG4d8PZSQECPmt
eDGDhtBe2XlnX6juDrvMZG+m6ng22shb+Zawn1MmiospLqbvDTTE9xPZwsGexg7fRt8DJd+BcijG
Epc7Jy1ZSnUZaNff9lOleO3GnCTbaG7MZPJe7MmsTxXzBzyGKSqTr+30VlFxMQ38l0xMKF/rVriT
rUMK0H3KreGI/AmoB6O8Qz85fSj7KAIS+OscMJf8swY5TNiQIp1Eu3cUN9mnydBthTZWT9EcOlen
Lv4e+c3d6LjDZ2uIiPygJXpodSMhxQvXuS597ZHFU7V2DTc+tV6eHbgI00ZHHOyxc9SR0AzyKmiy
bIIunT15hLatoii+WGL4QjLa/BIV4ZviieBr5qifQXSUXzGL+mQys+FJRgKxcO2vhLHxl3BaQD2Q
n/sxDe/jDAQ9Fm7RHkJ/FCw1uLvLXh8qfLvs4N71uoBYcO+v0UZOVmjSxMFSSatpZ+U9xNq5D1eL
TeJZCDeW97LKCKxu69pBfw6vIh9t5DHycq9oKozGCDXRqaucTx6hiCVZ2+gR79BmnSqdc3YSCCrk
/zM07RXvrg9FvBuS+luFwN/KylXjuUjIIPnTYB/By2PtWZJpMtzcPspWlra/WtUUEhMwHJRlRrBs
IgdrMuEe7SjqS1X+VKMheq69kacd41JZK5KkPTvl9FOWMCMTGNoWYpma0FErDJTN3rXjJfo5m4YB
9+zNtCmUsNRzl1iQXyBboTPq3zNo5HstV4ZFb/jG0dWKN7s3vZWFoQZR1Sa6iBTyPG+pfOOMab0L
Yq1ateQS9xIeptXOKbS6+CFuVf0hLoJDOuPD2ghbB0vxw5WEmN0OGkjJbPumIB8543yHsrS3bYc7
wQ3hK2G+smj117Rv4U/OwN/WgIaDR8bSD/3DbdTr5kw3pBcMrty4X90aRiDuG5B2B6liws+prKo0
9peGS1gL3UbXOEulE7N5YiwxCAsjdqLJxlgBlCA7R24S/uosjyit987ySCsA+oHRTa1fHC1jnHXT
+NzZZaMuTNNcKX5pHN6LssVQneg8hl2yUP2x3zpxH59l3a21I4m8atuiXt0aEsUqVzWA5dU7Cak2
q3cSkh27BweVpn3nlbEAIl3sxpbR1zC5Eo1XQwLNVfurk03PQe0pT4oKCtGYHHPbq/b0HKvZg+zA
HKCc077xg0PS6c6JzWSjpoP5GaPLjewRJnmKcZHXQWxgld55E8gMgHhfI/gVjZbfmcwEl3D7ygth
3EVXlq6y6BEiulbohWUGkUlnztrlaK5c/TxYxj03/hD2YEDhVeqRXS4mudW1oTukQ9EdWtsG1K+E
5aJFGXuVml5wKslXHRLkAd9LfZKg8yS3BXpqp7HO47VagnNxiylz95mtxpgTCZK4vAaNRZcFP3ql
J/uqNebZTyPzXGldsrarNl8aNgvyBbA3/4D2NMTOLDHLjRdN6wBxijUKc9UWEk3xSXEx5MURXjnK
Yu6lqyZym6e6jeMzELOt5ib3UkgxVTvSvS5ah1JIscMizG9NjQF64ktaaYU45EsJL/i+njcNdIBF
51rdnZkCZ1haApKfryUXu3Jt5i7IJSpgu24HlOSA7uYPWfTeoplWdqPb323VvuQ6+siu4aSoTDra
sSAQtujDON7fgKU4wb/2g5rvm6IEaV/P6FI1HXEJL6Gm3fpJ2GlVevmRR3793lnWyS7zWay2QU0/
IJyfIH2PL7dSpa9BC+yQKZe9itOkeg0G/6fmD90VuyntOinF1yFbTYlm/Ag0UvdWyKCb+lysZHR/
AAl9Gqe6fOP5ggNQa/lzxZp6xaHmFft2dWMidH2MRdnuCXdZy64dH28Qvqh3nFMaCQ9txvYo68WM
76u7Nj/+y2TV+iiAQrqEXLZtaa4NBBKJwf8MTvgEY+sqyeJDUsKAEbpxLhMTOZEodb/A0mOEccRz
bZYWKokVQkbpVLwWLDLjVne+FFjUr+ox9g89Liz3k6/AD5uPBMay6sfkXPuN/TCo0XQHU6pey7au
WGL40XzpwsZc2zXoMT/r1MemiV6DJESJV8C9T2KA7UnhVTOnb4THMaKgZkzuFzX0V7le1J81Iipb
RTT+Ao0b844bZuPCuTjClPMuVWR5l85qgzu+1mdZdasH1uwvexPPmph51o6QxaBqGyAnRz8Kw2vq
9jCp9JzxdEyIKMLZ3iUBPHfZ6s5dwgRDKY2VIWxdFjIgtGN3kcK+OnkNEj2yKHurVu7iAnF2wjTa
gEthbuOH90WpQSOIs08Iw1nPVVarm0CAsezqobq62BMsZQ+URbvGab/1fTHCk+3nZEQJWgaAvy4B
/sjjOCcLitI6t/t4+Vul7CSbPeCOjF+gh+bOt3rwys5JjbVhnc7HyqLsMqL3t8xAkW2kgYCleGfY
dfXBBTXmLsAlevska96k1wDMg+CXEYGnsEgMFX8j62SrEzjJRRgoi9Dr1t+sWWLoBiBbWRcOAz/e
/DENen2H2ynlR3GjvCXhEFzU/nuQ++mrh0EVK6QcMYeoJD+EaKflgvVvLVSfnQw7hCGJ8A5IevMg
N7Ly1izrjCfmhsHqn5+lv6ywXZjSquq52owJsW2Zpvxt3QcWKOhNywwPZFPUk2TxSX6fpbf+Ag0e
c3OrM0Idc1Cz9BcAjgVXVo9Q7HGyhDGsjxZNCD0lEsJ80L3MPXqQayYMQh+mIaYqQMm1qYiA/ipq
zX07fJMFeQz69tgHKC2eeMO0D1BQXaRxah6CCrEXsqj2uihLc23NUjBaGDmHYgZtRGqRH4a8INVR
RPGqT2vnKBTduOh2B0IvSKKvZj7ed4oePQ9x6OxGk8m+1iHlUABBlR1AO2HeNh8ZOKF5MSrjXzKY
5l8WRqyoGbI0G9AgUBRnXnz/9iOXSqMRnbLtOyGB1tBNVm3V2c6qyYHROCUhsqCvYnfrq/e2btmn
NvN5c3pVoawVtX4x6na85rhw+iLmfaz0ZF8TKOCrDjHh9ZhF4zUaYwT7OjtZhQnuFgtjVgsOspnb
0NsEl51hnzDjyDaIKbc75lvfer/S9wwoxt00Rfq+RXPrTtYlRvhrj0fbuNPmVtnvQ+uHfiWiX/9y
d3q29UFUBElIohKWaxlcYaIFH9eUYZ/XuadU+Z0qDAFeymtWVqlkEO9DcdIJv6ySIM2/utY19rT+
W6Zm3bLthuJCgm482IZLpNGY6tdazTemlfXfqsRSFwPA03uvbex9brKGytMRsksbvJ9D9Jhno0Nl
P87PLPypPNz145A8TZn9PSFjt1KF+UeaFp+XeOXVNiT8ycckbs7wmgMz1CxVnhGwK0ZY+5jWDp66
c5wpOUZd9dmzW+U0lWN0SGPNfefGVVUZHVzFdN/JcLL1VtT+s/N/PVaS8D6c6nasJMHK1r/73A/H
ShLerfN/PVZzYalLtt/tc+Wxf/dH3j73wxf8Xxwrf40Pf6T83P/nL/h3n/v/9wXlN/rw4/wfv+D/
8ccJNePZI82yRD+lXLd6wCKrRe2IkDiVQpaNkBXQNJAEeS8PuW8e9RnbKJu90uyubY8COYCIZTnq
4f2AcdpUZF9qLV4ZkzbcGZ4G093Op0ehOuNjw/DPVK+6ypJWGgh0VkqxMecegyLSM8mjy62/6/pf
4zZpj7I/IRLMivRyPFaKtwCMMEBtrdur3HTkaFaxp3dEUf+ow6RAHHMU7pjkMEH+s94sgntksCbi
mEG+F0oVvcC5wD9gCKe7YS5WrE6gKaYzjN6IXljoRItE1dRTxDTpJePHg49WXWSjBQDZmOLkXh6J
c8yqDI2Ar8N5UvNcQ4d+nlokrNv4LA/AXjB8xEVhJbsUSpfcu3l/kG0dXPSLHk/P8oNKewJYrPsh
fF3+DCD78MAt1DEn8npLvwwnlNLNCnUOt7tkBXH8Qi2/yXpReRoQqgb9DStyPpXIbMp68MHZrmUm
vZHFqPEOVsm4Z/mTc8QurXw/bSYCe2FWUOq0LjAeUjd8jMtpfC0t0a0tT8Skzvh0Hx/qWLy28C32
Gsn3tawtzeKp8n3xoNpxTiAiMNEl5+AWACyRnpRAbZ4gm9LFB1nvXN0+7B/hJmIfQOjxt706TcL3
uvbPvQ/9FA1OfGlO8JGcUDxmmXCXYZSaWz/oxKMes0wLTftVNkpfgixRPxmx5h9lSe+xwoHaH6xk
sY7M8tE+y/0P55MeBzXO2EZvornnBiWz087mFi7NM4ksk2SQb5wjJNn/h67zWnJb19rtE7GKOdxS
ObfUuW9Y9rLNnDOf/h+EvC3vdfa5QRETIN2WRBKY8wvHQNKWpAJ0ciseqiVi4H4G2eKV6IpGnCbO
CMGmPeKRTKXYpj7qCoGPnjTMyUCUJDZJxMz+bo+wuboDGB8ReyW8GVNVe1NUSbqpmI27GZDtlyxL
MBsLjPHgmal/QnW4QPiqn97iNvyK2m76acsO6g569T2vDRhCkVRdgQSR3XD8FGkJpFxt2SBp6LXt
F8nRrdw39WKqJVB+eZW5SmnINyULCwrrubP2e2d6q0v7LDTKmqbNWL808s3pR2bYpn2fYQf+pZ5p
tP+aMVNsa8nHsFiegmtR5sG16RB4U7U0XbFl5LljNzGkexOZEzGs6aGyHQZUwDoHME0J7NQFg8BE
ydEsXMGTYBGQrTgLMSBx1M+yQDWJRUBcnbL8PUAdH2wRE7XMhjY3dm+PyWKK+ZUplbkJpr4GLFM3
F6Of9YLNvP6MJvZbhax9yQYcGxIxoJOQzrq2M2VXDVI0tP7EjLqor5ItqfdYgiIn5kAe/ARkS9a1
7UU7pVB2GMoWxkl1ZJ4uFbpMajFxfxrAFgIUfOEZz31z7kvC4I+nuOlOgH8gALBuCauqPQ6o1biV
w00R5J62cQzN26ZaPF0dTzfckgToD6V6zmzbQcqcp2PWOd2FLCHizxqok6TrrFetzT6guWO+U0Lt
1bq+d9EEV9mNB+OtLkDBz0kJSqrOCpRyte2Alh29pn0rZ9SzYRrduZxBzz3cGpuNw5E1YXePi0Ez
jaDcyfJFzBdTHyeR3t/ozmBeNEdOX1Izvpaa1J3bMsjQYEpQg89CZeOg1/nMghIzUEUK3tUh/za2
Uf0Lm4LGqeOfSoyKd9AO0sskIX3V89885nUaHEy7c9ZS2g03hEj9RWh30XffAP0zdC9FgQwce94J
IqIVPDuxlW4Q74j3CS6I504rsmUDOeXTg6UZzXLGqF+ec1ZCH1R9MTGeFkIepWN9nxWhehTaKSKk
SW21iqRc4+4xrbZbxHr6omVm9aMNTUCpZvaeyNS5yQUAAo3l+mxm7GWcQa6/ldG4IBVR/UAMvnEp
+5m3MhnirR90WNY0k30qJeOj8wqTAnea5Yu++tF3db32bQsjqlbGdWtu1BltrpcITBW1XS8fA7Uo
bYmREg7jUky8a/UW/oh5Sj19SjAin9RO/UIVMfzAWqbZaP0Abx6u10ecJhjypFpOSh83ZA1wr4gr
uYTgRvyP3zXTtin9Yh3NNpBhr7IqH4sPLVcmYOrpX3GQQvFTgw7zMrDU1TjmyotoMidYZfGINPEc
ioIudfn9xUj1KcoLplrAvKwJZFaoRc8ZuINdO8Ay+jJrsPGa3L1l6MYpZGA/kiFC2M8eqrU/M1P+
xNFR6Lf2YFlL0DxLR8lVsM1SurZDxXjhHrMgq/naQgMK9ALBDkI1Jk9A3BnVo3S6xlO/wn2PEkIc
JYss9SBoB6W8lu1orEE/5GjsoqS2KHDSOLKliY9ta8RHWJFD7YogMlJ5jMOj8U8/22CjdrufUirN
OjwSt8xb5xjmFglP1iWVZ3cX0atSrLblpryJnpXvEU1oXinFes+xFC9EtCt66QmXcTYqefE24N12
ZovyU4zpcWEedCT+8VRRAT41oDMBJtbXMY7fCiqYB1Fx/++QPDueinjSpm9hbv+eJUKelr+pXtFi
RGlcElU+hrBBT7FcgaxV4yKG+MnzUgRFg3AaIy3PqK3nJOg8AsN7cmb/FYNsALZJKQLehB7xrq3P
U5r7x0d81hJG77Er14+YFjjRtjI0yr4Nwtd96jcrv11C1+EnqAzRpoxtZSOzcvsyckSbWnU9Fm20
jmQUK8s8DBc8bp13TwZmWzt2S7Ew997tQH5uQiO9Dm0R84gAwzPPauvU2JmKxptgntW0OLnXEzhw
aQT3jfuZv0D9prhEieOQF1FxD5+7ogn7CRvsHq+FxEkxPazUijSo0kCAJpto7oN8aDExjnkpkAhc
qXKE7o+lybsR66onwcWXuR3DSn0SehHKUOcs2RRneX9taHPfnDpneZeXEH0xHnfWtPdzLOunOMue
4sqBQKBXyU5REHB3TYDpO7kpvolRM0Hq5jEP2Vp0M/X0HTGbfZjOdrbBULlhOjW3qnKSXYjHGb/N
UH91QuVFzNA0FMKyZML8DmAzilDGAfyPsSsNw974qk8SVwafoTdm94Wy5N5HDuxXMHpb6vDe14CU
wiJsm+aa87zdmGkY7s0Svc4GQBFAw3OsJc5Ju+lmHp5F05MQOk+5VchuixVoiSjaTszUfflXLGvG
RZYk9OBmRJjek7AyM/9XPSivUOADV0FnGYHkQbaXXrszFCM533soWamL0azRFEMijPSOk1nYX4Dw
HXJvFzfUCzETUCjfJ2XAZiYrtvd+34zTLJWBlryRT84mx6k1UWr/KM1XECfa7WidgdAYVIhi1MrF
dRIjM7dF77yX4H//6K8IsRWhq3KPQfZYUkitgI+RpBUDd4mWqOwHXhJ3SRYxl2IoaizBP6bJmiaV
TUn/Sorc3DmNJW3KVDI3SY7hKDbPsF8NVHuX3hCxJp6VIvil4yM1Jj/1pHT2okdmqV/Kav86zVJq
Q4aAjo0CNqBODGVFTClarL0jkjjhyA4wszptWdvh9zDU6vUw5f3h3njmf47mGA6W/cE3aNLW84FW
z/0mqIHsUODBwtu4oVBLPSxvp2+tUWyFWUlroQCP3ha6j8iW2KaGPq8cd2uWs9ahUnL9kCLrgAJe
btzM+XSZ3ZWS4g4zoTS05F/KdndwWdt845E+XAzDcN6qBpCA39xI7gcIelcBihvB343UfRToqe/k
IvWhaNOII35YuPzVcMMd1ZLQ/et/D7SzQXGK5NXiXwNyXLKQw2fpMVfMEJfztezqWH66Fz24J/UW
CLWGLg1FmzcfRP8tR7N5OoYkb5emJKNTOPPjClmNbnH3/U7QjaW2WXgUG7aCN8fGSjvIaflSpDqi
qDNJC6neZlcVfOqDNNRXgdERMctAdoRK+F710vjQOk2fQ3h3ooPoi6NH43iIxIouQqz/mYh74O+g
rjZAp2OoSY7V/b7M5JAWvV/xfo6YDvemXVHE1JY9VBw3lab8BfXmlFswh7xtYN9nqLm0K/WE9G8S
FXzdZr/Kqtpc+JZauzIKkEenn8bXUWaFB+dDOTRpM72i0oCNZZbHBzHqtyT1nZ4kgehixwkBqgzC
e1cFqLJAoE1dKVV4i6QxfGnrItnIzqwHWUpos5Djp2bRPYmemCFL9tYDMHQBQh69QAI0F2iBpMii
cLrns0ty4DQtxAml5rHLSr77krRrEVX7lVTTNgiwH61LYKgZpj1ASArjmuOIjDu11AI1sYYTcvm8
pqzcfI1q9CkHIEy/AopQXAF5218ldiFv7diGcGVL69TrVkrBRx03AVT3nUbNcW3MJPpWU5MlNgDD
RnRJ3hQzWCB36zA2n8u5sXtQd5BcrmJGL9veYhqR9BKDVqPa+xx8naumZlYtolp3nSq07pOzBquQ
um2TrZisNla/d8xwvF9dXE/xfvKY/tZ4Jio6tg4sxIRq4caJMW0sQ4LcPIsbJkoZQkEAVl7bUnDs
wyY45uyYeO2CBrTtlHdOe9A0s37KEct/VZTqe5pX+kmMVUEog3g2qoMYHLPiTY3UbemrT56XVJ+q
gfFgKLFqAuOGqALEpH0be9VpJoav+pJ9lWc1EOASG+9T2GgrgGl+vnKkjdIPHSamU/QkmtEGQBJ1
qrqAYfc7JgbQ4NipdVYfB6dvETduWf7I4yyr8d/z+lD+BwUWVJzneKc5P0NT9XftCCre+iFAnL7a
15dwbkQ0/v4IiPHfUUwZ6zvq8xG1foi5IvB3tO97NCHFNdP2ZxXn0jLx8mbjT0X3noY8LguzsE7w
7dp3lJxlD93ukIf7xQHkKyZBjui2wDb9FciB7t12EBSw2CbsNaCJYOssPjhP7Q/j3IijRxfaNM4M
rb0LjKY/VKaE2a0YFf3HvP9vrK7i71B2/G2AWPbZwUrn3iDEMC40HrsrQwkhGHhKp55VbHbPHZjU
SZtDWqOzO0F3b+XrZAssMVFcQlws7XJ+d2F8BBSeWyz2LOCVVT4Lpc6ni4koccHNic19aY3KcwJl
ZNcHhr/uq6n5mopvVqEE3zMth2HfD2gU2s5JcXr5bEFXXhs8chc1OaGziIlmmkeNvHm1QziiIiRm
+LUln+XOC/fBpJBbGWCjPEZzFFIXKKbIKzHvX9csYd8GBYIr4qz75eIg5Y8kjfK4iDgS5/d+9cqT
t0brQB93Q+2EsACcytrVITSL9B00lHKphkK9NHNjt1CjjSR6/Vc8U3nUtDa6dv8akGMZcl02BOta
/+Y1dci+fwqe+rxC7y6uyk9gg/KyLLt47wHQ/GD1VWSTD6qnKudi4qeQOFJ8fzzPPSFxJHoWPV3S
cu7ZtHeHLMSysUFgaYlzPXKriukY16Kd5XKrtl5Vyfd6SuNPTSYVJms4katK0jyravwDlXcE860v
2+6ntWXV9TZM9fAjKYeFOcfbspL5ZVXTLlBqss0GbNq2s74KU3dckw1KAo15L0vDZy81wTVQwoD1
rlmgTQxufO4Fth5Df6q+lygCXURITEUw52IbPOMKNPlCim/r1NawK5ut8OoQ42mJP/nCCkq9Ybvz
JOIsXqe1TWZnI7ppE+wbg/dTpUzydrIUxSC31HW84nOHMrBDxd0eAwVFJmtVD1N/BX/Y1WS0VQPH
u4b8fWAHr8pslPefkWnuAO4VI2rAAooRucTMAVzQ/q636yiQPiaVLZ9QSxa6ukJ11y6tW2Qbx6wA
+zRW+QYIrXkwPcM4yF0Ih1Lx60UtGeq6yKvxnP1pOl+Z1ibQU3QKyhwBr3lEV5TxnGPY6iJXlm1E
zEcbhapDFQF5q1j7TG6XWlMCpCketqNSospXy9NJrdJnyXe8TSDH1pp9/Iid7wkhqO4zCAh7bfU7
PKWnoYi0Y2Sytwo78pwRnMofqv9TrDszx3mO/EH5IFvIqyiS6qcgDKp9N+u8CL6TloR71Jm7V4Md
NEQDDQMF2HTbnO8VCWkP02E7kQ4puiqHu0Z+z+NVxEIJkTCldtR1TEYQlZQuW2Y8SI4OiqSKW2RB
va88JbvGTlQvAUV3J7sZ7KMX1So+5RaALDM2/6n8hE9MVocrakuokkRJsElDGZqo5bwnheOdPTjY
QLODXTIEzreQL99tScuT63f6ldXKysmQbHlnp7OJlzeEl6xHgYUbeit+G6B+LTabY78Wv45HV/w+
qr6F0CohzSl+VRP7i1Vrt/94AUSRhwl2Fo6zPMtslC3jy3cQR6IpQf6hdtScFZ0EYFHt4CEVt1Bn
d1dkkJ8b0isrMZbmcYHI83DtALxu2lY2QOLOeNC0HJYTb/itgH4iLaC6la9mZBMa5W0+IRum7o4d
1aqXCVGB16keR/Zfk7xsUZM6TNSFD3xxbqxOzu4RAh30adTTtEWjqvLWTZIly9JLjAXZM/uo2x1Y
ivlIrXWJ20GLllgMRQc56KNDx1798Oiqc4xEfINr6DxHDIuJqoy7aWAl+KnOc+JwWuS9xHMNiZ9H
E45pMoIhxCALeTJAeLMskJNgsmV33eB6aaU869xCQjbd/q+ejjnTDcG5ZJhkvhQYTVWblT/RJ/gB
ha17V/HMWmReYT31aPNvRgjmhyTrxwM8imBTVEYEklipMC1Kn9UAmEyOkudHo6PV3KfYRDvW0cOy
nc1UVn1UwASXhWFVO9Edcmmtj3310pMhu1ieGbvi7CCrwnVoejJSRpyl1satSWsV6l0wXhWzx12G
cB2woHWiKl6LbmwakavpVnYpwNVChFgB5+UJIYzUhFVaEEi5m8L5WmEmzIgI/jVJuK0Vk/cMiS29
mElZ7MIODxn21s5H3yLrPUDXQnlG126DKV9EnB+Us0abCu2/qLE/msY8W8iT39p4SC/WmOVssEz7
A/AT4BG/aDYd4tAooYG2Sldxnx6rRmlvjqRWt9GXj07paO9FgiRHKqXZsmTn/G5XcrIEFu7sxKhi
xke2kd0N1aWI70L5Jre6tQa4FH55MKStVG7eq84ydqmGnZiIN4V9jmXTfu5AXB1LWNwLER8SBP+R
flefwmyUWBiVk5uqFI40v2ajWmpI8lNpuVmV8xkC71toSerXK6e+NBqE8QWMXTTNsQBbCG6kYDsG
IWu+Cv3+pYiJxunjfgHHoNh4Y8x5pSajcpXgPoGb9G9iJYTPferA7kZrjmwdOOrJ82Dpy2p6QdYV
McFEmb5ZVvdWJpr5nCNYzjsOgX0hXdXG21LXkxU8vgILoNA7ykHZLYYpKr4SdojoHDvmUzX13Rn4
qImE31B8lfqc/S8HfnwNEjAsDgu+GFDdU06ljPXacLJ8OFaqZH8TVwJ36yy6bAqOrCa0Z8D9TyIe
kL9b9gpyR4Vm4nZuNtt7PDYRa/AnnJAtS33n57SAjVB8DREAk97Gh8tDhuPTstx+/k4a9s/byvSs
pyaGPaU60xXcivX0YKQn9rrgMfEkWOtiplYWn5qjK3srhR8TSFiOCzVOKgxI/vXdUfQwhjQvCBwt
FGEBlqeSs8384NVKjUOvLdRYzl5BzWivCIGSb8hf1RmCb40Lae7Ic8dBR7MNlMVgD0g3kw8/Ra0U
bMGYvln4vp7uIYS1T3oQgjUWfb0rf4QogZ4Hy3XCgYTmkOkkgLs5ATxhOsLr3l8bMEIc2MrNSxjb
3jGM5eYGa4ikT5E3W6qAzU00QbgqqXzOAvrjE1adOI9qmDUp858XhsPvbmO/WsbX2GSo8YI2nInQ
ltYnm6ZDtlGEUbRKZt405I9ko2SjuvA99ZvfKonrQ9bfa2Ov3qrGm05ppJ5Fz1djllt5WeB00Whr
s4EuaqnS2uM7OwaW3OEOkPkt4ED6Zj2N+7ifc8lJa1sr0qT9IoPJlVyDIRvcEQetXc2L9pqRIp/g
Pz+LRuGWdn1SVQfRNcl7bIwgiUhjM6ULw2R2UVhqpNyWau3FB6gO46VsFNcodeRM/3SF+10eAvBB
R7f8HqvlBV2w2QaFT1Z8lORB3hVpiI6ip9ijirjImGC3OSbXVIH9pI1V+o9ZdGgcDcVHmY3hOkZi
bR8Yzv+c4Tg2Zdy2JAEfJdvKs7K104zy51xtdIa6f6G+SKIr8rqF0bfKJ8w9tkNKp59TSCt8Evln
pCK/Clzzrm05qkmHNVFUrRQ/UG5C71Iewo2uNMlF9GLf03YGNqFuOyXOpubxsXNYiGVREF3smcfa
BAMCs3B993lfGy9miipGKE3JRnSrAUuGtsOWUnRhTneHepJadxpYSEuq1d2GaVracVrG2AXLPpIi
PQDHzEeCkfq1jgDIzGPhWV9fB2daBvATz701bhvcDo/1bCs7JUjiInfxK/fj5iJCOThMl6VqvOhz
27tSskrX0F1r0Iz5/Isdo3hRNXm4rZxMuoo5XWLDwpbjU29q5b5vWXCIxqzMWXQiwZ8Q6vc6Ajv0
bFUKFhlDLLPtnFZZOZwRiyV9H+PbNFrpeBVNMRUOKz94vY+YM6ExWARttA1YA93n8bWmLiB2Y9fK
rP4t6EAu68SePB+beXFUxv5wGMfZzWTchp2PwNOsvWePPOhaQzuJBtUZHVu6TjuFldFsM01//1f8
0VWrtlogp6S6elUDumg6N+lt7dJWun8xfUgmQoFuqGGqRfMAu+LgkpUO+gyZrTw1XoUFbYLurGgG
vz7l4MG3j9A93sX2fca/uoiB/2cgM+O15OEaZnpSs8Lk6UL5W19jwpB/tGr0E0Eb85Jg9/lsBcXW
Qp7kg7pds9MQNV3euyUQdjt1yiOPAUZdW7GTjySaGoRx2pDCkWEuKedki1jXCv7LKYXfKEJlJIya
8Swafz4aUUg495ErIlZvtpuiro2tqM/FnvUpges5iNqdKM01rfHZytrfoZRZIvQo8/2ZJUJ/riVm
xX5Un8tZZFynIKtF7fBmeX16AfPwqUr+8OZU3XjAswnHgnlwSPpui9KxjAgpo6R2nVWmR9ZajGoj
704zs6ad1OvnrKzslcXS+NzkNfz4OnO+V8pJWOY5Jbs1hCrUp1lYYqfxCF1bCtIk4IwcTHaawa00
OX9urSjaJElR7CkgymdbKiFbgUD+VNv6GMwlezlUT93Eusy0oFsbUS1vDTnCJEJSrpmPohX6af1S
dEUzW0IuA3Jn8HBCPVxksaa6AbmebTJU6pUXvHLVsuwjGNv2IHoijvjfWq/C6SxCniNnV2jxELWg
VZjGj7tEvijF9KHW76IyuzwKOyAunH2IgYzbhhk2d5GNL0kMZhrBgnYTz12/99jVTWHM+4hukuuL
VAoT15Pyor94xetoRuG5rDtscUGJDa4Fz2Vjhwnwgsiq3RYt0aWmO7zb5/e2Pb+uxVHa91dNKcwj
NHi8eSub3Pb8qklhVB2GVAldP/S1QxNhuPwL7sov8nn1lQcMEKLJ+zIb3UbbWMbjvPCkhcmOkudA
6R0waqKhuI1+NEjaOZ55Pn5iYqAW1mLiUAyJI8ec+o3eyJ9GRDZElkz9Io4kGHZuST1owws9slwR
DHD4ySmBnETPgfG5rLRaOeijQzqj09+MJBh26pjD7pi3+FVnr/I4+eoM1tiCsJFiEDOLYu4FV+Ne
tZrLWSaq8at8yNlVz+SOx0Df5bfRMv4+gWLh/RpqpfYLTKN3UZ6UKXtvvV3WagpIR+hDAkdaDzG8
JKSZ62qZmcWLhOfRkznTU4/jbKTLp5491RDmRM8DIb0HcdEu/NYbMa8nJY+rVHftyuwYFBr7WmRi
TmxTQE/O3c4AFhQ2ydLR8D6AU0jtdm58PcRR0qkPbSlHR37R+T2ec3dsEGMPFo+5YrT2UATMavPo
IsVY5Or+vliAantpw2EpeqLpwmSAtDcNKCUGl0eBzOeJg5hv458o0herYqaaZXMjjlRK9/ySZ3pa
OmmWWyENd59j1khuGaOirYRXwwDIWkM1+CJ6KVC1lSlVzdqODf058EbnWPfGpxiMZm+HNkHilKrv
CipvsOOJ2p+Qu/DXYVmpruimurFMAamBeQ6CJegaND2kFBZI2Tm3wdK0p3ssiaCHaZRlM63tt1rc
NOsMKM651NGc86zeeMu9QdpN/mQsRLcqTaagw7We0PV466VBX7QwIfeORu3b7hpEw8tyUVgWFZx5
oSBWC/WY/o6JWpuouol5nipXG7Ip0R74bQvLziLhZu6bMD0HwPxcvVYdNM3mP1/p8mZdOxGiGPPf
r4YRlK9C9Y9G1bDg/vNfQjR3qdiApe6n5eAS3cBynI2YI5r7pQLUcIOR1/0sdCMaWMrmTKsfVlRF
f8falifjJBsSVaP/xKrR+K4OjrcXZ4m4rKlrB8TKWYRaffCvkbZFS0xmwR7ZC+BoJl/st8BJwpVt
lvUhQK/gCV/I0fWNjNqlg+4/3gOvExrv2zEKqAnZ5kR2NrjoSv93Yxs8YZowZm34X/GgsIJLrknb
HgnJgxhsEJg+RA2l0BnLqXcRwCud/yTbT8NaKm3gn3X5IIP8szdVm0MkxfVjiYRbjZnHxB1Whzqu
onnq7XFGQmJDT3DiFn27dJz7EeJiP5QYvXgVjai97qNemdrOxcMi5NLrSomdYnaosedO3TaItX3X
IqnsZpml7tNmVPdahvpRWHWeK7pQmi0gUPPIX4fFn+niGv/P5ZKmSba4uSGBV6vaa9oZ1zhKlQuy
jUkChbjVdoXfpqgblHC2JpAtu1FrkbS2kt+xrh89byGG01mUWRyhTTIcek8FjScOQXtDCFetreiJ
Rsy7X1v074cylKA1hkqjy+4JalELfqaqBzYeVWDAvy/0m3dydK8/Qy89Oo0TfoTlogwk+d0YmugU
2QnlRRE20nZVjqT8RNcfkpsfTOO1yvXuoCfmUa+04apHue72eDX8kIcOlmtpfvMLPYS4Y2RnKPb2
Ac5rvSrIfzwNjbIzjKrcODW/ywnK/Y1Ch38bfJRpkniqNwliiizLO/NSRSS1xKipyvGTXvHE/XMC
WVhzV9RIId1PQGsqWw0SVr7iDCedgHPGlxqWNlTaRDnlWR7h3NNbm9g25KfWmChhG4b3kcbjbTSR
Fzeb2FjiNScfDU2fWjcLtB8J8gPkUqb/xMSwaKx5ojgadeNHS0Ft/Qj9dRVxKK7wmFe3z1VEKc8p
k5FFhGjb2NFIqMbfbeT3TveY2gzDMCdOotOguQXWMad7CMJ6fYoory5ipJaRKM8tMjw0jrAiciRM
iiJjVuedgzZSgyuKrD8fU9q7cdFjjhhS5hPFJUBq/kT9ikTkDPHtrfIrDLp62ysxgrki5gVJcNZq
CyUKazCwTKGo6paRgiF6mHdUXgrQOyD/VnUPAskfKMyV09g8x4WlLNi+eq94vgC8HQF6jkEdu/qY
99+krnuBjDb8wDBuixRNuLa6Vl9SFYhObGfq3jXSbFwjYpu7fwX9LmjALc+zggxrQuTN7IU2u38u
5ckJT3XBRyiOfDVp2ag6yfp/DptJdWqqLNmJyWklL8qpzA7YyabNEhqlf2ylf6JEQdkgslrWiViU
ricbtz7RRR4Iw5GODcaqkU2olXZG4awYx7PTIiFoB6hjAMoLXBETo49m6gIMtVUKC4VZbdF17fGk
Tecvlh8nharw2Wsx9uBRb/wDUs91cl/6GUzqN68e5DeV+2vFWxtT16j7fVKujms8gFY+igMvtcdf
JqvhRxbE0q7HdWzZzN0my2VwKRLp8LkboTYe40vwWqLrd+rwZnXR1FJeMt2ezm0IAH3uqZDrX47i
UDTykN2M1lLOuYVqDT/PW2eOtitJgbagNBbLyBuzeEQakz2Ilpb4hfZ2CAlSH7/ZWXTk3uu+osEC
FVL59nVsDOT7Wsz6WruYjnXzHQMRm7qxPLzp7MFW2L06a5UcD93eWgAnVHdiNB1g4qMN4p/EKDZf
AOhb60kM9sUbAvbZq6d6zl5uED0glRQePUuh9sInEh79KQ6PdTdVlFKwN450xHauIujgnFO7uQE2
q/Y2E9TLDrjtQZ/V8sXRX91By0v3r/48UXTz+emOkIADhaR9e5z2r7kFVqN1Wpx9ZEFkFoAvrYWw
Tho2t6xW2w+w1pElJZ+AcsYdvhbeUnTrJAToabZo9BZZcvUr40vEMxS+4U309lbL03LJPg1jNmTX
F0Os9TcNatIqThqfQp/Mts3rk70aBunRmSweaaFMva3SOkhJQfFq6xmi3Jbl3QKFEkbX/qotpbj5
sxlcg539ovWbaqvPmJfc0eu9jq6iK3zkRIz5qJ8Wtwk78pNlKE+8anOydpCZfDtXrlPpyFdj8vVF
FWN0KrpioJi1QCw/83dlrE/hwmvV9yqZuoOYIpq28TfWoBTnR6h4x62jud6vUPvq2ZTllcVjZ4vO
DcknHMaOY52s/tfNOFpxvdL6YEAPkztX3KVkpf2d7xnvhor1Sk0V3+0GC76s+IEXnf4DE6sgpoZI
RbE8Dd2gnWIsJpfNZOJz9l5wqe9ifJLq8hRF+U+wOnp80qHDi9sISQF7G5mJTBHVUoDO474g996n
GEQspH4u7Vdxi4lIYhZH1H9edKvpbhGIWTdvavsNC3MHbVPJekPiAEtEb7DeBkedtQDMnppI7zVu
o8bQEkp0AifLm5apPNTr0C+sm28b6i3cTZ5s3Ya58Siwr2MVP4b7fKvPV2ns2Rcx3ShZMzqIRS/E
ZHGaNno3VNRDKF9cMILevW87NqUBRofoku+ivgAKF3iGtgMomJJaEn3D73c63hKXJrJPRUBVvw95
vblh5icX2/JBOodBvml7JbmImGhYFo3LWJt6NpLME43G6/OC3GS5SSt26Y9YNijfYYJoW6kC5HGa
VRTPgcB7zGCQ3kyUmc7irCBnJwv5T+wxRTeHW0HibSfmihliUFW4U+HwsbpsgADcbS4kkicri7Jl
uBMOoqIJOmxEhW+o6MIpwN4iw3TeCYMbWjjdRvV07RCy3anWkdppOFdUHtjW+bAUh2E/TmhhFt/u
XUcruhVUFmh3MZnIZak2OOg0/i6wGkQn9J57UIV7cRphdJ0ojlEVk1uq4nP3MRCUYX3sLPOkJ0VS
H2MPBUsAc1OgvORRWG8Uz1Bw6Ejkk9lb02msA3Of2/JaI307uoZoxYiaNPYm65Tv8pTNewyT5S1u
rJxjevylvhmEi/tJ9wk4kcsnT9NGzFFwsrkH7xPu1wOVVuk6aiyoFFKqs7OjKCGKI1F2fHQfMR86
xZ4P6V5+FHHV7CjKzec/pv3rVEh9fPEhRqSPeWKK+HfaLAy2RQtGO0ioYVADjn/GyTsFSv1X46Sv
Azndj16p/CUlpQxmB94p4/CP5UHYmGUW+1lTUetNEtKzK26h+dW68WVjLUYrybCoi4wVsinBTdPL
fhOGxrSdbF159vTyF8mn7B+9bV+MBCc1ykP/x9eZLbeta2n4iVhFkASHW83WYDu2Y8e5YSV7J5zn
mU/fHyEnysnp7lywiIVFUIolClj4h2HPHhK4k/9IaMXwgkdIe9DBJqwbS7cvLmz5MWXZxx7kND44
eaYdJWozo+uODyo0L2daErALoTXpn8kpKNBd4vbglpdrb4dAAM6UXmRuChQ7ULy22mQ9oRa5u+Wo
s3Sx9k7wLTkEc53ZK3XXGqdjqc35SaVcX5wRYzPRo5dwGyDVK/uSMPNXoev16uVnhf1HmhoyTHn5
PFnTa3KRA22lRFR9r4L8vkEi8cwH4CmK9PhptLT4qeP/epdoaAIkBjOrde1TAet6FL+v7TS2MLyl
SKay/3MANYo3T6e49519ZrSnepbm/e1gTh3/vzlCy1UQoX699KqYOrMTSg1j1FyvusVVJ+YG+qpZ
rvJxQryOibca38DU7niSmv1D4ViPMrCrz41k/4CFzt4o2uqztEf5HJo/VJez9IcuEHutf1HdrC62
zlzmT6rL0doLG1PxdaAuzL4iOIWsyXKZGc88cTooG2ooITCvSZtxPKpxIgwW4AzW2kH19nKSm7oQ
4x5cwho1xrWif4s+LZk9e/lREa2xAv9oqt5ulBcPxanTuDzO1cGHpnoOjHLfIJfy0C0HFVfNeL7r
Exhrt/TWrrIHaRqXoK/s41/pWoBK3SykuVcXWPUg7uNsW7ZRfA8oWrsbp+LS+m2E9zghdWb6stJX
pTwxaWAVsHTaqRXdT21X69SwnFf0zeThmmYtPWZO2d/SjYMGnWPAiBgReG28kkfa1vW2aYgpj+KS
qA5Pj5nTN9VOhRxl/7hcOkcawOHF/jHCt+ScN8W+aS39PDeIcGg1k5BuaY5Wp5/bKBLntjJXYT1G
V9dCC2qjiIPphZJy/di77luKP+gbsKDu0Iwunu9LU0NHd21MIHiNLDHfQmSQ/q+LNMtAgCrVkEyL
ux0EzL3WOik46YrZTlQ54qG1BmdVtGwJ1eHgnJnExMAQ3PC7M1SboR7sL7bvWjuHlcQhCKr4c13M
n1SCuhINaTaTOvRv+oHFVjSFxb06DDwm13ZMHUw1WWqwySUnF32hqAStrcB0AmzoNV2jhu658WoO
PfwDamjj8xWDBx+r1jBzgpO/cjSQpQqSQ2WTHS6R38mqDu7UdrYK3TLUBXbbfFygmu7SvCWr3ltT
XauU8/66mWr6ZtVusqEGvwBniRnQ2N/jZBw9ZaJ4G6nRvYt2CLao68o70NntF9d+VGEr9IJNbbSH
1IHCtso942dfQIMQS/Fclcw9ptSsP1lPLQV0DaQ1jyFYC5q/NpaNer1ytD+axu+mnFswhVXMXHZJ
RkHZvddDXfZPHc47a2qG2eOg7RhWf0D03XGh0Gf3k2JNzZrHI2PF79hwxwzfXrXQz3c8Zdm/8RdI
MDB0/exPYg1xXNyrkDpzVafhIkIzDCacSnptseCF1Sk1dCpo8vJHiNK9uY1rBMnUtSpNMxcgMc/G
Y1AG4UkNX3Wje0TivzpUQwmMsoWzkE3j1f0IvcbDYGmgRSdMkxZTW3XoSnNX9JF2UqphSmdMxb0A
hlmr2QU7kGiPNUqGDLX4/o4F5usfMXWaxgag21ye+n+uejUIec/bptOwiVN6NQJBpD5q+L4qwRpZ
l8M+zjwN8dIk1xEbLKgP5jxqw843H0PKi5eh9gSfdSf/NhTpI/ad4sXptOhI4RKPgCUelSi92UPw
jjcMw8340KAYLb+wzbYCxEeC6f2j2RUS7gG4lryZ0S4uv2Pp6B9VCN5Dux1CN3rQ8mQt7Gz4nNnI
Ojn4dq+KMvPewjFLYI7N1U41LWtsV9JDcn0CSfxmgHBcshBe1M95ikKLaop5RGRrahbgJb3JbLxN
TJfXY6R54D6Aecqwyi5hmjvDqhpy9o3Y3FMd19jQzPZS+/CQr2nyCgxU4W5CXZMfQZV6O7hI1NhB
fVYR0D3hWXb/2nk2XqzlUC9Uf6tHcDC2zHhfF7C1VOx2UHn2khJYPinLFdfLfg9wHe/3KLeR/7pR
3Rd/jtK4OQ8aL/K2UVlC28CmcqFsNcG2xKylXeE8eW8DrLqYSRawfLLkzpj5LjRxi0iniC4KNgM0
gYea1rpH18nNF4iwl1RMzubjS+i6ubMZ+vnVyYruXSurZB3DGXiO2qndusHc3vezORzmJkuOCDx3
58aZxS70iuxT6LjoRcT1N5dvYHLpQ9yu8hwm9pXbiMVNuDOSBDCsPVfz1heOccmToFmJIoD1N3jZ
yyQm8WSH4eLEbje4GXnfOnsErOSOLDc6DwOiXtp7TYiSt8UOJsrcIn4wa5cv4mxvDdDDD7eDWDpd
FuOz7gxnFVchdeZM2t7zvA0KiSuJ0ehr1IAvK0RCIW1pasNc302YE4JkL4O3wCxR2oDyA6iHXoRi
gSg843Yb/2vL8mK2jnzT7V5sDb/vTgP4h3seaM66ibT+u599qRK/f3DTOrxiqxTACiRItB8SSKKq
ifXPez5WbxVitMfOb16sRfk7Xvgi4XL4HVch1VlbpYQnFPOcbY3EeQz6tUJXzA6MztHQdbg+JdDC
jkcnHGoVrtp2AWea0de5umbXlc9zoEGHD1C7xkzV6O4MlgMXFFEldvdW/DwiTb7WjcB8p1LwPHb2
/CVzuh8d4PpPbY3PkTnN8zlLo+DYW/hnAh/IIWzA60qrusIPDgA1olDZe2G4b3wnwntjENWKZSFv
zpubh7Ycn7OoyY5oYKBw/ruJAw5y8IMjDrm/+Iu1Rnif9lF9wrsgpN4atZ8M3IVrSsrv9lBdMquq
nlE0nu6njh9mFZ8yRBVBWVXHa9oqaWr/S18F3dELI3ThRVVsrNkw9nqdpAdYlOjeLtMbHzFVqiam
dVLNqTWpjY/B50CEGiBT76sKj9JNrhd5rfT33dRGG6Mfy3lrxCNcM7+MkXWLkqciusRWUXxSDaRk
q5PUhu8hvi9YT1mDuWWLsVp31nC22lL72jb1UTOw14IlsUsyt/2uOTVy6oXXof4SoRzSOsWZ38r6
ZAh8FGs4yk+USDJouVzOT8yxjv3k5/JLrn29gUuyBCfJrvumUCPTwhD/FblqvCcf/YDXBiwErP44
miFam458VNNsHM/kA3qbj2oOrvqWlurLlr6STMqTx0rgXpXFix7MgoUdxWLQLbWnykztT+WUPUQe
ODhJWXwdjF20C1FivKP2478wzX8M52z+lvlWuTYEH6ZmZEoBUZ8iz9IxGtNLl1Jz3ILjTz7z4e13
lDeto4+P873w3WhT41IPr0J6W/VdCWHwxF5rXYKIneBVmIMUwcLP3hR66bwVuCoofwAvLqKdUWCw
piXmH3EbvM81/jvfLXO2horWOrAy6I+U5dg7WZRTQ+mPWwQDxD5amlU0tCu79ttLGcc9Rdwi24Eo
y05aMzibnErNt3ox3I7C5B0IfLifwrY8NEUsX1ljHFRC6uvrnu9xyWeKLVYwwSM2wlBT8q9qbodi
O3vkcxIfKz/33rSBDe+wFO8a6q+QsvNqN1n6PhCDD0u4nL64ecf/X6h/GhM/hqY9vxWhOX3RStvc
aYUR7lUWcJhHqPYHu57zszpYCn7996lqZyUzz4iN3NlqNcra8/zgY+KCPqFnPuI2Fm/S1rK32qIY
oA48k1CbyATewL9jMjfmPVYl9arL7Xi8hDGkSsd7kWUfrBCmK14EMOJ9BP74rvM845Mx40wDBx+l
TGthMIIzBigMNVLG4dbi27rKEAo53w6ln3TXJgV//TjV3Vp13uI9TOT278sAP8W73EPAWWU3Vk7O
7Zrb+JkMijWk16+GJpqN1vvBO96QuLUY5Qi7zamfRZBfVHyyTW3XopYrZR9shjDLHutozB4RhjTu
QaCiZUsoLjMJb8uJyw211XrbLimqJ9fMCQGgvWrw6TFXk91N6G4acs9yW2zlst5yCtTEINHmbEK0
zksRpCc+Blj0LT9kYYH8lJ29aknsI+7TP9bLrx1yRyV2FCiM2kuSLrqfAWJ94+dB7/jLUNg5lwdt
2cIEMoIAtqt2OIt5CfPxY2ezB7Wt5v+aTA5D7y0Qjzo5lQV+Eok02Zjt9eSkOtTZ7aBi0m+wAVZB
ieDkAekD0CrjOKQwZEBKeTHKIQKt5Uta2QbMjsbQYJ0bdXIepYGqJsCsQ2QN+d6erODVa+xPGeyc
f/Qyipld6OlzJAP3QB23QxXTqvnpW96oM9XiNEsnWNey01672Uz3zQQTRvX6OBBQ/AIZ1rf+QyyB
09UNEwTwBQ6WmljrsLEIfBZb3o1qMt0VF2YOX1QrXrgDzVQ3e1erWZZUHioXQ3JCzUteVEidgZWR
l8JN8LPTEGXvQvD4KKIYEkrsr0TLyPNVZEdA6H7HbhdD5Aw2ITDANfpUo8cX/pcwpVKn1MHIXXUq
VZMyenTnt/mbnXUAb5LsH+R2qNS4evUENGe401tA0ylFqVeLDPS9wndgnJTPoAw9B5IZ3e0sDsVH
LPx9pnrjFs8zXFo65dmCjYsDZz4GQalW3+zcBxvk57ON+lCpj5APufkYwnb7I7R8tNRn7ZqxNK+9
v3JV/HaB5mbiTNUbCRrLugB4dU6wqPGUqGFXaMzUdjy9kbENm2VHUxvcVV8OmFS0WX1H3Xu4qEO/
MHbU2Tiz14j8bblhF9U968uWeVsnPNgLya67YfNX82fvB+Vq0FWqGzI9O+yTMZxn89JYrZmuOibO
xwzMx/HazqP4o62CbaKRpE6tELpdaDUn1fq/8/64jg84g+UjkMmyZdegrMt9VznfsG8xz5lMzbM6
q1L5ZxM1KfOM2h125vDRN7e8oap9nJh/X6cSky77HMvK29/iremM+6GMv2amrC6l7CvWFXHN2fgU
+kIcVEh1Vp1ejyt1amAqsplnHTn/JVnF+imge3Ib8+CL9H1A6B+9usw4OrZsnixmEg+zM6DDmgKH
L9ng6JbZrcXDsUFdVc00ZDVfKvb/n6jUiqfQTlFqqqe9M2T11l4UQcPKS3h0wQ4DSzPW+0RUr+A0
+zuZN93RYWvTa4YzchDaOcAH60yxzgL85+TQ2gv/0FPBvUuXFuQfkwnk70S9kd/9eWr2f1+msk0J
lYL9S6aX5ihrqNr8lq3U1a6LtuzcdNZaXalu5UWxx5JPJQXUVbYaOsarSpR3fiLcp9mxuksBaGqV
9+hhpzXrW+o3bbeqg3Y+3w5g8iPIJDyoP6JzVHf/lRXL7M4QMVISv6+mDPlxRTwmjKvaYzL+rLrO
3v2Vd01RQZXn9Rjd+5lnbFRM3f024C1vEnqwDSugOwFwCiN71NuxRsnSrR+zvMJntGAGp2Lsl9SP
7OwCvm4q9tpJux08F/aMlY7m4RZDW8Q/gB/JVirWyBpZYhMri8WXrInND4cy1fzfYnjVOncSxJ3K
lXn2JBEgM6pErPCm1B4CkRcXowktTHr6+Rs2uUdopggtCcDKOs52TD978x3B79VSrNkOCCBfhql5
hghXv9R+bN9VbSUhVrbzN+8ReFvzLc4bbVv14cQSzLUgfPwbCKP4FwL0oPn2v57OrzybQNlTI8oW
1AnwFdY8JUs/6m5RMA9fEk1/ycEZ/zSNd2pAwQ99yOG/9dbz1cIBWNdZoP+GNkEU7ubGKL8BFkb7
YP42ycjaljKmLJvlfbWZIzNaB6555+p+QoXBnVcDjOcQaQW+NYUQM3LQlb3NUAg/FCG+Vkj7++9a
kd1zA+vnEDtrwy76f1ykQvjkz84Re5RvSn6vCAJ/Ub8ID9cCgWqDYATNsgjzKYGka06pf8dUM14n
unax69Y4qEK2Kl+rQxOH/h6QzI8uBxzernw3dLbX2UeGwDF6731xYQ/n44BeUbAXTJVXf3XgiRUf
XNeI1oPTVy3GkYcpdfFQHib9rM6y2QDExXbGelGKsMoo+jIMctoUJaav7eSMX7TlaSTljzge6rNi
ZVXTzmzc4MrKCuXOMvvgyteixw3L8LMqnvrwKf/sMawRKSOzqO8MD8Zc0ceXnv/c584b6gUwYMNF
YJG+tuhtU1Ee8FWzd2PjdKduTPrT3s6nj9NbEGZJf+1Wsb0BcukxgKm4cheCnpFGP2OUA56GOs9P
YOcRqlsWWy5KBzJK4ve268M9IOFiuAvGwbwLjdo4zmnxcaZiSKcYR7ydzDt19lceQkN/9haT+Gw3
fQU+M2lPSMwzXblZ6/7ltJuB7qemhSMX4qnfJn8K3+QQjWf4IQmw3XH6EnUFQK3Y7I7U+KYvvYO3
tstUPpRHVYtVJdbcz/P7GMLi79KtCqumXPCTtt4aeyPDxrQZB1wyjHk4gTXN1vGymiv5t4NY7eya
MS/f4mL5UyRQRKy4fHSDNt7o0B4PhpU84kRUn9UhmgPWgNSA+CLmIc+7gtUJLIYQ1Y02++TOYfZp
iMNkF3hFvFFN1eGkBbjG2S7WkAzsYD1TVTtMYLBW17ZtoSkBjC5YqXTscTLsFSxxirLyWQ2jDp0v
mstkJne3kccWhLbpB2sUUT5egL+8ipVKuY4eFMgQWyJ/UDGVGPcBD4P0Pe7kfT/K93kI2NpzZzQH
J+oW1lx+Np15fGplttHV/iEz8xdWTapLLNldylq3DNNnFQp0uLGuaT+qlueFr9mciXuVGeUYGxpx
LK4Da3mPA0BY20eVm0RsVKBpm9ypGxkVGr6AOWakXbhLlg7edpJdvlMvceztfN/0y5pweY2j3prs
cYNbV9fONSz/EX+Wtept4hSrYXAjK3Wt6A3w17xZNbD4jzcLDO76ZtWFcnmzbLarRBVZ3mxFVZEt
VPY/qh61UR2txbmT+rseOPUuj0uUIoZcvMfwakcrt98ozifHwix5O0ucMuJXTRvbrTF0+UaJgjuZ
jYVIHT+rEowVOtdWWGjVvYv8C6o7Agb7CEwd0Z5NCuXmHEHEO6uOQOhMEXrUJnvTeKBGhzZi9liZ
ff6YO6m1K5vyH1VxHL0KK18kKw6qglJo6SSZC7L2UMFZic/cMudmkUr6Xa+MF/0bB7m3lRiH44id
HMCR1vkUB5b5OODwtzSmBMkhY4rlCcT9a7yEVDyBwb73NSACqsnWKGylEa2b+JnH7vDTSKd/+f7a
r20PPGUwCvQQiiC689LSPoBJCuHM9OnByBv2lyv5OuqBRjGfuey1GVTyICdz8Qs35Su07mFLmR7r
yiXZLXmgoMFbbfO8azZ+L4Jts3BRdV/ehZU9fu7sqDr27H/c4lbfjp/Nrq7w8/sz/xbP0gqVnYW8
uowT+IN44veqYprj/MwmmZ58I2e2nAzVLpoqasdh0RnbTiTtEY3J5ijGek5Xwqx6Yys1pzk6y+Ea
nVVUBVSu5bq/c1VAdV1HVKfXBNWl7gCyY0rZ12TEyCh0nPKW02tWX2VxfVC3vN7tGlDX1XUL3amj
0odcd7wWXd/sIwQDNVaQdrhDBllbT6jVPYbIrDwWFcqXfDO/JyplLIBCzOKlq71dPs3ZXTKhkrFT
KKYEeaJypU5h7HHqYy6jofl6p+goXuIFkD1wp1eUlCGpgktdmiD2bj12w3yeTYhMHCI7u2/nKjv1
vw/dFGYnbAs/YjgCF5umxAdRpdySvS6VUHt97KTQMJCdpb91zrxCnNF5D4yy3+d+5e8CYTvv89Rt
dHcUr+aIKKiWuONm6Hz7HdjjewO9/NOEyPj97BcZc+lOA1HVLvquTJTrDHHB28GaxEfTFjqeMre2
yilqKr1iFvtpBj29Ub3XRNUdMPc6RGZ6VHKlEeCtvWlPn68KpzddUzRWCiZ1PaZwcYIQUA6udmTR
G5ZSPHjgIR8ktqT8vGaHLJlNe6ViYeMae8tMRuhL5KlD7AfOUop4jJlloW3IXs2GzxMiRy4GdG1d
LSoxUWtuRjsrLrrTPPUF0E/PMVECdNJuP6Wx/Yp6wcnhwfQ9LhOfiSaqj/DTeAETZfQ58cu97lvY
QmozFGdDtw3eeIhnaFvH+l61hel666p1KRfn+uvY9PBwFzdE9IEhFtgFO/dz2FwswIwHFVMHleKb
eQoQYujWFCdwasVv9JFH3W4Iu6xmuzh89YZ9Zumsa/FOvmB52YwrdWoF5X7Ip/Y4uS72ZCqG3DZw
D5HPazPAvULF1IEN4qjfoBbLHyjyP6k81fHHgKq9jJpRoN1Q9MRC5D+xGn81Y9S8tii9dfx+AOdQ
vQrTcWteJ8rLKCq5rNjPnZk9VtkulECm8Dzx2WMrTG9eUXCe1lHqaxuw4Qi7+s3HQTWDCZXbesrn
fYn1rlwVWWzfzxZ6PEGDjc/gbspSzOuepQ8KHvYYnpsc4YGlFdvluBpn8CuU64cNnJDmFV2CZDUx
3L+N569caUH/NcrkxJOh+GYM/OI7mdGgA27oG4xemvO0HAp2xbONNfpoLujmIz73k3yrzSHaoZpX
IBjxKzFI09a+oDJYbxIMC9aTHkzdU9nH7XnMe23VN6aDuYjU5VubxD87z0ZcdrkaW/mJ9ZWTic0o
0mknWctMVP/KrZkYXwtAqetu1LW1OeXlWS6HPu2TRdUoSoHCqnPPcsdDknsfXSrViHwQUEv+NfPW
NvXyjt/M+O42pOq85l1HV11OFovrzf+4eBnx1lRnfjR+xOwxmQ4aXmJ/DPj37a8vWfIigkXm/DaW
uuf19iro9VW8Erhs7fAzK9dKKVoPEAS2raz6FOrDdHHD7KMD7PtHhxtUOzQ87HvDy5mzW929F/oI
H5SVP5xdONJzE8cPThRtInT1z5ppfal1zSsXY7svIfpD52gc+uec//V9aVk+WyFu/xzlvnGcen50
Ky3bJAXrZoWD7P3kyzAOGkZ+Q/PqF0cVnSeXCg5Lwk6UJ19znfsg8Jx7N496xJOG5HvZ9M7B66AQ
qg6VYuTIeFV2aq58lXe7bmh/DrgbXW656tJqwWh4WZ9vrwOr7qnUYZ1x27DubXejYs2vO6pWLKGR
6IMs7nrMIw6lwP2hsuzwWZpd+JwI51y4Jj7HSyvowSWybYvF/dJUh7JBOf13xm0M1akG+l/G+H/v
osa43QXI8Fr08hRVubdSsm3pIINrs8in55wJ2dZL+xezFt2jm1cfh6JOnlLEmk8qpDqbwkdmz6M8
IPNoQZZ7afzgtT9Vp/h9+TSnSOFjJrJXMdWb8eXl08lOgBrulixNd6exYLrcBklKJtFW7/rIwP56
NTHajGehVQdRp8PJ9YueVU5Xek+ar3UnPy77E1bq/fVMxUCD96dbrzoL4hDzj8pF9VkLAaO4oX2A
awp/djmoM3VIUIu7Nls/cw/SgJdSBPussqODBR8gwz48QNq5Nafjta1OVfDaNrFxBveF0nEjdy2a
BuuRze5HJDJ+Hez+Wz6FaAZZfcjj0scPaRgDHO78ON+GEsE8e/KrbYWU9sHBgxOoD3iYXkFj1KnR
/YvYHUBJBYxRIc0DXKMOgOuS3djHw6rAkabd5CKbUOgTaGSET7Yxji+qfkE11vqzITI4Jroho4ud
iDcvNepNaCLY7peVSTFG/zhEg2/COnOZXKC7up2QeSldqJhB7/HkxUA4uK8H8NNmmGFB5/ip2GSO
HdxDBcr3ettA5yxLbCwKWHvJMEQPusknSZ2FFcxuCTIJrSY6ZOxED85yKDxMAOvOsFaqeeuATjvx
cfYPt5Bta/ciNMOLEScwZzFXOIALsp6EDOSDi75JuLivTYvfmueV6XZMWOH9EQNmHGnAEROOd2Oq
4Y/dN8PJmLx71YoDO8BzuGKHP3oQFn9YXqv/OC0He55f8nkuT5psP0JI2cTrEsLyXmWojrqkYO1I
auIq5i+CQgj1fFKCbFeBNoTg0OnP03zNeiwJNqrL65mG1Qw1u6zGL3ENibTLs40Efx+k1ekarpuh
AAaov+Fj2G3nHrMJKCTytdVhEicZexNuL+SrNWQv4I7SR9WZ95epC+VnYIDuJyvyjlIirSzhFd45
PjO4wW2e+J1un8Ks1nauU2prFSt1fI5tHyFJ9Hb8U130vw7JOGPnwV5d0lnxdrYre531JV4jIEte
WPPFRxNZ3q69zPDhhk0eWe9tWgSHuMCqpbDKJN+DcvZZuEbj1iqi7jILBD/YEXfBQwU2zolL5jXo
YJ+LioR4mVIW3KxU7t3Rae9rp5do68jS2xR8QtYqqJdDh7yHY4mV1fMmU4cPF27tP/TOQDQdRO1z
2v+IRBEBG+EQIfMla1c8qVAX6J884cSUkulzJ9TYtFD4p2t+Y2OKhE7ynertZohNFJoxddKc8LPt
JnBRAjZDVXKJIMKd7eIuonpdv9LPPS7eK9WMo9h9KOr6onI1pECe2dNFAKMY1kierNmWFU/qLlgR
IlylxZsyoX7tibA/9Xks8Ewv7LfCzy9BCOZJC6vvUK+1l9jtor1MpunOjeBkiglBEZUxh+9savff
syR017ZjAM20qz/HqrPs0lTIefFTgBmvn4mnMgp+UD/oTnJpNXUPmK2oPg1YtWbrrrKKTSRj8AlJ
1h0j/l8AneXe17Yodr1j5v+KqtkUYecEcEb9bZ35wz/IgOfwjv36FeEB6tm8xccms7o9BGaxEXXn
YIehX7K8NR9NlNNf67rftn1tP6mWGT1YLcqa8KWclzl+0bGee42NRDwBmd2qFH0cpkfIRveqVcYR
Gtdp/E21UMuR52lxhVBNv4AQKYWjXZtOymTF6zK5Vr2uVSSHeECMzFju0uX8obOytra526fbIE7h
dbgz08/Rr3bh8rEHWBEC/QFSIvAZfsGCO3v2sCroskVlcFjWcMviO6iW9+wjDFQG9l0q3QCJ2i7e
Ur02PoPl3lRjqzFDL0K2RCuAKHZeoRHo8uut0OSwts1t3ixFYn0hBOlC/zdKj64rxA+UkHCEHFP3
pWydCGkdzcK4xbTwkoAqoRd69sr2zfd8So0fDtBeL7Gjf6jPB2s8YIMnKNHGPrbYt+tcI33gb4fr
hGU07ygaM0TQPssaJ3GbaikawEP3KMFgP054RK+Ya/bvokqGjdZCYRD9LN+y/KcKj3baHWLdAPmz
ZPWt9pA4afZcu4lzKQHdXK8GHVWvy3QBrkWd+dIaqMkv+dU0M0OsRjRNlubIYta2tASzDP5fxtnH
AXqJGx3IFXwxA3BMGkUsMDSWCwkUYI6zajQRPog8aw8ocYfXZjEPiLbrjdngT3WnMtTBkWmOqoPl
v+XV0F470GKL0LphECvw041e4rR+zbuNHOewflHh6pEnDNvboH/kWUn45Tbo7ZZq0N7RnU0wWu2d
QR1jZRpd+ORJ8V0poDaxN661EvfnCIO0p6yzvvdYK35V8bS2mnU/jPAUf2PHuzCs2E2NGxSzfuHJ
KefY911xdRugtgjqfGb/fheLGvmSJe2Wa0qPco+PyawuHdn2O+FlBt9Fs+pWTY7Q/up6HuB1sjcC
6wuM0OlsLgcjZkvrmhOBPj1hc6agDeqgxYs5pzplj2D8OB3UqfkbGZHjtiOAgt/VUYBkaCcGQGmL
l2fHs9xDzA4IxfWavwcNqCTGjtsetDID2HW9XYz4BmK/6tZ/vIBruEuLBzn5w/6/Bvz75rfXd71S
tXMxvaVeJ3bqlajD9fVer15eqRPbTwUyM8fUTXBqzicsMkbhraiUtI+DUcKRDxt9D++rfVSxenDQ
NkqRSTEwEqy2yJjBEdRKbKW5QuWl1TRumZxmVFaXsQb0wO6B/ADeqmUFrItnA4waarnR3qhkiOjq
KIqH0TP1dYFj2LZ0quIhW2Kqw2hHCz0H5oWqQx1UR6sF8Q49pHLdImcpV6qnjsGFaSXb1rdEdRYk
HdKJXvX1rziiuMUp8YcTAvbxxyCxY9ZwuKntLq9CXaAOaFKe9azFuyW3q0Netd4butCbyjW0r4Pb
Arly9PCIj1ryOdBdFlnEjTnONqA2/VOnu8NTL7tvEBu0r/msIYoe85DVNYhQY+V2K9WRGLgt8WLL
R3iVzgXoIQSU5QpfL772RmeA3XTkKcu0YqPiSC6egdJVn/usRbzWabqturN09LXrWPGXKA3ywzyZ
cof/u/t12KhuM6yNnXojAdM+9UZUXPB32lq198cbUW+wFcXHG2kM3TvllmVbh6Zu8402s9V3O4Rg
vS6zewoaeYk8b3cDrouhSKaValtGL47M53cK9C4ycJgzso+rdEQ9J+ubH844tEc3cupP/nJICHm/
Q1Lv609t3v8wZ4/5vEgtCgJ1A927a4/hoh3sWh3aH4P4Bx/a8FmFNBB0q0Jja2Kyi+Ywjua0NW20
Z6zRC1fGEPo/OhxcZiv4MeLorPGLJaoseHbbSqAU2JV3U9pMj1VcUGtAw/cffXqL2S8CUAiC2K6m
j9QOB3c/pu6jtoJniL1/7AxjVhXuNQ2xkE2ezf3amW1nT/F7uKR192W22EPxccGQx/hXU/Z6zDYe
xjTnWoC+UdRZJ4/visLtj4pnG9/ItoHuFDvWIWKlgipZnd0Sl2trFJHZYud1J1Mx4mGWBO20QcBK
bFVZsyqr+F4UzSdbFTlrER1aWwftVcbuxgA7zRplmL7kvrcxjbb8DH/fgfQB21fFGwf6BB4yqGW1
2rRiKzrZRk77BToEYtjm0EBkFvm9h0m5ms/Di5Uo37btyvJQqZSwHtdprMl4PQ5lt3YmRKJl8D+M
ndeS3Liyrp+IEfTmtrxtr1ZLNwyNpKF3oOfTnw8ozZSW9to7zg2CSIBV1d3VBJD5Gy187pAMeO66
+UUjJwhSZQmf62yML307fsNEENZ9mQ87MXbGTnXnBUP3udXji+qieL3PCiTA/aXMcDKM8pVphwJd
VQdstWOttNm3n+vASV+aFu7DkOt/j0CIN1GNWI/hgPjbOa2PAMbt2lPXt0iHRDf6RDSQ1ldWlHms
EfRqbR7ctbps/A7H5z7t4nPqj8JDQpIJfazRyKDq3iYNevV3j5TyVo3e3uf2nmqmiv7+GUr1LmVQ
frN7S9/BECwPSZg/KP2IESZIuxqlyATkCKu/ovd7MCgnHNXwLQYWXOY3suzs9oG55ek/4nkAJdHs
Wa7AUYo3b+oEajtgqAzses5lC33DpC6XNXP9hiXLJir7+rMdT/7F7ZGAVbk0yg/vKZIqa68bnW0d
RNnnNPctdPei+qQvS/pZa41Pgo3qU5c3+rvnrIWcFFc+Lhh+8031zELXj6EO6E51YRYC0cpzb6+6
VNk+pXH3UzO7ZGuo5HQnU9KVTEn7I0l0CrfvyGeSu1Yx1US1nW0l+G4DTrLdB6J+cTtfP9uyqfMJ
87EOt4XzPaiurL6FNlXPaHWnKZhpJqtpqqmN3Dg7XZY0z+pSBYsWBNHUVvzO5a3qFrN3tPpdDQ+V
NZDWgICiRty2TxAAauw1UnTUQ3y3fEFesHypCjCUGmXFHf8UeMGRvb5UZM6valQXQBdh7Zxvg42l
m7u85xcGhXE+/NoreQvJoSWZ/Yd2tAHfVCfV+a3JSzIOJSr8c48QsRpgLfMfEtnozVAfBtuIUUPi
NdSAulKjdd5tkfquyA8x9x4PpO9V3+AAeh8ovHhr2Pyre+P8Jub4u1lY+fXWayAIQT4pDqqbdZTO
6EH4lnPToigveK5lq7YN5rc4KKoXXBjXalA1lpecJk3Pnho5AQ1oHvgDvjRG4HrINEHzVzTDoa83
mp67V9VD+a54ciGEIlrDRqRGio8Cn6Qj4li+sSbsQ9C7zB+0IXPDlwzEpBtayS6goLPXRItDghu9
j7FAbsgLhxcXVWvbgs+TRzYJ2Fhrtqrb+b2xQuiqR3S6t9+z+EuFRdmHsBpxtqm48TfN80kuPChC
pu4PlSVxtSzeDVGBEo9ModQoGaw1dFhPajTG0yoCVPeoekvirfDyXN5CTF4A/OGrWuem9Af83JRN
cXWLOtf3lvkZ67nfelOqF0iBIKK7AdOaYoPS5avW9brVJPHKFQm/Z3/CzFD2BtnkrTgLjeSWCgG5
SUllA4Grx0FHyTUqUajn+JZLHUDVOKrIqi6lC+lteB5msbcwaFphTHEqNA+XttS/NKQE8E+wghf0
JvKvC1prK7cIszcHMPCWbET4ENd1dpjgoJ+ixMXkwrfEIczSeFq1lV5d+6wxEXVFxo2qIl0ZUwPD
nEwkRoBbsBdpDm6ZtOsM5VGEQHGpyXVRxhvlF58WDsAOdUmxcYbTgdSlrJ4YsjJTT8NFT73lcA+p
K1POUFfop8z5BpXhECYKalkqCDqA2k+v2rw1xKkq63cecs1OEUjR8o5x+aTbSj7phATYLkBojKJ3
2e+sBcc/rXHqZySBV1o2dY9ZNxWxXFw2IWZHGM7Jbinyfen14dUwjXmdmR3yfkM948JBA0q8blad
HR91Pz/7rhG/Wj1H8r4VzmVshu5Uk4DeI9EQP9XwmDeOOUaf/cH72x7taGtaET9PB3R8lduVu+66
IN22rUsfPGG8bl3T3c2W+dUtzfRHjFZNF1Tz566x7W2cUNZwRjgpJLFQVjQa+y8xPbNNmoFEJ/rx
5hkrLWcHMxpPrpteAMCiTZbwObcWiZ21mnJ3nzXGOtrOQwLMxR8QQU2Get/YdW+uirZdHgodUPUQ
/ph8oFq3EJWzBQdB/L4aP6zX+Akt6D7+e0ecte/ZbJdHNaAmq1cKwDefyLyc7qH2dtdSVpuoMqfN
b29SsB96QP4FraZy48fZxtQHb9+CyXxQjUVx4UFrzRYWWPYTUq449UVLqUJdRhgwnBAZbU+ocg+/
gqqvRu5zQE4wrIKhzj3q6j7nt+E/5vzXd/xvc/7bu6rY/UOoq/82T32kXH3EPz7d7YPdX+KPd779
1H+8zR/dP3+CZEhDmEwzVUE9a1F28ARShhmH686MJGyQpEGawtPEEJ7xTA2pWWIymaUub1E1QfVV
o15viab62Gk49Pzvd99e3rG6ln2BfKc/Xz5ww32qLehnqxf593PqPZK2eZ1Ay5H1gXqeip01LjDV
ka8r142eH6xl0h5iWUJoErc+WgtFCVVfuN0Rol5iRbF3unXxob3aTXIrN9zusvgXqXJMfm9dA6Vj
a3i+vcH9DdXtakapFbc3LcplQ30VL9TeBbI6jg2YPpMUwWBOVyPqgtd58tndJM0X30z9VVih8VPO
I5vBMHBeU68cn7om3k3G5LyqBk2bdBVFnGFVF18T7H3kDaw5zqsb9lTMk0bbTJIN1GkhBJ+RZ9KJ
VI4K3ZtoLPKz6maSJXTvFmbTrpoaDCSy3uZxSkIeklZXvjlGjJf3bMK3Srx2bbbitV3KldaRSxbk
M3qkCC7+GGg8pF2g/arflel4EapBpBiuCbtyOU/F67n/WvaWf6ykV3gGOmhtmka3U91OIpQ9FKvW
C5YOu0iZfmMD+qs/yOH7fbq87zbn/jqaPgBYSqtzIK0USp+VyOi6ca26oZ3NT2XmQkg2xS0UWCiK
JkaWHNDVWp666EfrNOEzf7PwmeekfVqm/m8/SbRnFadEU+8cXdQbFcOout9kJHw3ocRBWzmbNpRg
cByR2GgULaqrGlCNirWR52GI1Gyz7qlyIEKw6fKujWzUFSwY76q5k4HuQuNIUox3jYxvRdo2H1E2
PBZpVb5ZGK6edY33FhI+95/xxULXu/4n3uScNKsqjzb9lLhnM7H7lZvWaEXD1enxZau+shBZ2bWN
ExfIfLo4e8OIAVwgqrfsEIWbLrrKQ/ie8dyhxnfwwRGMm8y3sXVrYkwB09F7brNu3xWm+Un1AoR9
2yS1PoVDdhvTptA/kwhL13fQzg2bMwrMavWqOt4HFHxH4O8InyXEKa+sYIglZHPPnEhXdgYQVzVD
EC6HLKiO95C6WjDCuc24D9xji9PhL31/AadOt002bMy+MD/a2cDPq3bao+l5y6twxr9wsuv/GrBp
XHFSW16MbEhOQvPDrT0jaZyLBtdDD5mTpcDDMvWCZdvILWSJp5WxUtooamSJGv0mlXKbLW9Roy50
qrUa7VMbVgG/SasaUDC22majQHmqceOxjW4j4HqkOCBHSHYfCEmHS4MfrwximEpFuZ7yGVQ1TpZC
4t/+QLml4dqGUHZW4RvSTU37ExK3sCBgqdCl6Fj+z1dRMYuUXtzn9RGLTP+RRDJGpH5FMaYKHlVo
GS30lmzz6slQ3fgtZwUkTntyDA/jqLc7a0op/oGAHfctkoRnlJjZIDEazFGhAxoMY2nCEz+AZznq
kT2fhvG7oCL3mvVOcSZvgHON9GEbME07A1WEnCWd2EgY/OqqUTVZjapuJyfjwvJr8v99b4WP45En
yYlyxevoFt3D/G+TDj6GAFlY7CZwatA96N5H1WRrHBxJbAg3akBNSYupe1BXNcp5IACFjdzIPzE1
z8o5BmqUZNdFMGsn4XnaKbVtlAPK9KfqqaaWcXV1n/Z/x1IKrTOKh0BugTSoHbu6uncDSpNoSmUR
BTGm6Ev4P+bdJ982/ve+upmc16+b7wPqKkwzchmOs6z/kONUuppRWLPbVpfBnBbrKcARXk0EcPY/
hTp/m17ZKax0QxSr2wM1pMbpJe7x/lC9P2jhDrvopGGjqh6v94H75Nosb/d3bT9fxbgae8e6qqaX
VwGJzIMbxG9/xO9dvN3nNXh8b6NumNNnEx+cF9TL9FNb9CMFb6Q3m0k4r3XVr2aOUrsUeWvUKMvZ
CHH1m639IJCdQVlR4xSs68NDEqOrBamTKr1lYNwtuyp2m5NUAuZoMx6XzsAMzasxtK+mXyLbgmfs
NSwwDEbIqdgGlauh3rBPqcRcOseFX5HoMdoz+YY6tfcRJ9Sph7TyD7CX0IOzOwdKncDLzQiGZ5Yh
cwc1oID2mOvwUuJgn3v18oh4GiaVeryg7gNnyMTKgoNkHrkfS9g/xnpcPtXu9OTkRXVWvQIBmScW
yujA0jqvVCyc4aupgdFZnsjd9Eev6ABo/AdiUnX7Ot8vSEucb73/BFbOFgfJ3C+8jVUAZIkXLaX6
VGn1xyQCcmiAe1Tey/B6mwTFmO9uybBb5svxHQ4cOhZst76WAhQQkzNsBHZZl7gYv/f8p7Vr1/kw
wyx4sQK9eGPrPK0Cj+xzZv9sUPlZCakSCYChQNGom8KHrN5mtts/qIhqzNEaz5Wwj3E/fws50J5G
D6l61eRuoW8Go6i299jkLO0xtaxsZUmBe6TnwH8i3nzNdGM3a87wvlD4OI4e4ipqhyDj4M6HdzO2
TCDyQbfNJGD+3/mjXgBMmeyLQ2J1VWphfBSmR11Ri4eDiKVSfMFvx0ZTvjcQo12B+nUedJ/FbkqK
fm00IcrxMqauisRCmk/tK2w74KUNV7yOIW5BpT7nWzhY4jUvWx2RkRasqN3W61ZgpNUClzqoyRYH
9GtnDe9al0Dtb0Jk3fTafYhq/eoDpXpvjMzeTRYejklSty9TryNeMzbF9yA2ryQ3g/fSDyxEA/vf
Z9Rlf2zq5L2f/eiIipH+2bbGN4gyztMcteItWlK8jAkHmF+f2+DogLOMnOEvCxbPYzKH8aM2gXRY
paCm3HFHjjZZJ2ZWPqlGtxrAHYtTrWtJ+4glAUQNQNzaj1WsXVR8yeL4SEEe1pLc5tcgH6gLQH1S
XavuauSWp5+FlvFT193wGCz6yNYiGYFboWsMDTnbGYbvvCcieFYqDTDa3h2gvp/CLH6bQzROgKXZ
tyeWeigBTmk2IU5BQOf/eZSpK/V4UlchOzGndOZj6/eP4ZyD7iw8ftaq1Md94+ngdqWXQFTjIKCu
EI7Kr2gBru8hFTd0Sa+pqJY4SfrMsoZtWToG3+3qUFWW+2NpPjVuw5NltMVl0Prfmz9iow/MSfRY
l/47zZur/tjZZfleaWe3Nd0ffuhRiu0c/cWAfI47oV5uM4kGdYzolC1xdUlkwy+kvKiuuvoj1mZN
SjWnAVkmJ2exiZy80H/8r2tEnATe1Wud4ORV+q6QAEWStmy/0PB8abKkO0jLojUuguGBMo3xMLnw
jEsq71/KQWAhCQ3nPA96iDB2sAqbZjx5Rp3B2eaJSOGt3WtF7a8i+czkfiBui/nYpLjg6eRdcTWd
rvALAJboEaco5HRAicpDDyfbCCmpxVxpEWLZhmXHq/uzwxuj4UnHZMGTfhkqnuj1j8BHqQ2qz0FU
VGLSQsOtStejhQ/4vkzViyDFeK2g6L64PcqoUa5/H9oM/JBZ9riXOba/b+Rok0z28zhdHBv3m7ie
xaPrGj8bdwl++GgdAUgFR+SZOizQ1PtrmnwhU6AOxdhy3oiutR91+0iZu9q5dZT9pjoV2bW3QTK5
2CidKdUomao5tcXBa61kdR9QV/xVomuyGFgcI1g1Ry8JKJwnJQea4VNmdDP/tVJi1DZQHWz04RN1
tPSmOpqY0WvSi+Qw+giCOxPsyLW6jEO5Q1GXdZt/w29S3y1yfwRF2DrMTY62ecN6VWUaRA4DD1NT
wJH4tyFzxmm+dIzdPTZF4F5WxlBohwkBxM1cQw+2Kz19W7zMeQ6d7tZTIdjmX0FTJyABSas6WPNk
KSlx6ktzjM8ThbT2WJtjCuioLL/0mfsjnIC6ZWPaQeVCs2EG9/nWal4FfpMYCFD7kCezcSyatuIb
lWrbyEucF46GAKX9gCKjafuo5HD4DmPLfXSKYqVO4Ty223vofjqnpu7dZ9UphghTU0z7thHtY9CK
izbYeH3I3r0Jk+7S9MPv8cqJusfEqn+Lk55oH71mEyW9/ohZXph17ROmFu2TuupRtlvzfeh2qqua
ilXwbGrVUyyn1dbyaPjSBk3ypuYh3SO6NV9Vjz0N5XYO6DvIpNNVr9yrXzj9UfVUwwYL7Zxppiwv
R0Gj/Bq92c1a2BK7fn3Vmu6DPfvwBv1+eJs+urmogPMWw1tcTd8yLKquaiT0dLY+LUa5Vbafkbdb
tUDO0OLnZLfqavyVVQVD5Kk4BhBpNiihOe8hKmDbsOm0nSphUMvFS7xzjJMa1dz6qzZl9tXAzFMW
yuHXU/KSTdsZwbqT68DtCI8oJESeJfqicv5OaFINUJf8KWHDQ8DfTtjeI8VBSUA1aBk9OabnHBZQ
R9e+tfzzwP7IkD0VMr1s6TY6RM8rX+p5azeUftSwLab8qgaC3sLMCkhiGRZndqXwC8bc+5Kghgsy
IXp29Th5bHAFW4FG976kbSX41Jp/WSg7v/r4zan5YHHFNrNGZ8dxwnsu/MXczgWyeaY8/i2RawIY
buly3P+kRrWerjJpvo8qk+b7vbOO/zpQVFQTgAKdLZlqUFejW5k4MgfedPQhXN1G29zEnIZ9sURw
hWXMep4v1pPfOsmD3hYQ3uVAnQPUuA/MWArAUdrh032mvjF/tSrP2cSDqZ/MrE4+/Ze4/U9csRwL
23A2iJlkKx39jJVC83aIpBY2SypKQP9ge+VVuNghojRghwAvpJy5snhjGmLGWKuc9nk6OafOglI/
AlKCvSG16ee5Wg9uFX5BgmOLomH5SaIDL0hGkjHubOvzaDrWVuNQvHdd0aAIO1EwqbSLrxfOVz/y
o/VUR8XrApKeemUfXPrBrU9gOLR9vmTBI7nVv51aAPDRODH3jsjPsV0+35Y4udipBbAbkTaYlyQ9
qAXQjzXr4Wa6ZupluM/juroaWZMgEuDFG9XNyH1e1VWPQBbf5awJdnNi4XeGuVPRPAndNXZBXM5n
bWhiIKSlwBGgyl8Xl4VWOF720VdoeobL12mOTOyjouTFy+xnhdKwkrzZu2Ez7AYJ5pCzFjkLkfpx
a/TNvPK6KSZJwOlKsXfypT0EkQg/LX2SnNxxXCO7NuxtR2J7KT19OL655buS/LUkoHlR/6gR07Gq
U4YvjxnlP9V3lWqmezXH5qf6Xis/8SwoHepqS7gDuTav5zYa4zXn2f/oq/He7v4Zv8+3zc66WOiO
r8bKwOtcMi6DShKKYWQ9CfynH50KH7VJciytqpvQhs4Q2kmT+K1Ab1ndoIl52eaGFYMxHYe9ZpbG
OpX/iYB5BpmXoUnnyIXiKS+DpCj4iwMlWtlhjMkvyCOgELf0bTFIBZL/6E3Dc2e4eA+oMXqGZo87
xGAd+9AZBjnvxYueitRK2M+X6DnJbj9N8ZO6GsPGAB/mGXuevfGTkE0lluTBCLK1CqlpDbLwK8eN
9L1YGv3aVXqJg+AYwqiimxm6flVXFYpVKBF3H45I87dgbNnlU5rdmJqZofemz9fSCt7Z2S3tuoMb
24miezaWhkHD/mEtTfIRGOiluD3GSkUxaJgEzRkVBlv/avIlX82mXjz308yWzij/Iuse79spfbQ9
B0F+9TnmYGODB5r24IGoGMSagyxJNb8sBW66IERAFsGLfVFNNwTXDP9HNEsJIT43n600+T7reVWs
63imDhnU9f5+g8gf+hDdu35CV3ZZ3HaflnX6tIjqswKljF5mHFm0MdqV4vh1h5V1GKUdZnAiX/OP
j3aAiErr72rxDkbj1lsjdL/GQ9NAQUXqQ5eNuvJciWRYnHhf621UPBeIf75CBkXrL1vFUannuFnG
1r5J45FVDR8V1UzTF7waP0Eq4ughgUvdz1oLtPfFWYbHfjK+JdSuPg9mXBxHjGuoDOljfgEiqr9p
ad+m68qb0W7GDoisO+htbRT257QNvw1Nl/+N7yiGFzAkgzB6toLJfa46cVEJTGq1r1oq5tM9p8li
nl8c8DVqQpjB8Q0+lWMI7IzTQLVxi5nNYgF6j9oqa6Weih+sKDm/HS3LDjxMvw9B519yv/sU1iJ+
Vc3QPGSJ80m0WfQW1nZ7yFrT3GN3k30i8/t+UxCrvO9/TEDMLPsUt/N7rtvZWxpislZC+MFIWVvd
3Hs86YCigjUwKEQDkIzsp/Sstr7C58AtAImsU1wrMpkY1teuwI5DDS8Nhov5GLeYRJQ6qYvUDtYt
CrXPGtab+8oyUPlD+CpGme+fPtuYkF83+smVNBjSrr3OxieQVkTz1L0uNjkrp/WMN3tEwtqotOWo
BhMg37sE1Sp8hVCvbyB2TTi319PDOFln5XKINW+xFmCg+CNzbtZAth0dkx9KuR6qJjJXorW6V9X5
/5gvcL2Y0v7P+ertRBT+ev1G0oN4iKx0EKsvYeuP+8jto1MAEvkBlNK4Ka6iyNelGVyp/WsnXbPC
cuV5tVaunIn0rSujagjEtWWRUL6BbzQ0daa0CLcKfWMVGgUzY0AXRoJ3cD0YH9sluXogbHseeaSi
giR8UYNLqf9tYq58Ub0URy2Er+QxjCzmG1ALe58li1jLMmQU98Orw+GQula1SnV4b2vPhdOic9Q4
BF48vMajP5xTU+NwIierWFv4D2mZVA9hRAhXBWMnksDYqEH1cgIIuOqxX0BfoAC/3FTYoeq+WBvp
Uj4mI7Kza2G0t25dC7hcvqRlZd18CFhW1lqFI5HmRPpLk75hDpMjfV+gUb5wyj3d8qOBPh/MDLgP
laly7y1LfExJfW5GzpenOs+bD608G7KmWqM0e9TQRt2mGitMHdhodchKoxukw84ErXXrKi2kP2JK
GglyDD6MecImVoIPsWko1w5UJVQT0Zs6V+HSVaQKRXqGBYK3ghHqkE/CmKiAjV8Y8Qw8tIqKGOYB
wNqM5M6qn83krJC10K1ZBqs2vY2qWFnxd9U4+bEN4o6JJPbZKFF6LEcnq9bqFQI5nFDqOmtAVmZ7
3Ya1eXNDXoxkfugXfatj+H3mFDo/ZMo12cT//Giw9KgZtaZDAbDsatuFSLbgH/7Rd9hLtVYZH8O2
Td/StPziSp0AHRHZVdEaOXQcTZzwQ7C2gUHWNrc4+OAN3iOKi/JsH+XTiu15f1XdtFkj6BU9dpqH
7GNRmZdGs4NT3u98WeRHmBoGwK0hOT8sZfq3GPltZ7LWmkf6dAEC8myOvpuuh6nS90jNATaSo4Es
wLJSxJRd62Xn5lpw0ELJbnQM+2y0aFZEQ8+3unTtJ1s3kD9P9eE1xAkC8J+Dd0FYSo6zgclPXtQb
cIXol98FyiM70fZ1ID5GTNq7zU3kXA3zL4yVugsDXkmiq9hvw10xZjjxfLmFasikZzwIMLBm+6Aa
POn06zAhf+xZw0mFEE/VUfFjb6G6UWezmYsf7xE1QY2pWOyaCeJA6bMKqUa96r0LYDDBCRoUorqh
D3EYHgWSWhQhgmuuaRYaBLxFgJbIUcUWiupkiwUDM1IjnPi7EjbG0ulo/XDPUEuIdQV+Q05Rs7XK
eymyEc2PUeteKrxU6rme3rN+aCnQuT8b9oHvCOH4yGPwT9Ob5vTeYZW+hyobb9XoMmpQKnUcitSo
n44TMhPTwcjJ78n8woKQyU7PJn2tcgsqy6BinsWW744RULFIA2w7mNpTJDQbSfgc6ZllyF/40k0r
H5+bH9Norq02ib8FEybDZpeaV9vvzmB/taPS1hXSYahIfSpowNdVSDW/yfGqKbWcp0acVtTYz8zW
SkeuyYAxr2HFbDSPHkKpgecHT6qpclJNLiws18yH6z1uDxKe0fnFUcXmxuWZooTGm5L0mOv6PAAs
77RwZvsQzlwdIwpmG8/l3zgCErv2YsM/q1FXf/HtyX3XsNbbDR0i3T1fLFSG5nhjL2P4rJqW/MLa
cpCVGPLKSzmRWs+pU6EpJadkJirpbqgn626sOG3l9feyjOI1q5X1HJl2dBisuDy6XRA9sVWmyAw2
5VvgDFiLZP1Pp0nfK3/EusATf+dL/6ESEp5u+ifTQzZRdbuhy/ZCgpkRgnLfoY3ztQKRcFSjMKbA
GHV5d/Vb/IZKvXtCcr3Ze6DQ1wpZrprWRcwlL3AsWNqGfYq7iH3SDNsmBqkao9T02Hqm+wh7m6R1
4n9SIS2SoFgHaV01GBS6vRHTpAOt+OcGJxTu4+zYaEsDqGzka6i5nZYHV69P16qn5gtP2/BYKnpk
JpfeO3du+9I1Q/tlCXxn68zFdIDu3n7RQWf68bh8DnMU28gCUZWX05owK/FPa8zHLK7LfYjhJlvd
yAK9eUpRRbqojmqwUiLsu3Bc1GWUY7dudOLBLb2vPlgdlw31tRcTJILRwxlM2ECg+SPtLKC+7DgS
YK0J39lNMHOINkX02CuncCsftQ37iw5SFm7i9waGLIeQYvEPifARbQ0ATZcomd1uW9h/HG0//3rr
qttGlwKk3uGZkk2gj1zXaTYIQ7rbpcVJwmwmw1l5/tjB5u6GLYYFLKayq2JZXnSPhj5nW7MuELB2
kVZeqaCDetvG9dtzHWtY0O1q0daXRdYJGmXHUC6ivfUnHm/I9zZ/4XX1Wjf95BQ4oUf5ei4tyiky
4aXyX/dG9A2qjnMhpHzS+NuomqzyZIVWjCsvwuzrjxe4Z9HuU/5Ir91f9Lcp0sviRkm5v6Aavn+O
+8D9BdVHxQfwKUd5da1qC78VGNQlFHPS27WGdHPMzkzFXEeE28FhsUhXdUpm6l51hEc8HPCdRNJO
ViLhQMPfUJcOaGGWZTJ4AzJLTjZ+7sXyHnVD8RaTQT2CQ6l3VZ+4X3KsHQfUKM6ONy+wqcb5gbP/
Y9qlyUn1WLtn/FOJx1XvnITvISACOGW1CGPe9qP8W49peUg5AN1EODywTteUwp6blxjXZv3J1xrz
yZWNsBGRGbtO25gTyiQrXzOrE+Iv39SU2tGw6gFy9KTbX4eEkpXlusm5jbTvSWDB2bExqRZ87T8g
SOdrcxYp+DQz+ejdk0Zi/XMpceXLiJGUCndTpm+HsUcoU85arOqNQnz5POqwyg17uN1ccBQTo7YH
hy6e2GsiXdCca4Wlas0+XSVwdbeGJqrDgCilchT+w2tYdaknwBgwn/Nmil9VU9vztfDC9GEY5k1c
I32tW1r70jvo5BZu/ax6qgmysNqGulSuKx3Oy6WlP9Y6gHQ1OhtNfWZvhYIGX6xV4iMapHgmte/r
276M5r06wxduBvM4I+WkRoH3r3UDINtQJfVxqkPUezWZXCmG9IV9Gf84Rep99/px23RL8CV1pxDs
aN9dFmcIQazVyBuzof5rqL5leR18TE0d7kc9j1i2W+cNmNLwwEHpTfXgXoyvdf3O89r9FWmMQ2G4
HM/lbEwyWY5Y+fadk47b1MXhvjRInWRBGK76GlyQ3kePKqa5Sb5bbNPbx6ndX8wyk+oCwr8khWEe
Rpj2l98G1KVqhOUiHJLqZyxO3G6lYmo28AiII2AE0jS7wQ0puqHNOkF/Ce2U88y9f6+DuJYbbQOU
67cqprYzal4v77vlue73GT5ZYETwmj3SaIv2BEk3wtAgevNkPXPs24vwR+MjQcZvU2DjibiXH19I
ruI6/8/Uysu9H4uNQqYe/pqKu+kKIraFGyRg8LGnbqMeXOrB8sdzxs1S9J/klD8GVFfdZvc/qP1a
z4vcTJcTZ9lGMlhVt6g4hdm+IIvlFCDDRzYXAZZ+FwM5aRymtU1az+ZhSmvrc+yPnywHpAIg/Owt
m0OOvIRZ8bOzXdbjWnXvN7lmnH8CYX8QE/Ivs9ucS5hV3qahEI09h4AH7mVwiaZmPISDA1asGuKH
mBzXA4ZOfdqa1z/CaoJtJz/MCfEyX95zn+ELOK1lOzjvNSp0JMiqinPv1FyHzk02XRQ5f6FBOgBS
/tZCIN+SvdfPDhDqJ98tglWfTvZfYY6Dlx1YnznSgrUorObYRm7+iqxOdJsxVN0XrxLtOhlA0/NN
OS5RlV5bw0ieSZQlZDjdn27LoVf1VHz2rHidD5yFdCAZzypGTmnadGU+btU81STydJsm7nPc+J99
i8yZKbRzF2fs54FOsJ9Hv2XlaK9pmw4vdtVD7u7aN9XTIm94QYpillhDTJ+oukEK4buzibW8X6MT
Wmb7MEEGowZeUNX9c7hU/UMnnYWsIak3S6XjLSG7bTb0x1awkW3MsDtSbm93CIPHayctR0Qj5dMK
SMOQi+SlCwx0JD38k4OUAjmysOD41Iz7HTlI1StJ3Ce84LOHsG9fq9TEwWgGL+G0pXj2xxI0rMYv
qclJD/g0KzbB3dMgGwTl+XdJ+GdOgqrDrI0Y/vLmg+0gsCxDGWoLwQrXQt57zo29YYJbn62gWi1T
gAqwtYjuBdxPPH0S3jaW7m2qmSXHvkbxJUH0Ex/zf+K249RH5DN/WpZ2wCSuRdKX5IO5+P7ZiY2X
W0pbdXVL59Q+bIUxYc66VC6WJcLwd2hp6vIXkV/acA4PS1aWT6qpE+GtZ9v0t5ULl37A+FUtL46F
3MMq+YwI7oCdG+YRPiT0fuV3bFNXakqhla+4SZr7MvY+F/NC5i5BqvXK2T2+NIUNCKeYEcYzIlh/
NvxoivT1kSf/FO5w+PWxA5vaR4HeUxrWKCXl1pLgUzGSNQxF8TIaVvESVkGzhgrp7m9zyPNiijnF
j2pKz34QK8QE0XpuUKGmBzQZm/GwqYbZwaoH4s5Kz7zwaFemTACnCXAMtHUqzqZPWrIUp//H2nnt
Ro6sW/pVGnU93IfeDE7vi/RGSiOvuiGqVGraoAl6Pv18pKpL3Y2NM3MxQIFIGmVJaYIR/7/WtwY4
YJsIJcmjH/ZPMw9FJOrV8UrnCedLDM/PWjo6EpUWWh1xJdk5s21xDlIyJTIrMQ6Brp7+cmg6aeTI
OAIiITph2USddCgjFtw7lkHrxLfzxR/HBrW7DzIzPMzH0uln50dKO90dB83edBDXksI92tOmsBXn
L5vPY6OIOwk4HJV/V3dM1KYLVUfj4Pwwhjt/gECOK8FLzGwzdyp60UVLp3e9zdzLmI+5OX+WmtzO
O5+9D1ELb62I1ARm92c/JNSwOXtwb5DdpI/Yt94NXTg/MrjreadqX+u0ihkpQv3kSAfcetw3m89L
R1oXfYo92R7T5I44oHxNpbBgqj+txcImiRa5q6mU23ACz5v5wvkRsdsjzrsyQlEe4hr+/OnPq//T
M3w+zf/PZ/j4jeU0g5r/AnvqHKDSSPyRWS0D3LEfSv9j9x/HoK93+6T21/84Pu/+p2Pz080n5h/t
C+8vPzof//y/9Eo4fCZ+/d8AsaI949WudUS7Tm2FUTPGjXHwJGkDiASGG61HpBfViOtwQ0JMmY6p
ylDkK73Kil2oY6Vwh/IQwqKcww/ij8SDKXjhI2QhV/2PHIaOrolFPt98eL7W+3Xu89KI8mJqdPl+
PvmPaz8vC4z2my6PceDKHTLR8ZxMm/kRtXpsC6l6pEBVx2t6QE0/WxrGc+wNROcISjp+Hh7mq9sh
npI2pN5xdxBEd0zPEyQEZ0VVdZ9CGLgQwi6XPklnm8L3Uw/lsJLepLg/5rPC47YtQrtA2xcTI+K2
ye7zROezmkj9kFUNzzRvqBkXl8IUb3ktANnBDRxJ8zrkxRgixQCpdpj35402hhz83G8S+lvrj+v9
NgByLjqTF7+55wbrLXulpmeQeumVKsy4HD2pvoZFfa6jwPqDmdXSC8rxLsdj8bnYCwu6pX3Hrf3z
GDE9AeuEPzfIM9vDl9/+69///db/7+A9v+TpEOTZb1kjLnmU1dXvXzTL/vJb8XF8/+P3Lwh0VZQf
Fl9YwzZRZ7kq59++3ZG9Pl3+v5phjElngB6VmA90hNtnKszVuivIP/SpZzwbMcEGfjToJ3+05LOx
mS/yM707IRNGDjL9TJcG7ha7Y7v+OBs4zdIt3r2BPkE4tiuj1p1bSDDObTME7sejIIvkrdHBZ+Kw
GyjV6idHUIWMjFVK13emBljblFX46pTBGx0O4wI8P7jyZeBTx2GjHLQ17btuN2dB9Xm1ikMmLsZQ
C8Leqyl6vdeuTQNGr6YNqaAbuZs3C4Ev8c61FP2uJbd02/ltuJrP+NOxyJFX+sXg+6afCDVnKnUI
h+9ls+3I/jnPMO9543LfunHpov7juJYV4oZZwTacaN56yAjf0EpdEz4mHopGUzZVlJqreTcMvf4W
xMyz8IrswY8KseQXavdGcqxmn03a2A/Tjt8aj/iZ0wWWqXDzDwSgmxcoi5xALOYTRTPCl/hkBXKv
1BaqV4uNaGitdUEDYYLoxlMtR8AjQ3Jbzl7V+ViZXY1M7sdMCx7mTeuGGycA8TXvwTjQl54hqx0E
6PDBT6TcpyHt4fmsXzfxncLUZt6r+dguFJ8BFTC4ihANZsQ8U5o3o+z+euyjMjwds5J+WA1IWOnK
iif6JHiPY9EdrdKWj55MdtokZTATK8cfLLPdByQaWl2XEq6U5AnZ7k6/ng87FPgaeNPzl+e//vbt
qeZv01tOdwm6e/2P3X8/5IJ//z39zK9r/v4T/76N3mRe5X/U/+NV2/f89E28V/+86G/PzP/+87db
fau//W1nndEfH67Nuxzu3qsmrf8cBaYr/19P/vY+P8vDULz//uXbDxExWwb9HL3VX36emgYN3VFt
9y/jzPQ//Dw9/Qm/f+G3+P7+9h9+5P1bVf/+RbGcf6me7WqOqtm2ypikf/mte59POd6/iA5DbW6o
mm4D3NC+/Jblsg5//2Lr/7J13fUYqximbNvkFP2m6ZRp/svzsMM4umm6jqGazpc///yfg+DH+/af
B0XDmga9vw6KGgV5kzx323QthOPaNGj+ZVAscpi5Bai3HeI+dU2grnnFT2Bca1O5jWsc6H150yZ8
SHvVofAUwaDVxrba25PxqR1H7yyjhP5tYO5yQpS2KtOxu7arq1OIUWnsCvMOrnW8gwmJsaMQ/pYu
4beR0LlvvR18PJiO5MQP4JHkZkd83KrRRfYN1L6yoqFnonU29HuIO49RXZ+RpTgPSRg7CyP2B5wn
9P20GilW2xkIGMoo2+iDekgqo7iNKbEcVTe/YRgIL/5UH9cvzuCz6PYqlVkRtsdSG0S08U2dgsw0
XYpECBVeafUFdwvyF4jX3jspWtR8pCtslNnXjqodTBChbcveFV/9GHxIO74CP4/LAKLebBMrBjKY
QyU65UE2tHjXomblZMQrDk7hP7qyPfmdV3yPbcZa6ur+2WvBs3Vac2m0AgRNXI07e6yGa0TH+Ur5
iojG2qkPn8fUJLmEodrcjKRQL4jtM/dSH8TV98YrSFrvOO8FZSauXlW+E7daHorpgvm4MF1wRaZi
7+ZdJP7trUQo3ZaY2ImtMlZV4Q3nZJrAZNMUJZMgNPoggiowT3+mE/MljYaWTvOTQzfPbOazOjqN
EFnd7cexVCf1LAoIKZieM03xEMUBtPJo8mHNm9Sa+szaJDme93NrEFu7yx5nFfJ8yOgyaPFRYznM
ufVwbbmte+Orlnujk3d6Y9U17VLb8DeaIJV5NR9ULJ0X3/dbdW3WQDf0gnLHoqbvgquK5vb8uQCa
2h0SET8WQ1xma4oEchk3kyBuWmjY+sT8jtV66eQYcroyCI6moJqy+NyHZ/zzzHys7r0LEhlqSMi0
lar4plfJAEIxTutNVSAPEV09nmvVauxFMlrBqh+dcj0fzEpzPCMWgLMYW8ZKSau15nTew7zp/T9k
ahEINR3RQ/1qKSI4z3veCHWpq7H/ma3nPWR9WNCfUYKdPu1WHbiYWIubdWPFaOoKSi+Nlcozbavi
KANiDCOnPBt9S2RsAtLkxoiM7cfufMax8wOU4QJvQ3SrTmWCz+rA2E5usFEfV58nDCXIIWlO3xM9
OM1yh3mDueNRDWta66BvT0VSP9AopTZVI/Se69MdqD8vCY1HDBMDCBpe5vm4WSBqTO1RYF2ijC19
8VYbmCJKy5UA3Zz7zKzFq+UQh1WbSbabd1m3rfIqNaidkRpGzzK50dM+WWQlUYBtoYe3dhxEdIV5
1FsZCH3L+jEfqvL+Jgigc6oWLZ2kzc5eXPoPGo6QeyW6BJWdnjKtfcxc4R+Lxn0PMJbfJ+6SfHN3
hxi+u/Ail8s+FPqNCLGMFRbSFTvpFD5GjXFvJmO+1UktXUjp8qahDt5ZurH0A31H1m/w5Jcm5YHR
PM97lmW/2pGu71unLndVoL7ZOLi1bVeU6iYGmLQIXCcyVwUBWycCntL1MEzYlpgwyulr0lhtD11o
+rJo05dlPkiUGu3GRP3OEuLnoXH+fnyc/XVdnhMiaxYbx0HsOMtW501PEjSRun9aO6q6EadGAZPM
698uKmbaq14G7rLOUQJ0Sogfb3rU/Hpk+lZ0cEdnPVv2BdEHrAsmu3+SxCSJI+9ljjsaeFBtt1z+
5Tb9n5YDGvfxv935iHigcElAl+fxgObt3+98wjegMtuOuTUjRLVjjklx45gA+9oi924A9mEdFPEf
dpw/t5O1qP+10XssSJleMtP2LlJk9rGYNhDfJlMRtrxBnkacfY8etpFbR9Hf2xxg5hB2Z4my+9xB
ST5Lz6iWrlnHSBqm3emEYzDnVuMSUY5U3VUSqN7K0laDia9M7abAhbp8jADSPIbcnWLPf5iPmGOw
alDs3M2nPKs+egq8hfkcxJhn8pgx0pGvvVYDyt7wFeKLcIpFSrRKtBRBUfP5yK8qoa47n4b/Js3p
0TBKJtZKo9/DjVAkRzzy8RGYUXLsc9/F/lmQjsTK7pJrDBqqb8Rv6Oi3fBHalx6NzkYK+bVobZO+
QqxdK4WsrCRxlZXXqeOqGBzr1beLrclScRM0RrVDARRRGPCDlTST9C2PqodcG4p7iKZEt8eaubdS
EjLi2j3JEONpoov4mkkqls0Y3XweKuqUorARXIE5aRdixdo1ooYeVXB4X+dWeE605ufG8GjDhENz
lhjCsVT6xp0d2vQAR8+/NtzEVg0cPkxsYb3RXCx4CztgJP2/fBThk/9jbWq6NiQpx7RMJoS2puv/
WJuawgccbOTxPmiSesMtOD/MG92Lio9H8y6aV1qF02beDTykn4vPq/9xmht+uEexiCe3cw/IhL0D
nwuCguf9Ksu/h9Z3p+RNDsmESoNGP+QC7f9ohjSd88bfpOEj4C1/QcL0V3U0uTWMBY3ZJi0P3tB7
IzImHuqJ/khvo9iERW8cutg2Ds5gdivTy4jhLcmfjLxFjhVg0qfuIlxY28iKFbHwXJ4hR3kSxw2g
HHnGX+1CborhEJO6u/SyhmgQbTEmRU6seJysw15c7U5dWaG6UPUh2Utpo9DuU/HkiIl5OP0Grre2
PZIphvoREXV/8IKuPyjTxlNXeO7dvZu3GbYwNp4mfj6SgIsA8RSqy5sM46Xrwvagxl1zCG2z+XjU
Wu1bIfMHQOT2olQTXgGoQeUBAYK1HRrJvBGIj9khtUY4ehJdigRncP2PDd2GiDs6/CKgL9axQoUZ
8YfN759mlk+W3vvrGqYXM6kxOzjoiZQUdZWemXsTsHFma3iUGqeKFq3RZGtCgYaD5qbDIfcEfovK
WmdQIuUuy+tow1TmaUbqJGl9yqcX1uwxFsbRrmmGbYLnYzv/YaFtaEtW8KQxRfoIKbseD1ZdnoZU
sTeO5RaHaHqTI61ytw6Oi1rNmF37KDCELJqPl+nnE/EyzY/SrIRJOb1q2NHlvjaItCe/CpaY1MUy
yN1+KVQ5birbuhq5IAUnwI81KmF1mDeuWlaHJglJLJKMhmQmUgbIkdzXdXUQkf+VEegqqVosiqCs
l7GurUCMH13qhSo8Ds3qwYFRjy+ngaOpwn0byEOZwdfTGHWkrfi3IDvHZR1n1xw+wZHYuu+gjSGu
QdsXvQlpk5nuMrSzKUrbDVd2cxMkao3/sQoQhTDAyAJrSSR7uYTVoFFVNs1lHG1MegNPg04PgHZQ
vGL5JemSlqBmoi6Y8MmrQAGcGJrpJvNdTFOuu7Ls+n6gqbPCYAIw0/P8pdRRrNtjnU4UTx7QVw4d
JVz3Q/tKAA8ELjEhTy07RbOI2dAbVJxxTk3ngYXR0Nj5prb0tdYmYlMlBSgGJpbETMNbj11p7Zy2
VjeVR/S0xQRqHYIGx1B+FTmdQUPtIMsFvbWzLWI2gpUiCxYfBJSvNB97DZwbMF9WjxHJ5u/hFg14
rccjlhvGCu8sf2UTXi3Z7IR/SZMAllvqKWTcppc+tuqda9c3tq/YRwRD+3gU4hD5RD2LmAVT0k5E
fy9lqoe5XPoVvv4xH9eKDl04UwLE5GTFUINR10VQ2GvkMP0qcNInK/DVNX21cBMrZbQc+sC+RmG6
7jy9WNqpQCXvBk/CbKpNl8sFwkAE2JV95jskj1nYbhqnRaoEWdtpvFeVif8qqktvmblGvJTJIFcu
TNWlrWlfWxeAR13L8OD6eESlPazMpEp30DaStdPUzYqiJ7eoaJ+FhssoaJ7bKoU8kXvmjhawvnSr
6pWcMHJ/NbpLTZVf9bx40Cn0rXmzWPfhz9umdrtG6VfhmID/WOK/PwTCpt8W8b4CC74bDT5yurEf
ZR9tgso4GdVQEt6LLSgd+hyHLI2zEA6fcOEmJeMwAL/oreVQ4OAqpLEFsNodU5UUz6ERq6D1/UPU
ggaCJ7TKVHy3vmqLg5vT25x6IYPXUaceHBquY78oGoQn5IFWo8ZECdPorh4SDAEsoDRXIa/DskoI
K9EfngnKr0/lYxGEx7HCi2hZJL90rnqmFyYWhTdudcW7NdMQVbBWE/+gwWknagbFb+xuEk9JTrV3
2wdasGj1MLp3st7f4tqwdi4pRatWOtbClfUlNl0Tm8K4pNziHbQoWsoQBxHzJP82Rde14M7bnMpS
KvAckHjHHjOqcjjQDx63plJ8zXNNX7huIInVeMzTNEVVndI/HBxtXcLIX0roeHYaosh0xgZkhHzr
kQ6S2YF4iLvRKU6tcjf09AYUZk2IF7e4r+KjnaowiMJbhxCNVeYnN7It3HPYY3MzQKhu607HhB5M
0dU+zPlyVCdNbWPjIDS1NcEUNl0/gfEbxvmyboyCWD+LaXHhEXBZOneRUmpLWAqrlliU6cZtLZvE
KZcIhPABlNAtWpI6HNHIlZmyMtdZBfJLxbDEsgur5RJLtc9CU8cAxIJ/WAiKWaAFqTkoJQXhhnQ6
BJFLCepvLN3JFgHXNQ1hZumuSW3VbFdj4T0Nic4tGuz/ljS+DVK6rzqV7JU/ai73Dz3f50WUniEN
x8vRsJdoo2v+v6xBqmEhtQixL9fkxyw7q8Xe1Tk9Tn3togeN3Ahuz2fhZcoisyIixmF5XYIgfwwI
f2ozlOJ+7Z9Grx92ynjytKLb+G7rXU2r3abwMhalKI21rarOQpaROA8KUlevb6a/JyWlprSHjVTz
+7Rqq7VrlM0k+vuWZKLe4HztN5HwMFwHlbNKQhksYZoDEuwQW2uGg3wGjsGijvJkKUmbRGWAkD1x
H8fcVB6QAVwSAoL0IrVv0x5Sva7G1iqGK0ZUTL2hs6odw2kPR1B3svFBwQIPrINdjIcuybgiYgre
MkJgWXkZR6GsMkY1ACmjfsJYoawqOh/LeZdB+9APcXWxcvLmtHGErgWIF9NtWaFi7bpFYzTNS0/C
N2FrTNRzwKSknAT9S8A9e1Gr6fhCTYDGu9uoLxqhwAsLs+gLlgbi4jD5v1QNqqLpA/1iClEvImQr
L1riAp1xVPeF6Qch6YVvrXpYLXvHFJS+FDeHEZ3ziZK1hj1ptBY+7v3nNiJ6ghVF+1SEISb6pHMf
JYl3iCl2HVLBR7Cc/bKmn/EQkuq0tPqgeIgEo/JgQ9VwPD/b9VWFQaSzrbugUUaWSjhtA438HQEC
WLbOxdJonIzSwc1kE5UZ6N54Ik482PaRHG69OIJQlNbDTe7QWzFz8BgtcU97Oh/aoQlbcVCK1tq7
bRAfW6LO0Aek4U1txymlkNI41Bq3KEHAKuUaZ09sqbOCTMCvpDIsdhk03zpSCcqMmms6qOjrKnGp
ZCp3CE18ij+mhbYne5CgM3BXFs+kksqVPQzIws1kMbHB7Mi8aYEMLWqhvbWV8dTW8o/MVha+YPKv
6uU+Yf7Q67ZY9WABD32bApPmCz6GsInnTZsoh4zfZWHGuMDdIapOJpOtpRYm7dqfdsFBM88OIzxk
0my5hbtatgg8vdk62KJOOhOKJdXHaKl75sUA1wET62Nz7/bKOPVvT1E1DNdyLLhLQtvYMhS+6Y1v
HhB49FfHbvtrlYWXlv7jzbw3H9cHSkSOIY/dQL51nKPAC+1L1dp3tSLU+0hk2jGJsmwl0IB8Rctw
ZZJM4KJHynJC5XxZ988m0+UXMmv0heENfPKckjwSBQIuN8SbIde+iiaHutxq0GzNHIZIiHftEDR2
ulYAsS80v+q467EZoI5+PEqa2No1VbKiXTIeQ9/ckDYf7Kgd5wcdeBgTUh/of1pQyQz1+kBhvz60
U/jq/Ojz2LwbFgJqbhWhGCXoEkm+4lSHoA9RHTbFdyt1rUNVjj83wgQK5EbjbarqlzLDcgVp0Ghe
MTplyymXxhoG8+i44mUiMFJkJTbBIRZRxn20VKO4XpVdGNFXToqFGtlXbbDdJXySR7OX1R4Jl33b
6WKrdEOBDArcjEngri1oZOVWc5dQy7xhrQ7XIEJ7lLYKXiYfvn8yZNTKS7kuGe439YAdxCIprYYh
ZievBXWDZW0SWNK8IyPv17Yb/cBX9+qqxTHz/GcUw5dUqvjuQnXnxZ6KQMo9N2HDGkPWS9m8mo23
x3vRQRuLQSx5L8D73/hIB4vYRE+SJN6eZu1eQ1cotGKfa0W+cywVcofaHMzo2lGSp3Y4OstYNQsy
yhsd77f1PbESZZ0m/b4omdOTckih1LLwn5rGNikq/DMdWPQUOOCoUhys1mVB5koXOX9k8Y3fgy/m
RkiQWJtvva57Zgma7hLfW7uK8lQ1lbrAHlQujKwAXiejZ1cvNk1moR2L7OdGV6w1Sb64r3OPbv5A
6oWjo8nJMB1ERbxIRbPAIAsKoKwgo9TV1CnJ7wvRu9fOLk7V0a9aIpEaFWa9uSlqYVAZI+eS7No3
kjfhCNTrmoGzzvdNnIYz7hQ7nU7qsqbhJRtKzMYRgS1ZVxQUxdUTkjt50Atz1yRkP4wREjt3bHdu
xV+qWmVFNicRagrm+EgSJjqAYKiKAOHuqB+6rvGO1Fe8I4kzAWsjXS6SzpOLWINsdIgMIL9GWh+q
7BjklX2JMqIwmOLDGMCcryaY3RuDJ0AE7ysWmZD8HneqkS8iwqJQoiGNHR1PffJYezb+h6juO5qr
CEqW9dwFurbrDYjsKZA8EsJ6Qiw0fV/r9zXOqnPjLJrO+WpGdrlpfUD2LZ2gK5W12wbyYc8cmjuH
wMZoO+QBZKbz7FCpJGCo+mF34bhwG/eQyfbc0pvellbRXUuRONsPcD71kegm+7XxwTgeUjfDshar
hzwxb/QAgozQh+Og80riHDeOcHuCZwbP28FWjoHZB69wl1dp5lR/KPF46SoR33OzJ5rY1M4Bvvxn
mnHNEToBEfXeqQk8c4ldRtvNlvnBqNJVZLrxQo2NFpGrpb7CXXYJ3nitYXXvmdXma6XNtFcZBA+C
t2RRRnxj/6qcU0pYycKpjaWeRl9byZuasrS8zJtAepjUpsA4o2eqVamy3M4yrMqY1ER45eY91Une
4YG62yIM4pPJB34uYqsF0bDdGGX4fN7mnY/DJY0Zw4k7lr36fcSCI1zh7O9hsTbFMTaVDbIqCecW
4Oit5t8W/bRGiKLmTAmGFoWhg+svdVAUflSS3Rcv2nJo95kQImBBVvbLXEvsTQpe5+o0wbh1bHea
hE1CTmFfSsPmu4rT88Np4Qa5iWIlfYAK0daLoIhqXg76NP3kvQWj9hZUbX8zU2gHZn2bzPSslReq
d7C10psidfW7DFKFTc8d5kTiUs90YQhp5jUlvXdH3NS47E3MCOhjw3QzqGV5cSKfrzov214OSnGZ
N3HgUJ0rI0oJv45Ra2u2cc1qwEszZa86GJ+CBGeRZyrZqkm1AGh50G58q7A2VLbbZ0R1gNb7Ibwd
otJf1NJqYCDciDxXntrctW5ZODMF82Xw0icAvt2saLYqnVXWOSbB7slYXaoq5Z3s4orUNOsuMReW
nSePqZAodHrDOLAmJSotEeUSAs5V8dMa78ETMiSHpq8+kY9yFvlBYqCf6bs/H42/Hs1nrealdNvs
LjPARNix2mx7x42+duNLMUTDi8D2t0X4B3MrHcFpKT6TYmdRWrQyHLocrzVvCo0m475VCu3Wwym0
yCfmVJEP3KX0Pt0odhPtozzPtkqSFQsLaPaJQhtVonKw0pM1tClmf+V+PvFxaLqkDNP0RA/7R6Z0
rxrrywMFiOROgn1jhWCa34kcvkdrUj+K2vBXwujFvu3r0NwYisca2UGxOnjFe+lGBpOEpCV2g3V1
iT/6huc319Zo+A926BCvIrrhXfEn82f5bsdrdB3cwPMQPGju5HjduW23pbRv512+3me62O1lZP7y
5IMH8jCU3TuF7j+yVJyvkVXs3OWhtU5A1LA+GknUDbOLyZiyA+yAKOYXc3A+kTvtxULoeJwxhPPJ
z2s/rvDg8yrc4km3yQgsLjB6zZ3WQKN5JEt8jT4ZynPfdT6Oj3NqsU6tpY+HxE9Sp3XKw3xaKQGp
uXEEQKDMY7I3Q8ukDqtHSMmmh2MIz9WPiYeU9GlSVLNjfECzQOPON1I60ay56AqbGMFSIpraBk37
9OhzI20ZFouy09qF2tkJpRC9PjHDa5jVBs3JwZFGHBzFYTXIu/Vki6AM+Kdpd/bwJuETcyMF2CLU
2c9NPAUUUE8jqxHR7XHeTO43WB/Tvprk2iYJvUcX91ZzE3dgqP9yjeHDUKyLgYyDSKhAxvotcRTR
NZ/GqVGpw6sgLM1xL59HG5faTxBVt2K6Zr6wrLsfWlqA94tS4uKLSSht+XV8Idw8vhRJetsxbGLV
5tC8CVgb7tSOqFMdf7dLQZTrRAZse/SHcP+XC1EFQuw2zh/XzSfSgCnUWDK4fF7XK4AWgsZbJLbz
gk4yvLWwvz60rfNgVxrczlAtrqH0V72lq7tC1m9hR6LVNvDlt1Ed0RdgyToVoWFufQt3WzVxFkow
IXUhy/MHZuHX7nwys6qPK0bFilaeh6yuEbVzag3DOdXTBnzTe51ZWGw76z1EzrGff1BUeQcBNZsi
JEWxDhPVp4GjjlcB73SdI25DZlXBA5mOaZYaUKmzm02LrP7qYTRejZqXrorRDo+WRftaJ90xdihG
9l75IOEoHxQc6cyse3p/OAqvQ6Au55NQM08KI+hNSg7hoils7zUnGFaNQNh5an2F1xhttK5X9vro
l1tdH+y7UQe5Zjhmvv8MAC5V59J6GD0QjN+P1IVOptSVh05LmDhmas4aNA4e0ZLE+BMIrpjPKixW
NulQumtH6saqUHKf7C8pLw6eZ9peebWddxVfl5e2V+Mt8SV0cVQM78JPSZ+ohkskdOZLXZjc4Qx5
rqD5rIw8UsiTdPXrvBkHdKsYeLtdUQPaGNoaRLeaXG30awsx8rFrTH8IlkObtctCd/zNfNpoFa7x
GnXlNNzJsU3GH2QpGfQEnsXBg9ZQBC8rv0Ir3LTxGnabuiSOCnUMdbO2NqoX3PzmRicMkzWZVj8E
uXxqEp2lk1XVC0sO+bXuo/yYt1HMeNtA+OqFtc+NP0RXpK9pg2U5iIx8Cxcr+Aqao8k876vvJlSD
bV/bGdSeKMb66Tq0lMfacOr3kgQpO1SDb8A4dUbsKsB44Yl9ELnBriNR8FpDd1g6pZe/afB15h+i
EAFm1HNglxQ5N9sUR43KVxNa2VwZC2iQGC7KkW6kTsgkdzVEvsXgkyZr3kB/6zmd9TSaMMUZe6lA
lsf4+XVaLGWDpPyZGcPGpAr4h+K3B5l31g80rJAr0/rNjx9rtz1k00QJThThp5k6HDtajvcj7dfU
S65h1YrvGa5ubtG0Y1kMs9jFlZeH5UgXUb7mYTTs5j8L2kXxP/9ZNU7L9TjmjC1WcGrIHTm2Ul+l
9Atp7vIHoGA8IGTlaziK8ZszJQTc657mPzu61X9ty9E5lj4CcC+U2qlWFI2yF6TYMbsEZXztUb7y
JdCWbRunZ982gSZG2VORpUTJBaq7H9yIYKImSh4zM/9Oimn+w+J3IDaHmhcRyWvbEo8ddZNtx/2T
CG/yCIV0sidFL77NbxZ09hV4peA7i9pqmSeaeZGpoe0G/B27kC/yeXRUKBku7JVxdF6VAS9YL81x
JzHyxm5hnOAV2cvEIm6KpS/Lk45KuZ/TYaM6/uIOpDbM4X9m0K+NgIWYXlVwoL2wPzdTv99NzJEK
jXXQ0+EmBWx+nr/Po6ZAF6CBHRuF8tDUzo+WyktZjt3errz4Om/iEi+htIXcczvnCzadyNs4Ww6h
LbdqC5gwbF0SqsZJbo12VRxLuGobuqf+RY9Y/8+2LmWDaRW2W/aj8WVzLlWiFhZqGctFy+R956ke
3h3LTNeVy/iid2Z58NHAX1F2SIp/ifEdxTSGcUMc7FKViJXir3Grj99KoqsWRWmKVS7seydtybOP
Tf9Q5sI/zLvzRtCZk17gb5TUdTZ5prhn3cWM1oMzvqfk3i31boiQM8P7T+OBZVVR3CSWl43EjVbp
VdhEuiQ5lVigoiizJ0XirE3MFV5liobzznyYsZiZh+s/+6EgOAe5/yGIram2GPsIopVom0UEBxu5
/1w61gYhivFO6/iut6PoJYlLus5FkRHdwre4IQhiq3lU1+Oyu8lDo9h3EcRJkUfxeexsldmO0p9I
WoyXdZqhwY6Gi0+D6C7qM/foNvjopz23631sgjUJso5tLCKZZ49RIuuVQbDURRQTYq+gIu4Oqr1z
QKk9MGg9x4bmTbxfkzdbWId5I1WjWGc6U3CNcYVWETlFlp0cqOSH95mzm3M4TL+MMVtFPGEexrcg
apKDVydLHFVJWpLFTLrkehbBRAQb3CTTJrSRG3Sq+Rb+H8LObEdOZduiX4RE37wmkH31rf2CylU2
fRsE3dffAfbZ3jo60n3YCMjcVelKCCLWmnNM4fwoTXN+b3WvAdFmF/BM8qfEzqarrrMsy2MrCZdC
CQ0V+0w1l5+ORbgtDm39EU1degCdqJ4XzdBvWK3GpASn1uuUpB+aqSg/jbaBzuJZnwMuERpOsnjK
IjCIkVrGlwyN3g2c4mqNFq5edaX/oksZ/6rb1z4b+i+4fdPOKUztSerDuKcz1l1ykiSDlHS4nVvm
ykUt0HrMyzC/WbNyNwpn/KJ2/GTVlfcqe5X42orRaF5matK1R7MgMS2aKm11H1VaRbrx/I1WcH7e
Ttmtd8CpMvvOSJBAraq3ifPYGQTQOd2zlsM41WLVeJwwedsIdzSnl89I4uv1bsblacpXq6V5hvzo
HhQFOSil9aYgQNi3tIiOYlZgQE6ZcmwRmkukRq9ql2lXDSwLVqfFeqeA5fhTJPILvNfx3fhM8pJq
yqjq16VWjuBNi19x0Vzqpi4Za3mAmK2t3muZgku9GruTQE5xV1VMZhJdZ7HcGC8gBtUTIOfFR3yk
/+uwwcGWzbr8XqfLmUVFTk6mfkY6DKCuHelFIxlZ5JOs++VGI0LxudXW4EeDkSR2lZe5kXdM+OV3
NbepMKWTfKKVDdjHDXrI2+GY56g/RilvhWv+2Rta5V7YNsqTdFFueMI8OaAc3yCAeidlMpJgO2ws
ybSThudxO9Tc+ZdlCOV2yTzBRdjxqHCW27mW9m09FtkzVSwRaHgnDu16aClVdY6d+gGk7JMWc70K
Mh9IuUzfLS8pydx6R/Gm9CcjobDk6H7sNDBMZOTsyCgbXljaoxhIFec6FMPwsgCC2GVKYQWWQWGW
AohfarX1y/K0W+I07G+0rSefqdt4mMm9DduVZKkriXLpcvMXa8NuT18tujhLflJ0uvdmIXt+PgZj
gmbNO108YtvpHugsiAczihHTMi5XQ2+Fjl4rDyQNfnqyw6nYNa3vtvRAuUy987a39Kp3rtaxt3bc
Q+3Nw2UhhJdebKYFyzqKbJt8Kb6XqxluA0K5KxBq25Qusw/YxoDe5kzeyTkFXJMxB0am4Tr35Lpr
1yRakQGDcTS6xL4xSrqQRsd6DKIgCPe5Sm5icruBbbvUbTtnOGR1b+6iCVhJmPX1o0jmMiwiUkPg
J0NkilWh7CcDDYc701kg0hMFC0q4DZ3utObkD4uxhH0cGVfsFsYVR9IUStrEgTGrCbquxDxAEahf
G4MlkWXqx2rxGPRpA54dYx6QD/xzTIrwr0RwDxmIIvysiePPNIEYU2n6T6o5H15qildENG2YWnZ0
ZTaGqhTu0K4qJgNQkDr7SbaUn4n3o3XGNEhE6gC5cW18NW6+YwxdXuzpuIxKCeeDDQ2i5OpgH4wx
0DrQ0FHyCNAgVjVd3T7lwZV62BN7jTqOzZMYcccPr+gTnIwa1lui0UJtLAqK1VT9p8omrbe3512t
uckPR1dfTXL+novRSEPGydNYuxE5T9wRjGE2yBk9vaPpPvvGOKtX7tDvZmtYvuccWRbUCXB/41yT
c/5c2OrAv5GcKUqpr6XlGneKW7565RQ/e8S3NTB4Lu40R4xxivo69TnF8a72gqxz33XXiA7lqGJX
WzfFyHS2cIrr31NxXql7XVid38YtpvPtFStGEXaqBpPkvdruvHPOo/jo9b22Q7IKGZqV9Ycsn1ym
iMUyj6dEadSLa3gDrKLRWC6KjUSJlNA/+Ew1iW9TkpG22qUlY/dCdN0cyIammgom0+/Rpy1rcE1f
D2GsLNrld8qNnhlfapwhQFP6+mZwo5Fid0OFYcL1la6rM5fBhQkgTTh83/YzWQQyaJmg9wRdwAca
hH3cmKmjZ05PZre8MCWUY/UlOpW/mBZkPXnUfZzMO0zS6SPDYvaI5GAKDEMFObrdG6M9fMRVSYBu
GamHfmpoZXbTszkXzpWm1pun2/WbcNVrrfbNN5BZykiI5M7Wv0lqf7/SrHnJGoujhQT61JxelCbx
WOX23U2pZX82zsq8G1rVPlEkYUkIwWy3tloDM6HonNm6vGwbSjx/9uqZJI4daWh24C507gn0qq/t
SpQqktihGUEqgm6m1FNq+DSt5oSqiRhvdmSKeJYXtj2vHokhIZDUvPKoi8aUtVLf68dGi+9SfTAu
TJZBUNEDMy7bsVTVe6HUxtGCLn6TV/GfTV9MGt3JGBV6qf77he0t2znPKCKyAgSJX/AhWLOONjbs
XBPBYBsVyGc2/T97/zrX8wu5QA75XBuAcGV1ITS4vpC3VuxclS6eUdYR/Lz1lcYoqsu29/vkMBQ1
MyOtPCH9gdvhdR/TGtptk0x15Wt9L+vBug5W3p0XFU5htoLhknWTp7MStgN2jO0cdIfPao7io4MB
5rptitG5aDMBvqpw/5z6+yLmhbe5ALqlmXH9WI7ZYU4sgizWIw9ajc9kzAvcGMyXn7rVE9HPxj7m
5r9AtlpDWHJB02ZKLsJC+del8lzo1QhoOqfNA81yfSfIhARFOBtFX5NGkcvIfZmULvIg7Txpnfoa
IVY4SCoWfjaI5hwlIrmnRPWslH1BQEsyPbYW0/hRTZk7VDcqpCdaXtFINhtkKtszSIdNVNefqTru
FI12hdrPTpC1aQqxYkXf1oZcs5h+Hw2Nl94ijElvVa14WFL0OBtmSWlRC2EJh+2B1n3TwFcNng7g
kw659Fq2692xpWKIv9yMMSTavWgPRmH8mAnsOtvrIhXIOp+jZk7XLLFGmKrhHDO1Lw+1vcCrjDu0
gKiAnp154OmoFvqlXqfLzdh90XQs77lCd1gwB3+OrWLXazODTadm3ERL3Fy4aj+mRkmDXhBW4wGc
/GaVS7tbdFrUSqR9Y2B2QoNm+Us75l+qM40gE1z0T+v/vf0IrXToFW67RFuOrq+gsYND/fu8N0WV
X6m2HtjqrByrOH3BWunAnCAn+rbpMhCKwntFBOXy7F1mFoM5sOmuombRRuemNQh8mq0kOqvpPP7Z
3Y57pGg4H3hyb4fb21VnQABhZBNrlzXxyuIWUHdG2dxpndBOSEqTWyB7TFrp+e6URdW6HXpwvvx1
Qw8mOk/tuz3newll21mYfXsRK5Vuap8ym28JFXniD3PPn2/N1bIrA9AcWKYQHnB52TZ1lrp4EMzp
pEZRfjQmtUUUM+s2Wjywjp3bOiHx2GnQ0UZCUCjiB/Riumqq98Sy0mbWYyy4Es489ZDrdlTrAyxl
WIzngTHPKrTloVbG6QmKHgxOoR+ody9cJLp5HddNxgQPhc26m2b0Wne4dO+i1JyPycyYNyGq20UF
8UVZSkTqLqnb6jKvfTREE30gyp2zG1MVeygKntfK637mibAfvVxR0B0oAJ4TBldvNvPrXMYzshPx
XDOPeVR0oh6a6cx9Xz2aLveOZXXxQcsRafB0tzGMIfk9RJVx1dcSpJ5EDwM0huNmwm4oQ9qySK+u
SzeBW/gA29V58WZBW5b8m1Nty/IhS5V7ykbxa0ezPFDVydrFRqH96LC+eetMdpvOGq741QwzRPUe
F5lb2JAVGN0ijxiefADNFtFJAp0lOh8Gl0psRX2DCIHwHYViMXbpowfZaUeUGHKdltiq3xsHQ8ro
jYQSredUu2mZps/XeGjaiwNx4DL1lByTTie8zjQafVdPot2rXsLSqlKsg3BiD+V6OfhV6uYk9iCb
nCtXucFI8GdDZ+fgxgQXqAjrWZHX5b2CfYCpPDYEy7CeOkdrHqX8ZY1zGGNesRyPp6aj5HuHR/Dt
ttE95w2Zj6BNmP2CXh1/w9XWhmQkRketQbqrNJN2Ww95mOpV9YJpCCBQLYY1GNfbNUNM5syABlWf
l5i5VPORNhgMd3iDIdYK1zfRwzy7pTIGS9qMPBoNa++k2hhKTf2pU3AjBmj62XpOdJ3SRDmUibuE
lpcf+qYz35UWcr403H/lcE0qiVzjrBx6kwZBhg5Zl7NxP6hF/5h3zmvWyvKqJdoS4vZnGDHtcG49
+YXl6wexJMp7lyR/FggaCKJdo8qRVdaQvusSCePYyosZVVEwGJTr1MHQLmVp3WFw8nxvdM6bvSsz
0K+m6CoCt1CueeQqe9NSaOPT/LvwZcDXzG/mIe9vogzX0dyYJ8fFbpWOdrZjrWQcKkbsW/De4lDW
HsC4DMxzxk/gToifVQQyzyPJlvMYKl9NNtawXzJxqs2M1bs0Cjj2lRZgBuqe0YUl/qwhA1jM2ScB
AICiYqAeqWP1/J4MUfraOpX7xJLBr2Aa8AUE1eB62V5Tlh0MBxzx5TAeMq2YrqL8ZUaIzoe61R6X
T7cos2sK+SGZIocrR/s25S1Q5ciyLg7B92EHCJk1NPKHPknSvQ0W/3ZGNHBQrIJkx7ylM5NGxzRe
b30PVW5pKMqNN2p/Nlj2Dl4lcA00a+lYasan5iRdGUSebMMEdBp6Eae+7bSgs4ofRfVpT4knALzx
CVpvPFIqedBbbA4SDRks4ih6cSYmB2ncfWuRDTP3Hc7F0OWPObrPM+pVGpPqlO7yPk2OW7hIp5Hi
SH8I5mfK1Z4rEYIeWz/myTj/EBKjUUMXgvpTQwIZ4Z3XbZPArTsPab2fdDFhlsqkX+X8CZb1UDIp
vLMHY7rLGknSlkwi2k2DhUkjfjPixqN4ERBJ179K1cgfWT1Cb6+ifVW3JIQSr4A2As8w+rLtIBVg
GMqKqrvrRPlhmeEoVZIlhNCihRA411+AqQQifY7T0b2OlmouQdlqP+0hr5Bft/M9WTvKBVPIDaa4
+V6WCkqJdcMC/A7TjHqxR22+pxZbhk2BIFGp56ucx+Le7bjpW3f+VHt3oa1tly8QwxHUy6G5DFjW
sQmAPwWk/95KelXKgh6rXcAjpg1RKfrU888zrA7QW1EcPOm9bmWF3+csGhC4tZy7Qhj57abcHDX+
rXlBDjVKvbUwvLQ8LMf5U88dIO700RlLI5/kyiYLyPNZh2E0jd0s4/02PCc2nSFSOvRgKxFSir9f
tGQ6mklPG3jR2gfA4xkdfHRoI7GjryMJFXNqQTlruy/6RYjlR+V7PwK0luIr6uEwoa9+N1IaSIVV
GNekSOTB7uplF9+qvflj9DxaFYuHQTbTQzJ9SLuu1EYP4zj/2GR7pqb9ke3Z697fw23v7znRjFdr
bJODkGZzrubJoCBYfEfKP5+3jciQg/89nJNC9ZPc6/yi0YeLi4hf4vJDZGARzd2RxhVl/BnIluUR
QgyRBN9s2ctRnUDQib4+Z5Cuzxnz42K37aaO9Z/d3y/FwFq2vbY3Yt60HmsuxGL80etLepf6LkVi
nwV3ed42s2X92atHDXjUP4fbq5GbOrg91ndHOVCrnZIi/t+OY1m6Ievj1+3/c1fj07bXzEYBGXWK
d9ZE0QBtrpH70fpLp9WGNKwbubqS/m4KL1A9gd6raWo9XPgiMe6waSnzHgYmbJEyaeUxWn9Hkq0f
YPVaWY6mLmHSPFVgqk9zKpEI6ITlxQQbaYXaYKNio09dc+46gad92x0X7z+72/G2gfPy551kHCfn
uvA1rEUHJofP0/ZB1NVW/PuDOXJa49GNP59xO1m35Kr/PTd1QGy9fLAC3Rn4HAOXh1FV/Ip/Drc9
YWR8Fqa2zfn37n+9nteUhFt0Dr5sFub4AF7l+e9GgUcbtrb4uX3lJuoxguQ7Wdx5rZaFXmUQ1bA5
09a/2/bH2zapa/z78H+9xYF2CoXhn/9ve4/yz8/6/XKXowc2Bx79Q8xlFsdci9tuvv4C4ifq83b4
d7OdiyiZYPr7H+/ZXm6TmKFxWNbWf382OuPNwWkY8itwwnVK+6/N33M84F8N11NCG8/KWRcyOwme
BOn6LW2bpY1JUvnn8L/OoWW8RSZo7y0TiqCvtIh66SV25xUUi4g9OW63399NkXYIrf7ec9srRZJ0
OCPc2t+u7O1Cd8uRP+TfY9Xw9FMrj6nTU8YT620wCBRu2zucWOHkdvz7ZGfruyzvnuZuxLFvH9wF
ufDfjbZeUn8Ptz37/3/L//rftnPFOkb8/Xn/6334S2gZmMh5tnt9uxmpTkxLmNcFH14FGys7qzpM
6/cltLE7b3t/N/91TgpWLDYRGCxOtE+TxyZdwW38TC+lzEs6l4x527XdZrbm1xWpr7kc9b1Widtu
vfK26/LvZru8t8trO7cdbnv/da7LKNPZHV0vzNmE7ezszT3Z9jWrWtTs25jwdwjZ9mRXfPPaZAoV
dfWV5D+93maV2mhMzcruwyjFewLRu6jcBKUPnR8jHQLTmcegn5vomHX61zTrpk+H55TLRlnzSPMA
JUYw2k13Q4GNVBudCTus8XFUzP3c87tiz76XXmHsxBJf5wqCn52Vt2NXz0fR7caJBLIGJS45Q9iq
UB6Vh9woT+QRXuc51pDzpd9bgQIu9shPcnJ0xRY9F0Qyw75e10K2ifoVOdAHWRR0yCUwjMUymaQZ
kx+z0CbfymA88dQfA8D5S+IRzmCbyxXV6A/M7caujEwz7OL0gRDi4XkW7sPipTdIw2mzAF2RZAXt
iDgDIFBWt1NcfDlthwi1UkjU4nPrTX3qNWsJekN9jBnq/dbTZl+68qZxWOWXyzgFjcwDr6ubc5Mh
hJUIWGYh6C726q5y6hgUIDrWwhbX0SzesoaZhuFaIDZpGNM0rKr8rkZqQRbRrjWiYT9ShCY4eFll
lUZ7MaYfpAwZl9JOrp66sIaGeSwrP8FpvVNosrUpCJPa4OKwLXCUI98G6w8ZmPIbgln3WSgqwaH6
xMUM3pyCR5HTj3dkqGqED5rgcHapQm9EZPaxn9rHBaZUMM1rsFJyl0REtcZLjAbevSKdPLXYJfrM
HgLPSL9H7TwHXnUyFXXi3QVFOr3wO7gi0DBWfooCmqFf2olMlyG5VLVq7YQg41nRjf4IpfcFNSTV
BB33DQWkvUEqxY4Wc6hoevSmdUGfICEiJX6vSVadgycPwgURqeok9WFhc0M1b4vAGpT5mqbNvUvt
uLWUPGiLhuHRNtOnvCxulHIqjvXspw6Q9NQe1Csc9Fe7rmMUpMmucOGpOxVg/yhL713FeujSgVpX
FL/TaIOZWy83rjLT2zDIxGhSRbuabXln0f04TKuVl69F90eB0Bf0I8YDqztp2GouVUFrq8M0gjkP
kihQzK47p9YOI+Vw1JfZPrdubJ8bUOK+TGudlplzdbnKduOAIhyC8EdsVmkYewPLcJztcsofNBmD
djapslqKeIK7xXjPoqAlYnqx8lOBLpbixBzWRlYHHfmFu0Wi3RhYhQSwmKn7Dj8dE3CvTLvu0jXa
h2pOObwYJTtwt2R+ZklasVEEax/Pg29iW/IV487TQeolFo4K1eJKm5FVtxX1q9k4akYXqCMKZCzd
5d4qckB+MX/JDBddUnxMMxhay8sm5hxpewROTvqwy0/21IwAQCf1lcozA2GxZs+M6+jEB5rTYeTG
XpgUUX8wf0pPvAhhR3uiNm8rIQm5qtolMMnI3dWktzDANCA1MhsjcKk+KALCUGOZgdkQuEQhlmFJ
91C0LjgHxxrYL21LLhSMxXMuwsnLQKlL1TosLjwOwoSZvECR1KiehvpQ/jQqd9+WKWAcj6TocTra
q9LDfhLUwY/4rgKrYzkxJy+OrByKLhiQmrlo7uKxn7AiRRisRfYj1nO+FjmbwWK07y3WoIM5IpqU
zlcC6LAYRv0uWpyPdLa+cU22EAiBLGZ0q3LI3EdZP6TViozHJbOKcqVK5h3DXxOK9Uw2EMtAQz5Y
M2EUSY9EgYxbwu2cdO8eN8C3KI70PcmRgTo5H5oSP4tlIBJwqfeel+55fsZBXi2zP6VvaNJvTEEF
S4gE/RsmZM3MbxeiCoPKWQbftbVbhTAHZybPFbMJ0m7GbWMxy2MqtG+kOBxYeZUXS3HODYuFbCY4
RJa0uUTO+Eeu7IsdTUiXDY9vjDp5htu2z/HxFBYT1Br9tz/V960rr4VufnU8EX2H1UKQ1Wcj6ulO
tfX3MUre2o64crLUXtqlst8cIPT+OOVfymgVZ2ZzgGCLnKj6Rg7hYM7ZQV9qpD7lvlm06SItcnLa
QdI8VYrlxsi4zixxKbPuUUbNTdTa9YnccZyBXvVFEmZyZzfuqSufStfxjo2nxkeDJy72sECxkBem
bWGHSebiTDTCVCgncOSwWHVgI9OvmGqDOmTP6WhO4VJrWG6L2T70OjrL2qaOmKY3NNPmmRJV5DIP
89xwrPtqNxGMJ3Bk8Zj9dGlAXR0cf8Qwk9NDl52s4NlnbfhVz5XHdZG0pDG42iF2OeTq1vyEnyj7
SZwV0TJDchTnNBbPs/KjwrPdLYjhLcd4s91+vMeHxI0l1KBWUcTrstwt/a+Wa2oZm4oHRAa5b494
cfRpz7vk2g3WYaiCgXVskCwOXIDq0wA9Z2rqq2zbfd5m04lpC8VQywZsgKD4TLJVj9G+5KqbM7/y
mUCpx2H0lsCikQDdq1RC/LtlkOpwuEfXeMFcFY44JXhoYg8HB5FW6aGeUEErTp7szYGw3NglkTeP
Hdqxsm6OE806zLVw3CYVF4nOc97XY9LjVZHdKOrwXmS24xskxjWGdSFEzTqKxnknLBz5mdRV6Dz1
Q5mKoNU8BtdSPqX9TYkay1dHR4R4fmF3yAAqwMA//BtlKCoUpveiU5wgGSp5H4sKV386RH7jM856
QZFp4rSAqyByj5gB4rqmwCuleo6KLPKhSEQtCz1aaGE1hkWjPnQ246zs3cgvlJGZUF6FWGYO1mBd
mkzvgzqzhotKOSbA8rEQ1aLzF1Uad6/P/TtarfpQ6hAjiC/Ztcr8sHb/6B/gbrQGlKS2Zr50NeMo
NWHpC1y9tQM4TgzHGCTdGYMmZm8LKEQxNS+UJpk7t8rJmTz0ZCX29VToeE0WfN1Z6byUqvlr+kVd
SSPLkqRzMY1fUz/IK8BI6qK67ezNxjoyYuCkUiYW+VorQzqotAQmdzfmhncYyTVGAnfW9QIbq8aP
m8aPakjnYEgrsdNi6xZ0EWaCZLWkuHeRIdB+SFr+yuK+JmgDLyQuUweHio9VTL8f253bOP2x06MK
N3iHnZ9MCAQKBv55S6Nx1/LAiWJvjynHJPlr78XdchDD+KLkbmhWXrufo7OpfFaO9TWi96UZa0Bd
qPBuULseV5GfMdF0StPpYGkZKQZ9/oZ+bzgT0ZztkH9C2iv7T0rdREeyCAmTxyqKwFzMWntM1WtD
oQ+gcv3sCv2zTqqfbu79xIsdwQ9JD/PoaoFa7XlYHsehnnzTcXtkG+Q+eJ7jsIZRQrXpk52n1X4t
kq9SjbBMswK5WKslshorZl+zR8mXOSF84o84n8iPdrtm13iYZUoXpDEdwQZUB9Zb2uaHqo92XcEf
JkvKGzcFs0zgDrmn5fRM8DD1TKq5rbx3veVrotZ/JOSGJCSR70lEh9tCsORxsdQnObkfAHPNME+W
94m/1F4aO6ZZKWKpgrZgcbBT2DcFcpJAlm+d9H7Vkit8UDyMoMst0bPJobcpcSmqDLPEvGroVwP8
gKVPLc+xdT3QluKmjQoEra7JUzRz9oPGlJiHyJV+9YUe+EtWRCDs4unbgIU46PV6umOK96QuhK7n
Wt8fpObhH7VIutAzbdi3YwYhoNeKQ8/I4guFJtlop99iIWmdpWZYza4VzKVJBdzis+XPkVmT7qRw
cTVmejGlehmZLYd9GX1hKiYJJ08gZ1STe4VtT96qIFcBsug+WUy/Ei2R7UZt4IY0n/u2vOnmxQkI
hnvtkAnsZAFhCx4jeJFOeQUVk/OJWjMszJn5edH61qhOQd6zahtj9cgsYAq9FknllKfZHlKFci5z
VhVIpWiKFZ0HAo0nNc2O0PXm8rq2BxG74s+ENHy1a4I5k1tWzOLBdZHq8TOLsGvlm6oTHNFJLLc6
4Lmj2hBdWnAd+4M7YGaLqsy3dJuMNgU58Wh5x25QglGm5n5Yl2ACRdbJkEyEVPEpRN/ejEX6bWrF
d2Ijw4SKll6l9i6RaAz6VWVS1MpPIZ14D2f0MyVPQQapyjMH+Ry5dBryR00p6UxbT5qKoqodks+p
npCeOroTNuK+WKfwjjPu9ch6MeSAdGiUyEvnHB3n6JXh1Ji3LrX7A5LrQyfR9S2MdEkxdhcn8+6R
se7hxhJLSkLsMBOsVRl5hoiF+slkvYzqiPp3NG8dkYi9KW0L1kD0re6JvilrK6gMrL6JhpGnbtz3
dhSPS9IzZoOHKBEKTknEJ3Ch9E3k+3hCQ5nHpJEOsX3O2wppQQcvsrGoRFm1dYcKlM4uubQ8ivV3
g9vak+9zD7m3VBOy1maN3JceVk9XKLqPqhSJHG3tCh/7ySvsCwVcQHzFXN+h0L4V5EfhyfXsPV3J
2Y81+RSL7kZI3djVxk8F/igW/uklMuzhBoXhZf3Pnq3myZn41bRliqDsGsgRKg9wdxrLwEU8a/2a
TWa63HIfaTXFh7ScvB2govJUd617GCXFZeFdEo1BR8/A1DhOfDKBFJAMMLPCMB9NlsRhrVhXvaxZ
5nRX7uk3FM8dYJLqW12/N65NwWwUb00tP/OxV7EPs7Jf7Pz1ySkbEqvGFAHFWMbXZv4YqLZT1KW+
76hOGabPTNC55W39pCFvRxLSRAQfNykiAsbjb05BoWIgmTi2PD1gNXC2e/Vh6DOUAiYth9XwVlum
vDiSJQbOlHDAAnCkEZf7bVI/gO9Rg7WOvZ/H7LHRvRM6XAIMvHIJolp82qP4IgxSCRxa34He6c+x
pBOF0m7a1/3ITVP0u2wBq0rKE0/U6B7pXe6rcQOcdKEDTqfhozMUzc/7+oO56mvU602oJ95paunh
kArV7DqyRgIqXrh4uJVj4tftsm4PRd+9ZFXxBFMxAPykBX2fLMd5Tu+WFkstrCYd1yr+mXQ/1d67
1U4ZAbIrt8ZGp+zWzk/Pus/UJTrQfTmXfOX0HXmeDUKZj27bH2o96/d0m2k4sRCbJ7PnBiU8VY0N
nX8ruSpO7r0qposOzKRz4ukAdzK9dnyva+8xThE+oEV0ndsLHM27BPviOvK+W8L43s6knw7k/4Yy
HZHnqTZ0bQrAQeegQ9eVjLW/eJ9WPXE0RR9ZX93PVnmXIcA6OPWxI3ub4ERLfcMad1UBXQy2Jz4J
Ivkc0K7sUsHoHCmmBJw0X5D8gQ6zcvsgySXxgYWgSzDh0iSd/lTq+rOX1+8Ls58dpK3zisIBdDr2
NzqSC79z5K9URBMmszoN7Sp5ASPW3gta6VgkboSHW6oyePzGGbN2B50jmT4FArvxIYLvt5sN6NtC
zbQjXbPM54LC36SJiGnG6O1JEkuwzCzxrq2oQ6hluR8bDzoLPLDa0uiSAgNCtHMjrMQ90qfZ0Rej
NePh36V9hhLFfdEVjcRWAL6B56q32LFybMqtcVze1EbqIYE572o9F3fcpHf2JD7xzIuTYJbXIgRh
OK72QjffsDemjsxpULO8rmscu0Lg7RSM4yeWfAyBEW4SSofVSF49PAsJ9NK6zNz7zMR4Gg2F5bsl
EU9wzpTjqmvVmvI2rmyVrw8h+YJNpy7uiFwYfN0cTB/kO5q7JHkdIyatBrwLrMI8gFkjPGnLj2zx
nsqegFnbqgSWKCehlmL0YdpiLp4agzCtGNtvbuZPWTc/07COd10yUv9LUWRkhq9pQ3ZRxloNtDrN
Axd5JM8s+VQjhg56L8f3X9QUYLpdMTaE7PT09GzoXeioa5/mEe3zWDvbLbFoY1bfS0K7EBCZj8SH
IbFv/VHWLo3MKux1NTq2hlcxhUEeMxb2NW1IOTcAkjR8fwNif/QUyPjJ9giRptPSn3VG8Ua77Vb8
DTgoOvQDNOLZjIOR2b5fuqoe8vB9S9oEoacZZwQDp19QcaiNTgRY1/hS5qVXLvgZrxYlHN0lxFlx
1FthVq9DHMOasKcvzxb1bdqJlyVTviv6aDzw/BiWQj5mfPsKwoXLyHc9ECl8bIS798bcItC1pins
EFJDORGIin0f50xb9fZLtZipIu+efFRU92nO+KxWTXEGZANyiflPpQv1iIS82tu5SymSaEqt0Mdg
cnXXlwipQ9LiEb0z3Vuym8g5UvGAaemAtor6926y3J1jYRMVzTD4nhK9R4t3a3nF7Ftyrcv6Bpad
EI7yvUrhKYTYdmAsKS9lZOc39KmZBsfY1lrdeK969S1OsjOiZB09NRFqvQ1NIhmhVZdyj/Tk8n8k
ncdy3MgWRL8IEQVTMFt0A2hPT4raIERKhPcF+/Xv9LzNhCJmRqK6YW7lzTzptP1wsty2D7HB4mzH
JlhmsXfLR6qRKPkNnGYpDp2N02CY6NbsuQg7c1aBmZc8QysZ70QHl5AUK8qgpHtaJHjhC0Qvcn7T
gj1pQhp1h+LXQrutXeEr7GsiMWg5HAtcH10nOagEKcik3uJAdgw/M4PunOFWx7qg30mOVASBY1CW
7u5qcFiEKcxbZtJho4NWyMurtzaFv6FLhUguvJiW4cvryvVqTn+ryqMLyMp1UP6veUOjl1kgZfSZ
ToKpeHMnnrRZnRP7noO2gDlSGnSZtvMATi62X+3KmoKsrDKEXfEZpzr/HZyDbb4HdzzqgPtY2TvK
f2pfb2orlNa6+NT2aIEDDY/zy/Sp4aXee3FG+0RevG0m6LZ8JGvrbS6OuxKbZNdDHJJ2GdFrxC28
IfPq9mjBy6n+Ah7HsJh0LaJiQ6xjHC2feWev5i3qSBOFBUdfzvql9ex6U+i13RM8E9o5abjaCTML
w3Qqv0yj1jnYm7R8xpG0HbWrFDOyZWITqoqPtLe6wMvURw3Fj2+oMCbnSdPsD7dyQ4Dz6mNL2wOH
kN63VVldCBseB+VYgdsXe8Wm4ghHOOcNA56RsR8Sb8axbLSwCOK/EqjkaTU7z7HxpurmT7NgfXC4
OEP6vP4ZhdWEWZ3GZ0siyuaxOLh3UlSebOZusjrfqkxz50qcgv9Ra8A4/AiPl0mMu89uB5tYm/ba
FvBUaneacTzTlwtzFQHEHfZi88bHtI6NqHBJSJbEgpfccI6eiE9cGfqpdPKg6rixxFiKKAMEmGza
P8b/4bMu04AX+ZNbiD/2CmdlbdLbXEaOZ1OnAtjjpHv5Q7aA0YF68LshH7rH3fVKhL/ddUgRKR6c
fVHEX3ll/XYNc/D5Qi6GLG0KyArf7Uzwey4zF8yUGvpamke5Nn8R8fw9wNR9oA/rIg1XQZfJ3f1s
accawebmYqmCKsfHxNxQbwerpjlDWKQvDKLDc8naoffmHQM4eY/UWoNSetqOgSsbORPGxVObbC+D
aXoHrxj+rqSQ6KlZIryw+qEYPCMqgcTtyfQDWNktE2HhVD6XDX/sZpTIYZZrIspmT3jxQRwOqE3W
pHYk1dQh4yYiVuHT5mlH5sCG0XDkT0b3OYfPNxZP+t5VLmsmKCJryS9WkDUAsG4Zb0Wfl1u1E5Wa
g5jtTGRU1tOwqD9c28sLfvxgMKaLavP6plF2sHmYwLOY/URtV/lJShE6XpoeNO6jFD0Jt53t7YeZ
9/xsb2DYuQp1G2r9hrUJ0BkX6IKFciw4AsqBsU9T6k1Z5ezPKvb47lS3I55NHEjdkkrLH8Vg32Zp
tNGcyGmXbMBQZs30duniAaPd6DkY+iLsaVVDHxl+Z2baofnV47Gy2A2habMzq+nRYoV6F+tV7BzX
PEZ5p+1Uz5KXealJLFLa6RvZimGcESEEOS/8ueUySJ3miGOMN2GqAbWPfxwGe8JMyJoAPACY5U05
HJLc+gOR95NDHPg7/BHSLEAAY1vdGfR6kimWu6oUnxr58n1dwvmy2Ifct04Wcvx0z6PgX8h1cQTe
We4GsFFg4cDT7l0uD59yc9pQsCMfmVLhVfcOBBC0EzZ931PN/kdOANg3XM9Ty5Vwl3tUv6c7FO2+
j9kO2hahdWgZOKfr7NofC2gPb5w/vhr6Gn0xNRpqcf6JD2QGH2z9Kph//aHjRKDb3SWtte9B0KSa
7tOiqy6d4ZyMTtZ7GLwQ8BxGUE99Jz0RmuwFSfdCh9Nvsh9LqEbD1w3SQrZNXqeA7X6BRbkfjJWP
A4kOd+IhyzomBnDFvotRSeZr8oAoEQLB1Haug2Fp8JofYh5AybTRi1rNSI5bBUlRdTFfMs3edsXX
wVIANaUF0T+t7TlRHeugjaQk5fBb5XyTYGzph/O4dpcikDB0+YjYAKfZGGxOU174QEcf96fre6jg
eyL1H+bCeYY1bE8NnnkoqrbfSb2aqLxyop7YTNZx8sx430Tkz+e9PY7rbibX7G85H+js6GRqEsdk
Z2TetiL/STbkTLN0m7MyLpmWIAZb5XO53/SSGu6061AM9DickxWcGH71ZvDCDNcJqUcDsUL7KYwm
gVPfFG+ZNKZjCUy2nsgCsuL4JJfGSMSaPGtSb0ci72UWAw8i59fiueWjaLjcF7t6dTODRGM8LB8u
RZ//RMp8jN9PBPR9HJxtri+14jMsF9QgwyHWUFf2oRuYKGdKmNCb3FsuexJ+hfjwdKgzeqnOlSm2
B03yelsBreWSQTkZpnNrmEWULjwvuxhCcJLzFQ26rQdxMTh+vlLfkJn8SrM5xmiz89TIguJHgqYP
2NaBXIs89LIKeY7iIcqo5/kw2LICPhzf0pGuwBV6gMsB27a6gUC65+ykRNmeWAMCSJ2hr0PBZv+Z
7SdmGJ0m6Wu8cUTObdZ8CdRZ4Me0oesWvd6Lpwj0L3lGGN/NcYjmW5DUlCPjv3ZzzeP7hdBP7PTk
MM4EDCgNInDB/TI74da70s/ZePEV0LWXFutwu1OhGcvjWPBKcglmUfn6Uk6DPCkybf7SGdwS28ay
YKx9p7I2jruYUrtsetBoYEIbKd6dOa3f4yned9hhWSS0P22FPX6hU8nCDLijPnvS1/kVtkqoef89
HA5GzwVQ0dPBk9aB0FdFLRiAgZfj4ubBfy2X1UenkPsMA4DzKrZrr9xjSTTLT0bpBrm1RatsYLek
Vb1P4iz3F9At0ULhr++OQ3FZwsRMjt2kPLSPt1KNyMXNDwhF+bS0WZT2ct4XTLzAxtN/DJFgHFU5
7xlbS39duuLA+XyXDDw5ZjFa70Pd/sTaeFWLubzM3XTDcvtjVtNy81oD7sNGHFSwiHOKqn9oiR8I
7rVAr517wSd7vDsimEag/LF3kh8ePuPOm+5PcT3rjsLI96RVwC5rLm8UCsEC0AovlpibMwcbUB0l
IXMna9zDynPylDDQEO9TgFoFjKym50WAv4DlyHJUWQ+rWQ7r07ohj2juPtZYlbNBYd2el9XO7cvf
eqxGxjyHChP2BZPYgeSzUSTgpWJHpi2bQuy+4JAx5zGYT/YfumeFzXinXPT4kFVnppdNsazVNI55
tgKuNxqXGZujv2TLFK60vRhsRs5EEe4ojOWJ22C4QFX7mVqDohZljKBpPULf25vhqd+26inKnD/o
QHtA2bD2Ih7Ww2TYn1VNf3cd51rUzaxOOIJ0u23YLtM2m0eNR2s/bP1VrON746K/8CK8kY7xefGN
EexbktZGecBUnb6wrxvyybgMzbDs1/l9knX2iqyDrWQg6usmFIIk/QtokO9uZa6YdE35gzoz0AdD
gbWnNPjBoH7au9xJ5THTYA2W2va0cojyMSa+IC2sPjmnp9Gjtrue6gsDqJ/3tHbIbQpTRLj9xJmI
JGZt7CtRlOEizoAfb5WsUGAgy1Y0uOKU1DFq3il6LoU+QLjYSVqTc9gIs7UbjabEb4swvbOCPM49
C4EBDQVqm6tQbNpfL4aEt7YfMAu4fe9l6yjkFkSxZbjGHNfZZBMpahPzOTWw0XQNe7y5fcaYrnx6
VkA0TE4ADyJvKIvlZMJzq0HJBeSHh3jZyl0zIhrLnkhPPSIEryVJcazy59FbFU/KpAgNZ4uxUoCO
oTmA1RM7sxiuztWetFNsTRBvNdR7KCUcLGM6JOdCO5rUDJ2zrBoB6Kj+IGLnRRrZdE7a9ZTP+QLx
M7Gfqvb+wEvgxTZEhhOJcjfXJnU2CWuEIbPpoAZ6Vs6cMKrsK+nd9o8YhvfNZC+UlQ2fQBoP3BS+
kGiMQmFpV1l2gWhztpnxjpzUH+2hfOVseWu1vubJlDOeEmCbGVFLzZn3DpUXkegr74VbGK9sWbPJ
Ho1IjMMtabDB60orI9dhYKpYt5+TrkEBwDex6yrebHBne85BNN6QrkmDdi2+RMkFKOlvjdoasBoJ
6epQ6tkjfxpcsB76geCMHlnPVAknN43b61c2TDezMnvyCXTzac+iXuuHoeIl5FD7kceuPOJUbelM
UpHd2b8c18j2rev8Aapv7Pqt/1ba6u4Mgh2hNoHHZP+3RSTa95xC2FK1yeOWvZeUWz7Xm3L4qfmZ
+rvWotXiZ6PzD8pzfdadZ887Uu/ErK3h0ouL5TRJpiRXtvY5U+ZfGjy5rGa7icjfeMFYJoADsuUt
szh+jyyfUJOz/O3/UL8LpE6SqrVbP5jEePfbyLE8k6tkmqyfexVoxku6THiz1/IPOnrCzGn8uHOF
LcWsn4pmuqbdBMiWbdnOkzi03M12Q4dzIs9iJ3Dbcb5kczGQLrceyFX2D/NGZdBcG2fWeg+dTtWj
1fZ/JPF9/rrLh35/OJtxfPaGu7YHAB917N3SnDZckzEq9flZ5wxwZJzhMexu/bmbgQnM9HrthOaA
Pyxybzc0x3nUjQd91qaruD9/esa4LOmWwKoS8KtxkzxBG9v381Hy9X/L1kEJ2XAQUCD0x664WkS8
Q+sA7Tda6tm7y/NrlyB0WGCcqqw5TGXXYrWJH0adA5y9CaC+kxxOlAwXobBYt2Fz31Xp9KzNs/tF
IvFjLWZ/Wurqa5vMQw2e/K4QNU9tpx7qfyJZ6H5bm8Mq4oCtyXfcgseXIC7b2QYs4r0SVh8pBI+5
uVcKovSpPYi7sxegFD5H/FqBR+mRKtT6pOLxSqz2nVIo8cLDCugjZWWBwxSxa9eqe5iN5t3iPkYf
KIMxmGIOmq5tJf48q7+lMk/jusbHhrOezjoVTWrIaXCYTb/LU7aG7hyWOsJUCYLbNjbSUPjPc0Ql
X7uf45Na/PWISTC5ERfvjBrxvvw9U2GNF4hP3cvO7SZ+T8bZmLT5wAIrfpoBN/is9Di7YKJCP70n
9mvrm8sHOrwbsJ1/EAPZrwYE4Aux3UNLNxxjUsKvai5pMCU7LZ2fUgAoB7sry9Dr3Aw3kKj3DefQ
E74+atBS2jNVYTmkbe4dkMP4ubGixkD/iSdmCc01/gCIymMHd2xAqWuPmth+yMyowPs7v2xLQXG1
5VFvRMhqSF5gDoUZLHa0UxoPMifBB+Txv629KQ/NgrsVof1QeWvQyk4/cUVwr+QsUijl+KU2Thrs
YFMN+oabsKhr67Cqpv4Ql7g9HXLAdSy/MuKBHDXQX4uBtotOc48xjPu7SR3+ZyZwfy7ij5njazPH
TGFvRRdBJNKtfgk6QvdEim12IGmEY7480/PyrmpT4UDdSSuT9AN7CNmGipzNiJDaDoKaejVU331J
9FyI35sh2GKPPNVTVGweDiKz7AcaKFCURNNSgZIWAULpN8gIztcJMsrE4A0ZBVJdIiHt2wdWWBP3
lz2F76KblmPcKp+KnA5k7sq7Ie1/5X36bieowROY+2BNKbbGABIAnSIaxFDm2eo3Bs4BcwdgP6/C
LGXnoaNpX3HBTtql1GM2x9eJrXGovOrdktNLIrRq12jaa5qa1X7MoDHdw9q+AXJwV1GbGkPbUbCU
9CfbHdMoHUnBGuahZ6T0TTt1KYdys7MAKpX3gDEdDY0Np2tWsN2JeWruPA/2qZbLYwoPcb/cp4mK
eKqf6q4d6rH+SrBDvssJRdhMi+RSS2ciYqFBuuXk00jjgfOliGh5+6q5hCIl2dqyWbzROnbJk+ZP
ZW8D7husy/n8Whh/EMdb3GOvw91jUqWdESqmhjTZtmgWTG2WQHQr5Yc2F5zZ8AXu0kTdJKo3ZXMv
ZkJJr93JI9Qetefcv+2dFpPINA9f+BTerbQPWkQ1dpnUa3T9XO+74tSayZeVOdcKSyYW9O08mBlF
DrP8JjfOylVPmWjN5ty66QnoOf7VyAMbvtpcm53GKqFbeJ1gCr0hlvJTl6UKLJw2yNLJe8YkHiTV
XfLJp9a3hmY7TKP5UwNP5dNef8gYPgqLiZPm6H+jlt9X2MtE2cv0CBIhvWDWjTJH1EGvc3DM0ukn
t6YPsZZFaBoaodPx7nilCJNk3wM+Uh1wCdVNmjkGbJNYjSV0CFVDRdDVekP1R0MiNOHf6wp8q8WP
DpJM+BCUmIsFtCL2MsfMonCOId0KxMBCOYMWdY/5gpFaCeaAb8TdzzRblzu56fReUYO+VVKcJop1
ijnfUyNhoni6RLGaZa93BgFx8EHJNCrOqhKnW95+51XyY5cyQc5ynxrRPedp9lXHZAGmOX4jGNi9
j0p8wXbcbhzrJ84XieScAXOJ0cqmALR7RrpxMRan405sk4rywZqRgbGr0R434I7o00hk9GAM1Bni
6JpeNM30RRdPEFOoBm49xPgVzlI42d1fyn7HqJ2q4YrcvBstjBowjjm73elfgPNPfPdfylvKYIlP
HBm1IFnSPOw7TzuB/3zLvPg2turNaVJedd28m+z0xbPS+CIlPgxV4R+/LwFX5geKWhqOP4hOFiEu
xguWLCgOGEYujpNiNVjHc0LEZD86dVTCWNjDmMVHsjr/Qqdan8zFMM8OSmJoT+1udNLqr8YdZ6bl
PzPPzAsEi8bt+jMC312ljIHzph4HWb75uEvbs5fpLwuC/Wnp5/N1wQyO6pktewRM3MNEYDCloxiq
P13fc7gT6q/COhi3ln6d9MU9QSX+mut/6Xq3RBHk29m2NoX1+g7ygLPVxohn82Ta54vi3+FqjEyJ
RkEwUgUyTczQKD/KPCeK5Ulqr6R+YeFP5xRRTsqV6uRYp/Wbu+o274iHoXdfEtljBiVTkijxV3Oz
PFos/ZVBZTyMjkdnqyGCUdO9nV1NXzV29jOMRcmNsQ6Acdm6F/1y3Cy2kyaxMsoHCaaqwW+gQ+5i
AcKnY9K2ENnoUeRS61Lz2hb51ZLikLne+ABFDm4sROfQnplulpXWxcK4NSiQI6yJwfSTvjWDtFuQ
sHH8+UmKFq+WdeHuheeASuMu5qfNDlcw51zBfknfKpnVSnsva0W41sDAPJbroeDxaHsqbMhhs++o
Qg6oWeAl4HtZ2v9b3EPjGvgSa9i4xoqJCja8u3L1e8ln4wJlXXqdDS4H7rQBxmXl5jWhNClvxTv4
cw/723rDATP0HdmYlS3X3YTcYkXQEuCvNE+KyXuAThM1W8cOf8XNSnFfWhHASvVoqSHOoCfbu6yI
L0z+2mnujfYyUfwiRgya1ti8WX3ywUOb79Ju0rD1CkYf/jK89HHkFvoBa8ewq+chCXB8SjmNj2u8
doiba3ECOK0dV8P5lZYJz0u8RyWyUpBYrX1iFs/LcT3PWg3j91gvG0W5DISUo5oRX5wdLJW9izPt
xZo9ga66PGTAjDDkYtMCgVjjmeq0Ahn//oRzTHER3vqCSlqEVTc8FvwC4YMq8K7fN2WunbMc5IdU
ZbIjnN0TeKblYl3AgE9p/rpx8vXblPhEx3RsOhjUYX083wPIftcapEW8agpm3BS6XB+IT3g7fdC+
1wnjWbN03B2F4DW0bhte2OZdWnUTrUIAaxtfYYimJ2GqsKegOsw88ZtjkH3RN6j2nQDOkI1lc0Bt
YRIiBvHoDAJHnbIupHzm0Ik7I2hm+3lyeFmx96469VFJLcDtB1ypUXz6bEy9ooyEvrxYsTOf056t
fEOwVZoryYOOXI475Dzr3eZn1P6tOK6I/1P9u2Dd8FKv5FCGxbK4S57GpNaQ0+ub7ETNzp06Oydm
bKkm23cdd7m4F+4Wh8cGFQdlwokmH60d6m0HaMXyTuqAI9h7kPALyvFYbr39rA2LB+AZ7yX7Iuru
rJ79OeavsprxWDbKX9v2qXPw0cUZH/dC9KDu+DiLjWVTBYv8ABicOi7ZcNWrdF+NS/zCOIYCRVmu
Z1np45pWe+POWS00TLnYQ61d0YlH17ZbQszzSIvGk5ZYmORYIuKzZRHppuLFIPEAIuwlyyWhdLx2
x8VL3vIKE92mU7DWN5htLLjgAU19D7wz74spc6dZWAplMTF9aKwuoVaFCfBjCF/Wp8Om5BcOu/bc
/ueNnQI+flwTdUIxq2a8jZtbP/VeheiDz0zN+hk+L+aHJX8uHBI9Xq/vcryorNLi49Q1ICCs/lGS
veWJHrOBaSoHOzhWJWnF31tsjPsak03adI84qLujXq4vPYcTTHZ5QYUH1jWG17jDmKCZHC+kYo63
KFl2sOGD9axcsmSqyJNdq1W/+60SOIjY5ZXa+rZBzmix3h85mQbUfG3K/hD1+CdZhzcdOxbu+xpb
cgUery6Tjjmq+Egq68vIuNXcPM+PcjR/b7Cbr81iItUmII+2xLuO+cFBp8CijQ+7ZjNTuK8llB3q
HvIHNF6YmbN5brG7p3l2FJXE63Pv2E4WPSZJb+kgb8B+ltM4c2rGVWffaaP//cNQb8JetMskMBJI
2+ZgoPo2KucN0pJRX1028Hv0sv40r/mHNeWUdG3ySypSIlzJpOzyhgNmT1V0U3r0GeZFRbZ9iWKc
IYdeiV+VIcVVaMsv+qoUp6sZU68zPCBdq5NDBFTrWfV4W54Ejj5f1wptk1R6vufMIy75Ir6LrHnL
WRKeUl1ZV/svDk77SkTiDyUhhA6XytqnHTc15pQQJegn7lS806hhbpcLrX6pn6ZjyqjWug/0FrKN
K2jwq+/JXjsJNDAnuyYjeDG42buJUhppf2qUB/xm/WGctRi5sBNkzJOnDcRW4WE3LdcKCBkZx8Um
ZkV5Ia01jXvSSYRzN5fP3bZ2nKzRF7uWzyvO06PVOcTD8AlZm8OeRnVQacGGE0VXzr1KryTss4Ge
1yFI1tPC0qjrZkTKhjqiGI8CpWg3RDaDZoulDho9P9l9WHvJ+sHE8WSxDLy0CsXAwbigcJ0MNlwo
b0U9NG3Hu4iCI9LgmAXRxIVsJQYVmHaYFmIbju1SnjbOPvn7XOf9cd1SyAbUeJ/NiTpjjzqgKXMf
2G0RFcziJNSztLt6zcd/zzd+MjMwlgl0EROxX62jTqw9HsKN4ZFZ0vhm+VYEwzYcsF+mQS/xkKQ8
n3JwJE3Z1Nc65Y0rJsHx1jd2ZqdfubXuk8iWUIVYqPPSArM1NRfAVntKvXg+cGwAyFzMzr7Rsdx5
Y0wkpMnio3PPm1bL9Gk7+bprPEoSpnS9E5YjPV9e4yIJ82E8cPsnxwJ14tB0isOLJ2+V1ybnTuDl
3IrsosMqCM1x/Yf5An0bp+sgQ1GKvykiC1vijA1jAeMbocsx/a19mmOQXyb+/KCpWy3sNZ1vVmwD
x31qRBP5lmzWl1ihUWFGSuhxhHBj2b9MG9VhACf2iAOIq9EWNGsmOfpwDr60JZrBTHvKu3v/i15H
FKQUfjU5jV/1FlMAJnLK7B/zzTA/enUnQGQOwR19DGJNT94Uai0oB+numeT+UWHn7JnmqZrpOeVi
lIvYj/zW3OVq1PXByphJDKIyTkzMP8Zv43N5mEGxoVOuNimLZpyJHbB+97klYZzYenVl7g4GPBo8
wu19bS3X3sUrPpFZuy6uOwW8pVdJ6VYSL/1hc43DnGLazFOgiGlMNqfEa+CYT1K6PAkW8v5prhHu
Y8uMHoXfQqpuP7p4cVunDvAtMsWbmxnMs/cro5fFjR/ImD/gqKHNrCb6xI6RKI4oTXy+fg+7lYtx
3Q/gkq7//WNzpr1qu+wIVo9JJyUTZZU3LVnR04lAXFRhP2GcE2yHdIwsnXFQlWYFesXQUI3rKVGN
e7amCwykoxZv69npzN+G49Azq4VzzdgeF0jG2gD1TZsiI6bVIE/Tn5YUUTjAkAyIYiMvdJqzx/tj
Hyoj1QhseT1FKJHe6t+byMoTbOQHKeT8NDgYbnRDZ62UIWhXpXW6f3ndjTsjxY8/UuZkPFMbzgFL
1hdVtxiY+2IhJdtTJ2zHj6ZVflq6mV/NufpXWxXrKqGSZ7V4N91baJkyB/wLTJ4xMOIoLuu/apk+
npVWl7dXlyhMSHkKwxLLbraTFyDS7r6tnJkAYv8k6z69mqxK4SDhSkvwTtma9Ta3tgj++40VWExc
VC0p7xbVTV+4iGd9uGEtLw5tskycnzVYkQs0Y8wbftqb5cla0CPmrHxNW9qKm8TCxW47U2B4FYnT
tF+wwpih53bf5JUqViuNCtbGsC6a3nYBprxhV5idzdJWAi3DaWnr5TUp2Q9NC/e1cNBiGuxEE+Jk
6kBvdNnBtJTAzqZlcGLBdOF1Ni46m75Fhcq8drhiBwbxU94WR1D+4ugkCzlq0z1wPdfA4eRlwAMd
UuNbBx6j8QWXQoih2fHRq8kg30sk86RkBeN6zdHmoYLKDcDKjmn8HUAgtwqeUSuLl74q7DMpo+7g
2ZKUcqMRlZk+hW06JyfzeJ8ZGf0FGhcHCS4eDIXpq3aWx1qnYHHxiiV06VU+u1ilYW6yEef8fRxc
oCV1qR/msTOORht/tgp4y2wWFnGxvg1Lz0Xkiyeskve8E57I6c7C4mXYwvnjnXtH7vUYls8j7/i9
Ps/9Lve8vxLzyJE2a5wW5s9KJCPM6BKJ4sUbEaKA4HoWH9lAYF4MeJXNGK9ZkiPPxvZRTqKONjnm
H4vxqZGoqEsT70JOaYSzBWDU+UCL+HfOAM8zgz0ZQoW/bNsfGFEY6XJmfQj3Zz3pppBPGMm7DVWP
t0SbxOBr9aifS662yGpyGsySl35ibdA5wyEeM76YwtSYtPrkfrDZMPU6H8k9ttfck9L9sNeKgwvy
2e84gJLsGSW+5K7Zk76ivpu/2cxtj+lTj/Jl1Ij8STLwenZ1DKPYSfqTf/FM/Bk2yDf5Xctbhm3f
yTl+7tBlFNbIG24Bly3RfoDP/kiEk6a5JMOl29rnxSjJO2gEPyQZZczrpn7a5l8FyjfAb5MTpSaN
A/mkV7Y9mKmpuCVRjEc4ZSL2PQdcSuVU8Y0KPUpfYkHrB97J0rEPlEAPiFp8z3HDISuWJ7NZxgPc
WQNrGytfY0As7SGfnzWAewOb6mPfGnejyNLsYYjwXJ3HzxQvcVi1eX9oR+24cUMeRD5hFZpqYuGw
wa3I0iyanBlCTtTnXuLMnO+d19jgF1QH+75Ytewq2AZvvTYx6dg5GaIybptzThOCnjjugeDIeptb
bDfD4J5a2cNI7Srbl4ZmRRmn75Ab8+YOEDrpWlquGk0bVyIwBnF1O0C+NoOJXN39FhRHw4AHwe3t
KP2a1PdnSk1x8n840jtb2reKQuLEgpRipjcqdqd9290P6X3hhrakGLUzdWDNKc+LkZhLvlo/JkD/
qimrF36M02Jk4kCTBuvZDJmKTC9m937vvMJPGFE8u6vDyHntjIlFTGoAU8OxyaG0zSo4Ah11ZnJV
nB3WT5exLplFf825o+Hmr1PIApTI3dxe3bY6kerzmAVcqIM0MoPmB8zR9pReYIk80KV31Mk3w1a5
p9W5afetqD3c1K6AJZkYe6cocN14zni1FR3MVuWQYiWcbyxaNHc5oRwxhPbCngwR6Mcg+IFHxOpe
MeX9of81+8w9Ss1ygossTB20i8kIeLnwKJ/D1U2vlpn1f51yOZuF850iDr2Md2wEn32Ba+33wPsO
MPietwl+X4UtX9L6V5U2+o1YrEvLh068CWG9qprAXJ3HmoUQafWKVjvxvvKwfje5BKMhdrGt0+R2
dgj232VYXS4YinRlV6ExTr/SNXuytbyPHF2pM0fn39qc40dLeWm4HcYoDYfBAWQBXb8L1Uula9mR
jJcbZ/xRgyu301QPenZ1j1YqiRKbxvTcMK9epb28FO121RxuOR3C+glf872rxjq2evE5mPPwi5gf
bVDXepH5U17+d+DgMOKgVJ+dmUzOiEoerWlLgXFFbyV2OH476sKTJTvLzqTJrIQfP5Ct2udxTf6H
11K5UFmnTRO1hAVG9UF/b62kDbqSJ0JvD+RQsEgG2YrT2aLQI8xURt2syO1oEdexztdTt6RBZ3VF
JOLqTS9doG8V5RDmPNKUKQmWU54JwEmyEKqcloZrk1fuZlAYc8dGET2CTeENPxvzU1iZ1BVJUgfR
fMdgWN7G8u+7pqQtKB1odaU+nOCqxKe82b7UyvsF8HSLA18LKKSjD0HYL4ajj8+igBxdJaN4i+3k
QVfj6APxN3dtzebgv2qjqn7A8J++rNl3P4GkcMqkuGgkrgyjujrrhvhfj03YChPwhphMXob1vUqa
W0uwx9oj6zqAPEXQlMWTRItyhe09zMSddh2gnz0vVoTTzvmgOG69lvKED6M8bMq8rSjcV5EWZ1qb
2MWkDkU0nnOcpgYtF6+jbzLfIfcCyGk7+W2nxhjWZUw8XuOb+a/HaqzT7szW5NrfLR5IecSgzcib
kAT0NuJt3lwk89HFyPGXESxjozXnxwVHyNS9Y296RK5qItPDLGPG4GoB1j837mgSClARU2kbZfma
+6ZY0kNstWlgewubyItuDv9j67yWI1W6bvtERODNrco7VZVsSzdEGzXeJyTk0/8Deu/dJ744NxnC
yFVRkLnWnGNG19JXz44pjYPlym+a6+ZX34TCNBi1swOXUm4riQKmmdcgVi+OynB48NTMNydn1TkU
C/QiYw4ms3PX/1LwGk6e1ZICbpXQR7tmPyAxv3vGEOxMJLZMbPCLSLoUXqP9TELc1EPEBA+JRUJ/
rP0xDo1/7Qf/oyNdKk2J4IHHN3LtRe3VltHRHfzpVFpGc10GS9CWtLWe8PTgi2uzJlJ92Ccj3UFH
Dw8GYuHaC8NNIhNKlsQxmQ7MBy2A+EuMx5p89OHeAXq5GWLF3L8+oqqp/gyoVXvqucOZCNeJbmH8
UxaacbLJBiizASOXzqysAZb5YDmjsSGmSL920tkYLNrOgdtoGFbzX9LtyouVP8k2108i8kghjfoX
n776vsznybbJo0VrB4wVtay2ttdDpOrDVWchHUi8u4luZDT1/MlumR3JoAIFSnGxpd28dlM3OHgO
UotR1R9GS7etKZ4A5+tEyjbbSojoONosV11uDXhmnefUuczdhswO/QPPtBHwGyoe7XEs+uFc8Adt
NN17SnXurmnV9ZfWGcER4h6Vu4jY6V1N5SHRxA57Ursz+4iGZ6DqnYsK9yEJmWhmyifqQQTMjrSw
XnUYync6sGDuvwGBg6kTb0HAbauOl43pg7NyIrS0TSz2ufS+2z7iWfg34aqqqTzM6Zk4pXCIeeGb
kSIeIxPh1Z7noCG9r9Sj486NsD/2xojEBcEqtsqjZ+v+eZR6jpgU6X2nI8CykqtBJ7HX9fwUmtTA
JsTCzvyLLFbVGIwpdfjxujJb0HOm43KQCCpLmkdkhb9Yu7hbG1v7Q+fGcE7aCR3obBUSZviR5wWm
ZlxLiUaLzYx+F5530+FNnZqp/FI9rlsdICCYCSe75zL6jl5ScHcl0TbWCujbqKMTeRyTqFh3pUEX
RMKL7OkvnjTklnGZPotBFQc9cC1KnloD0CTEnKGVLYgCm8KVSUZPNuylHgQP+UCVnLCw7mC3aBw7
0eJCtr5QKTKvAutAzYOE5wg3NpBbhFlaaFskUjwQf+J8WBbWzLIPk5sYjOEyTfdsiAbmfwiWEzo3
xP7IRxuU5xka2PyWGiubhj2VvTE72bzaqywaRlr38kPLKSEbrVaifBrdNXBmpHQ+5PBp7J5yzCvN
TJCsdaqc0n8uyVJi9YtENmVFfOEm9jMVHp534EVOZ1PevHbcc/12St5dSakqD9OXPMWUCv8gf41M
R17SqJW7+dgkbHUdGmfAl/qTXiwG4IkuM5O1ass0baJWn3+Pdep6NpwdFo1QKPwJZbrlVs0mpGnF
Xc05jS3KJhBGp6qz0QprpfvCR3g3KgnA1kDwF+vNJo+dN3BM28oOuCQm0so7d9Zd9d6FKvzWyIP6
4JNpyUo7W+X5U8fdc+s4n32fZfeW5jMeYAKM2pYErLEnxdquQOo7Tupsehmh73NqGDi+dfcJx0DR
wGzEJY5+0spqHxnOKdOpbyM0Z7GamP1DQarELmsglg3xl1lMv3BMP7VNku4p4u6QoMankc7gA096
gCAxL5ajeHc8d/ZbpliZ+lDyIGvdrZ6Q7uRZnXZO8loi+u1fQ0cOazXELJGIHMMHZh7KKcjQMIpq
M7gKV2Bvq0elwVXXiVZkUnbLy3ZPOBU4x9a+g2q/FIn+veES2oV2tpcqts6hNmT7vEOu5Gu0wsF7
u1ssXd5jMdQXT3bDeXKGi0rzbJ8Y2KamMKA2FtCSw3ctTsBYunU0ZRru4vFq19N76PhUdAiroy1S
XpMMD0A5syR7d2xXstB1bp6nJIL8J8LJ34y5/GEGSD3MqXpza3KTncFghhUg8ZHht6hpceIYZrLD
bUhqZsx9pejGV8DSVAIKDbCwUW1DE94TyUNqJYqOjOwuol1GTow7/ygNahtS8+44yfEd8KpCwevE
x95+TJGnfaJ5qlsvvTKhoHCiwGOimQO7EKvHamgraB4OfsRordr8y0tTDV59KZB9aTykUy4yujPJ
rUwd1lP+3NvithvNCEELc06WdDceOv4N4nyFhQvHahlkzwgmgGcHCp/HzDEwrTy9ankFBHdIChTs
NCyambPnQSi7yLgobohbUiphTFv6ZgpXfpk3a7wsdD1DyevPforil7Qqz1Qlkw3v7meU1CjpMz7h
rbBuljKvLH6yO+pFG27AtsbVRRke22DqV6huBu4HInGe3Vijjyv7k0Hb5mTnmGNadHZgzkCIaONK
6PgxukZ8d8lPDEcd4cREE8maExz8phjhZQeKZYFenXtUOlsx53rx9LGPdotDrSSzYtPJON/1Q/NO
mW7TjM5LO5S8FlH8nCsKuW2514lsfygT6iLoVJCGYqiMfPljRCNrmfTrBixTj5E93ZqaDClu8kQx
FrvEmBCKMOs728osNy6Wr3VrBueuwbTg0z1Gq5Lrl9Ehu2fqPjzvGTM011pvv+cELRTMN3oV3vqc
dqUS1RvxNxAR7fZYT653jLsWmpGV+ivLqt+7WTrIjRzalbTqnR+UwbOf0tCPQu3JNDSmvjP4akTK
ucYmtLPr9BPixiraBDLD2EPW5LGN7PwypAjOci+0Ho1unFFP1rdMYCgMS0t7bnM+NAjyf0pVXrWy
jn81asavJNW1K2nWyTBo7zjLSGnDVnuAxSiec+99YvH6qBsTUe3MhqetMoaBzLLxO2q2PKELKkbt
wZOsO2CouihtWn1tT2BOKmt0DkCQh31OUYbVTR4dqb68GKyqTm1STjscCvyyIgtXyA3CtVmRbWGE
0fCCReSWUUpLXAM/H2WddT0Brk25zW3Hzut5nJjJBqvMsCZVrjjFvZ6vrYBoRSujoxZW+YXYd4FG
P5F3VvWsgUU77HErh2c7DV4f26QwMUUZKPNKqv9EJK1bQH2nVuKCwFD63DeJePQb7bpsxZlzBBFL
HQrpGPaFSh5t0WPinArMXFiLUAM59qeVDhc7i90XmxTqowauaG2Bp/rMlbWvbTt6yygz4ofGzhyx
KP0EwkLCXFm9j10UHfyh0DYp+gOr+kZl/Yeqz9CWhZGSO1VmFz0ckWUMxWEkJ/A09h6lm2qATRRo
Pv4yp9wbdF+3BfWuHWudZjXGxcYqsaho0zHRadzGnmY/Wg7AMFa/wZH853eq0bCkTCreXOlPBqWc
J+B8X4UjI+QzP9OqGh7camQxotlo65D3GTXUeeOdLpM6SJrVa+xP/WHKiy9yMpKbDou0QMf4vS50
ZAi5QVlOT/2rA0hhZdYYREReU7HPRu1Rc1CQlhHNSI3aDOS1XHgEKgOLMfjApZV1SLzmiflQuZZu
f86y9kfngwvza0q/jgrFsQtzb9vl9GCTLvOO2TMGY+Z7LTbkJlY6jRv5A4lDhRQi8HfG4B3aGLhZ
78fRHmq4LWh80bXhqx6MBqhRBUn9HlgWAOLEL3Bl0OGMvGhDUor5YJcyu6QYLMCNJVvhJPk2LnuL
hHemcyayTVazAw8RDfqorjc7e/D7O90wyhtp4KKRCJ4QNYhno0rdVRn7+Wsm5drujew46vR74Qqz
5E4GmxA8oNp9fu5lVtyhrBZ3KaZu09n0/Qoz2IlSJiTrxvoZ2kf3NGDopE8yGGsrvPlWau9UPq6R
zmDLUeWPCSVxo3vwf0Yui5ru7qWsR2y+TYbwsXUkNWKzeraLuYSC50snOPUoRNA+xmo2QCHrzcOb
obvTMWOe8+HbPFkKoToSCWogjwRv332r0q8BM0l/wMXkdg3OuaD47jpj8WS1GWU4oe/ijC6jaRFr
65gdE6mIx3/Vu3DdfaM6tXRK4B5mW4CLLVEFSDGWROraovPaN074rM3ez4AlTKBXFxTmUUxNCH8s
QQYXbdmsHfNStsnEJ4fsQCbcAOKS8WFEvLlN/JTHTuIEIBRZCxt6PayWzRItrffg1d0vq0OiDXf9
lxysgHktTrUol28Ofdl1QgwCwtYCLmtpZ0AwxxhZluP2T2hkPWKUn0INObVt0Hmnge/lif/q4rPY
o6+teXRMgswCWxxd/dabqfuFBPQXr1zOLJgIpKRsw2tGxMdeVsbFw5px1XvensZKOI1YvN5MkFHa
X7bQqdRmFLb92E5fQtOtUXs14mQAR3wxaelvC1KHN8tRTaQ5JizWBDYSQmFv4kjvmRCYkbrluvXO
Y8wEgjP4j3rxaeYmjWsHrCFZu5+565pv9NQ3PuyytaYsQjCq7pBXZnGIsYs/5VTDEYeOVUjFz8qs
JytRw4k0i3lJF7TNSjQ0k0rBj7avPWCMM0or/qPly9oo6vMyaI2CbNNYQXyITEVJ7d8Dy3m9GTx6
Tq1vlqKJRJkHsbHHnjvWf+oo5NPW595t9EOR8GEadabhVLUvqdnnlFtac5PVZrwqh8n/ZIKxq5X5
EEc+VDJVHVgCm3vcRXwo4q7aurGvvdGnRrgTGj05R2zaWoxWL/fegFp7u7CoQpxd9fQpMjzk0vjo
sB6wAvS+h63RUfsbgGpk+BjgzBWW6TIBb5/DQDhkvDAYRS/2doojDfzkP/va0UXIFuca/d1/zzMT
r1iBPXR2wXzecnJn5B+J6sVpOW3Zb6PhRzZgX5ddMrHCx1Dkm4RmxD+/D13pRtI2It119E42E45T
LVyAD/OQLNEjSG/QcOXc3sA2wXAVv6IpV0fYlSAqpgpiYRZPJ9Fp/T0LVH/3W+eRRL/pXPWlg3aQ
pkxVZfHBLchs1iN3eCqy6eqX7l7S+Sbsc3wT9A/ReUGaEcwESBDCm43Qh08pGXMd4SPXQZIyZceD
t/ZHmnN6WAqamCYLv8inm6qbaJpUMIrL+N9A6+TnQG+FGVTx3suGDnLrY9B1k5dA6AWR0F13b9Ph
zYhMFOdgrV6HRqCCr7zxYgzkZg2g3VYYCrgma4N8X2igd7e5TY2p3ZeBmxSFjjKpHmvX5wPUE/uD
/pJKnhKrLIs+sybb1nAL3vAnAfZHTLc29Kr6LFEAiu+xYuVYBWcquf6fQc6bZebpw1zeRS9WiDee
vsHu/zlvObpsS3wchjnVL0aO7a5vJ+2RYnrEogJJBC4QCwsXBe4HOJ7ctILsia64vWLyx8w0w/U7
dGffy7uzQZTDztL9b3+2AtRDzAuey8kOL52dE3tcU2ruJGJ96KLsFH4SqAfe2KfCi6fffaK9hIPl
Hwv+6LU+BeVOb/gctXinr38GnQYk+ZD0EuKWBbZJ8gFelY1eAF8c0InDzs2bo5xtJr2RsBDOQ8VY
LuP/HgMkVBhctpy8HPo7LPsIOUvXbiHNdR249is2RuG5r5o2PmF81I8o0MAg9GTIwSrBRdt1zn6e
Hz7m6AV1lEx8KYClXPL2B4i8/HEySqr/Pl4iGJ2zDcHgBEvXYK1psExVFr6YJYWhwbDNY2xRJh2l
MZdWeSr7/I2j0ZsIKPIIqlQk9u6AGoVoxl9WgQY8rIgfJAabSUJnrdsgdCgr9KwTO10zj0ZPiB5L
cHmoYsAkSob3KPpeeXL6SqUiS0r/GchkOI/8As3r/KcqiPynxCY6pVAFV7UjmKdDaFlnvWdcwo4U
gbDZljpJMQ9TMuZopAkHmXBT/9kk/cXPkUriV7YfWktgrDcyquEt0q9h0O0VH8Li2fWI3ERCdEX3
5xBCVsVcaHb9OVXOSWvj7NbMn62K6dw+HsD2Ef7e3d2WLE5Njd6+n584QLKw8NcYLkZjl1Gg3Sr7
ubS68IdPJNWqoKFz9RJcwzFpl9dlkFHbXN2qwM8kZsEfIqNrllOqo7Ewe1xbdUaBJB8wEFVoiuzu
1nSpv5eAIM2xfhfEr75P6Dq3bu4CCWi0e1Xx1+kSJF1nZvW3sgx6QGnw3jOnfyl1o76UCfE4+FMe
pmznsb6jdjIUb6bTt1trwKKHzvVDKQdbuXbLMp8CLlf5E+VdDexaD2ZK39dDFsC47fq3toRTb0Xt
N+RhrPVMurCGIV7GoZ7vwgjqBSpmFlFfYZj21IdTQd+f1h6czOjNr5tbSWFgNbo1KArhHEK/Fhu4
IcNZtbhiMPnucG4ATg9QoIVO9GW74Tu5PORbleB+slEOz5KgMJiFm0l29CNz1gzKlqTNdh4hTDMo
kTr+tSiL32bTji/E+pm16nYTLZKHTEgCOqriaGpkmrDgrB+IkAo2rv3h+pZ2srzg9zDi1HBy7xfh
euUhzV0mgq4Ls9SnHtlPrQ1CwP6tUZH51TRvlttlxyYsSaLXq2f6Ef1u0jra+npaHOG1mExasVU7
kmZnGMVUnKP6O1C2uPOzH4QDMumSFHhS/Hp3rUTJrmGS/dFk5kdp6/Zz0YlkjulhrQqCC4kF5ayC
bHHF9HSaEHvgs6PcgdT+5mPz3JYIczaTG1XfCId/dK0y5CPuddAkI7LlejUdul7l977S3J1XZK/E
BGSXvwPFiOxCZuGBBzwl99R2hyMFuQ09Ku9O2J64ZlFGpd8Vb5OnF5C7JjK0503NRJVhOa62MmIh
3shbjnaIlx51lL0m8LVzbdmvvHjD0zIYuYOhJKIelNV2mAN3QO1ltd11Oepcu3pEXxOjBlyNaDMe
ctrWB2zVFtVYWW0Co5sOOKvcM98s9g2Z56AY/EvYjv8My2YDYE2oiQegjRCsK3Le8oK0V1vbNo0l
gGFIc9Nix9/1bj9emlSP93TgPpfGe6BCcJ6ebUbUj/CdmVFBP3Aemhj19YO12Nnnbdcg1MTFV7Ac
7dFxPbjOkJxb+eWWj0kZ5VcWy9C4BNGOA7ruQ4TWjb76IKkFzDRx1zSPy5D/99VELAIMtfkWSivx
n8NTg6hIyS7b6PMv9iXZtWO9S4es37IgYQFG0jLq3Vo7pvNA+VTb165HCd2xTyDYqKHioqg2vsCX
pQWqgJVX2mcIt4V9oc3F9Kn5CMxxU6Ku3pPgRYRbNEWbTNBVy0mi3nNvfOpySz91rXye0s7AdNAF
GN9Ccoom7PXmCbef99KlwRrfTg8khKID+eVrKFcXVo/XEdvoWY8IT8yGuF1T+/EuLnZGh6zGj2gb
1UjqFBrWD6ooLT9XQ24dRKB3EMH0sUADQVpzHEbPfpWeWwH2NyKJHp2YN23IuvXXmvuEK3XEjXrR
dW9c05Xvrp1l/sywlx+DTuN2mEcEFxeAThwzYjoZIT/zehYpGa4tZETO70FBHBeISyLF2mSy/R99
0hibYerdja5b4VazXGKIEuHu5FDbPDC1dtW1LtXkHiHUNGXOfgnRS1rlrgxBzdouoBdXFQI3Hvev
IZTB3qxZ4/TBBavDKu3S7EIyEMCD0G7+DFo67KyEuEc0su1VBBPt0tk1wJ/6xUT9W0QrfU67NFZh
TUcmmoONMPQzSTFoB7qJN56Q7Y8nI53WLZBaOii+ejMTjMEOE4Adoj9vJ60Ip9u0QtyDIqMDgYG5
EQsVQFICX4CenAGSkWVAE5HC8YEcZuLUaEg/DMGA69XU8NTSY6Tr7N3duSJoz8PQ8PQiG7HOq/C2
DMIOwxtqH3wR0KriblppgJ1RIaESnVHodLbRq7ZwBiYPgRNZWKGTBK8RsCiTd/g4AnGnZ+PcgEgU
ZzMItENGFefBlKb8tDsL3myhX1Jp+jeZYHP2tPCZMltz1DS6v2Wu2YjdYshdkXvuhxZppGmqF0vI
ldDM8KXIatxZUM0nt+1vxQRGPZ5YBSKwJE8v/h7VWvjogS98LGLksX5lzVzWqb0DclUY5hIT+FWK
T8uft7WUHJjE1u5cyV+hZ1NKyg3v2oxMPJpepUeYQMcWH2tmN+n3qNWqVRxH406QqbqNlC4eq9xt
mIIrcSYLEoOKI/WLQNv6WpjtxnYn89tIoW8/xmVJnGhufktr2mZz5fnRdQm7ixPzSFis9a1H4rez
7fbJ41l9hVGN7zgc99IPLNpwBekCqeNuQGdoDybiw8dxtHf89f0X6TPPXJnDVuGlyKhXRMYOSqxx
czWDzNT64PhIVpcNuA9EsrTJbdB/ZIRjfGo2jRVwaJiqjPFnbNEyNm1UrCPrrZ9J4u3BuLnfzL5q
Nwrl1EmVZXgQDTDozq8Jh0CRdcTySGioL1vOHutHbj3dn7aQZsitiOnnIk6rdzYg53tK0uldNbjx
NNjTh2VzOdCb0Y+gDkn/nE9bdnV9e7Yg6VyWs5b9OCJW8WSK67ILPX5x9+qV0QdU6DULC0ic7fqO
4Fmi8hy58yufeI4yONYQ8I31cqTAscI8cU4vayiL+k5PeqOja1thhcYlbzq1czPX4daHhX6+mE5l
Yod79QPGUnhc2l19YsanYb5hBn1DZYbsEelC8mRvNw8BpqqNUQGMmbf+nv33m21xUcNor7pwUoi6
jPIQ1wqVhoRTMFJw+mbn1eOYtcVXmmkXtFriqXFT7CGgqI6JnyzBaDaBBKZh7no/7OH+83RI4J0T
XSl4ltbaSzTpDg0jJFPWQJEOk4HZ8mQGr3hOAutezF3RCXz2VsdSAK+2QvuVhHcm9d2hHVaehT7G
saPmhBB5uEiiwC6dFRiEzhMZylPAf6AFXa0xUpmb0WEhwSyVPjjcMd1lWTiQQTJ2OGTVPFToV4+E
Jl9HM0Yi1Gm7ZHbfooCZLz2KXgldKdxGKBPkaF3krA6PZw+u7if2hyT7AfqWxzUep6/KnFix1BFK
AprpZCyRp4dRWaixpBhHguiA8/Y8BVcwgeOLY9ylYv0e5hAXmFDwQJmgLcbjp1Jk7PpeRyJNWdxr
wAb3wvUPDlKFQ8an8aShojvRNK+3bYdJWxpjdA/KfGtWPmxyeKprrR7uaqDu1DVIpHk1sqhwVrWq
pkvqG7+A+x8qOzfveTOad2LljCOexS+/nwlPQ0XPy8uHYxECxs5T1R98irS48dp7HpX+vmt6cWHi
We28oSpWoVd+eUV8tm17JFgN6pbyR8LVQJuElTp5pfFs2XQBcglqpRmDs0osuFN4TA5mGVIxHOiS
kcq2Qu5CsNbc2yIu9RK19bhvCDiAeiO9DTZ21F5c1mc/tI8uISvbcBBQtB0jPy8DdNYEPXdjnptC
vWtj2a75G5gCOrazp5H3ygLe2HVtkq2KzG9fXdlJytjRHqmg94gagyHoXlSWGZCA2PV3P0WFdivA
SD+Ey2nz8PeU1rpyNWgX7g7VpurqbNV3IXINQ4XOyQKLSw9fqzGQgRBdtelLg13yuZoH36FHoUko
H14ptWelIPDXGkBOu5LRHjEB8WXkN52sACZOOtUFt3lMaKLrwl1Fs/cb84XEmz7igFnYfFEMjQsQ
mBWCqjFokgJfn0KEuQlNxzoephNW9h9yLsnyW/onDBz1akr2BoKik6VTV8o819vI1iqehV0/ghBL
H2vUlM8VqRWoAek9Jqhh0NMpb4uIPTvbhq5t7AFMQlLI/KqzSrC559FsyU0CJV2k+VcrywD2VE0a
ndup3Ykxz6/LgWXwKNI9RJ6p3ewyXU/kL40JH500l/qe+TMrwLIKj0nbaIh9u70X8aggfuQXBZcf
Mm7FzqqjH4Vo6DWAQVsPFMlXhV4j92jS5GForOYmnWTaOe0kT9yjNajWwW/KOCCC/H6H8wRF52T9
aoDuQhYgNtWbKFw30eA9mUQjBWb6rICqPucal2ffY/oZ582hnuVUiPOXg6wkNqVTq7s7lisi3scn
UltRUWTiA6ucc1GzN7gm/07NjH5ujdjWG1Q6cen9xqnbEV/i/C6V9mREIIlV7yA3caoGXzlR1V7J
VW8V8H8evqzUdC560Z2tpDaOyEsdipvdjzq7GuSO7pd7+TKwjM/R2s86CD/i8535zS5LAMDpyWjv
iwTLFlx4nCaOI1558/tNa82y0zBxN02GTyZ1iawqNSRkPb25bQZXaEo2mqdNBLeV4zvFB4DsVNcc
3CdO5tyIv3ZuTlr8psIXHNx5a9kvDGguRB7V8EE5bTkwpEBl+sxrQO92OVMHDQ9GJgjuKWx54yVS
A9Fibal9OazPn7maF/nqZhzN6CcSoZfUj8QrVVFrpxRpNbrSe3yAwQeAXE5ItB8TjvznQIlpP5V6
vyPeGWAFgiEbWmIHOHNKzrBqKEMSBZziEEu5881HyoaHLQT/jtKQ95Zlbkxdg2FAyLg3AxrRyyZa
tRK8VgLsKiiQ3rLuOOlOMeKQhCSACXeevjIob3pv61we29CeAqo+pCz3wKZWdda76wp6K3ZNaGpp
DZvJHfBDTGPpnkXcX1NTBHdLmP7d4d5JzWyMNrrQMcQ2QXDkj7ExQy87lqGqCqJWrNCcC37/nvX3
8PJN/9/D+GQBUMY6leaIZTgZHwenjsVlSIYYv6hZPhFHpvDpNP1B9MABMzqqhz6eCAcW6GLboikv
3picPeWNT2kzc7WBRRRq+iLq9mQEUXUfc8u5GCEracwz8p2E5xIGbpZsl034ktpDTCP+vGySToUt
0RlehOMw+9dSOoJ8k9kXw8GUIXUbRDlnIxt/N5Vlno1JmDwVLHtbk1D+QGuI/LZl59/h74lM+gkb
U3az+t8T85pLH40NmNJaR62mUS1HBaa9a1HWUri1sx2tbO0d3s/vIQdaOKnRf8lYIzKP0yAX07Kr
Ay3etaUvYZPp6fSADXi8xFZC/MYkTssBDIpYw5ZT/vuqUMCh/zsj6Oclkw6iS5qt/lipyABBmT5L
B7WjJ0bXRZiYuIc+tO4e8+U/ZyznLputURPP4IMhSa3+5+Qp44oI9J+hABrCRNPV938P6PMp85IF
mWFKwvK/30D/Pb44hO783bX8oImFxd6bb/CyaByULzoYZb9qzkYUOjRgKfosm0PgsS/g8UXZn9Ch
SfntJkQnjiYpS9ZOIeRHL5FBp34wQurL83vV+T+W/WlduBSoiADLULScUkvW/7ypKr7Lumv3y7tr
CYEPprQK3nOziXbgYIIj/FvtsgwdqpcLeZIH3xTyz/5lF6h37VIHQh0piB3LIK1veK/qm0u25SMs
xZU9CsUNyxUAT4vA2goXT+8DAvP4HBbJuaTFd/v7bbZjAC0dpnK//JQ/Q0M50c/bQ6cb60IcC9a6
rzhCRqQr3UqZtUa+wZg89TWQ+vkYLXrjBoH/shxT8BSuYy9el2N6yN9bGv3XcmzSEc3oqmselk1J
82diRnTEcKtOxTwsX1H+szZoJ3PEqP8eSCQ69VmNR+HJzw+qsfwN0A/7c06niYUqv5U2Pbgekvx2
2Z+qa8g088OKp9cyNMwDUSz1RQtQsSTcAvZjo7ur4lBMkXwbzWk30Buhwlqj6ErNHzncO71B/MNv
c4/GgJrdU6X/DPADGvVECOeUOBA6KO6+w/kidGH+Ss77EhuTbZZMsLXbj1qvn5wg8F/sJvSvPono
ettyC3T1amfQnbml6Go3Y0m+XVWq5sY0DOu7avVrOx6WPSI3WzwgUY8/JiQqVQAtY+4ZPjkDtWpK
iO1NVyiJ+yiNHqN8YokmI/cETso4lInhHgCcUD5zOvIva1cdhRwVNKt/v0rGwtp1EAdmK428wqQw
j1mLJrQOpv4N8dtLAD0DeS0aB/M1Vbh6Uo+W5jxrW4aWj8FERvDBCdv0BB0gPQnFMybF2LlBDuWv
vSkPsavHLsvIqFqhWt9r/WA/1YOC4z5Byo0qb1qhzpn7zYU66zmpGhZkrHNDfGNEH7YxGqKD+v6+
DBDZqPsT8tOZ+s6ecPtEyFLDMhmYrJBrCMwd8gdN1iaAlQeConkr7Ef6KdFhIvvPTrPmnHsT4AXw
mQel5Z9D4uR7tDTyDNUVJbqhvw96E9ybkIVQzEQBGbC8Orgqr0M4RacuLh4L8ibAe4GhKee51tjH
9boUrINB6yIiqAqWSscK1SyaQq89dSN0yYcSTOe2JEWei9S/ub7X7HobmHsIEnLnJ3SWAJZ/Jr76
pULjrouxpa6EMcRMMh0HuTC2I2hXa16yoIdsNwGuWD4qPPiTojjTgTK3gNQy0CMgdpRoKI+U4qyG
gSwI5ytTw9UPu7k1heUZC5d+8CW1Q5tu7iZEFLOmUg/8i+TcAyEpyAttFqJ1YYKZzcryFrWJSZaA
E+N56a0VhermlZKSfSxwlD6YmVu/4nx5xMHzq2z6a28D76wwZW9sA3NhYCcrTBASaZrRrhof0hBr
2+oSToNx0kM7vTmAd89R4JBP5urGZ4gVzcLE+21WWoBPaNQWzoz7TlDLQUyFc50vtDdJV76PC/HU
T1H5NkE2LfTytc1V9ZLzk5a9misk3v/uuHxHI6kW6Xhql2NdWejoV1GV/flxspd0U+KGtsf881qp
0Nfkgpr6/Mu0/paZkslZ7B8G8jgpPAs9vDYFF7qfOISEjGFwRReL6mMeqOGdJcjg07J/OXeKXWhT
dfu8nPV3P19FazvjBfqfA4U7bKDa5pdl/5+DuQHuvGp+t6rc4x3b4tWpLnE1sz7Cec2+bOO9iXZI
m9GJYGQhJK9cm4Ywd0WNda50m5I04OifgWlYc9RdeV/2q8Eo/hwseTLRZkpWVeF49sPyDcspVgB0
LumNy7LL6agusdJc10NCjLM3vFAkAMaaRePGxZILqDqqrvrYg0mksdftnCQ7WYSvxv9H1nktOaqs
3faJiAASeyvvSipv+oZoi08Sk7inPwP1/vdasc+NomS6jBpB5jfnHNOx3q22NY/RNMJkNev2ZLvO
k41T9lhGS4FmhTHY0yy8EnSvlcMOYOcYMHztaglo5A14c0v/8IKOVWVJjmSZB0MGYK0EXh41yYjj
0189onav0WT1lzaqhyWz7nOoU+fSZHhdw9CyVk8mQtGhc+Jl3N04n5w5Pfk4N6U8t5o2z41EicUs
q+XOx4uGJ0ObSBFpPGGJkwVcYFoYBcD0V5s/aa/w9jESy6LX1A7Z9QwMYO53iSCpqwqG5ZB501OU
Po/VQLGE0z3plpiZEQr1u+ofHVMmh25QCjgWMinIu/xVl5+YksSrDl8rxih0EJqbQnTfg6kf38um
3P71Ri+uZm00tDGkKlyl0y/IgCWtinLYzOw1LpJO1G2bgCaLqEbAkYtbwQ9Ktix8wS7BOIhmfIyD
5pL0lnVwGlotk1rgIzSPcdFaz3jlFNlEil3tOC6puDW/gKK7L35lbRVEWwhQ3i3K5TfPp0ZwCHGd
WONQPDmhXzxBMFmxiuiP7dL0J0oIreX4SeNafiSVo0D2hek2kOOZNO46q6zgVHdxuxtGG1QuZmcC
dIBAnBTduxuhSEsM2z0mpIZsy1vF4mozI3iEFQmqpIdI5/DubfDP9E/UXyJE+jG092E5UeuxIIdE
y2QUuj9iDda4g7F21KadfraF2qMmx69iAB7aGu7PckrEvh/ylBloH52b5cYLiv/clAndP6Z3CTId
XeYxtw/SoKkavZsBiKvqSx0YMc2YfbNnrEutBPlOzA2FplLB1TurTeyzn9JON9Rk+QLHH05Y7/5k
Vnoac49tt6CZGsdp/6VH/z2RraIJtn+qXBZ1wFnf4Tv2H2EZF8e0w8U7yo4+N+rOcE4aIVxHyKrI
Wc3DlDWwEnqs6K01AQeip/UhEw1FLrI9mDm5mG7Zf+NKQt6rsmgvHBK77J67fRvr+mxMyZmYpzgw
2sMhOCXbVkkLYDE/1LTKZwSMEq8MeXGYNcZLPHKmF1GSMGwJMtZuWQ9khsEubqCtlDSg9hlhxZDW
3W1Q1NlOytGDIDdCm0tK3F7hG6Y6SWXIWO0+BocphQdFom2M6Jb11ILx7h2pRKLIw7FfxVxyHBhm
DA2N0EVEdvPQFPGwzkyS0bPLckWp9GIuN1mPZ8JMsZf1IV5NbsK+gdGQT5R2zC07+ZYUGX/cVgqW
2zRJLezOZNgbMuOt8XOABp7Xr1yfSPW+MKL2aozO/MquZx0uW3WV59/7NDaOmS3eUijezxVqP2Qj
W7vZeVlH5kHyhj5WkVaKvK+20ntkwb2CluvYUXG938wdS4tUoTTqaQvFSz8aVYXulzFYZ2YL+AbX
PHkTY1OOLD5JAps7EDL+pZyQN7UYoo/yhQygd7VA5q8yxyKKYeUbO/3ypo8s6GgtNJtqN4MZHlCS
jtXcUALQW7fcix+cIYz3feqY67aw8yuYHBDcvXmsx7TcgWq6sPzDpe+p/USRyV6H8U+fhT6UMDzI
LVLmlpN+tdPpZJODcUnM0KLYJAPWbHTwPWOUA4tTx6nzYx8TOQ0FDpIQX25MqZyoRAiIlRi8FEfH
6I9uJUkt9RlWgCL4NJzUPJu2x2kLFxU03m4zYFNZpz0fOYOswi6JmJR5TVvCWqpN62SmwzWP6vxW
hd6bSXfsTsjyMGO5OPTMK+Dp4fyf3QRbfuDvFuxZRQ3Kpbeqa9LoYClOrPc+ujtm+M6gHsUEYJyB
LG9i9q2sIgzd/KkpgSdg4eyaCqdZ3ZjkSObIBHEZbfNlHDkomHeYVD9nnYv1FBXwUHif15ZP+51T
07xMlSgE5OiIZuIfnGUe6YT5dPDRLVdSxurmaXFm5oGPe3wX8WicsHL6G4+y34sxOG+WSc2wv0Rp
kDGuSzFPjkPDaE29seqAYXdH+2+JE2pL8exkIFKOmfVtSkJ3p62hOU2cuDzOvlQ2+HozESFZ13yS
RGcq3LE25Qp0U+z9Ot8KVqKX3En+jIzvd36ugjOCIidkZ3KX/i6lGz6ttmP7hzT5GkkkkLnw1qpP
4k2vS/dYBqA+Wy+z91KxvZ4a8T0mcXS+AwwmYR+5bvqgCUr6PaOJHRAL3KKRqOxeX7NvyrNzuIRi
zBi2uffdS4NvXT/9rF2wvqCdkyJgtp4AmkBjon+1W5onVOpvUi+mb4L/L7pOsq9xzq/SdJJ1wTzx
YmuykJ2XIwB2AybRGhVbN96BzDCOmj54qunqOyVl1OzqoMwOY0FhPNwYaiU4SXVGTBjQPmtbJc+G
E8FP17DNbUtQi2YHL02V1h81oan1oGM8P5YwLlVafA3aR6Iw/VuQ4hhuaaO/1rrFMmoYVIfxyVrX
XSCvftqBm1I+Mw4SZUnK/AdfJsptUhJLLO2tbbA7CymS5WxMLrAvqEIpccagc86+fmcqjgwt+wSy
UHfsXZF8FKlQFxKAFGcYXOmD3nPp8aG9p4nNxTkxV3wmEQcr3Q8HDIXEYDK/v/rQW1Aq3O9DquZz
DaIdguejE08nXTa4+Rw7AIH9EllQlaiool0zBhlkDdFlrALOMbPqP0S5RF6MYjhHUw7Qx+qDY5t8
5cCcbKi22Dm9BuS4+Txg08oK3lZTFXjuXKZbpHJxS7R2dBlmLt+Unh/xhNuEEajqxsmSa3D1cKtb
WrgjjPgWiQG1EIGp9kwEoM+sfMh8aji0LhroXc3aw3OFhAbuAbecPIl0XBctnDMrxkFSz0jnU8rU
oJsv/pQ/RxX1QS4UunXjZB+heMF2V2x7MUhQc6l7hocentrUfAC3n+8lEvVt8DPeZdEwXOtjARm5
LyQTaWoM3TqPto6dPHZ2bXxHr32wU9l9gHfJgSi6BDAYoKNsAZpvBGcPkEKeCV6E5gpYtdsuyPdh
zH8el6R3Qq0RsCUE+E42e8Prb3Y3GydDBXszVOFGVgXqEmuAVTIAcqiMBEVcYRTt0sh4y00VrUeQ
4c+dbVnUKJHrDZTr7luqlWdKGFaRgjWce6z1YRfjM3K7P45jkH5tkp7iI2tbGgHZpxjHbJ1gsDbn
EwMGKHZVo1n0BdA7LQItBgT3r6ywzpzWnZecBAX54WgzmfZDarigFsIZ3b5FgLDaEsBO9Kd2ANPq
zHk1ao+ewGGs32szIhXZBy+U5HHiH7cuGYMXanf7xxDto86L7sW0W82CCOy3WLb/ZeiWezigkAyO
mZvTNloaSD91sTb8zNwFRT8/qZkWyLxO2HwBk3sC5CNvCVS7piEoOntudxC9Oz7PRmVR5PkAbQ1V
0c9B/C9Os/X9SVa9/ja2o3EdWXFzUcYIRxI8HoKXxSgdm1Ztfum0Gi58Y5wCf2CGJMiVvzNmGQI5
c4cwINYUhWMWHZ3fijbMVa+zYMV70jyVvkx2Zg99PfDCR5/zz/vQJJgGQnw/hkjfuz6fL1yEutX9
bmVkJCjiAPs6hTxCUmXhNUN9C5I+PDMFPydtOR7AkJYYZ7z5LW5FdNAEvddzE89vrYsA65q0uHdf
ybIoT2mPTrsOqoZk+j4zq2d0uwjvFNykZTS9ztiZQF1J4PUPaohxDWEbt534D9smhkLsBw++JGc7
hrZcA/yhw4HAFS0KMn42gf52Q2Zdy4zCnwmqDMSmFq997mOhaFjep5l/syIsKDOulwN1vP0tnQ0m
Hb3VfE4IuNSO1X+IYa/b0e9+wjywSOLNw0ueBu0u9QJa7bo42jPHVys+W/2TDCjWROz4rrLgEQnb
Yxk7Piei9l8MnRdn9Te4mvjfdIyZLUzGNzuyQI9TJL+tRTl9kUhamelrIpLqikUZbj7GIHtbwKgd
E5vqbZLY+yDjGsR03lrNi2FF4zaOYpovyWmCK1JXK2/+pEHl7YvRAjA8eRSYNv5LWNSfwCOKh5yo
90vgFNmulkSc708OpUGVkeHc7q9PGLrvSpNyKCb24SVo9IijT+uNk0mc68tjHR4WWJ/LffTD8BJm
mnxw7f28P/vP4/evmPby4mmurYsFe/u/3+T+lWG7xQ50A25LEUvgEv93E/73q/tjQSQx69y/NOh7
ah0wuP/zEtMWJc3V6j/fxbZcepYRF2mlg2ZUReolI/W7oWtCOAigabCz6cX469LGNODtZuBUm9Gd
motds3lluIa+EkW/ypCF4Qqkc3CUSr60ymLAqgr/wYGEsOWCpl9tjdEC6GX3QwCcsTAqxCtwbszX
VPYzmS0A4cxWGXEN+bbr8eZkSVEe64iBbjOGM0UpoCYF5tg3Gkuoc/Ha8WdrW5u/36lNzEOuJgPm
JT2Thdulr74SDA7Y8T3UXOCPZeE2B6NMOzqcDdSZaGjeW7iIKz629q9CL9NNh9/Jp8Gd9UH4jcwa
CXloNA+BD11skjBe4adeRzsKDobpeWe/Ub/ZL3q4puZhpXs//BBz9oMtElNWT5xLgyBIRPBwVQ2u
ebnfRRZZsjHV/HC/6yblNwbX0MuduiFFDw9n4qO8ARln/bCdX5SkUynQfO+ISW2U0f1g2Q9RE14V
WYD4WNZOuM5KfOp9W7y3/Hc89bI83u/Fqu1uTHve7vcSu5OYc2J0wDxiW+ab6Z6dCUeYepOE808O
LWGkj/A5W039AssCRnR71irOvxHO5ODr4ZyyGtxYFqAJwOPqWbdBexaV86OdIzrg86NqvG5lum7w
PMbzoiID9iyY/T/pvkzX5CA+y6zSENIJ78D1g7FPUGc7EqfgUxaM+3EIOHB1JZ44z/4OPWGfhKIV
dB05ep8wWbnen4yjuniao+39zv1GWV8Zisp67nzzLe4bvUpJiPtefwiky4Yg8tKdBpXyCruDOVjU
qSMgQ/laNQySbNsEWbk8O0ZufU16MAXLvftDkpmfzTY+G+IB2kDBZKn2ibb89wZAKkONKD3UtN+t
BvK7D0UCUTpiUsGc9rEPW4JNiJNrein0Tfz3xnNoc8asnm29wdbMMlF3789SocCyyMn97T+P3b+a
Kemkn4UR3f11TjPuioXWGt0NrbEw4Ih5emsXkfM3GzNnMt9R6Uf152hwAuuJyJ098MH3pMzfx6Cf
PwQ9pt77Y6jSEVthnTUksZGospgiCUthtcsYzmrGtG/4iYsn0w4PMy7it3bq3GcIBzDyeC4o2uE1
xXq3PEXkVr8xyR1FNr/eH/H5LxLZcngsT1XMl0p/rJ7uz3ldeMvhNN2YRBu4M/1xG8nQvNBJCQMt
7FgVLXeZaL2HYbZoS9YGYI240PZT3u7hks6ry5sIx69aR/Xx/pA3aQdGYUuBb9tj8bu/+O+DM2rp
JjJJRdxf6VpyfkhnJrxZbt+EQbkUpH4aJpRr3bx+2ejaCAkMXUwCZm7F/ftTlbb3dta2YM79Lyu0
Kb3x6ycvoyh0BoxQDtg57w8FXt9fYdVs7/cysou4RZVzrXDgN+OgbmladJ/1RVJItMEtAq24TBpC
Rxz7wdx9ImhvCSIG56ax+yfnZg25OoyDJHUQmPlH4bD55K+hK5jh0KqCdFAW5J66pDDR9vxk1zdm
hImIaiYvpnMwNC1yHbkdP6YGJ31bOrhW8QaGY9QcBQtnwGtMoUPVn+bK5dAWbXZ0pqV3Mky/a/qC
DiOcNZxYCrcrg3waC4lCzTFL6V6efBZjeekZe0ytsJpIIrfNY0eUNuh4o4OuDdZtW/SAp2h/takB
Y4xubVwt1T6mQQyuJJcgBLiHTKXGqcgl+EuvPUgrx7Ezv9BV8IXJpN5LzZVRVs54rYmbbKqJUNXk
CJDxBiWf9DTFWd48tQL/RmWxFm4656Ec5CdKOLkULEYUyBYwr83fpXRgnzo0PIzSpNrALSnSrXr3
YgTllywd4PJRM2xg97YbvK8rNTKeaK0RL83I+tgfHc45XS6OtSrMm4roKU/oDpqCdK1M0bNVn/pn
ZPjDhFXOcM1HrCANpdwRyG+Fu4iqINw8Iz8VW68PE8Oo6czhYBjw7n7ETf+rIYdxkKgju0mM21AP
07WVT2OH4T+RuG7NNn1IPZz0jrlodpWPdz5wgNa7tGqGvfb21APS1bj4jtCAHuH7NVRauM/LgEba
Aj0ztlc1XVdkgyJ1dSudbUIKMrqBq6UxME7QpPpX2nKH69xTut00xZOo3Negau2nMI/nbdRJ8iJ2
CyEa//i6keQj6XNjaOu/cuDss2642g0WIfZbWGQCCukG68+CGjwkZoyrVZnI70O+9yr/G9mDYtP7
8zGvfuOWg/+UW+JFRvKU1sj09xs2+hF0w275n1b6jBwNWVg8Twcji92NMFIYHSJ+G1jAH11dv/q8
bBvmvX8wWuutzihmHpUMLrM3/bYKg+3aFJG9yl4di2Uzm4PvZdjgRqArHP+F0oujG8oiELSAGaaq
w2xNhZm5hUKDrshCYPRCjK5DOx+mdH5oBwq1cQv8QcJ1sQRNyOQM3MjXcxEVjC0GkW3DiCmGO5fJ
OfaN7zqupzO+b3ENgMcx5kpLimKy4hClALOYx5q3EfLMOhzoup1pDgq4St9cQ9b7Slo/HLufSL1n
gPAH6NJl4W/oQXubh0QdGzvVTxwN42VW3jWCEveoqumnnusfWr7ZXCTO95s+Cr7i2f9hOuoF9wHo
trTO150YzF3StxWxgOS9TLIH3xth6lODsElBLa1QYpa+zeHsxUEJ+YBoVcLeT7TEWSiM/M/NLM15
lbeJtRkMprUIfXyYsjnBkWD7K9PuHvS8NGNQ5UaJ3Eg3O2mvcPYprO237EjWhJOBWgcDffJeu3Kp
JgOo2RIhoDbnlM3xzLYAt2nGNI3lEldA4gUJPlbmJ2AqCZu/lY6AOB2VH37KaLVykH9K4hZHwtbZ
AWtOwIaNsxlTyvyxSKlA0BbJoBDaD0qzv6YIBTILkO4x83ZjrDlnGWa1i8moXoaGegDZ2KeqRv6K
HfGQdG16iLiyADUmM9eldF8D9AQ+e60+Y3IKFz8A0KeC/HUQvrmGef+cTDrZ9vwXkLHaUE05g71G
HGCwSKu12yNCT81MnnFMTwyX1VplAzuH1n0PQSl+S9T0NjGm29h2/BotRmwQb5SChLMJBobk5cas
wf4aTYaObA+gE5v83aTwN9G8uxORotR/pApp55iU1AhXHRm4dK+lwCbUZJJaxTnFLB0SmTeheScW
yT8tVAdLpT2bnsHOP7o3q4IL1p3DZVsCkWS1/azn5LfQVnLMlP9Ra3ljYLiWoH8esctSG6aFRS9E
nEB7LomEwlA1bZkfq4KyDo+2rqNF1TRrUIqkskh9+lzyCZJ82iT4HPofgh5AbZ37PY2gg3k1l5t2
fuC6XC4sngycmY0p02KyOwmTQX7irWY4c2dQFWcP8teWjRsd2ACKT/NSxhf5/hopgOsg5xGIwQKo
kv7OteV01zhG+pXWwzg0cHJ9i9gV6RSpSZKZJc6LlDDKaLYIYVEHrXgBDI0K2bMUdLYmCPKPsKM2
MjPcS4ItZxcZ+W/DoVnDnErYupQjQVFONkAlXmdV/uZvc09eGL7GHaOBuCKZj8QZXPMamnTlatZ6
ued9es4I4cz6VQmLxJOON0bWFTuv5pxLI8peUuUMKHNmouqgqvYNpp1BjMH5flOm4WXw/PbChx5u
FEGgU1Zab6qwq2tYchUbWioLhsk49E396WfRs0rNLYZA9GrWeXgcKiJZRCj8kWZEC0j1kgbtV1k4
pycunWq72KJ3uN7bN4yC5c7KeninsOJfijbJ1oxlfLJhsEd7AtkcZxVBqEbT9uN24O+Qclr/BPSF
QppAmPjfuz8D5bC815XBCkRwvMFMPhUNc0rymXpfY0m7LboUy7LNEJ2oEkYWJ95XqGXP2aZg0gTO
+8liTD5V5QFhcKsDb97aTXawiAMz/oKV5nnUnjghC2PbZ+rYQe1NowgkvPXlJIDVg0yxnijZLcpn
DjLvF52rtBenpFE7V1FFXgPNEx5vvanYhXUeS1IHc8Z3FahXLwfqTpJ0lRBO+GklGXGsofpOWs1E
uxnypwmixooP6QADjpv7VwX1wXh5+xdsB/Paq7OBt2s0T6EPb9f94TfSPfeu6ZyZynx3XJKa7Mb/
dC4ylLLEAUZGuIK70ZMxS/6Y9uxQzaIngNuue8ZOE63AubAxbQDsyDueWsN/iuieY8gebjm41ZPl
QQmqS8yRgpNNPtsPWgUWGQ6MCD09ZntJZMA0gRr2I7tgZ/qonOylzvPlrcQjVPR2fuoyDeMIRAiD
O2vi+KzJCtZQuWimWueJcC7dUPTnssZHpQtZfRNF9eggsx+ZAcTbCGDJ+X7DdDU9Z2GbHejxfUwY
rb0QN6xeZNKtG+LWT/d7kKOJ0EIi2t7vuhyFDKpsd1dmYjwXYTee8+UrApVQ2ob05iXZD/rn453N
sgqjzXxMxqXUOHPtlVczruRTgHbrsSMYdQxjBfkV3A1E0FWKW4L9+dS8DxfNwfVO/Zn/nKuFaG80
7z0g+hs5lbf7S0BClqeW6dyqLvwXf3ZPA3zDR4dx+sXV7TVq64dyCqyn1hxPwC7JnctYfxVhxCkb
HSWtyuZcJgr5cXncVQbCO4SiG2P8l2JEIe9sv96mWuN1NS33Me5q99GgdMRq5JeY9sCRpg9G8c4D
FSFk8VQT7CuN96YqqM/ObOTDtLMNgrFNfvN8Ztrky6g5HcqbtIP5WqZ9/OqEyAdePgQ7k09aAZzO
b03ohN2krwROqK5phv4HBEmAxe3AxM0fKfajaSaafOsAq+xXWGXzwxjM36TpOq/Zsj5tGE+nbRj3
WN0oRPVz41E1dH+WAnxlYPApKfsp2YWdi19MZq+jCklIF3V3tEc/fUWfSg/KqsP1/VknjLybxp12
f7Ip+/R1YsUesrW7wu5RqKZOwOdjeNSYsH57tEtkJlM30wB6waT6Bfa/s44TpL3WT1+EKZqNMSU0
kVTTS8kpG1BKYR77UNPrQocXDMk3UGDtgwgopGSun8N6QelR0GdWXRCi0EL/61HMQLo72yn7OU8x
16XQs3/R1yhZeP/yJ1xCSZpfbGb5x6KmZWP2gGX6skfUBV5/Ibz2NHcuqCtNbXcoWJI5zYOKRs6B
o3qMLCfYEXW2V2EGxoSadOq1jIGIrhofBpdqmftdHUoqGHwCQr4OwhU8qPAp9wie4H/NyW9TXVyH
zKjjQljfMYRSVo2bJjSRVFwRv7M7QGy1iSqT1XAvmjDylrFU/JHL7F1ZUv0ufHr9xM0CVIGVw09v
YoHv3b9ieEOiCtrk/p/HasHyUTbN80DZJLXhVgxooxcfbQWZq08/0bOGC9YeA3Qyd/s5SLeoBwIX
CneFHK4q66rnuXTMpzG1ngppffPjcCCQCrIGsy4FcqMMntRARGW51zqROrtjRTKoUSerIuO9Ukg2
JyiGNtOp/3k07Gx6fO4vaJ1Ane7P/38vZZxBfOFfr0r4fbDW8xPuD1pW21eHf+7/67vY5tKZrOXh
n29//yd//93917u/+v60tExzGf3+3y9CiE3/57drlr8BayU/93///d/f7v6CeNTWvL5/Of/zvf/1
Lvz98v4T/37z+w/7+x0oqeAf37/7v77857f510//+wdycdLnf377v8/f7//rr/v7vf/5Lv96c++v
+vtr3H/l+/1//ZT7g3///d/fO0uX1SYK2ronTUMhO5PIUz8J7BfJPHanphsd8vvs1CClGtcqrDrA
dTwRY5PCOTbx5f3+/RlInAZnLGdtFCMd3WCyd6itdHQExrDnw5fS49xSThyjzOWB/0hY8LegeWBP
RhVSMKG6bx7H8mpB6ad2dMR54GyhdJGpFkn5jDvmkgXkcsRMV3nmJAevy2mHtz2WWG7yy/YsoNVW
ke7sGaENn/ZWQ+M4oc05wHlc7ySThFI/5qFr4QNvm21cC9Jz623ZfhR1gP7MRuW0NG9jqrooWeBn
aUpcMC5gD88lVDbFb4UjfVIxxPdYIG79NGWta7AoHtZuWwJgl3G6WzwKuGZIgJpHUqDv7hyY7GWU
u2owdNSlKx+tTI4bWoduYxuOD3Gt3Vssn0hM2FtaoaEkaNHs3TJMwE2D58kbFmZWarvI3ABbAxc9
s/FssbfqgcSd0xeHrJWEzgLm2JxXkP/TdjtY0YzpCRL+0EhgqB9cw82TcKkAMtV0o1jhwzVqk2W1
KQ/Ul8WUirzGbt9sbNN/EIU7b0d22p9Ral2p/IjHKjnOZNIZJhnkGK36t9tptgdOU78mAShbjONu
nIoD/pRyHeDAAyxAk4VQf6oi2SZOnBytAjNFMAfzoQvjRxruWGeWOFj0L9uqQYEOYm8wH9rkaT8e
2pxRalAAg/DtpDrGA007hI+ybdU7X1VcEOzE3fiGmfnDTKZ1bJbVTweE6Togt0e1BKfbemzcl3j4
RYAv3nSuP+2cFgvbQJ9qHUKThPyLdAc2M8sSdWhEJrcDCxY2meFK17DLGku+4/iBEmnbv2IrBRHc
9lDfnOx7mbS8b5Rsr6pefsOfd1QxLtjQd7J1LQNvDUsUNOJs/eI11blsg5euS3qOJTNbD2Zcbc0i
x3IIvLqSwHy1YDA1I4auSXI2W2C7eL4faCS66VjS1KXKYS2zDJBADNZ9LqpjSz3cwQJ/fJasCbyQ
4jWCwFxGU2OvqiZbgu5s1MIIoGUNvE9obFGDc8x4X9OFRjCWPuUTFqDvmv4kTavcKl1q8WyM42Sy
8e7Z1JRNwTzgCuvjdQbZ99Ta+PrdULMnI+eQd5l8ntMxoLWUAqRhND6hcGJDUw7Tkyk+6LEiwtkj
H9NZBBApvoAcYVVHiq3BrYGgUBv7mv+yR95G65I3znHwpTpgjKZaum1obcv7D+35gMeig5lU/lUm
7A+ZQSJu1aI5Z648tq1+dcHrbG1J70xcFVd0SQqnjQ9pj3pTGPvSSPDaEncn6GnOLzFsHL7hHye1
vrNcyV+ofnC2mtnboqJ55wlBqB6wv5hmqHdaJwtr/Bxzzkt1UCDfJv5bHlh78sjB0+Bq/02W7VaU
vBF9A7MKnPCLxvp6dWn8ISRV3Syc0mvGl0CQBwb6qknqrbbaY+kb7lMQp5pUOY4TTBgb8oSMbTw9
HOj1o1K86TDKDJQjVvX3iTMnU1DaxOEpJisaaaq9YP+8Vo5hQtjjm2IYSKVWHxO5fHL08Ayq3v7G
TMJ/9HsEk9I4K1T9JxLNkYYjNJlADq3ZveraAxU0NtdeLw2oHMDUkTm/DE7eZd1cOB59KlgWimH6
7pU6ezYHIsWeNwR7oybCHDG/3dt5f+PEbv4wB0iXFcMlQdXgVnSejVOPrRRbxd+BGZAWmHyYfazH
KJYsHknHgxG3dLkRlf3bYPu4wiTutz0yQG5/Yv52mdS8WdVCLzRQuycYM8p/i01kBKB7MHlrjjZP
bfw+5iPIeMmYi/w2kp5smMDcKosjLXRacw1PMKWi/q1x7Z0Jp3WfoS36xihw2AkI8wkMoyC2r9SH
iEPUHsqeUkCr9H7HHlcX10dFqFWmNxAO2T5YAETHq2hbZ+slqWZsrj65zjh0JnfOjlQpHcP4ngVE
w8i2Ci4w69hj+N9hFcAZEwDsjABBed1XGlDBCR16h5cxWCd2vou6uV77XfsVYVpFv0BjHec1OX3j
2VScbxOalgLMDG7CpyyJQfvjEetWLqvvU+y29SkfOZu1NgESaKGBatRZwOeI22zEPFLR6EVWi2lk
e1WWi+NUMOgDsA+TKAZAnKUhVwLHReoQw5mLLXk22Q9H2o8sPHukVpkJJWsnDfyTUaXVoWnad7Ri
bJHgWvm0VcXR1H8UvOQlzhoHyWvisEagXpNe06Cy6DmIIDiMatu2yr54zCZETHcK2yR2EF0tL13s
fPNJRpmBpiM4a2G2ZfIdtqS7YgFzxNc88DcmDyEg2zMLcQrXKGbYwHQOcFoL/g2gunwqofI27YtJ
H8MhgGPBocGZxWOjugpdIkfYMqjkAqKweEz8XlbrwSAjOLKFxKzVinMx03MUmrcCf+Ln0h+DIx2N
GJrWO/w/PNR02xHpL09uWZ0tO9PPow4veJrEOXQo8QNwOFHPQJNnhjs2yNEzkoHmx97T8XlucwKZ
BRlHUsw3USaglztZrqJypOoN2weYIIBNaPKbESV++zmNfrYmJwEGLRcPKWT0Q6mNbw6GWz5eS8C0
yRmtRVtLNSTBFt/klBGwC0jAW028lwbAqj5dmpbm5Jrn2QXCcPKIKr1UbU/Eo7zOPrAEaIhiV+Mj
tp35rKW42JHPPti3nrsRFJ7Dh2jbE8iYNR9u1Ylv4IWh5rFCVzng7s7JmHa+2zRRHRilRBiCJT0Q
BTCzoQ0fBiZXWYz5l0vu2cgHZx/lfD4SXcbXPLHBAJvVwQ/pUCbsc1YJBYMZDl0OkZw8a3pI46A9
cRxAxrvZnNl3nSMJ+jGGP3s9nDQgxUh2eYvLiiLqTtnf4Vb1ewzLLcrmsfo+jWH42eTpHxrD67WJ
MXOVD4AL2eO159akF9dnZjM0A+pK5RzAqumLXzbDrpmsX3EogxOsYayahd6WcLkuRkZAj4Mg3yKs
8GnvaupZFoM7RxAL0gDa6QCVhGLmhpru7o+dYo8cTRMgMt7yoHmMiKN2knD40D2Gbmw+WxAxjiZI
BgoiuQLFNCBFWtX4Fb2DpWHrsH2jP3oMIXfx8lZ9pH3QXidRR5fQqlexhLk+e/iqC2tOIIca3lNr
Yzx0GlRGIkfe0/0GDqWxc1zMskNB42xeuE+pGNynmjktjkaV77I6cJ/+PuHFPwvW8copJXIBKTYD
sc4c/WNk/j/Gzmw5VizN0q8SFtdNFuMGyirzwsFnySXXLL/BdDQwbOYZnr4/PLKrM8LaKvtGdo7k
koMDe/j/tb7FNjlXHeWG/p2PBcuv+lB+xOMXLsqnCW/Ny2CgjHX0vCcdT6v8RlMIY2yS1nNCZzjA
XM036bcIWLeYhqWu81ogKFanC4rS6pmPJLxnbXUrNbIsOoZvkgeoHbZtkPp1WX4rXdX5hjOsY6Nd
z4qa7vvGhYIuAOgaVuKeSNEQe+TaGswhHRU7FlaLoDdsolV/cokmZ+PendSk7iA40rJwJrFGEEmz
SiMjN+irY034xD7v3JReqcFirI9upkjStjb6ZneVl+DA6ZCE032eMiScCK+7G51OBrdc8N1BjWGC
sSv2n3zBOJj6aDxXE/QwmoRle6jQxoOncXfctHJnKWi7TVgRayGrDi2zeFd5ga3nKESix99/+49/
/Nd/fI7/GX4X90U6hUXe/OO/+P9nUU51HNJu+fN///GEX7DIrr/z36/5y0tuyU0qmuKn/R9ftf0u
Th/Zd/PXFy1H899/mXf/59H5H+3Hn/6z+CXb6dx919PDNwHm7fUoOI/llf+/P/zt+/pXnqby+++/
f3xBbbg23+LP9vd//mj/9fffdUO1zetH9ccntbzDP3+8nMLffz99D7+xPaO0G3/K/8dvfn807d9/
V4TxN1tYuo12DBatqbv2778N33/8yP2baunCsGivOLamurwfS9E2+vvvpvM31eZBVoWpOgK8ofb7
b9gvrj8y/2YJ5jJH1VWkwJah/f5/PoU/Xc3/e3V/y7vsvkCt23BavH35x0VfzpLfdjXeyDFgsWum
DT6Kn39+POBJ49Xa/+KpKu1Ec5qdKcNnMigoNf6kc+WQsavDxLH0ozXlFxAjl1izj3ISwlPQ4a/G
tHyvWICtslJWWxflJ9t8Wa6pzN2HU0nMSAKhQbjGmnEHLHhup16jSjLORnXDpEOvRa03/3IB/nly
/3oyGh/YX07G0PBEY06yTNtw9eXn/3IymcM624wSEOWd/hPiHVjlLb76cGwq33KMeGNI62i3KTxn
OwU/5zJJjzXl+aG7jXTaMAVNnX9zTH/9gLlKoHRw05q2BrDS0P9yTORvscV15a4B7BaGaskebXpt
1VJsCVE59aJ6NRL8Njkj86RssjFo9lVXf5lMLaysDbKNUwjDqgg+m9F4/jdHZ/zlE9NVMlE019Q5
PNfCOvHno9PjJEAsH8gdaEiGXkrAUYYWKJvVY1TlT1oWsDRu2OuXeIxBQ0HJRaXbo2Co9pFW6dt/
czzc13+6gtQRdMOi5+QIVWj848/HQ3afQdW9VLYWeUyoI3DHKHHmKc1MUobigVk9kQX6medpfUvh
afCKaX75n49B5+b/81FYmm7y3qRcchyOa9riL0dR9vXMc5PsOtzcRZi06yBpSDVHye+I/DAETe91
fdNusRWNq7BNHslCTaHkxvPRqCc/p+T+jpduQ2U523XgpzdTarJ2IEmkaR1y5Vrph3idyiFwtjJS
X0waK6z0iqehjpOVFpqqH9VZsBJ2dAvha8vi3PF7k0CswWq/+tqxdm1OK9cNKYovyk0yWFE52re4
6wkqyRCF8z7UvfVVGX/PM1cQa9MErjK6DeMlVa0cWt/UCIeK+4ZIrqL4NErcf11KaYb+p0aJAPjK
brCL7yic4m3eWzrGD4tGZoAUcpyID7eNfd3N/UbTVK+tK3akpYcFeTq7dFUJ11qpVHiIYPhplQS4
XCFCL8v1A9mPN5M50xppWrYKTv6eJT23GHx/p5A2gesVXdaIWmlcovGJgCMrEROv1gLqo9rtpT10
RWGC4nRKJEQKxS+CBgxqjMqbhMbEah74Hfo0lpigfe3orQHSgZY32Tltu6+mtIf9lyIVa3V2TjXr
oXRwfPrLwcYmFJ7eLY8dy6RIsfwOXw46aAOTeRc9uRDSZikg0PUAPNKy26mVMkKANb+j3NG960eK
/cTcUxBiN6BGH2gG9Z2NE9JocSHn8qXGa39oygmdiNa9dCXJm/S17uoWJGlsHvq3uGNR08zZIe8k
xsKhpdY3qqGnykH3moTIARrZwarRFeThwqUrbP2QP0BArxqSDlPTydbbRxu8JFsZ58gDBzs5dzWf
Ffo6HbnMoc5uYW4wTrAmoePtbuewu431OHzViLpLFXHvFjDu07xxePD4gOHzhTWhJITWUUFwKWIa
+ndlqqcYlwu2jpc4hq3RYivY0hO9QN+ilxPEX+xaKhRRFLLSkdqpu+yGUxddPVccVesDYyeLMRqG
riCcmhoscMQFK+p4qYWCpHdnyi8M5dDM4CuVCDByNiKeotsbUurIUHb0Talnji91iyYAi6UObRVV
13Wuwl0Egal4hbPJQ1TEUdDC6Qlu8VuHXqx2hA6X0GlxxuCwz8joqGxvSKxk7xAKKYZ4W6IhZat+
SVyRebNRt5tw2QqRlACetsgfndylnTBFO7Zyjk8E7n2ooYPrrTe345kxJnCmlDW+iJhFkLY8gFrL
HSuN6ExbLAIEzrVUbPVhTh16/ZHG/nLUSFw1p/G+Vnh9Ao7fdAwNoWN+K2FiAKyIcDLR7rJg4q/h
VRUtMlZRMUCU8XNJILFvEoNNArPOx2h/tI3lI3BUN22MDLNayMCBlGt8dk9gZd5Sva0wlSGPiV1z
ZUeMttSO8lXMmMF2pbQ2MrDfryfQ9e4nLA+SFYoTkilrLRgYVmlEPgL4ocJvDQl2elxlDsCmGa/g
ZAoyyFKaTHKoNlpIFg5VaVxE/WaIJH06096KAfyNHQEmpq4h2Wc852brdbZcLH0l6iHyfwoMP7D+
5w9DOOuS8GdIv4XvJEgGWJKTZ+XQ4kywKK5bLT7rnfJsiXlrjwulnTdxw9uC6VaLNT5Uv5KEMSYw
V0NVk2uraxm8JwtYjjhaMR+TCo7vECBQXfXDoxm0yf1IdgG3CycMAiI4FbF8cex59Ck5cXHY8vj5
IshqC66cOyCLcSKpYFLWSCBFRR0Af1sGWnC7ws+AvoeBy91QEa+b4N6+Du2MdAlP54+pNPeigs+M
r2hcSyPFzwIlNEJLv6HSUmOUBdJBgjGyfJ+uC0b1ULmZZXGuoJxwt4vTdSCe+7aHy2lvrjcmPBLJ
xVAuFFb5qwUu/h7j1Ug0QhFJeLrmtJVBgyJOYSRQ1VueoZ6KVHFLiYoDB5HthxTmixnix1hH70rc
b6emAyZHgY44Pt2rG1TisdBvjYZ7XhtZ7g2pGFahmpCBJjTcN5H0gOsRa4fuESRWfUBpsEKWiWzt
XJq8Ba7ozCuMtGWluM8xryaama+7hI8jqfhsu2YjrfLVWdLcrgcWaXPmkVOJ2V6SJk4a98RTUPM8
EwCZHyTthS6BurLEvi/FvwmwLyoYhYnJpu+aWavKeiXWhgT15T962fKvsn1NZ3NrqMiEMVVfUm3x
0ZTzI2RX8mUcAhsx1d/2bWL4WpsDpxyRbXfRwclUhIVY+Hxo+CuN9GhfASdgg6IlLn7+SPVu3PSO
SUwMzgpPo1hYZ6+tTmskU/ljGNb2biVe+qRuYaqUoJI7nFJOValrIio0T+XdTNN+IHFZ9cw0JIms
u5N6q/EZUOQth1t3DOlkGD0zRV2dCFJCEw4wfqanUxfkLOgF0exoFmLqnWa6OOcusc528w5sKGFF
JkjxNlnG7Asx0BvbNR+zYoaab94snU/P6nnem6Q6mU1171jpizrXdxGVDwIirGZNheVFUK7QXKV4
iCQVw5iaAGLwVwt3BEF4CcYWcYsP5zls2xpK/0iYB2q7ou7vc9EvWA0qlXaZ3hPGm21KubMT9uqO
ntKRrBqUG0METx1AZYNmln6bzT1D3xtBLKefW/smnEE1i/621llMpGVT4cDTUr8FErOj82J9dhGa
XTOoOK60IW284ClktOWO1HNrtShZCSapZxmd2xlZf104pOSSYlU1WGF0DX3nrDJjJuFrCuqVDR/l
bIU+AH/Q0QkMq0q8CjGCLPaNzNCl3vsipyqaie4OdMODjAq/Ts0z+gDLHxfJRuYGn66VWkBRMgII
GYrX0D7vJTvGTR9i3Z+62pPI9DEti7dpJh1ZycruMNXOgVIAq5XE6beWxN49a0R1ZqoynoY6gQIQ
kRjrmrnmYcCTkT8Nqdwm5KV7IimXZSB3URhgPXSelJhZBYeyi0r4WDjWg8NuxWoXhXIU0UJEDb+i
QrwKwPBsIzt+FgC8UWExHesaCkmDxUdlztbOnoanqE2eeILRfGSMY125QcOLL7gGOgFhcMsAknkp
+gK0sntCQ9y1vnA02qV71+XFiU3SowaowncyRs1ZmbcKDyU6quiN7oD2x3IFgVjGpzLey8RGA6wm
EHQX1pWeJiBgZkCIIYm07FEKZsGRyruaNzehoc+3kd36EYKdwIYRwR3a3XP7ndLygLX7TnfwQqF+
Jo36cWQGpW1HNtMAXC8RqF8KJfUK4tpWNY5juygYbMDBrlxa2+j0XC+LcVr3DtBWvQwZ7BE1rW0F
ia0YKXxpCaldE5vnqGM51AnjXBmGsm4mzTjYlka9OUPsbhjgr4Gf8ooSexNkTx91Ixln+rnVSsef
QoeCKOEtEd/B5Byv7BRxWDRSQ22WBS0RLZEkjpENyA+SfukR19k2OkIreqBjBzxJOzLOICRVWVqr
ZFytEKttY7YgOBTzj6E0in0+39dm3/pSuA9BZ8wb6FUGA2geb4tKnHJGpdVD1BEdaiTnLkDzfH3v
eWweYywsqzaZX2xacP7URJ8hzl87IqUx5SkItZEe58wHIqko+WaOOKVRjFXTJO7WCK2jQpRpXOfg
wc1xHemWlyI/Y0VQsg+w6r0WKd9B2bBemD6RAW/MKuQ6LgvM68d6vSpNneaZR8lzWDPQLyvQFLIn
wzXrogbMB41x5ps4Qmcwm/FtpJr9ZlouroY4YaMR8lWVGwOHu6en1jdOaEwhc4lTpu9215mO7v+d
1tkfo8GyMVBfrpuAZdGCO+1WcaCo6hRbtmMIlK3C6wrRAmNVT2Qhsx0fYTDcmUstBXAzrt/pRS9Z
5nTVOQ55Opl6VmNQbAq0vWtNKXfa2L4aivFLza0OkeZYenXHA5wt53Vdvi3LYj0iYSCP9VcE+qk3
d+jtaKQRRoRsfEuvjnZhtJetZm8nA2ZxPPDWM1j6USX1uRDJqyaZ6MZkfuiEaRwA3X+PSPTHl24J
zTAUtiulG7Lsp+vEjXoSXfIT1SE+6nxc9VkBm3DOdC91nPvIETc8szw9YRFvkS7+oCVsb4aOvAyb
dUJZq88qf3SqInmfjfRKBmlB6bCgBdtqDo8+wXva9imoWdN6dEOWd/kEPMgOuBESMkG1sgk3KSeC
3jXCFi0ZvnAnI61yNwnSM1bnwAHqioez0tOIGFgOf0DrBGiWDNDWheZhB2WO71lAYiqJqzacTFnF
km2kjAibANHPPT+BeumC2zxj1Y4+fVkgZ7tIZ08ym+xmerA224Z0wxWhHRfLxRTV2cVdmUsvzlG0
dak4JeH8ooX5uuThOZoSsQJ6ALbv1m1/7BbcT6ZBb+NjRXqm4sqdFgn0mGtvoxDTrrIwSkF2Okob
udk4u+soXgbwsPuqSoUoq6gy/bEikkRVjH0Xcjdd5gS3R0teCkAsvliMZmoRpDvbxO/bh8F8bDh6
RknxkkzCeXVDoihasSOVKn/GmXGjh2LYL2pONQNDmbqIpOMWSb+ugqJEFizLOPRkl13MWbN25McW
qzwiMQynnkerZ0dv/1UP508W4GLFsrvwlc46EeNFtWFsLb94KYlFWFFZRCYYlXdFoxwArevA92kY
CmLWsxI5bhHhd6kpODbzpghZM9OKhczdxY+Fi0fnuiY0ylsGl4Sn5B7Sr4L9j65OsNcLJ1dX0rIa
lkKEx5V1yyzGNmMTawyF1Dxh0Jn6kTlqZp1YQqd3Xkhnzf1uqWPYw3K7LHiFZjiCeenXouFxBiuw
RuNuc6cOMw1/2t5qRzEsY1geR1DqFNG8RlFYD6XaisKBtcuJ4dadKvMDKFQ+STUgACnWa8ZrXGYY
pcbiTUEbGic6wirsh0HPmLSwuwABcqAwwqj7YH9ZmXUB7yCVP7YweLzt8t7JIQymVhQQtTY/lFVM
CaVun81WLNkr/IUxy5HltXBr1GnTG5XDq5EhK6W7Ng2Bflk19spCUSGozpsERd/rewbwmAGFApLs
st4fzHg7KyzzqxlSeuCImP07AieAMV3dAkFr+odSZwTW21+6e5tb9nATiQ4CM/6IsUBHmQxiAMFG
OYVROsOFITp2qpHpTwTL2j17KWcvlCjEkFfR4rYhdiUtTjLgUb8ocxQIiwfedAqAMQfTl5m5kKeo
J5kuGJOh3lxLBPj6w5WVqtHamnnIG9s4VBr7D0OgZamyEKtGCeaJHlBWleZtSmQmMXvXcielg9q4
KRSIiRBXn0IZwMeM08fOSMWmAL22yvJI3yOCainhLYl0U6KRdd+MW7wJtIUz1quViHZO35ZrrK+b
KBt/EWfYHGKlAeuW9xvKIk+hRoysShlVNW32APrPwBLg0CSPExDUxYSFVZ4VlFR60AkgfkgNpo1F
ZcPJrNID74hK2NwVoisPfdGyBsG/7xewO8YuZ+s6zI+u7Sa+TBgUC3TVGtDP2sbFG0HnJyFh5kUl
l0MfHW614rBoNKSG64poLzKU5ed1LgFRQE0MqDNups9pYGIhpkv1kKYdyLzP0znejia9M6j139da
RSFNr1rCfZWBwa6mklMuExDr7nc3GG6mhtQWriLPWyN/sMmTuz0CsIqb7Fd76hvrizvs5/oCU0sc
r7DdX+2cMrayuYZXEGAf40GwFpTYXOa36HF1T6uRabb1Z4rXRmiMBfQDX+A/16ukf7sOQxSXLZ89
PcZPNpUzXmw/zH2ELhqYpYzfuH4fVJhmjiYCLOagzEy3VJ0pS7XDXdvlJ8Vk5ILgmXr1NP8g9T2h
77fWupVsrz8a8LVuSvMFFWO/dtllseDL5aqp9AcjUNNN2KWrKbGqQ6Iu63KbsXK2zM2Yqege0ocp
doyDMXB4IYDEib1jRiUJ2Hl80hFz049mj44X56IigMOq5ETbQsUblTGNCvBWat+gXLI77anJqF+k
g9gjoDil5LkGydwch7xSqKqxwany6cWN+UxnupirwZXEmS31osKmkQN1aAhU5VzaYwrfznjJ8RQc
9AYfl0shB2EbC2q3cbdosj+TZkDkTYVtHTfqtxk2IHbMG9SnwU2Ru5D0UjA3tUPVNRlK4TsmVVwC
TNpXQEQ78Inm7fULQ9s9lgFzOX2ygNuCoGVWL+gsuVaSNYXJmmOVFFRpksyxiVBCMTq5eJG5h4RD
/1sLd3pBeceSTMzLmMm731SIOjscvraIPZ09Fesb6h2J8mqltHe1CLNcEhjN2i1nGlDWC44F9mim
Vay7Pjlmllms62q8VYfy0OEj9KtRmTZJrEUbB6H4enQwwC77jla1PybXRHyHVPZad8LP+WLO2S+b
wMwVkYWq0bZ3mZQXLSJsiGXWRqs+3XZS36Xbr61wmg/Cwpqc2s6NFeg/fOY0vjs2NzZ1e9oGSDua
yVMhgh2lTmFr0vUdTYl9hX1vF7rhI3jZlOIPXokeKZjbluUqxrYFdzvYod4hlJ6Bxu3VleGWJJTP
8jhP4hka2qnU36yc70XKsDPC6NvSQKUKvd9ZOUSuGtQ9mkpK5jL6xnh87Av7mZxcZkuEKgTMLx7m
NRjvrSNrWhWyuDQon1ZCTb6REn4iAxtY5rKvPmfsAxgPfGjWRIxjykBGFsXpheXnsZtovhFdeCR6
huikYjX4IibbpJDZRo/j54H9q7RMSAUS6OxyDDnyOotnURM4VdjsoCeVdIioHi6wpUpPLohHWB7k
AGyq6lIxXbvhJezqEwbl/eBm7/Ax05QTKGW2F7q4j8Fxmpl8ymDb8ZxDY7Pyo+5wFajLnofh0BbB
EgIRnJmyd1ZbXURanbQsOxKsfBEI5bxA4ezrEx3WZ4XsjSBJzxrz0Yqs7Y5yWNSgoV4mOXjbiFrP
GqZHwNvvBnrPMEdAlovnASdxDLMpSkANkjHB7av7jRgh7tnS70KWhGOi7Jddcbvo4dQhPw6VPMYu
J8pxgT0gmrI+zWN2lMNTayycv8oHB/2cJJxLhBdVGDR4USUC/n0mjwSHuPIsNM6apYUPp20b6JU/
Y7YTLPOxQX4w6t05SBJxWuMCi0P0aUH0bY+VhnPHfoX1tccKcRyguJNGcpdSJa2zcdc61msQM8nr
jnOuNes5HgXToeWWfkPlaQJ7F0Fr9RKTWoJpgLYrhFeX+LMcoTyPTnbM7PjbtPmrwxycVSPGAS5R
efhs3094Ib/tZXizk/xIQtKReps1VKeWI4mYUiFMvEfJXWEMq0ZzzrpVX5om3+Tk6RBC4p6VuvLb
CvF3g8pWUc0tOJ8btJtnRGZvS+xNK9PvooiclW0iFgolw2ebHUe3huSfW2dS1y6DqXyZY3cg3mDV
mwNx7ciCJ26bPLkUTZ5cfwMC9wGl28f1G8sH1wpjM7fD7XKdeie7RB1PzJRR/HXDd8WhHDQm35Zo
lsQAWMAtJxO63F5l/Iob/TgF4sw670uLlS82hghVbJLdeTPs4fA8kouOdjA2p/vI5HIt38zd4nki
knIyqSERuLOYOFZEsn4ZE9xAW7nVypI8OtZ8PM7tjt73CWr1FwlLPLrLaaj8Wc+Ns+vtbVYpQHBn
uzyCoewRlBUs+QHiYVPX6PVwdnTb2lVh8JvZtFC5g2hTseljSC+/NOUb9jwE/ZgF6EydszwvT5tS
Fxeceh/t2KLrTCmX9VM/ewXp9F4cl0dhzl9EV5vvDVQ9b055NEQnboEy7pZfpTtE/lsjzsveNp+a
X6ls76rkyYHNuBoVm/vSpGLzZkkeYmP5UjjkoWetugm06Gu57m3OBW0Gn5CRd9SqJ7jjZDBYBYLd
IH9PM0yFMGp4IAwWl2HcUPthbT1bbEeLeHqzVBjWvfsE8SelhJH90oSkCTxIlhnDabEZEOp30SYT
h6sSg/cuLgMka7sVfOpue8e+8WNhsyN5HLLV4BQ7EGoXQ6YIXyvVSywEnDRM9oPRekFMemkL4rsN
23su3uAXgI88tY/AqS04hmJQVyX77qZoMJ+Jz6pxNwG13X3Wu8/FqCH8VymjMEUea5aTlM3OoGrw
m9oQ1UzANTjJUrKZMTxG7qPO9LIJ8ihfh9WTys3v1wWVv7DBOKju9Tlk0UxHwBOWvJFW+IvSwUuQ
RIQuw9zK2nFrEVBKyW5Z3OQadLvk1ZRW/MQRgjEkRE1N3Yj97kj/CNk92hFFMiEt9n2mrCmeeq9s
760sb70s1Ik20dLXziSrVCQTrGInomj7BssbG56kSpY7iWe1ZUhbeto6qbFLG+dpyNUzbLljGMhL
muGEr1vsAkphWQAzu5yB7FsOKtemOWJmT1dJ4JCDlZZrbRIfdULtk1wOGhIdKVAqP5+m6jGAIpIW
gjZ8pt1BWbxRE/nD2t/ljsueWOru25QovaXkIfIIFb/jIzGgXqdYu86mUKUU9RPGkHs92pVlmh84
WCoMytP1j1J3LtcsoIuqOCYz5Oyeoy50KLykMK/M3kGVRsw8ohX7WBOPnSrQvao2+ek15QtpBQLO
Rqx6oPFM+ADu2RgcmowK4Rzz+9cvWWYQUBbeQUK5YfPJ4OWmcFw589EKn/Tx1OlcgECJf1KxFPt5
hPuYk1c07o4+B53cN/huRvZn8Jczfn32rg9ETPYirUjzLpytH60O1mML5bXM9skEYoN4YstzqAVl
DA6guFDxkakGNG1l6tb2qihi1XABP3pBlcwpzCols1FdOXQ5yFV4+0N0tDxoanOoZvdJHeTFkeJJ
gPNZidBE4s1hIulB9kCtrR7aWyPikGBKA9I2op8/7qPBeQoiEFZU2Uur2ePhaFZlQZAsPodCDvCD
cDAoDbYgnsTcgdyR/BgZSIzrKyeVdHZzvl80UXTGn66HWIL7XJZ9qTE/VXkIidUt7qda8buIlJ8o
vymN/GLWwEixctuJLn1DxvcEtj6rCsaRBugSVchthZF5U6cy9ow8eg0YCz2m7n2VgyUdd9ezG2su
o3AKYFFsBnBfLszUx04ywBQoRZdDtrn7ZoiC3tBQWFfs4BP/cMza14l9R6ver0PIZO7ISL1nVfVU
zzH2HVjA9aj3f1zJ60kFI7fB9V/LqywzpQfOKk1HsYve5dIGElEHF7gbkwt9UJ5gS/7Ax7TwuwL5
nrHZJUQlkEZLlyD91cliQxQzo8byzGY4GNJ0ir3cZiiUYspZ97FFAghjeYx4DEjxpa+cV+x4DSoC
F+fBBCKCQ1KD7H4MG5o2WVdTQQgJdyRFQqLKB+zxnthqdJiDfivVcbgxhRxvglIQtwdrB+HyiHp5
DslVIFHKPY5D5x61mdQ6xxRbkasH4YTZJoFG2rTL4JovQuGFut7Lpt8xZG+6RuqbzGUtXrGv08vp
lJBfQSTFVK4KpOHAY4bez6wZb28F/7VNKD42+HIG5xkECFt/jtFyfxmYh5lWIsNrxg0oKajOTU/A
xhGzwqnCMkKbVC0eYYLvugoxfz9OtZdlHftJlsO03ZFBZKBGa8T5C4iuG2mRBT24MIXSUp9b89bV
yboLQxAesgLROFdoyAoeKNV9UWmjE76R7qK0e83ynDKAUKFVc6a2dSwK8yeG4nMiRUQdJVK/iKmd
uuCKhtqjCtBpyBHkJyOc3aoK6SXKcU9MFTsRzfrlpuRAGA3dDEfOlIlypgArPnOO3cGx1IcSIPku
10omEeLLbIkhzt3HJkijoeLCGJ3zGfRvBqnnq5SOxSpUbFp+wIxqpgLIibRCwFktjkRt2sla7WAk
9/fzQBkT0XSamO8o+7/Ublm8dvjRaOqlNIddId9dSmEtDOhuarxao+Rfa7iq0NRuQqXN/azHtNfG
0LrDrBq3aZFPN6XVPdiLrcUahwP0ThPT24TISc+2uVGJW2usm33Rmc+jqTmeFotznuDDrxcTjBYn
LWPRGENWJgILSUF5pzdMAWX5JqbJPC6d69F2gU8a3Ts1RHIo1qwp7iV7UL0mc1H2lXW4fmmrGbaF
AHU/2v26qubmAAOP0dAFAUn/KZL+oMn2cP1CXfCf/7IVu/mX74396Glwn/wuZ4OyyhWtODhJH+40
w9gMC0U3G1gIdIm1m3CfH8YcmML1X+SEg1VI6GuHGkq3lpUjwSdJDYVYsijpCMDeTcZ0KXGj3aQh
W/a0KIFJsYnuG4XeoSXnt0i+Nolueip9mSMVXnx4qQH9S86UOMDdYRhVj5Yp5kenNh/ySbfuad6+
mzwiEQDko75ATkQ/no1KjucadvhNUyp31/9dv6/PmklqW/E5KeO0reqUsqadTedowtFg6fNBO7eq
NE7XL/YtEQ/3oPG5gTMdYrfT1icKzB1ILgakvKqIlkwNhTaqYBsVwDw9lXHQrSnC1PAs+e9Q4Ekx
Jsf1M1nfWG40bmuaOa0yEq4cCBAb+FM3MWsaUgmyCrYcW+h8SFdocsddrhPxPFrAfpDp4alDvOpR
eM5XiWVQfh+yB9N9d1AWQyCcvqM+bQ8m8KtI2XVKCLYgzYNN6tpvQY68C0Bu9+yE2JAChR4rCjb6
IER/KLXengKF0RHr0amPAQ+EaNhWtpgozQdMtfpNRq2eAluIhsaRb5o20sZ2s73lkohm9CpusyyK
NpkBhbxz44dJN7i50+iltJtHNF/GQJa90R0AkdE5U+Jz2aSUjRPutalNVjQNfoqJbTuyNCVr6RkR
Pe2GLQo5NY5XVmhah2zW+jXiErBFTX2MgNvTItPe+O79KClKKG37aCkKyTnpxirJR1E0l/KURoF7
WHT0aYHXriBwzMBxkQbOTs3zDUq1eKub73qRGZuxTp6qPs89PUuG2y6DFuvERshDD9ihq+UReEsO
+WPoNokYnse0EoDWghYKe38hN/QR4QagPYFbk5pkDysSADKDJMqRVFnHZfkO5qmg7tM9Q5mOj+6A
7IK4yq4O9pMSO3cRj/2avY29hs9A/E/3LYGFrbN4xp5XiOipcTbVMvsXag/qr8hTz2X/UrJtMUV8
SCJ3JqEJdFTSfyp6h0WC1c8+ZFujCfsx03+NdkXMkoOOLRu797ON3enLLW3KX3kI+HvDti48BA34
rzoasQphGDyLKhOHVp8Q3OdMosPygcROTa7ZrRKzMokqijbTXejG+mbIGXSwr42+GWnE81jEj2dV
MwBO17mwNSZuMdZ3yNa5wWM3ag7lRKBKXpqF+cg4vc8KgWro+uPrT+jOxfq6bBJef/3GH3/gX352
/St6ph6o4U5bYf9IgKf7voNmwMKU6hgBSDyrEWzYVve1UhW7il5DqbEoLYPwAClGIMJby6SoHkg/
PqW91Xlx2zkHuKqNN7qx/ay4rIIp4OZmLtdDC05TkZSVh5BPQLp0N4X9GSYD9k3M4IQpz76YCYSx
g+5xjkGPqYWjgOsyDkVWDliSWqSh3X0koPhXoq2wX8dUCYzu3M2Z4Qm9NPdO1a6jcB9B4T0YKauV
SWJpVkPGf+pR2XqSGY5WNSK3fD4MQDWVydxTPGnJ37CQuZp1ANUyIo4FzYFu0ynttecufVInA+x4
Etanrhi+TSMkWmyu4L2oTEezpp+w+PoqGaTrlFYaE6dsPKK6TyywSrSOzXMM4XfbBj8B+9QnNeg/
8mU8NFkGTWGQrSPBs1iW8iQaA6VQTnXYFWLdB+p7gIDEc7JuMdkHMzQz56LNeYp8m0nVSPppQ4cT
ilhlh1TUJPdV/UIKdegD/vhGzUfGGRhMC1eRzN+qIjI/gKzcIs1FLUE3NZtew4x8ZqSJxDVMxcP/
Zu9MluNGsij7L71HGeAOOIBtzDMnkZS0gSk1YJ5nfH0fD2VXKlVllT/QG1gwSErBCMDx/L177+lF
BXU0dp/llL2XRLupuP2UTtZr0HffiyyGwBl+MeP5h4eUYGVJv2cAyy6ej8w8e5Z88J34CJV3TwjS
8qWOPwXA2pHhowwe+CzKztCMdQvVYs3MCD8xZT3CKCARdALK7joOjJZzM0MtU9c5SRnjFod9uzHE
yU32OaCFbe4EP9pylCuHzjoev8R8HHTfhzM3dq89YpxNzT1sDT1iUwx1CYWMXEPZB5/NDu915cy0
T/LlMzjhDxZSWuYJj2UtfQYIVfQYTDa6yZgQBsiG5JJ+dNvp6KCm1GSabG8vyyt9z/gBzcqwTwKM
TWnnY7oM/b03hF8MN/9UmjI8FlCCn8Mm/ToF7rTyrCY7CYjxf7gsECSKuyW6bbbyyAHAtPnaSj+x
wJN30qbYsO3bSNDPpvRjHc/voTYvi/EQmZJLYvLXNfm0cBcRbFkKOXwc+dZuKVBPm8KWNC6Ipbw/
CuJOYqNaSGjibhUI9DCKcUXSqXVGQ/sIcPVDN7URwXUunixEKJXvngd8aYnPzssNSp+OQ/dh6GbS
xh1OVbfvdnlO+3AOrUvckORijAW+tCL7XgTM24U5eZd6Cp6yxhu463zGmY4yixyHLdj6B1pa39RM
UHaAR7aZUJvIlt1hZm+KnsB8xPoO8ofA65OdmViPrdgT6YHQMY4Llg/2xWRjtzf9ahML6YCXAFbC
e82Cu7z1zZLv+pLYVD25shoUYSEZLzmX63acrVM92yGCwo55acx/7OsQkAaVc1Z9YceCxFzLsiJY
qKtwLPf3gcR9mjP65blejvf/MCen6KcmkzXO31t2/0LFR26WRS3SU4igEXSltZKsjLRp+GEn9xSy
f3NNxh8M4DT9WvDqgi66OGQWraXDTA+pY/UJMiy8GMJ5NYZMKOc23id87XwD9HMgkk9uhwz17F1i
k4wI8mDpQpewr03pvethnxc5E1IlLb+LsoPoUGYPKBg3998IWkqNaIvYnxgGz9n4gs8HusyYKLWK
LbQfRsKEvsvEmxkn4er/aLvb39xuv1qI7P9i/YCE4bsuyil8x8r8u/UDU2JmWFaWHPCmrDoHCTxN
MG4Eccz+ap/A+thL1OpriV5fMna6WzHCymEDPY5HjyHtfVYGFOVrgfWHgEM9Qc2/dstS7MhQJ/RN
xwUqhALkWxYH+tK7JGdlHGv5Ub85P9+JJkAcvCR7KT7kWoJ//+DjyT9huA7XIo5yqB75aZaMUx3U
RuEk4lvhS4EPQ2x6b5yOyUhCSZK1/gYoxSWRwz+5rYTDe/GLd0zbZDBcmrYQpiKY5XfvWLNMSdtx
thwGowoxahLdHdVPNh0Y1+zz3d2tUNfZjyU2AZvk8PA8+xus3fw5bNvzUppb14t52Yg898JPfhAo
6l/Q7XCPYrK8S0zzGeAFKeUqcalI1Y+JeIkdcq5bbCnABD0fhogtIiW5zmGpfMy77joMgdgMMWoh
c44QX5nWhL8L3Zc7SDoahXGzguTjQpgq6b6D/j1q70IUp2FY2r07IKXrvIjBgjddrK5+CieARYkc
2X3m6mMgsismUrDquHOBraqOcaKby4+krCGcH7xDMeVcUV1/VE3x1SgLZw0Dzj5VeeXvRxcFXuy6
3FWazNqFkXXW7w8g9x9DHYq1bvWNHtNuxpzHqUaMKjq73GSKNyGcyz0OwXqDNI0seAwmZBrYJ3bT
WEC5RbLsQTWaTZE+LnHwMqTMCPtFiQerCz56BvWoqnx5zPrkhQ9qVwR0Swm3Zwyj5ds4rZ9r9ug7
fQqKUiEsAzdFvn+0ZnCDx2aJfoTNNSQ5et9YXKtt3L6z6Jozg5z7T5i0TmhmLEwCfIYAqsquToDg
QcBOHe3+MveIpvQ/AwLzgbc5+ocr1/qvZyNeSkW9awnX/M3JmJs2hRgf3eGnHiT1TmOsO0nMoitf
D2CrIFmjHUbjFmQ0oob+NjczGwyk9QNFVEhjGN9IePzfK4rQK8ZvVwluMoXV0cS2+R9mMkWEjBdK
FR/mNMMDWceADAPcIqUW+RgMd1dFQHa6jfI+okOhZU1sEPW7SQvIeGJPt8kQeaBsYsYeMJ5byghu
r5kfytBVyB9JRP7fL9nSLrvfXrLjc3W7jsIE9x+uQDzrdV9mHWKEEHgIYRK7ILKPRHl8r2jqHaKQ
DWRppwiDauNci+DJ1qLGUYtc76/k/7uP/8l9bOOM+eVD+w/38UPRfWni8m++45+/86fv2LX/JYXw
fdO2XNszbeX/23fsO/+y8BQ7FickHy7A1n/7jh31L0/Ztu1xnkolhfeL79j6F9ZMWKrcHAWXGEbm
3+6rP23j/913/PvViunS4qJwlY9bl/m//M3oOS4ZOGNAREgRydNM+465RYp6q5fSZWoXe7f7o2Zi
FEKAQoVggoSNFu8FtfWVcFPBrNpZsEEMUCB/eSsff57ovxYBlvZ3/nL+8+Iczyf+FMG45fhS/eaK
7WamDXbm9Odahnm0McrA/OPe/+9JXH8a9aEbuEeYAnPZmCCjJwHFZZ/7QybWrjIWtaZGRPAfm/OD
AQLmf78++7clhVByB3edY/P58RLpTvP6f/E5Y+dWSDVEcibPa99ORfVOLdHuY9cGeZ92KEr6joAe
Hce+hK6NND8KboKY22sSNPmzSIbxFpvR4f5VmTJeg7F96qd0OE+t24M6Mb5aytLh9N/MBF0Gtzgo
mDM8WUMkiHQ9PSSqZ+luyUydHpZCcyrZ+LLY0oooTSJWsGlv6PiT+myANiw8WMSEb/z5yOvz5B/W
WZsT+u8fGicu57WvCzdO+t/PKJ+sM7+T1nCaeP83paOTaaclf2sDrz6nFXP6GX7IJkbEcF0q75gk
5kI/nxaOz/Dh7KlW7DyUBRtP9NexHdQBxSVMrngaUOc61mGiBCFsJZ2YRas/yjaFqgPrkgykALI0
+DsaQIckjP2PnvPVhkCVWV75GUoeFpBKkl1aFk9JHyksRoF5y0qBQW5mY97KPv9gFd6yMZp+3tl2
BXl96m4lSVD8kzN+hPaSE2D31L5DOXT/4Wz6fbUXXPG4qU3LBj0iyCL47WwiF6DpHDpsp9T22dKF
PXubMV37ZhherIl9micovY2YPAAKKWYk1bgLAgx2OEmM7f8+tX+3XvNicNJ6JthEViffNX+rv03M
eiKN6TQpQdxeromhjpiX3TKRHMi4KLzlndViRC5buJiHyR3rBwoUcvWD4WKEwKx8ffDkdrYTncOB
OYR+D1CG9urqxJa5CQCqNyEQNUWq78Uyi+oSkTgblvNnhZ5Lj7bmWr6i9k7PFHDDoXIDAHiOfb4f
CEqPMA/+++umSZN/eBfEbzdg/S64jqP4WKTFAv37LqSvDVLkpV+TS+5csj60H5Euf7SSL1nqkUro
UFxHVXaYpPAPeQsEoMjEMhDTtOCR6EEfKlJ51uRiLespht9J0/mt73eC4YwuepaTG5WkPjXjP7xw
67ftk37h1DmsStLkvLHN386lsMUdTAxGe3LHFAFUj9KQtm5LNGSnrn6UVCj6ESoguN/FcjEQLBOX
FeH0XdMjwVqe+H8sg7TOMR1j7LLzpg5bY58h/v+HNZ5g+P9YL3CIK+6M+mRTlDp/X0SptUQQTAGx
XjXiQNcYYa0RYIk/mOBErysTvLdO83R/FBb9n4/oazekU3vumWKcohtz2DccqYfIiodjvyC+SxB8
ycYUb3HWOhe/EiHBUeUVBCe50cu4PDOvBMnRLZLc3slAAxiXEOtRWdKNbJ42+ygGKgMsU16LKeTt
UaWDmATfrOchyq4yysOA1N+XUZGj3PVVi5wMtY3P0IWxdredRjCHYTi/I3NN6Vj6kEyX6jkthmVf
LjLfLBjDQL10Opu/KI92OM7AP0bajVbywbVyJj0TECQfB8Mr4ZTHRlo/Irl4D2ZVRdugoms/iCTc
GyJ1HiCpk02kytM8OOPREHG7K+cKZV4l052HssHzq3ZLnDVKyw5Au2/K7wVIeBiInEp7INPlcWC+
igwjHD4Y/Ny6q6Ev1UgN11VvljcYOCFoFzw4mSKkPayasy9c49Z5Y/jgSSL+8UI+21XoHAJUXSTX
R+uqNOxPTRRHO5vpy6ol3A5PBTlLQ/3H7Ib2i112DtRC0JqFZ/3AjTY9Yw5y1oEPEWvwoq82MT4M
BcRnd8meo2L8AZLWeQUEuqxni+s/nounIqvQpxUY5h2XFETL9bEPDP4aCaG9ZezOfqwVV9MZ1a4Z
sxe01golTNxvl0CenWj6CCFAfpQpjOxavfWtkTxGPrmaSpIe2ocPUhF/Srx6euorwVQRU/AG9M3D
UCPe6gwsyIGsyr3rc77k2Qw7IYmeRmZA/Rz177ETEAYYINCjC3A1yvFTijiSJZOk6YkpUl4ML9X2
TpCuQrEaQYHT++TUoMtp4ukyl6dhJo4hlJCZM8+nV1cH2CZni3E9XM9jbrsPzlKmu3ns2i+kj3vA
yRYkqTs24w1EG0fuwkTkB3N0Pi/xKE/FwgxCBcW0donmZGscUBsQTu6flrx4iP1kPk5kPp4Gx2SN
JoUeYrFx7VKJtVc/KklsL91rU9X7xJb+o2cRrebRol8NC76biJkwJiHi3doxxYuT0j0gPKBsSCAs
vhm1VE9p7l8NyQjIrRHYrxuJy/3P07EvcEmEk72lVzmuPRufh2cSmrewMrRws7G/shqPrnFUef/N
AK/OPTn42AT0rxgPf0Dqm1wXtup4udxzyLm6jlNCXOSALapyff/Yzm7/GKr84BGIWujJmOBORG44
OEqI9N57KDE6DoPpfJlFfXWMUr4uTi4PBlaNXVtw5RPgd3Oroj+F4difGFb3SJXNjVGNJO9rrrM9
2kxJQcAQYL+1Afv90A8Wp8Lm505kA/bMM2AWyBPFWnQxZJCRRxWyo9S/vYQYWUeVqw9uscQHieNp
GBgveq1pfxj6qSC8NYoPWLM0qDKOkZryB2cEtoRGJI9kfwyneYyG0x2tjRcPEfLI+V1WpfsYIk4c
CKt/MEJfPd4PjkOYP0CW5chszgIXXJXbNPRwoiCQOOcmVhlZVyEpmvY5QHd1rJx4b8kaGbvfJOAl
EwHz4P6wbM6ccbRWFo+aPQl+WIgCnuwCJSpCfGNbqmba/PVcnEPMZERB60n/yP3n6Fo997b/OOdD
Rf5H7z/M+hC4Q3sSfvWau6CHVvfn4jYmpQtPypbOj//QEk6JZigNL6WXMjxuBuRHREW8jVl+M4rI
J03e6N8M0hjtyXA+kEzrvxi5hrfwQ35aJY+ycZ7vXwV+GR5aoHGIXYAax6r/w7Q96+yOC2EVgVpj
VyF6sXfkNWkqY14pG1+v2yL+jtUHf8TWZJPueRZMgv6hVhTyv900ff436HCOiUvot5smWk07csz8
hLQso1k0jBHDTwR3dlFfBlwPN0zG6znpnEvnqW7nj8pcdXXTPgCVbh9izv9q9ubTOMHv8+LxyRZK
SwCleiEjT+3dzCYvJ1ZYwiy5Uo2h/uG+//tfQMwRXUviDdnAOnSJ9Ob3171TMrs1kdfU/3bUE8DB
zJ4gZNXtXcJX14IgfOFWy1PpLdarJt70y5yj55mziIm+HbMas/mzhm8OfajbPQGOEh6392KtLRzo
uI59LeiLjp6nY2kpPTf/u0J2mPD//UPgT2Dyzks3vXv9ci/of9n+NXbRB4iribrs0OovBvjImZ6N
BlKQl6SQ56tuCBAakz4NygPAzrGqy+45Ts3uGZHP2s5l8IAtvdvImGE8mVP+A4GT89ZlWgSdnVy7
++H+DTOLPopExPBsJMNeM8zQgvvOC17qjQqj8AkBiPNiMwuDcWuPTM35JorC9ixNfde1JtI2Ca1Z
uSYq9H7yEDhoyQd7XAPfJyjLCZrffiA4gWhnNzwrfbg/qoo5PKNPZjCX5d0u9qoCmWwacqsU7AHy
jWgK+SpmryWzpA5PKOcfg5iuAG2PzRxTO0RABHD/YV2ux4xoPpf572BGiC/aOT+oxryMZIqQC5rX
xWPgY7Oe6WlB82PT3KaW+8ns8Ao4Y/yKyVGeTczsqoxCACriiyri6Pl+GAe8dzWpK7Bouui5wHSz
CUKvYHtJJGWxOF8ISHPXjleyA3cn5yGmB7NK0+hDEMrlLVJly7yvklDCXWH+MSbTI3iY8G0Aaluv
HAs8o0DTRRfW5LWWQ7LvNeGbScywKTrE9aqa51s5MvG+L36qS3IdPNtefDkjOSEnd9sNIrqQXhxd
Gv0oAMl8tF7QVZPfdF/q7uvYYqLYQLmS7rJuFqf7oSxcccr1oe8NojXuTyZD/3kkOw3Adf8ciWJ+
uB+wss0PylFYqugmrP76xoaRYPsc5sj9gzF8vH+F4nA4KYs4tmpqumfsdm9W5ud7DNVEyiDHDbUz
MV8xwppO98Pw70em60Jpc0gRb8u5nainKXaEHWX7DE/11R7LKdtLjyDxjib46s8fSpqWXPP5o4wE
+aAVIWZu0HzBwdE+3A+N68033/abU6l7FZFuXdwf5fpLBXkRxS3SZGv4QUhumFft2ezc9nx/1Mwp
VTiJ+VU5KKyznsnkoq6v9HJr+uAjpKquteqDvYyv9+dyv6/AXmWw1nozbA9K0ZP3XaN4HwcFHj16
BqrWvLajVR4sfJz7wRzadUgbfz+Pcr7JSQbEe8XxB2us0SCa3Vdy0oLVJEcd2FksRyJ1wEjPIXJC
/agLTPeJPB6e066qGJvvYSqi6TolgBOTCCV6Upnk6WA7xaXnojZp5vF8f9TpL++P5jAqdnlKpEyX
E06cFP20GbI6u7kE6txS3/jzEOY22oCZiK+/viEN5GuRJ9v1vcdXT9G0TvN5+tn3U8gGbq6IBdOH
ET/yILsnm9z1uAOJ7aNjjiZqOgK9yCJhQraewLNSwpkp+PDS2s3V0hFAaxXPTi2ji4f4cbFDptv1
pC5ASc5J7rDvqPxCkW5nOb8cMBQu5F3k1daYhbcKUKFtoMsENI4Gd49/9wMBywy7maFsInJYiCDr
y/PPA1L9sOtHUK7/76l8koxi0/q7qZqOKLs5IXklwOEk8vKGP2LVx42JPsl2d3VD1kce1QH2J9bj
tvbM18wlz3uyBEmxSHydpjRO+HGQnJT0ngAZVkQ8RD3Fi/UYj6rYGnIhpq4jc26wYk43SosY0PGa
7JYvIKnbfUOM6yqPxmXL6xkOE5P0I7vc/JxN3Qk74nXqpgTNVKiuoRMk+8mFmEWqiAvMW76Wjdvu
SV6OSI0o9r7VZkDUJ2cLXw8qVpPva2W3F6O4jk3GkI+uNMyozOIV8RkKAWxZAg19xC+VPmLUDy8p
Kd3A1Se0zPo5CnnGcH4/7u4/dz+I9mTO03J155iwBotFwSJRlohWi6G1aOqEDEmuqvbf1xe833fw
QgQZ6ufvh78uvvuPxfbgcIMzuRXo3+rzomQYq3/653U4heCKoq9oduSjKzAcel41HxOVkx41cJ5l
SQ7DIBlxUWI/u4y2Z+wN1Jr3r1CaXJrIgtIZL8uNXBsL7GicvROR95kRn3WNaxRn3PLU1dRGGSfs
HoIp3GRjnb/LOLwmS9fCIERJWyQ2bdXFzI5qidONRgKzm7cpkGIalswn47NZZOO1zsWpJZR5hazK
RpurkB84Roz0JiiPIve7iy+Wak+qQ/wgGlRQaJ4dioJlh9DAWysU0u9zhE8BnDNR0DrZCV70XMcu
CynO1VqW1g+VTE+1XWyaInxkZ9bsQ7BFj/4s8sdkiJJLNPVnXHzhsYFNARy6PrIki1cbscWJJRjD
j+eLdQgp8yrTz1EaqG+i9RD72E78glPC3JuVrI8irrnlLVRgHirMp1FylWOKXkdaWjtmCxkIhfZ6
IDP9SNZPum0RWMvSr3f34kMC/bySBPxpdpns2SltXoJWhwsb9eHCuvjno/tzqorsbWmwv/zrG9Db
7T1D+LnfNIGIDymasus9N+x+MNMMASGIvFYDnMO0rN6NAjfKbq7reT+mNNn0IhqXsIJDffi5purn
6BmEdOjpkFgxFB8MzIT0WPa6t8W1IbAGE7dC4nfP5HamYL7cH/38Ehrn3i7ZHZCmdYJVax+iXIBQ
pdGJt+IPs8IDwD2sWJ4bVPm5x17NI0BiCwqJCbFF6N1ff8L9LyphYl87slGOYxJcOkIuCfIQjDEQ
gQCur7rPnXLiq2DLk5VmRd5fGyLRiMZtQMLx1ZsJinGYKcRibB9CfSimJN6ICYUts+zLki0ZAWgd
kAa9J+qzHKdNLpxtRv4OdWd4ruj0bGuG4qtltMkI14d7neLpYuX+JQjd5ohG/5SnbXCLvOGhsmP6
ifFQ7/FhzCgnqetI4ec99fO3wR7E6yjNU+z6zcpwjOtcxkG3rrNgRVnWPtfJMnyYDLtctWG+b5tw
PSB+wYeRuzTnmv7ctQtJH3T0Xvxs0v7RYnr/WUaN41SsVDsv2+S1Yo7yMFDSGAMK/Xt1PCyLTwiM
Zx9oeaQr01fQMy2RXtrI68+0uLC/BD4m3UFOD/dDUcXzQ8ebvGJ/mKDD4hspvKlDXSHo8LHE2js6
N5wVbhxt7xYGa+wQ+iQxUQZeksa7BW3xThhYLOe+Hl5KRNhrUVjJ0c+bfM2dP8cXHZqnVgCYzJDp
vdW4Mw5lHTsbr/fCV5tLmwlfuSa6Y/zgKWJxSqGirT1a8tgXYB4Z/JyQ/BUsJzJ6JwCnQp7pLSjW
6ug9LttN2+PkisdYPCeNdRj0TxVAew9FZDEYIz9pKrqXUN1aLrMNAqrqhZBh77FUiPbJBn65PwXD
CpISkNvDz58YVH01K/vnN+9PmW24HQcDG9hQNi/27AK2CQF7JDGWyH6mD5tTGV17A+x3NSryzNl1
bNMeVC45MIQYdIKIQ5uzyATB5hp8bmw0zfk8UxmsYhBz19bKzoR+NOuKwIhtV9Mb2Rg9aoWSjPO4
qEL2oEC3d1aM4eF+fd8vbaIgCrdnCqmdx/dnErPt16R5qYszT+okjCY/VgLxrdkRiqAPZKEgW6qZ
rK/gf9R7pqOSbURKYYPRVqeahLeZPvfaEh7/aG+pY0pQ6U5mWflJgx2zUra8akU8mIlRY0TK92r1
3Lz7Nvmjs4bwVQzo3tjbkVKbdZ/SBRprTzjZ2C71ITac1b2Eu1d0EXTiM3ATkXeMl8hKwlxmpE/S
t4oNEEb/4IjiGC8JZwR9rE1CFvq5UhIdifhkLrn5nJiC6MHWKTfB6zIjts8VE1zXsOJPSWM8NVk3
PCcxbXEiIG9mPiTkDKBfN0kHxezIqZ8vhKF07bbOG5ihBO/hSchM8p9C8yB6Ac8kNlOU03wgLrlB
awdbGHG5ybPREDBjz+wiQU5QQViu+oN+JW13dDfRFI0XDMPuQ5K369wYN7M1u9+Bbj/ZPh3hKSNq
eUxfM2i/X1pjBCjn4fXqG1CzVTjeAlIE1o0/GV/QkpyDuC/eFMLyA+Cgcr+4jo0MvN/7OCExUPRf
K2REq8lrhieA6N4xm5Npl8BmeGuN8paOfn0RGS2zHO/AOq4H8INAKD7iWqZQstZLTsBvUnb+xoGl
gIO93Lf1VJwzr7vmzKoeMrbNmBbZcLcMiTZWJPFXWra/mRyUyVBNUN7JfR/b/k0J86PPhHcTdhiL
aq9Qx4Rin+tNfHPZip06n/CYzn7xEPW5qMtPQ1Ij265MSHp5WB1LqTkZJtVW0FeEahj5yR7pBcJG
Yi6RdejwihrSYbHcXBVnJ+WjMDOnlYFM0TcVZpXJC957nQTQ5b77khxj06TdZorz0vh4ZlGLsxsu
TrXpsX1J5lcJTemFCL0xfho6le/ouSEadPvlORrKcafSxlgxIvK2DfXZZhYPGdvPE/ENWBVzirW0
yr/gZiQbEi4dERvNpadYESrBBvAkGoXQe3SyN9IR2Fk1FcNLmBZN7c3rxCTDQdqsVD3ez/syHk10
o1Mu2GnkXTMHq78xeuxvTmtvQWQPDBvmiUSfmoLGNTYL8n8Ey5M6Nk3v34gJqDbNCLd0iH3qNrvf
knewRXOHwz5q8W4k+aYRyKWDyBerdF4aslOD62Q34aMbqpoax/rM/jG+hS6sbDcAdpADAgZ94Ica
gqBxCJ0GI6QViAQ+C8bcGpuwqL58a6T3IZm+wRhKv7BabCY06qUJcsHQ8AWqh2OicQwVXIZMdcW+
UngX+uRr7sWkIlfjkO7ihmybuIbngNTNeeoagmJs3om2aIydTAz1dD+MOdF2Xj8up5Ks3Kcpc6MD
Y9xwjwCNM8ciSFljJpIB4ERXveduaD6LyX+ONJJCaDhFUDlMLMMaPnTu7noIFpZGWZCWNh8DjbeY
ukdCAP2jQZCk1AAMwiZMnF1SgzGG7gdWZaJ/AlueA2/CNKYxGkMCUIMzMdp4IZCNVuM2whTwBmhT
YsdgcZi162hJv3sq3PmblwPsoM3XXxI9EsbMChUWrEcH36Pu4Ed5noMrZwRRamDzWvMmfFdi8D/a
HwP3oLgHrpjFELooli8mBQO+e7/ZTS1NndkjqXAs3TPvyEwyiTXuDNdqHpD/atNWahBtAqokzTHr
osoAX6JBJh5EEwI/YBy25JQUnsFdjT7q4lCXFt2A0jm1HkbxAw+2TwowCLohqWCgkLsUzCkkFWIk
jD65dLBsZFQUh9BIkVuYn7Gjis0iqgscICJz/BkJpL08B6Pp7cUIW8vNlrOQ/vg4DYQZLEYmDnbd
Ipa37GobmW306PXRJVfGFUNxflk8H7WITMN9QIbKOXaPZtXMF8eK5gt/DJNx7lFEyG/GnsRIUiA+
x5gGD3ljXW3TJLesI+z+ktXc2kW9sIKxfKhqxCuLFW831Sl9nxzCsOmmDxG+OxJUGU0kXhaemV3z
0SpVkxIGLkdzcypN0AlsWDqojYhJ0HgdzdlRTIUU0JWTD4KHxasnsmbp3xrwPKT4Mn7WxJ4WdA+w
jxU9FX5VU30IHGbIqkk/SQfzp9P0H6+iGaBpQC1coNBszKO/wAriv0MfAj4ow214TJg4CU0WmjDd
0JVy2PyqzjtHGYuq6RgX0+uwD87yOIUSppKTvsVWLjapVUx7icevGqzPJv7di5zAuYAZZpanjdLC
sC7VWG6XRhq7uiBUDDMa9xKUy+tIo5MSwhBq42D1PwhiyY6JA2MpNaAtIa9+Cyv4S04MiSnRTCZX
05mMBE7TpIlNk2Y3OThGzrbtHFPNdRrDnBxOzXqih46zlB6Jrn9h69LtGjQbKsLPyBmsdOlcnS3E
8eiQIqK9YaMzmkIcwsCM1ipAcCjlKxURYaAFhHsFlsoCT2XRRHuuNbGqj74bmmDlgbKCNw/8isCw
ykn9dUz7kas92nTV+CkZIGE1ILH6CTZWpEi6EHLdT4QVQXqr15Umafn1PjAqm0BRdhq9XX0kx7rf
2C2rdweIS5Flq5ikN5rQ1Q2VCXPHc4+T4X3PuyXCDHCobSEPqSdvkO3yUz34xc7T9K9Us3Q0D6zF
QpWEEMIKgu5siGEsxMa+1RSxGZxYCLnvgbStFeaKZD1g491EGj5m+sVhnJtt17+Ofd+d9UK0orpa
LfWrq/lleSo+qhaimTM+BZpwJkrxnXl9vqE/rC3RfvqIKfBRsj0+evHSXeLM+x4u7G8aw+Tidtx4
W9ny1dJsNU9T1iS4NVxwch82Nnd7Rc4X031yQrWRdYzfaMuzymhyW0B2xiVMNnGIMFuz3UZNeTM1
7k1z30IBAW7RKLgeJlwzfa81Iw6aFjx4wmll5T5WYOSWBZ4cubT+ni5C9T4Am+vJI641fY5pUbie
NZHOmUh8GC2io2aD+i5x2y9tY6+TppNUIDjCHU23GzTnzpIQ7zrQd75m4BWahjcghqo1Hy8YcfZO
mpnHoAYEu+boMe68DZqs1wfzy6hZezYW6lWZtyAreve110S+DDRfqRl99Dqzp4jOlxOchz7iDqR5
fo0m+y0g/gDWKooCqH/Ys+ztokmADkjAOvgRaUJgrVmBlqYGFpofmKOSQ+O8aQPjvUvYC/bJLfDg
oPue7269rP1QsBdwcKufg5BxfqlJhZZmFtbBYdAMwwyYYdyysnQR9oDJhXTIhvlYafZhoymI9PD1
mWZZq0YzEmdgiZmmJtZMrVKcmaLOuMqGJjykIBalZi1OQBejGPqiGfNGEM9TPPuI56/K7w+dpjWm
mtvIFB9y+9wzAkJxYOl9udScR+6KEB9TxOGJV/NR2Wws/NR5opiu6OP4azOBGdkBj6w0RdKHFUFg
g7WvNWGyBzWZauakq+mTJRhKoXmUnSZTmiAqO82qLDW1knwkCgKSRfcGSEuqyeJKeKomXZqaeUli
IUu85mCmmohpEdoDBIFAXYc9L6ycYS9y9dIrSfqPN39TJNdtVS/VOrjzNkPIm5VGcILitDWTs4ig
c7ZgOmVL7EI4lMXW65xvtWZ5tkA9B033NGg3T5r32WryJ6jy6uBrGmhsui+N5oMSk0EqpKoeewd2
qOigiEbjt0ZTRTEYlVu0NWLlaOZohMQBWP2sY3Tep8itaCKQcVxpVKlmlkYjcSSe5pj6mmjaabYp
wNfpENbwTh1NPpVWfYKI5nWLu40SEth7P3z0NSxVaGxqrAGqFTOQGaKqgqzqa8RqG5IorjR2dbBA
6jl4l+ym/qA0mtWA0epqWCsmU8YzGuCKxYgK9wY0JPmI6BW9guleIw19jTT+FfiFh/iGHQFWvGGK
3gElzw82zNhKAo8lj32CJVtqqOyk8bISG9y218hZR8Nn6SOsDI2jJYCQnF8FotbXsFrXxsZAp9/Z
ZDhsseECtVUabyt7QLelRt7mGn4bFU+RhuHOGovrwscVCaDcRiNzW/pjk4boKo3TTVPjLYWvm2nQ
rjVfSri76k7gRcNeEViJ1aS5TjB6McvNCOsml5xKgqy507M7SfeYebGaaMjv4CX9BaxGqx2feQ0I
uMDsoAADm8LD/uoCC+ZabtaUOz4kFVLnap32M2i8cKpBwxImpK3Rw8RPWsceGjF32/LqakBxCqnY
XkAWpxpe3EExDu0ofw402LjUiOME1vEU02YzF+4/2FM/Cxo5TD28RGcvf4+6wnucqOEnBQBUCR2O
yZtCL7BpV+3cEzyYA1y2qBEIYgyPIaCck09BcnL1AeEAOpL71/fvcGt4YO10gCOZ/5et81qOFNi2
7RcRgTev5b2RK0kvhNpB4kk8X38HaMfuvuecFwIQZVRFQeZac45pUV+cDxzxpS9dJsCHyAagu5CC
1wPyg/dozr02gimxu+JcOJTTog5TkrPn1XmnMSdrf/+pI8Y7qKd08Hparaf47e/Hfz/X36O+n2U+
YD40QL5HgW561D+v8vdZ5p0RtZIR3CTv4nv1+7m/X2Z+G/MD/nmt79V5rzr/N/NbppTN83y/+/m/
++cR/7z63//5+3/8+26gh5Iu/vfd/6/H//e/10lDNKbg8n8+lu+XmA7RtSnt/O/2P5/KvPPfz25+
9X+eZX71+Si/5kb2/Sz//L/fh84H/LMX48ZrbGM6DvO42imRAkOnAKuTSW84NATNIUQx36MhhXsS
kYb0vQm8eVFB7riWQ+E8YXnCdaz4yzgoswvpPaggOze7S7UGEdX6WC43IdfwTRJajPNEZLwqo/Fc
VS6Vt8RP4/dRvzfEEvyB2wrdME2fwT/uUBlQhHOLhiar1e9s4K0Xm/a8s7J6/VrwjaGXTp5GrR6Y
9OB1BtDmPpEEXnNH1K0fmX+06uR1cInRY7brXbvQbi+p/0upkvyMqy9ZA2oCBzdtGjTuIZ1m1UbE
TvqiS2jTlaHf42krzk0IzM7gkzBq5kv0thaRqPTSFlSO4lPTTCgszaq2WOGqCsJCpdu/an/llhrV
EqmNO62MneP8H4B6I3qk65kUe7mxzagikwxjCsatyHi9MHTOk9Kg96LXSjOPlHXNWzl9ZNOWHJiv
Upv/6AdDvPZh8BGERnjp8bW+UhQ2YED6wXHejNuKtAMt2BLrNr74jD4AcbyFQS/J3UlAtzf9G/6R
8GAlVAusHM36qBsPE5f6tiyxHNsiNh8kN2BiZiBBJCh/Tbt7X+nxcuxNFQGTFSY3Q8ELF+sqtTsZ
S1iF+TQBLxjxWyLEKgSVtpBT8gk4VxAU0WuclM9imnLYUQQBsYWH7Q3OmTQ2UGd6rXELNYp9RMD8
jYxZrvy6thaUIekFI34jnI4UDsWjRdFl2ketJbQojFbszToJNrGX+DS7jHANryRez4odRu7BHh0e
iP4zGE9y64iXpzsXGXffcgjA8Z0j1A0qd2onTmUkgYIrXbSvHYcEKNuN1pJh3z4cav2dbow6pM3e
9IgZzrRq3HaM2xmK4XszDYqeZCxqp0Fnri0q31sXcaECax9VxIHGrheDveFXsyzrWhzcoXkmQwUd
7zilTJl2+KwqfXFqM/HpEyNyDRR8FL50by0j8l0SFiiJqyo9GV51BJ3tL4lwM2+9Yxg3w2AuF0l/
149l+ZX3XUC4p+OsM0yPB8VMXEbS9PbQsKi432X6TF4ZE06YD06aK0enmG5OsSePTWemT31PySgr
qCQl4xRmkzT3afh7c+XrMG1EVWquh1B116qN2YRKDbHcox48Mqv41Tiuf6kR7j1667MN7P6V+Si9
fBlf+MzDB7Cj4aiXgKzmhxR2HG4NxVdAo/PXIHGNZW0M6WH+q3S1dzOFnTYEjbpPm6Y8+4NdnDtX
KMtmIpR/byI3naj1SLE7hzM1e6SUwIul6ZLhakfgaESTF892Vdj7HnHLwv3jhzWkDopdu2CgbEoK
S3XqBTSTrIqTL/KjFolfq8wPYImDBE1vKG7SW6XZ7rYZGgYsarHolDT6RTzti0iT6g10j8rop0GB
WFrttlCSN0QiJCbXOj9pD28zciqTlm3Rn9E/dWdSoLB0WrxAXodbL0UG7jNw3vD8RAYa9YeRW9W1
6pvqimGvwrlSLZ1xY7d8lAo/zsvo28A54dmvbE8ENzVGS4H64TmSkXg2SiFWMiw4l1AIKOQcLRxD
rJIsD8666kZPKArEvmAwgRiVzXmhZVPkVmFgoGdOjCImvcraNZCQCPKrRfE8VkV4UCkFrII1eA8d
NjhzfS0lVGmRwUMXtSM3IKjkJnF8g9mQ5pIFHfEDg6MmXbs4JEpSEO9aKz+rcqFagXaWicNAuXIY
0g1Edgg3y9d26zpbgc9pZUZoy2vD8d4cJj6LMfbwMfAxJlZ5oOLqrFvASoDUq40MrehnwIV+UYq2
umHzCo/YnRZNyb3ZzJPgNcwQF4ww9+iREhAZRcoTMQ31hRvRC6wU+8UtaKxV7rtS99CYC4KH+7S6
t3VFf8CjvDJtwSy1bqRi2L1rn5NaAQ6WaHdX2uo9U01xTLTqaygKVSxpy4J75jayUOlqn/Ctnj1O
/DO/+rXF2P3ZKr3wGdpQsMvDGsM42V5305q+5iHNt3Q6ECmYxUdOthHgYS0nh4jR7tgNn7JSTvjK
rWcnZjoeM3XYEgqoLPqxITVw8NbB6JS/gqxImThK/TkCgb5N6wpeWQLKOPN8eyEn89FI3+HecHtc
lEXc7xSKglfNd/4MNOR2FXW6jZMU5qEZ+vg65B687wgQXRzaLxSWYsKfIO+5tBpuSnwuc8W7g8Oz
n+Kh9DeVgTtl3syVxnlyg/agKhEBNdMRtuyRKoiYPKsgcihNsE+Gzu+eOL6j0/xG/WUdjTB4uN5Q
PX8vQvkrAPpADbHzD2aufuhSKswua2K2ALeM3Le6BRNHqnSEk+aj+yayUq7iLnKumgp20Uj75NB6
1LFKfD3wFC0YcCzEpAgCXQ70fwRlPzg2JeCQUn6YMi+uJnPcX4dcWmRPuZ7Rsfn/91MByje0BX9w
MwcAU7hBfoz9Ij/2lLFWZalwFSPxGr0FC1vI/HtNp4sA2MjeZJ04m35SoaajvR5NC3Co0fG/+x2C
LohvM2EUBvndFDc3brMn9HL5k1MYAq+YoS/8EFhb7RBiDDxCOYVEpXKVFs3Vjqu1hRnijl4pvbpB
A/obPWtBhep7F3MzTjKgVSBGCI4xEdvPN+ZaDJQAxtSHeNyKe5rI4jqasFmQl9ztrCmDZWa2BG0H
1dWdjhha96Q4oX8EY5Pd3BIASYLdauXkVndhnrfAgQAZT+XSvZxXY2z5e0vaK2OKJrcnLUTbw/Zc
JZycMP6IDYnMpLE2qTD7002Lk+I4Tot5rYJ8/r0WDKqylmb+2+pBg2L4bwouAC6aqbJWaG7WzLnp
EG7nT/n7kgjT/z87v7fnP/3dmfXlI8vRsl/d0B4WVlEM75j/QckUS6OVV12X/ktjIdmzXCvfNbHK
OKBivhQ6TYzek4WpxP9ZS0CgHNHygdJmfxya/R6fzTmDPniDqKrewiR8kMZpHhxXAnPhUi3WkR0B
HpkOmRdhWcuDm2+wbsNuHPLhh9cTlI4+aA7uhCHc5L9ChdHc5Dd6gyhRcnMAAuirww7eTvsS1Vq2
jpK633TTZildFT20RLk9bdLKjZe+VnP97sxLpUj7ZWz08cW7qNZgoYRD9JFFpLGlVQhq1QBKzVBW
vc4LS47qNWuoIiW0jZieRuoGEFYL5KxGLamQgDGvcVki77L7iQQyOuvT5zOvSXnMEpo2bexEZ3i9
ZDTO++dtLvso4ZzfuCnLXaQM4gUxY7L3Y4r3kQ7hq+K6e6eUj4xJES9614Gj0HHMpU29UBQ92OsU
SO4WzZ57OjoJZqqCKtJ/96GqjlY5FqANjWoEdGoM82vwhLuaH+KQRLcRmk+y2HRfo9Kw6FKjQKTG
GJJ0Vi9dN9UAVykc++PoazvPUjKUOUX9lVs2o5kYFeAUvQ4r0qxxetbqtiMiZ58GjWDgUZC6kE+r
vuuwynCOWCkFyF9BQehkhUbA2IZCTpCoxWrel6qlcZrXwglp7cmBoJaxXSNIodXbZvVFCdrrXJxC
Yms9R5F4qSLK8VYDjrvvxvyR1M6+7b3hqWe2pKnCPwyaMqz7Xk9W3yNuiI3Ogd7d2hBIYgtDfXMQ
KJ1Tt4ZS38Tam5Ri3NPWJaAQSS86lTDey7jr32IqVSBDrfJUBlH/NijNczwM1pYGHVce4vkOItdS
fLbYpOM8GsD7aAcFOsLnkPf7wXRGpD2MBaNM+xKW3T4jCbmZWJQ/ikgp1+A96z2Baskh1UkO0ZVo
DWK3/dEFNU3eIEY1FgkCQZN8XQnpbuHmOFywK/FGwPGFy7r2MDvjKxbxLQ1oOcqmbS8S5uEFkEN7
6cA6HKmQLQ3vmORjf6JY25+ygUYUdEO2o2nhE2EAsR7+WdmR/GgVzbNh1cbrtEWKbv2se8E/WwHK
/F2KAnYpJVdybt/XtJD+M/SKajXYXJgaL1Ke+752D1ZgQK4uo+FS6vB7pj6V6nB+WV1RfjAyp5xc
rzVpguIJVCZK0wKhinOBr8WZGdobsp+Lg+WhxQ+wnqzMroFfO127bDe+jy5NIYTuw80frf4WkZaB
gEqz1tZE/u00klewu+QxbSpmtXxHKimp4aOIZflR1YwzE8384H5XXUSeP1CLTD5+YBCNSdegK5VV
2+guv+rKPQ9j4H2vaVTZh2oiQiedipunzD/aP4Q1Ku9qjoLfc6EupoaZfwQtoNM0EOENXHHCqKr4
mvfT98vX3YgaZN7sgzM5Eul7lXtoyVOn+n60MABlCLoH10RE1h313GN+LdTECCFxMuwSLS0+NOQK
KsPAR9NJRE8p8SnzYWmGwUghaxE5s1c/ISl/ml/NIS56zRsrd/H0HlUkikNcG280ztqjpaXOcj6s
GEduKEZaYFZG5xglDXQnjmcel29SCVVu3tQHAy9mFLyZnYLahFwLzhjeVUVw54K5gnEuaiQboVvA
IeWDCiONYV5Udtt500/1jVllxSsetu40Auhezu+qRRLOHGFIzl2ENaT3mv38tAnfwjaJSGGcHx4k
yo6x1/hi4Wg4twOBwN/vqujQwFjueHJaJ35th2g7Pzwr/GpbWpWxmQ8TUj1yRfWeCzUfz1A1mT9N
/yO9gp5YBtfl5xQwZEB9pybWaSSh77ODjb4WNBD2ZZp6b2CSK3JsBA6vz8KXYjF/bvn0+WTT5zCS
VlSZvniTg+kepQT6ikS5J6cq8rnEIQjtotJb2ylimrAL5RVWZr8wKCJ8NlpPYp5V9BcCbI2AU8AI
6xsyT/UeCfne6zSG28ocGLVEMS3PkvSVPKdRvZe1Vn6KKNO3pJgom3lTGz5JNTDfiww1T1ihikx8
HiGpYryb5rpRk5+wsPVb3OC/1HVG5lrZ4igPYLfnWbyKqlCAFE7rpzxKf9Dc8D/HCjVxoSF+anqV
lEM9d+766H9wQXA+LAexOK1uFbVC1r+R7IJ0PHSRL5FI5AqgD8XUKddFTl+w/GnTXHrPc6WkXJE2
AG1j5aPirhoSMfXSKOZSt9DAuOgUYhXhXy7S/iGMk26lr4OwCToiaEiJVAcYVYJV1xQIaQPjt+OI
bovtpSH5mKQZtwf6zvQP3Nz0haltfg0S601pTdhqqqUd7YyfT4Bs5lPj5xZpjf4UJ5kBRYkQGHBK
Ei2A+JO5NJNqLZhO/cq+JZH7QV1tyKvip4cgS626vYiE9WSibaZEQAB7lXneZ2SH57Qrwldo1/w4
MNAuqTEWayZCIfcGBVcPDbhM0elUVL61cf3R+GQOn4jwi3AXBjok8pAjEgNz97L4YalyQ9Ex+api
xPa6qOMjPvD8eWi0B92o5Kv2gWlocG0uA6IxDWjYWW2RTLlCK76C0fzjRql4EjpO8L6tCIaa9qe1
TxmeC8IA8XddD8mT5hFeJnKCVnHxdpaP4XYI4wO8DbkJgpBGTtgrj6KlmTO9YzdWaClmICPEAGlQ
I3X9TW/LjR5kjADrCmtfNanwiGLMYvWqB6p5VoXeLB1Xbb7KMrp1eHReqi5ZJw16Onv0qCzmVf81
bCC+VF+N5hCcV9rNfhjd35pBqMHYl3w/BBcvoiZr4HzHd7tqDnhfCO3EvY11B7p1BfRyY6hYWRUz
Ur+gWh41yMpvhR5BBY3JFQvw8VRYVcCXF9egkm956NyyqFvKsDMeCpbTpdrYzUEv8W4RYLTsCWJZ
u40U5FUN7Wdsta80pM0ngMJe3WVHuHSTEsHL73HJj7089Y0T/gjofa+HxBAE9nT9PQm6cqEbxL1G
JhciWWlw87Okv1vEM50MAxnBev5ubNM+mBLoXBHEqJNaEo6bPjwVvUnTRuuKJ6l6YuHHpfihNaR7
FF7RPKm+ji7d1Dex6bZrN23l16htwemlPwqOWjWxNR7Bjym3FoHfwpj+oHfqW6ZZV81p7AvtbFp0
kdQ3vtmXL6mstikW455ZzA8FAD6Tnyq90nlpTt6ASC0Z8XgLzB9HLiB4dn7kJfc0iBlYC7tUv+Bz
wX/UW86PnnNGijD4JJ+rXwMPJ5R5PLhto95EFFsLJWyDn0lS7ywb0WFFvMRmGAwfEkaCrEUBp9Fw
BC7eUB4aHApk0TNpHAhO43Qub0k8vJmaXT+s/JdG4Ns2m3T3A73odxma6Adk13JfJwenNN1LzHW8
iIyKQh334arUBKbJuH6vIIoua8baR/xC9ftaTNeeztnVfk18izrUy1CPu/eC3PelkTruIVf09r3z
zwVkuYcGC/5kWO25asUjUjv9YhEJs6jJHqOxz9Wpy7t0ayK03Mjc/3JKfbjRl3PvYSufB/qT75Y5
eBsUlMyuGe7hZ27qNV39p27AXcVgN7sFSvB77mcENUQAMwyyHb//bI1C09x1rnfoXS99RkTHcK4P
/E2miJ+W4ch313RIEoF8vS2JdXkPYuO91FWTN6A1T01rXebdeUeVlJjsjTOMFmIB/rtUy2md2TK5
Rm7vP49oqAXG8PeowfzaloQjUO5K7yQYvDlWBv9XjeVliHX1xeSOX4TG8F560t2RMonLb5qN+h7U
f8bk7cXUYdAEkfCXBM1up7f4Dst82Okmmi4RbLO+yd/LWPxxpFbckGQ196HWHvZ0zS/mho6DQ6rT
Qzzqk5gXmeC6TlXt1QL5fvJHiNpjV8UXjbeySFvEXIka1MgKDEIRYhMffPIkLMd+xZm112PfX3jx
Q4fTu20oClD/HQ849ZEIpS6pnSnAUM0VxQFrd36ohB4hLpu20Vyw+r1j/pua1mKDIOy1C5kDYnP4
d/F3nx7XG9RV5V6JNUIv26ahBjYmR6BrB2Af5Ra4Y36Yuee6rPPDvEALBAz97zY5zoW6ng+COiPW
RqvhiPnv4fbg/+eBf/fNBxNTG+0rgRrJhbo+LzpGh99r/9fmvE9p0V3r+Lznt/Z3Mb/MvPkNa//7
skTcFyXuzX4QKLLiESZPOi1ceKWHLFnNe+TUu45yS1JD52/zJkWUcU3Y0lcLnjZZJMhvKAXzhpFU
p/8+E9dzUjddEti7SbebTbrdYlrMa/O+eRErJTaf6ZD/cdz/2Jwf5pG9XnCh2dW2AChgqsW6sltq
wXarqWvPbZKDdu4TOzyqaR8eNbX9BAzjrp2wJBFEMdBnetOimc6AeS2N872jdwGhor2D+ROXKBdE
7KRR/mgiyuJRURfLRo/grWimMZFVA/0wr/1dACqUIFsblcqWGWCXSp+UOFEOpNo4q4wZxEJyidzz
gisZt+SZD5pYCJm4e6Fr4dHFG7QWefJLiAIGimNkB11XRLZrNP0dOZG2AdZF9Ek9kmGYBxXCZqnK
pSltkMWtA0pfH5lqSIjayoiEzHDt+NqMBiwFrbsFZTMeGYyOyNvEL+kDtkIPo6zgGdbnwGvQEsZO
tQvQV710FXabmjvc92aBC3VHYcFAJorIwjaSA8Inyp+GoWxtX6SbIcHSRIHUuDcFqMk+F+Z+3iyi
+IEyQ270qeLfJP6N9EpEn84VdYR3S5OWZAgvdRahieClVQae0Ma1voEppjPD/1ORyoYyrLBvVg3+
VElks9F8UQAOE95blQzVqkRAi76VhK0qVFYBGc7Ljq4aopHgxY3r4RRJi0oQXno1O8S6MYIRVs1l
IKwLNiqPN7oSXh+uxwY6RiCjz8J8jEaobkH/04rslCcNdd1OUbqnzKhWWVYYDzv8aKXcV7VOByHe
RE5MlKfb+Zuyl38q7iQ1To0jUNA/KOgSqJ/aQMZHJVDeo89vXQ1iZhIRlDZstJg0ATomb6KZnJMT
ky6qiKuR0SRdN83o1JIHYfSRec6ogoUoLy6wJTHSgGSin4gTxIrqrcaIZpVEhbEkSTkjdFt74f0Y
ByQ15sHz+XVAoM/9FmU5llyWHmg2hlmWp6x6yevZEOy4+rIANBHB18SdDAPaOMxP48xHu/Uv1GwZ
tGCRvHr5V1+g0x68ziGRpHyzkDAdBgzj1xoow4LARvdiIzhcmsKq1rSL80NHLNhBQ64/LlOmS+iJ
AZ416BWdpqDVL6nlBHwInpkDOOIrNRqUvQEA+pWRuNkBKhxtV9tA/dsAkUlCjSoyLXX8SBNTxlBv
+pgVR4SkeyUt0STbPmRsChncB7Hx0IpzaLoQvCAF2Cg9O9pT7NFQbum5EEKGF7j24maXFrhMIkHo
TAB2auWMchfVKgiECRr2d9FAYDt4WYqIi2+3NIvy0JY76qHVmTIe8cvYxxetIu9+lEU413rA7qQX
cDNcEikZAoe1716TgUqhfzL1jcVqJtzxO4wPsrn71OvXyiRNT7ML8gxz0q+wwAiDHy+/RYlubRRT
kPHKlcOv0S+V5BPGTjycAXqqeJlkwpBCCS9uEdT3ETrbvYrkum3r4TJvGVmvndLO2FM5QnMwLRDi
xyc53MacvoLpgbyNgt+1aWR3ZNsU2BwM9LG2/k3Kw6qFybiP9BYTlWKWO8KUFj2YRTKFVGzBieWR
e+V5m8HlhHI7S65Mv8DoQQLJxZLt1nbSag+x3SEFccqhmtb+LgpfvHSUAlHiOWdqgEhSe6u7+Wzh
PjdX0rHy7dC4L7nmANJykotnUbjgGiu3Fn09RBJqtdJ6RFuYtYNDCKia+HjlZ5x7BzdE6mZDWVBr
/6efLmLvpZGl954PtbmNInDJeY702mrcd7xyz1qO5AznQ3sREMm80mk3ZUc4Yx72SICxCzRbOamH
yQKwdmqNBDWLIBzVqLCoKAKs4poecZNS4D2QrJ1l4yflAGryVP/2YeeDfgckZcniJSOctg09qoEF
X2PKoBAPB3KLomk+Wz8nCD6JPxUZ0YXpS5rN3HM1HF/8294JTfKXKYhP92PfZZTSAhqw3YMt8PD0
qIWXnKL5Pk51ZkAJVoq0vg7NgMRWJ1cLNUt1GrLuCcWy86woEzXayhE8qwq1WWUEFttQslC4TqPs
VJcWPKc6Rg0X2+wW1A8ZLi/K+neNZpD4GqbWGWZi2AvbWjABplKLN4SLNdSJNNu55UQ+IU/bGxFa
YKEp13WMWLGg/+tF04S1YSQ6n4yOJLxTr0sIijoAoLEMnqhiDrS4a+IQcj286njE4wx9RRjw8WlZ
+lr23LydSeJjrWp49dSR+jvOzR6q7plKULpMKyhxrRIIbOZWv7TMwN1V6dmhs/wWKvVPjb7a0Wfb
fEW+wnuNN1QinWXpczGTNRGCNbavg9F04TLQA38NrEehbZIpJlMKQ2JinRYNwqBTO9zyBji0EcsK
06i59FIkLU3X5ns6s1yy49xZ4j585rcKLiGhOGCqmnXTAvvheaZ1UKrSuqW99qdFWIAC3WwOebyk
J2/uZEqIM4ECXUkkSeSkD7vs5M4abinsHRCQmDdRT/IzpR+zCOGXHAqdEUSt3pKiIBio9xHjNNoP
0Q5y62B8WpV4dNe5zKNXm/yrRaVRZgGiQ76YZhQnDZ8nxUV3j62EKFJjCA6OivxD1ZSSzCoUElrb
48o1912KY0LXngbysCElykufl9oTJDp58M34TxwRYmotSWUR28YGpp1+lXS9X6M6GfZhStor9tGO
QCmVOnXd2mgeWWRmc5dNCViUIO1KhtWxiPVhiVjiR4Gzdj/EmrFuMo/kKOZGqmTUXMZ1fbQqTM2W
AmKaPCQUM0UDSJxgNCPPCBfA/7tTLfsrtMBx+kGC8ifT1p7mQhKI6h3O6hxmF4qKmELBIhqAZ7so
I/epLLaVpOzHpJGWQ75TiqE9NcPo00Uabond16fCj5tTb2ge7ujJaVo59cnhl4jbwn6t27K82yS6
3M1eXyVF3K6VTi2XpJA8YleO3NmG4DSaGDkNScuV80AeOrpquyAz1nqorZVgklom+jPhVRhwkgGp
idWrVDPIofNz/ZRJv6IRTXhGo4AsSIouPDj6ryEPAd9ZiP99cmI2faz23AXaR2sbxAsJ90Ciknv8
u4jcYpSkMrNz8JyCDAEskeP4kok3vxsoWFS051IoNPhWS3NdDR2Mg/iMuMO7je29QCV1hilyc4uW
3BiioFYEVTBJ641mw5ACMGNNL4FekquU9aZn3DyklnZI2tB9dhm75grOaFF10UY3XpO2RcHcdu6+
YMQJStUh0achWtRQL4p05ApVO7Jhx3zj2wl2UON7yc9uHNEXoUc5WmporQMf3G4JFkfFJL3NjeC1
qfL+MAzanw721WZ2CcY+IDhNuBFBMdNlFgjdIvU+JZGqlZkx1BfYolIao0sVTR5DX7mfHKWdsH+5
jI4QnEfaMrHyZ62KhlU6Mn33yh/R5L00MZsuvKKl5tmepOHnpMyVjwT1K56R5CSndkcXC/fsekxG
wyoeF+oQUMKpUOf0yF5M4RFFZlP6q4xAW4Nbzh+lQqIGEnwA9vB5wgEX+2QC+14zqnsGY4vIpaF9
DGX006ma9ppRin8bi+u8F53XDjMf7jaDpLFGjYMH5w/9dGaiqxAYYUL483mGHGW66m2b2hjpb4Tj
6VurVNRNcOcf8im2Vph5AzO72lKCws8d7qo1nvF2SNRzpFsqGfatSr+ATTfjMlnmb9D6MXJYqrNK
3RBRuxBWcozLEveB6K+9fM/GTr8NVQKeiVwFUCDDD5No3cO8a/6j5YKKi6PIXpnUWy5W1J6LvqqX
Wg/OH7XacERjQv5x+hMtZrCCIsmP0iFrsLH06AmtWnLuBxp3TWysXaMpANm29lI1shzWWvLvGnc+
F68JweB9g9BnCKwKXKTT77gsNUfoFVZ8Bo5kVRvGmd5GtlH+NOJiuVqkwVRZmz91hpGhd1Uk8PVf
ndaGGBCH8kP62k+lJSZXDADaVQdTWCkRRSRKpx+6KrCfe1AZazcCnp7I8piRFEGNuLA/BAp4SqjA
OcrklDLjInTTIbAvzrp6J/gx3chKDLskYpRRJAcVPuYeBIicNOaM/JXCWPNrgOqD22aR1r1/yUpO
KIbcx8RJfVLN1BMAVmvf9y6uxFQhV2/kxOTu3DznavZO+TR9WBrYPTcOSRMvupGiQEWFNO+0FUJ2
fr89yYdGhgCC+7bxmilw0TDMp3e639MHgQDdUfJXkBjFDSlxSMFYpYXTVOaKoYO/l2TMv5NQZRTN
w+S+/sokEaRiYspbwjR3Twm0XxlRr+ywf8HicrOrO3bZ3UOzhUpmSh4JaXdoYa0cWyZ6a6YJzptW
WS8zVcQswPnEavvaipzOK6OhhEgNvTrKBsXBvFZx6zyanI/43mhMY9138/aodkWBHMwyN6Rf2UeX
Yu7RSst1YNMlcBiYAFoU77RTjH0wUAGVZm8/6Xr2gygE4xHqGkHqVYvrfNqcMGdtpIldpzLmYVoJ
+izOV6nZxHcFJOnz0BGwZ4z4lpjw2oaioc7LVdzIZA16o9DPIBKlFWk3JbG1W2uHbz1puYd5l6o0
2q3vXBM9aCIANqjvDm6+G3JNazUhew5d24pXUwGfa8UDbsqq2M1/JJudvrolxGuiGscuoalRz7rr
rIke5qywbqT2G1x1s7Om4VfFB4IfQAHf1noxDQ4WlJ+T77V5c2RMGMYGiho/Xnamkd7SumsPHQzy
DX1/5S0wzCvib2VDI94jVJK4jRxJCiru7Dr4ZIbZpuqedOK2T5CI/7NoIGAY8LgPLkyTVUqrgc4R
UiLm0eBeohMQXffUYt5AJY0ib9U5TbDx1NHbxXbjowtuxTuJZYIqjSE3rdk/5UHsYok2G/UUEr4W
xoNhb0POQkbKqtgF8TT7Y8zlK3F+Ebr4YKDFCZS6zVox9Z7uCmdWkgKUJq5ZfRuV/lkJF8ih4K3+
5bxEeS9J55tGMo13nXlqyZAMR6sIbkJNt7Cck1tRWOlRCdDxwclbKHmaTYA+fGS+5a6yMAJWGpO7
VxoifIb6TlKeiUs3vMLZds7WpMUKTfxtjdLt528pm3QmrjS3//kKRb6afyc0Mgu6T8zVikTPL35b
PvIyCw8ztieosMyjRyQHcFJmkR0qlMG+gAGtrmSaHdzC7Y81hxNi2cb7+aABuNRBY3ATDYWLr46B
76VqPRwXacjgCPZGUQAXHcqjNy3Mtngp0cRvzdjUjmMV6sc6AXBi2v5Pqx8dRsikoo5D9oap0bnN
u0aGSWnnpjeavsV5VNPXxodP63BhZwAgyk0tS1gfRAtuGy1HxWxq4iARJeZDxJS2MBWCx0zkdY3h
kv6Lo+eYuWuak+MFMRK/+Oy3gdriGWRnvwoGfj/2AO5VTeqneWF0j0a7f38JibWCgC72SNKKragx
uaqB864z3v4pU/2FaZP7SgaVxzidYuEIzwH5rfFMrvUX0En5g8tlShKfHz9FBC4i48BUJSPL/Bz8
D4glFeRLZtV2IfoTSk25EX4SbWyyYCG1imuZ/z/GzqxJTmzL0n/lWr5zCzjAgbbOfvB5do9BEZJe
ME3JPB/GX98fKO9VVlpVdT8Iwx1XRPgE++y91rea5smhIUiFyZDTLGIuxdxqvO44ZVF+bJo0B/uG
GyCKNHkpi+jPmwj43ctyFKyP+WG5uRwtZPOiD12BcCd5FkUVfUy90aApWEU3Z0j1U5nybJq2iV+8
T8RT4WzKGvOhSlZXcGSKQ88F4clgXrkOCn34ZnqflmQvTYI9JkC6OY+NTkZvlOOi66b66KnE5/uu
5296Sggd3xPUg/PRoAIZnxNlONJMpfFBk8ZX/RUXNe0L2nhMvRVxT7OhQrUYKkYdgXuDQtONR6ZT
nR8eNV07LI9fHrVssvnxDfGleikRFY6NdbLN6Mn1W/PuzxsvTsw7XzguxtTcgcyjHez6DvzixNxh
hJ1Z+1DnLHc0aVyQVJunNJmXvb9sZkSAHZkOyan/Pvz323qXc+X5dXz57wmKAfOMNTEr1oQV5byK
E3gdf7j31PIbacThqTcN/31ifG3V7fRCbobx0Jl6werw3+29d/SZBiJFbai/CNg5RbUMQNoyLbUc
T7HuDsXHugVPNdi1d6ZQchmfSGLKbGJjLEJpb/nI0eX8kCJA3tLD61771O/X+Cn9AzPbaNd0VnIU
HcbBOBCfqPtbyiu4NMxQaF1qwtpWY87cuiTpejDpygdD3P4ovFdnal6qxLGYoWf1Y1JD/SCy7QO2
ZvO03Fo2WdKn5HqeG8+aI2fTjEhoqX8Kw+gcZqH9Uo/7tOZ7F7MUPSS2W4IAmJk3JeAgi67zejmB
uXh0Ol+I58RDeBib2IF/hoAUCTZgpuKXMmjld6G9D9a4z+f9kjvj2omR0ZC+jW2cnrRK6DSC2X9O
3PhzZ/s73Qzg7SddcrFLMNldBh4WLyFJHkF577NuraNVu6GvpsFelKQQph2jsqoP3wv/UwMA5kfg
aN/1pivfVXKD4E/2V/H0ixQVm411gDSrH03BxR95OhyR0TR3Oaeso0Qkg3y2inat0SOXU0/4pOK3
rtbTvTSldnDx2tShaM/+OOmXJpfPy3tJ+Gy4tytPHEVU8CTQMHzoNO/VDovxnVwLta0mfTq7o+fd
KoZMeAFpwkcgetBqHfPEJi58rlRDs9XWiQp/1JPmnFNPccWRaytkfdmK+ikpRLyDAuXOQ7WzNkTe
ypGl3IhxuXKn7z4fln2v2uGOj5UnVsMxNwcqyqFzzTOtY/NsZIk4jB3ebxJqxbvLWr3tnPzVNzvj
YRXJmylMICQY1zZ/nrKLCdo7s8OcmCTMg172muNMApLKKkk1LY4uu/7RkMT7hJAG/B2Npl0CGaBA
uazOaUTScW5Z40cGhNtaau6rTjNiXZpBvw8NO3skc6Xpfi3kqN2XOxBKp9vei78xUg8vGAvCi5w3
DlLxVdVl4g4mJ1lVnKNfiHL8NJYapmwYrsfMAUjnVVAjPbDveeLqtwSCCJ34sNYI9GLttdM1q15Z
dsabWa/zweQNMaa9VUfeQb60LadI7XOeZ9bdpBOFdBshFc6M4q0hlwOCXrCTZPuuZNoiHzGepUuK
C8TP1PYvzBkhM1pLtqb7lHc8C8sTSB3Q3R30d2b9NmAlhHcyetFUQPC1Ez2KcD9Oifncwt/exBWW
0Vp62FKmytgmo+2uuwlBYwi3r4PGuevrmIY+cibyiamj6JCt+qZilD+EmM6j4quoox/kE+qnoJTf
3CYh4c1DvzFN/a7Hov4eOHvdNeme1Mw0qHHXXlzpXCCktqP2kduyzZK7irTv0oj8naqia2wBzZ3C
bzoRZW+FPzystvpgGdn4WjSpdqya6ms5ZPiOYjGc6djGa71GVWhIpW+nEhGNm7Um+NskfuQTfYBJ
1/0vPrPCOtxH5GI+8jZsgrXCv+EZfX1lSlMf2oGexhBm481v+/EG9qd2CI5sd5lKi/OyiZjg2c62
/OgaqXka0p71W4Lw6brklVS9O6zjIjE2pea1e0HDHGqceIk1NbzTZgm2CPYgFg+NcSwNvdmFyszX
JXCWu96Bz102tiz+qM2x3eVF5p9cGvI/N14QhxsDvRLTqSi8klCzxdBBOJK0gmsyb5a9X5vlYZpW
bn2wQz8fVgFJ6nkNuj8frCG93xee+GZqIXleReefldXRnl8IqHZZOfVqOfRzl0Jik5Eqd1zuWx6z
/B8WI9omIoMEGQzD1mXEmpt3WdM9aPPqYBuFHt4SPBmXzhmmS6YhKEjcs5y1/gk9B0g5tDnyDMyd
5hAhwep2lY90XtZxgqFS9CbCqQ51t+fhvfQdJ2UgaXvbiDUWPAtta+uUDKbiWpX5+r0GB4wyqOj2
ataY19o3Bi3aeaq6fdR16akUMK1d1zguh9tZcP5zj+nOtZatfh70fqUX/qG1sjm6WKqduQ/yXN4z
pfv3qO4Fnwd5GMMcwQX1Yb0JRBytIUtpSGHngL/pAYgQyAcCw2viDcPJYnYSDtZNOegEOsx5AHMC
GZe3MD3JAdoMQYkYapBMbMpJDy8Q/J6T+Tk71O3U8w1L7UCeygr0ckrfcG2GdXwnw93aVV11FpV6
41yQP7qYWtp5yQ1WSiRjg8aY6tPUcvZPHXO6ZUWo337uud60JWpWX5O4yrrbsMCuSzTBSfHSGKCZ
EoeRX8dS72TJBnHQvCdc+eRUxt0PxvjYDx2SE0ZBXQShgFX5Sap1EEAL8lqVXdy85yLjNUDisGKC
tKhjMKJu95UgifNM4rn7kSieAr85D0N/AZb7Y0hgfwgAFC+5Ry2HPBauCoP+lwxm+3MrNIhoQ4yB
q3bf7DwbrlXuYqWLXffssgqUPUrLuAwhR9doOoXQ1cbUhLwG4CqQDZfDQ2l+AkCq9NbB4HkfBU3S
ISUf0kvt/Gwmk/dWDy5CAHKQijl1s4A3hT38UCYVc7ws65JrZPKnB/PGo5EDr6Gyf5Ixl6XUcoBB
DxXYfGC5rx0Q0tOsvDikRF2zMNm3Go5GyTr9EqGpvyx7y6YbhESMTTqB33X6a23Is4hjd+N2uAdz
HznLskn/vRfYcAHLNjzK2WZB6nJDFmwwIhfQNdpgsLeHqINgFHqbaWC6mceSICo7NN+NOc8Vbjbu
zlU7YHLrkuwcdfqIj/hfMQ2Dq/x1jdxnJ1GmE6QlwoNKQni8wxDsS7d4n1RfgF3Pk1vXNOEWV7K2
sidSOEvR5Y8ie3U1tz5GwP8IouzwKEHYzzDMsdbowet8QaoCP6Lwf9hV8rBtRm7KA4ru0Om9JpUb
XSlehtAw7qZviDOrH1wxpO3AnilXRp+G30wrntae8Oub8L4FNbFeU11myKKWbR7eTON5+VuIUMzv
skS6ycV/2XQYrrc6GtdNOFUvUGXr715lPYl+xIuKwW+bhMMLeKXxYdPk7pGjPGmGLZ9g927Ckcn0
mgEVLD9p9Smi5skGAuSikDDkc6p3z8sCeFkKq2YGw+tNullaQ4009sEMfAcjgVIz614JZjKS6rVP
JCDSpukgTyP0iGjwnFzL3YaN1lyXu/z5/kEOnwrMXevEStqdTbWxikPDuxFLMlyGcLqZrSw3DX2f
rxbM3dxaaTHkaNDg1L+/9gLveyTH+I2c6ZdED6rPA+pFhvhViS+f6jqKKnGIeYo7lP2EhEU1WHm0
ZMgwurNlt4xDAkQRLCA+DhNAXySAL8Y8tClo2K9JolPPVs5CznaqDiaj+XlZzhbTqD30/FhLeLF1
2o2fVQSay0NifdeSabi7NcPjvx1IrFwcI5CvkMpoxs6Arni2HDht0+JQuOQOvtqpjr5DVuuvWUKr
zn2pxhmXGQs84pa5nVFlBJuYEiP0OO1x72ob9E64GXI1vE5oRubmHhZAGxeTL5FZuH9MQ99xgqjc
10xwSu9kdLcG1X8gvkk/FDEKakAJq9YO8i0DwHZj6FX1UDWGMJWqtWjb+DD2mvuuGK6lWcTlbDwo
IGiP0SrbV32ll9axS01QO6OsC0g3wSPITD5RPdlJFzEN8lDq2GMaw9QvSmpwzbrm2s6xPjKvvoxE
Oe2ZQTYkbLFxHLqvGibWrVCm+xRrhrbBFt5uRwwr8TqilG1SGHSNO/INxllbrEK90fhqq/A8JFhK
ehYOq0QVz+REMIKfz3ElDRp6IWri+sEVfI3nrdsZKfHeyh0mGLclTido1uaJmT6rAQwlo8rNq03z
q5Ip1oaMORoTwgpy2VRVtypLXjOj4dyQEIQnqCbNxC2f6EFkOFlIDOt7+QRkNj+imgYR6vsbozDq
F7NwMUu3aacf0K0PDyHhZpHPvhq5iJ0CkYh9V9Cy86PUO4a0l4/ERKmLDyF+Tw5rdq/SsN26Y1E9
T1lOEzajmw2DxlplU6N2fmEMO2Iw7E+FaZ04d+39CL1PrKXTK3LC/DhVk1q3rT2+JmbIybJJXxqI
gHvs8BmmFle/uBp9egEQ5+LBOVsZeuFgPZISjWreMjgxh13nuSg0vcFHzmIOh15SxeQh/orJGoon
X7rbtBorrJie2iE2xU5pt8aBS6PFMK0WZ+XK9BGUDRWy63ysXJM8pCSbkAq1zkcIv6+91CD9ew0u
I83YZiwo3rvWnVUhI+ZfQmxYQoXMZtmYBcPrMiYJQBThi7JKD2qtuHbFzOWapwfLpg2NjKtHHl3L
FnqZlwrvAxLDB0t8De9XaW1J/HkeoyY+C0bYZyfAa0jYB0OGCfuhTb2PVr8cTipHmEnd8DDiEuR4
ASMqdLJ5Jjsn2UwwjBITZYVImmNIGtjeDzOEjKrTQXlo0ZrBd15jMWNQPZQ9pIms22maXW06FZlg
5zvO1vMZIRCpu+OFeaamV0RORe1P+o1Zac9T4Wf7dNCKV8Ob1VDufqpwznnDBJG9xmcHSbCYdk3f
fh57WZ+JK6HDNe8tm9QGvSDN4LDcP8Wzj9VeG6xRcGOmyrssm1CExSWo+NDI5BPTEWDQrCfx0bU3
d/A+dU4bbcMgcd5aI1lxTRh2mUw4yZRedIuiKbr93Bvy+FaUMzZ1Ori9G1zjDPlabrrVPU+2UOya
g++OWrQybIHkNUIV47VPSz3Ey/C1GQPtYrcZYcGejVoqQebBe2pTxg3jwyMMq/VnbNx8ca6ZG24S
RMjHVBnlp8SDjEQ0SX/vCxz5glMr8gUKsUDn24UgzrLhFxSmQ0S25TBtqhjyNCAxIl6aAiLIVveg
wJW+n+xUHiRnNNT1TtGMfTUKFKDSxaQ7Et1Ru1s/1FYRArMTbxYIsEkEVzdFNVn29tn2veQABRsC
MbTIszK79sBHjOUkuPjKiL0nz6YHkliA8elBDQjGYb8GjgWvrXrUgIwIazU+o4cksgr45THLLP/I
2PStqaJsD0Bt2neRemBGEDfM5NDYrar7VHXDrrFA5OJD+eQmdDdIcNB2NNWyD9lUHf05P5tl0idg
mO1urBXyPX7xa4TCH8x9AWWym47MLJj4ZWb5KfbLZ5G9hDaliPIIlPBK84TQjpnYUN0g+sOJlhVj
PpoLxAF6xY3UXHCwevldd4152ZSsWyYD5yGyu6efv6GKgXo6ckoujknXIaYoQBqaeVgKVXadDAoa
8tnmafvF0km/7pcyxQdIeoRwQRs8D8kx4DKySlxn2JQlkhtwndiRdS9Am+NbNL2q9E0yBdjoGbLN
BBvh2pJU7hRHX41lTOrXBM1z4uJbIYJ+x/D3089bJfSD+R2MDGIBeoef0+NMc/vJRAOquas4nvJ3
bDQWOEbbeoc5Pvd7oDcWHkKdYuZvUMWD5YlzDXvz0WiBB4LTcHatTQ9Bb4FHZEkdHYu08B/44srb
2NobE1XqBkUWmP+esybBHQT/eFwvRC3TfY258T0i/kwZHVNomGMEDzNFJQxt05r48Cr/C9gpCLmz
sl6DPsCVq3AuwoDuSlc8PkgNyxieSPWZyf9N8CWplHoXKs33WuQRAQFUpJ4X0fXQaceUJUA5g/eX
TWqV49kPXSLASb5oWF+sQi+ioa3ZySNsmxtpROkq0shDnGwdJQ4i5KgrX2LSMjZNOInnObYK3pc+
CwLH+iCLgN5BZqHNmsZLiuThYHaojcaOMApBDfUQZVEdvXakbUXk6mMMkVjaQ3MVkNReE1jop37g
zVhukhhqPuG0xQkI9Z3M2WI36CnB9Og5ML616Z5AGmoNHG5xHX0LCIlfkxvXPDxGlaBF9GRtx7Lk
RdbeXHIoNpz75S5A479RgaMOjU0oZIttjpwF6tPGDcq9lU/gdOebvzZdxyRn0r2PKD0IAVQan/3K
kHujTamKgsnm98yd2qxP3F3ifiUoD+0zaVj3TAvUUTih3IsJZnbp1cHWtqzhZBTVePIMStzcCPdo
pw24t1iWWkFGkFN6/rlyjWlna4Scz28XdGFaFMZmEpXYOw4qgd1QI3QRLrbBVWCI/mgAMU9s81vk
KJ/Lme0/ygCzLuiHjSmdiKt08BoIX1y9ErCSXyX3xrBJ7HL1WOyTGn+rXwLlaTGBBDNKe2hY7imf
3jrYo44m/Zc4gVpSpMCmRaKStUw1dXEmQ4G5rSV/mhzWGq2Fu0JyTilRv0uHL7+/15XdhGvU2Aph
kh/d8lzd+RhZnwnHyhEAzWVbZ3HVCDIuGL+WjMseawDOZ7ASE2AlzxmijdBrvvbSrI/mRLON4PAT
4CvCtXg71xDTCeCbo3IaYeCwATvdaEZ4TxNAMYhpj2jNKJfd0N5wKgEqF86xVCABiUEu9U0aNPYB
EdqHuvWYwxPpm9g1V/g8G69WFn3MMfOd4iZrz/Q+wn3bq2i1TPcUdq+Nj8T1fcw9QEXpx/85Z80k
6vyvedJzypohDdOWrk2YFuw2jv8lZc3UB9Po0sE+QgU4DFgkJdmRb36trNNk982mtA2WFUoDwapG
7zxGJVPuseKbNB1C1p8M7TV/k+NJ+qwZ8cmyaErqVVxyxQHiFLMMvYrsz3S4//g2/K9fweo/g9a/
FeVYg5JSf7v5f15ZTRfZ/57/z78fs0S1/7p1jb7R+Sj+UP/jo/Y/ituX7Efz9wf9p5/Mb//zr5tD
6v/TjW3O2m58an/U4/MPTg7qX4Hx8yP/fw/+48fyU17H8sfvv335zoCTHqLi5KJ++/PQ8fvvvzEa
mLOG/+Ovv+HPw/NT+P2324/+D6Su37F8fv/H/O/y5Wv95XtR/xc/5ceXRv3+m2ab/wRH6eqo5yEg
Cz4Kv/2j/7EccuQ/yd6jnWgJ08ADqZODSHqMCn//zdH/KaTDN8NzLSH5L03Rzvdbzj8dPkeObtse
bW5dGL/964/9M5L+5/v4623+Rw5MiuGtan7/zfhb2rlgHUlZA49JWJZnWc4cxPyXT2c+tgBlaDUc
kcame8Y74tmHan4U4usClxLWmJ2lb71jwPtUlYX9JsvYxvrkbMreXEdei/Yg8oM3sr8NxipwQnLm
46ugJW3qLy/0n3/7X/9W8be8QqGb4DE8w7NNS/LM3b9FLoK0YxI0GvXRbuxPnVVxAclT645czrpX
RBjcbWvgZJaCvYwLgt4UCoE2cR9GhatTK6xxF7Gev4R1dPN9Jc8Nasz9aKQQ53sxnZeNJwL9HFSN
t+lzaW7K1mkZqeOUDkPMf0HC+SaqfUgEevRQcfr/yMXkyczJl7R8giKfP398PIhR532QfFwsm3jM
OdL7L29IWlQuMy/b2JfxxISM9sqT2XtfK2hjBF6Ka8Z0FAGxDwpYnJhdffBqnNlza2cfEAiC/oRF
jPKwvfEqDvtQc55yft0THqLD8vZ69O+vU/9HGifi7BSZgisr66eYDA6CRE9L1s8S89O42W4Kp+AS
t4ba5liBLd8B2mh13taYyBJMMfCs6UzoYDGajrK69fexj1MoTydjFfraV0RQPnOyxmEtDWc9DZ0D
Vpb8kkwsaiwzS1cijYaDKk1jB5uUbExWmM8eRVtffrGMTr90plWuzb4C/OqaLmILzvVRbTLugr6w
trrJvRth/QB8Jj5UFaWTF2jYrBVhesOAGXBClA3cD7OYm30oDLs5BvmP2tD8uy6RFoxoE6dZExbU
0W7Rbdu2utJVSw5Lp02bjO9YdokDq1k8peiNNvYYb7s0cE9TrHcvVgqbt1B/ZDlxtn5ZOnP7y4bR
VawqyPYHwof0Z4nE6JYWhO3OiujaQpLbIZvFWt2/VqEbEXYzZC85XrCsiJk3Y3w4+vMQs5uH+WWS
Q/kAJYGdAaPkHGixccvCWvdZx6xDw99OOdxjTN0EXk+pRIeIxgzMSb9E7z2plya0qp0dCVJ3FSQu
00E1m6XW04Rp76779DlR30SVu1VagVleJclr2fsBK9dy2Mrqc8InklQaUeFObmbvx3db5aTYDfoL
TRSLhDsUQFlrAVBBWbTGGWysM2YEzyzAQDYAUaceD7n+p1W7Lfw8uLMWK07KHJl2Ajv1T6BwN+UI
x6YuKvEyWOTbuqlE//ZvrFSFbz1fV3BGzstGaCF+TN98Dh1XW/tpVB+cUalbFeSgeXl7620l0vyM
jDs721aLDXy+uWxaWwVnmhdB11nPzHCsZ4rZfIs1KtvwNDdL22khmsQW8DZI1FBA51bUrwNpdPe6
Sb+HKOQeUr6WqSaOynwRoAPufaObhJzHAJoicf51V5tG9jUx0rXx70dRRMqtyXmNgTMgaU9z3p0i
1uehaVCewa4ApvJGh/V8Xh8sf6IgooDz+zgDBfmmQhyOpSImumqZE5H6Ym5iMyAiJTFOQ7iDFlbd
kgopBkMAwqhtAru3iJ8wPsYI6jSzvBZJjE4qhOm9bJb7Kt+DuO4ASe+i5BlPbY22OtpMRZbcpDXE
PzcxtdVGdD6vvm44F4R/Sln6T8+DKPWTaNKZUAj2WITEZAYViqk5ZWKXUVYDuw7EHv2l+cHh1NXX
eD+Jt8cfglN2aLA/pgYLDFbfzk4inVuR14oMLmrH87JH8pjYAq6BFUQI0tBY4mBI808mlJj3lpt0
m0jMQOaHGppKVjSjuqnJtO5GR7tCwwz7Ge4PgRWTH196WztUfZe/DKInfoaZ6JmM8oKPI7BWRTLt
KjLyatU6kXcB9MBein/GMWW99p3cQS0wZXtsjtO9gFLKV2OQ9JZZt7UjRJO1Z6Ia08Jn3FbZi0AB
vE2LYdzMRlNhVaDXl3c70i1wY0OvB9sGC/OGdSqWJ9fmC9GTqbpEENr4AIcVWvEKJV/yo3GSdm9b
EdR3AgH9y0TWATGNUXqRdvyojWKkTQGqP+Q0ultMfsOosfj4ZfozQVUFqjFwf8Tqu26AIBgZjcAa
8a9d6hmPWpdiB+E82aZaGZwjnbnzVOcrRbLHzSsVFNXWA1QXmi6zRqNjoaiyN/5ThJJRj7aaSr9m
pUUGR9kD6ycjj+QatxYUvoT7jfDS6OgrlP2BvcbXWe/i+Iv0wv411/0/2tJQ51Hz7G1MhuRmAhb1
XDLDWaFtd7bEsaWrwmdJL8iDIOMA2rVrNuPJDG1jWwszQ3dAmoPWXYOxo3HEVHaK3XaN/qX5roY8
38CzHO7ERJKnVjjM8TuXeD4iF24Nqxf0l+IcBh9QBJ1Ejyaa8Zt575gf3b2ZtEeWXq+sDXLv/jQw
Tm1Xo4ysCyzd4Gx5gXGDgEZslZmaxyyU2sPoyV21hg5MhtcA2OnTmc7FcoQIhBkDlZMNB8biXMde
zpxOhOsGh4TW2Hfb4bIUoQW5MtGm/yQXghHtqDBJk61bjp+gG/mPLOYS2qXZfZlsd3h8Nm3DrGi5
WZGcslERqVY9vdQCm6IZnL3Gew2mSl8Zvo49Q5v6p2yyoQsmCQiNKE1Ai3sscacu2oRZDyiD9hPm
GCcimomy+6kMOsYy5dfKs+PnpnbVDk8mS9LKQFRVavEmy3XjTDWO3DZHUmm3E58Ym5vZGPq32sDY
gLQnW+Ve8CHSxMYaRIUZETpaFKf+Xpn1uMIaZL9M8Rx6iB8qD7ChZNWEsjV3xSbMt7Luou8TIhlB
lvxT5LnTyRo8fZuC1WWIqWUM9wEoX03Zf+A8cnVC1MUdvlv6u1q5scyeVVlYHLI5+HfZqCUSGMQC
v8nyLj1+saOHSfeCBW+6BMw4Zss1u5XT6+s+5UUuAjVdtPkxrXMiD8J/d+v8Y26r/mFnlv3CNWOv
11xmEgwWNp0kmvZEwOkM4tatXg1Hi44q2pxuNShDe9Ns5DqaZwouv7BtHY1uTCrJSmAu/4EhrPPw
5+Fq78gR+V8TnmdJBoKxNNssl84k+pbCF2fURPya4Zb8IIozRqpDIohMmZPgAcSYNJzomQnT6lDe
wv8xWusWdNaMf0qT5+VdJTLBgsChJ/uGqg9Zk3uRzLacxg1Po51jls5whByp1/Ce9eu4c+6Bn0Fo
0DTjyVC68VS5BQEyFi+85fLGSyRFNXHWuLLdbznVe+O/EH0OPDQeX5Kb3uGUWorRhlMEzTBinpDA
eFjQ2ERgSX9u4P2bnHcSDda2r58K0C4XByXyJQkomfHdnrShNXiBh+dIi5nuZ0OerVVlF2dBong9
lNW7YXP1r4Vr8UZmVKces2lwIm8xcdRaqnkPv5DR6zg+qiEmDMoUxha0CQRlIn5yQ/VPeZAF50ER
rthoZf2KYyxcGzqjdF3p3mnZVKoSx7F3bwPaXpDCFsj9XIojFLr2nBRkZEWJHe4Y2Rq7PvSwePZe
R3+o6reUahlzqCw7Gw7xe64YjC3aZe3mQI5eZWU27MmMnT1FWtruGNtoGFDR4aA0k2JDwg7XRuqq
QwOhGxMszHhTuzKyb+6FTWOCaB6ak23TGbumqpufCdYuPpJVLUnJGSLnFKYTC+mi3LtJsWM1sE5k
WD+5ymV+OrrPjv+s5wZNKt0EZYvyei/cfQKT682fKNAxaH0sCc3Y8FXuVpGV1GcrCaD+abpE5R3b
6donlSWOLea9wOBTRvO0d53wCLoqQ1SSvdhz5eNGQ3vGZ0dFidJQYFJ5eEbGRUGTWz3KkmsOelAU
I6doha8vluRymxWaRxBl8OTnQU1jOetYTUjuLdJShtRyd0XjV7vKRLTR1k53kp2N269SDWOyQT5L
qXNpwKVmDrp2aRnVr3GZMnMT2ccYwwwI4gaD/nzTi2getogbTz9vMoVeuC9oCL80cXRUmSaei4lk
rqohZbqH2EFIz79sC0Wq3UXe66vSlPcibNHgQaJtIv0mjcw5I2cmf1LzP9aoWPZNqTsXCy7pbhq9
WSXRttcgieUKCSIQpy5trH1dy+d4Bp9rji3oEzXBnn6gfRgHbBttBhU9HomXse0OLU8tUWijHKx6
Yi5ZC9lPNfm4uwT10tot3nJIUuE6Yha26Qgy3ubmj05vvNs0S4SonYqrMZkvFeeqkGyHOzUMMaQu
vKs6wOKvNybk7955HrNOv+uI/kmJtB5mojYJ2qcLqj3/nLcYHsLcWOszg9ac4YhtkPfHUqvQgeuo
vFNLySdbV0yzieBhvjHd+3h8rbq83cvY+OrNY61ORzobXUeCY9ZhSOKwnM9xvzbCvGUMr8NCNaQB
VNEH3eierLLkIzlv8qDHk2wEeDD+dVci8r2FVuBdpFxVBiP6kut5v1I0UhEdlsFGVVI8AVSOMAEG
w8oZIlw/41i/4vF2IRlgViyHkfy/woh3dm0e8TajYqXvQmr8Osp152sUzTBlCYjLp2muhV56lnWF
Y3nZXTbu/P1fTgL//WHv1/+JJ5EdsbZsfv2EZc9RjMv+/mOjymK9GqIYohet0QrOrPOyCVqYGKtl
t5iXHkVAnJQefMKzUoRpO1E+xMihHFoovelhT4FZdAs7/zktJT2k+ZYZE3/oSK1FT5Nr16DZmkZa
rKA8Zu9E3Z7S0C0+WM3BgUa/X0QYCrrPoXZMixBcKgdbiU8R7M09Sd/xPtAb9Ke0LfaZZ1RPjIw2
cdeJm91XEDYNxp8eWpxbNztru6HctmM/Huku1tSsTF8TV2vL1a/by16lA+MS4Y4ZJCbqBa4qUXSv
CNpy8LUH1LmIZZ3TstHziqhzuiu+GL9mrrEFhn/mGR0AJPRnqyeVO3YGPNOt7IiaUP15OfBrQ8Sp
ifo6Lruz0xUwXJm1oNdb7kiNORdx0q2dotd/TaIggZvMHidDjDZUXStyYQRD0uAzGVn0wm0R8Mr6
9CRix+XLM7/azItedBskEyLttwKk1othvnbjFONDH+1j7gyfQqmTaD1HQBeKHCZfE95GStd7dL0/
bky3h+88lsOumuMDqx6sz2bCHagmQMlog5wV0R/6s/iDwDbnSxvL95qxNb673jIQXFV7fQZ16iAE
Lq2ujmaNGnCZXtI7AhCEsvUclj1PphsJ8Osc84NVuodQGxQK7Fx88Fzn4OEie0I/8/OYotZZkbxp
noGyRkAazBLqL37z3gOMaOVp+gxVkZxRUnXW2hAWt6ZmJNEgA9k1WuJelF752LdkBA+iGr6K7o9Q
pfNZeCAOSgrxyCrOAbY1BwfauKqmMPtMzzDgQhTQymHuWmU3pcxnM0VFOHXM3zoTg9k0r11YbreH
0iKT3kM9uOqT+ruelM1GsyZyPKIifYF03q10DwXKUI7Ovqn1BlpV9qOdP6hmpj3FtdYfev7oXYIl
81JcrV2Zde7zQKPHsIrug2H+X67Oq8dtJVy2v4gAc3hVziNNHr8Q9thmaObQTfLX30X64OyL80JI
GmPvCRK7+6uqVUg+UQB635kT417h92fAX2+85XjnR6AuLrVHPD5O7TOxBqjt0jlqcU82TsZULgnD
2ISxzD47yqTXJh24l6aH6BbRbyGn4SPGY+K09GS7RFmfSutjkaPKPKvvmr5f/p96nHQ3y1dbXATV
Y7nA7IYAVLnpIW1Tf093KbvXmrt1MmPQs0WDMS0v2vSWnPYsIxyFkqp79QlKlUZ1xgZrXKq2Wscp
WBKr4ixfZVc7CoqvkTySm4b5T8vJh62ylNwaBrpoVLr6pVQo6Xg26xujdSICPd7sMaPi0B2i6HlU
TMtk0Wgv3Lihfndjf4zDcl4N/OZKjrS9Ku7Q1+XpSIIVKdZjleCLXkV9RO6YgD1mm40N6ewKOBM/
ZBSdwqlGo178Nz2R0S1VE/4umBxoeJ33W5MdZZx0y7+BTg1vExGhNNWLN62AL5h2Afb0+VmYtK++
cUKlhV3YtA77jirclxk2icVLHVk4aVkcwX6wdYPnWqziiUjRLK4jndmxB4iFbJefBeGRbkqYRCcO
B/XJaA2YqhCMVeUMtMto6tHWpoHOyUFHCKofhW++6oHSb8MUzm0CHVBGRuFrmrQgJeixXDUUMH9O
kpGD3pk/e52qTkUTHZa7z6plapaUkrh+P6FwelhfjQLIqyzd9CMYu5dkCp5T2/0Uvlc/aaE/vceF
uyZzRcltUlZbyrk4zOTOtXZ9+zoazi4I2B+DrnSuxZzLEeHw0nvOLsUbtYQimxTKRm3jbzQ6opsM
j6/NjPnsXefoUYeoe529rViQQXyE6mZhhr0VesI7aLbzxiNzqa45ExN5OCmmvb5ojA1B0/DgUSGz
qedApLKJFHRSHpZxSGz117JBnqwiXGfLS0GiSKmEXbxr9XK4gWqwL6BGVslMXrdm4jiHnv95VErB
B7wfzul8TDcRvk9WqIHWzrlnOBS1WJMKH6GhH6FBGsdcJaqjB/VbML1I2/6PiKx3pxUxYEVZrLVc
e+q1MDwqdyKjMf+Ey7cw0fZ2cSAjD5FngTiZv5CXXrHTIpptfKBBsPuXayk5OE8ai8fyjzIaD8yV
atTcDhs/hcbQvrYlGX6MtPhvZ8vS4lvCiWP+e2SnoG3wXhFPsKgz14nsc/9Y56XP/W/O7i8vLZdw
4BQfsyEAID7lVzuu8+vyKJif1lOjNkqF0//31SDnAFXqJvH1+UeIePNu0Ai6zfLHXF5bLsuPb0XJ
m9NgvP73k/Bu3VlmyG7QKhVUqUGdlkfW/z7yzI4PfGOpHcZ3qgwjf0/dAsVRk+TDPf8Pi7GZmKzy
SeO8ND0tF820D+EAPH15Ju0fga/Wo2blewO9+4UZg1pFY1z+4RSpu8VBKpo9sA94d68YdPJvwK40
2DvYMnFzFRmrqeMNVBwDeS9r7cWc17d0eJkZLTECh2vm5U1JDhE+vqkdaAk3OpUt0eMOEsNq0aMC
QxuoqKk/PerrLp4SgJJMbWV2aXXy5vRzxVisrrTpFOoxY2D8CPHGo79CVZLcSdEZ7TVVcXs9Wyoz
tlOpMNCiTNyGhv2SHvHXiSmDtNH3DqAerYvuVQCPkeBdil3Wi3kWLf47L/XrJDBiJKZNBhTBXQUQ
j0qwuUtEqaTIHGPXnFbqZJ4hw+urehLxyXHBYfLTfhFwTVjuKua8QrBBnZ/6NcbEmJ7RlVJX/Ovm
LjFYTxLOFVsy13Rgz1t4tnA1ShVqQ9XFJsD38LiYXEvDtfdjyMRSpfgFO3aeO9OsL0mfENjqsYLF
QN9EMM6FWLJ4bxa3aotxKqHqfQ/uQDvlhDgZYogIPYzwt2CVU5QDH4qcbyqVGsxOS5r+xqBX2rXM
bt+kksOWKiTs6oBqkcGwn5x0emfR/8MAJzA2Q85t21F+eJ58Af+I4zR0B7IUlnZh2N0dAs9vwd/U
w42GLVr2IAG9hT4th8xufsHhEOxEVfWRZfnDGA+LlYQ35YiSOfabKA+qL9Cr0dqYyn+dY0vxmEwf
y1RzdKwfJW1Mj0F7NYXhnXSiAa6oMWG6cp02VPmwg9OCs+ZzY5IVU6XO8PkNtSwTJ3uWVlAVxdlM
pk+/7T3Y7+oBoti5WuhdsTsGB4jS2rX0uIlRJcJOHji9keflKcv7veH484ZjKH8KRaym1uvTlNfB
pnaa9mAmfbiWpmkehR+n8NVsc6O5TXphdUPH9Ypo3UYA68i/HnHnivNymTQ6cXscVFuYS+m5MQOU
JBIlK9edvB2Mpn1IGniquvYFNg5do/BVPy2zfOq7jI43rbd2gzaw5XR6Wt4ZvIIj8dEGzSlznzuh
HVhusK9NpnN0R+FdfMLXm1RM3c2E50WEhsiiHRUfSXqZxNCfZrZyTKGAD0QU3qHSmptKPLbEuAYR
EQQHxLLdE8xPbD1+ieYLBBKAIUVrvnbKrbEU1fq2KTufdiM21KIcziNp6F+lHjJfmHQP534hLmAr
8qPyKjYHagqguXIJnOrh861SuRtmd9fnyB+O3dmqxvbszJc4JzyqkMC0mKqqFr1R5AlU+CYji0ob
yhazQfU2cTgH7OXgmlWA4WIQw3yKKmVfaPXag6itIMItFxxf4pLPbLj/ni6PltciIgUlJTFN6KAw
6uOwUTGxN8dL35ZasLDbpPOnMcLoCRsabDGyWE+zcx49/g0s3EDT1lHhsWuMut99ob84k5fSe012
1GMG0q+mmtCKAo25nFzqQKew2+wMc5VFCWt4Cgs6In8B9qdnoD8I/afSQvd3pPX7AIbZcuPUyOvK
yCeJqteIbjnk51KzdlVFn/fr6JMjHnO/OiA7/4knJ9vmTLyYFBKBdhxbN/nE0AcxGaA4h3T8dkJC
Tb70f7m2XiFUQsDmvN2/T1bJihzRegNj+dz2VfVR+cUxZWwLXMJlk2+QZJ+Hu0XtHxbxWWRJtFpQ
DHRkPphBYsAtEnXhv0LrnZHou9QX5Nj68cAcpyWYkddXFXxYetzdllfaympvDfmVtWYQSSgJxG3T
Kvf2kFWMd7yAT7URWCeGDs5hClm68qxvOT64G9kzHRp8T5HG4c4mJy+6U7wd3138w5n/SxeT8QpA
Qj/4nQH9igjDi+9vG7aPzQSpMIvDHabI8rWwHEJeoSx3CuDNttE88yyq4RyoNPjUNGhwmu9ZQKfI
vBquujhdZoIzMONNovvDnajNI6vlLwze+VsQcdeAws0S3r8OofgFVU//Bnew77yu28R6QzesySwu
6LT4p3CJ5/h0W2ng7oNo7iP3MkM/Z65tbMvWx4OswvQQUnzGpnGknc6YS7p1xtTLAMtLzZ0dGfYx
juhUHZk6XTj/c5bDWoG7BQWdYEtEEbeQcDdSLhzurXVY9nKXJpn52dseQeCyezVZ2mixIHWzvF5n
2GR6dhNH0x3NT/QeKGqSenu3sjc+XjrkIbqdCybuki1bRR7xo+V0wck2Ru62c+trdLMv9Eb3Ibvn
vElXmVl01LTnw0udt8mqJBD/PZQjYxZYTROA0V0t8FIgFz9PzL5HC4JS7k2QC7kDIQVq2yRUCbnc
CoZAY15wD4DL1FBIHAAMT6lnz/PG8TVASj7qcfNN1MPaeh44TiYj7SasjQnMYAH1JDNoKxjfaRyj
dzcW9SafG80mcjhb3C3dAc+lju5Sfw1jcETPjL6Z89dBL1aA74PW/U5y9RQ/W2ATYj621NwUufGd
GuXvtnG8T5whvJubTr36gSPXyshpHjfU9BT51Iotj+xaVGu9yxoyJ8Xesy3ah8MTmnjzMxGRT2lT
ZLyMTgm3KqmrqwCdc0TMLw56k6qnaBTDphfxoU+j4dRYcfEaC7XnUNR+OpXIjimOwI03M7qTQCfO
WEvm3UrU22Yoqg+6WtiS2R6FnnpFqZ3zVGUh0XDOvkacyzu9CxmkRS85moHb35dLNMP9liVAYJlh
V2DjBKmdbjd5gf4OnYfId5XIoxs1xjvJ8mYVZjkO7PmrzkieIKwmxlqp/v65vAbsz9qUpcsd1e+z
TcBJjLCw5m1soxjOTpq76ymRyOvJ0Lx0R93MvXELWutupYq3Nuns6RrrbvqoSUEcKj+30EkpIyyL
OFtbjja8pgGzfUHXfFQ6zqnjz/lcMORMB8yDQxb+DIqmOxO6QL8b6+5uggcfmgn3t81G3RxQxoN2
fAV4yJnTy57Bfky30aybm6F0KFeT/oucD9kyUEXFZOv35RFaycrRo/Tpv9eHEILfmORU0DdsnCIj
slgZnOzYNSM1sHEoH6Gup3uY0DQflj3aFXsld29GHcMOHXG+6TxoDGVNfM8rYFPZWL0pKb7UWlbS
UOTkn/AoKKIr/jKbqA/hrFNKr9/lwbBl+erQGfp8XVcJSpNUD7TtGGatDNetNY4b3xOvFcr0du7R
XC+/HtHbhLAzcQ40Dks6du81kr3cw78wT01qGSiIZbzDDBatWuXCzqjA45GLEh0lmt0KQJl74Qel
5Cnu30AwO1ucxSgOvjLuqqkpJkngmLXhtCMWYp8piSSivI0QcT4K0zNuygRbK/1Efig70EiqDy18
f54GQTysqY8ITsvTwmKWRq2JO6ptIflNlpP51pcUTRR5M75SrH535jkMwhmMXCpzrnYoDaJlNdyK
qS1++rZqVowW9btsVH7tIoZ8s3Ad2EX5KCYx7utKxMdeju4jZ4ROojP6HTG/PQFsVrvuhR0DdE+s
ELDosP7BoC/Go0+njOwb1io7ZPfRtuZ11Ij86/TlZsyHfAH2TjBUp1yEnYRFA8Sm8/wRscsesSrb
L9284e6TIb+PqRxXyTGi5PHZEj4eiTG7M84uEK6YwMyO82OI3rASkC9/MSq9aT6+rL5q+WYiu3v0
+vhTSo+jRivJAVXRrtMj5/do+h86KCZgKgVhyNCXu4pp3oq9T/IEEYQWq4JaFoVHjYkwXR5tHobX
KqnZiHI2XGlBUL0TMve51yqDozFP21JyYxfmb6xB04uTwijs2jr8PVp/rdktTwV8uRbOYEJe8JOj
IQJ/rzWOfGbeDXjZc8Lf8Vxa48nf1DNd4lZUd8TgYt83AEghnKJSoVZ8cVDBlV3af+GcICp3/e9o
5GCWT4l4o/aEYIAWjldVU1epsW1xFR6tfLYhu6p7601DvEw26E+qW0FmZDvl/KszQ6SD3282wR4F
udg63VgfGk9aH7j0v2QOUMPFGffvtGZQZ7zr85DYkV1Y3dpEKylkg70jTduTnhN1bIvtFAT1UZ8n
rkW2Fq3X/Soz/0sL9Nd+CNq9W40jJQkCH0ZNyQwWmO7Jjs1nPTJoCTfDuTVwugUu2hcoyX5OILG1
N0ydPo8xesiCuVg6mgfeDXCSaoZyDi68Q29TWRJoqj35dN5RNTWjrLAmYtzMElxr9yht67n26b8H
xGevkYLyggHuxeRtSIE74xcACagEIBWG2nBpH1A66n5V+Wgbt6jys++w9Z9KeYThV2AFJIzKp3tf
6Eizfkc/p+nUq3pMjF91W/wWjZXedCNtH1hCnG39TOJjuJLAzi4tGq8x1LfS0/SjNQfVIffAX0lZ
PpcNcOB4f2QlS+g2gbwkWF1azbwwUyl+eEb1XVSe9VLTn3vIemAaAAfuA76ErzYiPSKgMrZj4T4S
thKv5hlELNawxkDFIOp4IF0YwXNhEjNnxLN+AHzn0eEoaWJ04tzd2YwCt0w80n1PxOEd4HW9rlJQ
k5qnaP+JjM+0cOTT8sWU/L9GZuVtSobpWbffu9o/tXqcvbCAgTthd7EqmokIofHq1XZ3UFZ2t6SE
Zo2la9XQvUIfjm0/m4QESM34OruiBL+X1LKDBwlml09RtB50s78YtrmP5dix+UvdVUisbBtgHt+i
48cvHCdfBTO5MxBrpF12rhKKBU2zWf2LZQioBoKtJ+UngjFcqcnDVTOOFBOuByfsfqOO3lSRjIeg
9NvfVqCay2CnONtK668O7nhCe4n5035EYUjdTOayyooM2CgRodHXEqBkmFjYXgAPLKO/nFePIvK6
8uh0LXj0dMhpKiyvgWIuEySl/QRa/qTV7T6cq3WSir7sxmkOxtSOV102QJ3bLMK36jF7QqDhHuGP
e+T3lnoNbMn7wFRgq4dI/SBr8d6hXz4PNjO5Um/e/dkk3GkUnQG8ekyiS6lzcjVgscL+0ArUViU3
Ztk4p2E+UYglh7k8LM0OSx+WUEXmFAsDOsO88GETbf9kgwslaL7kYD/OlqQLNAi0aPt/vuBWFuD5
EmZSL+xDHdNdUhg4h5uZELns0OvWQRVwvPbVsgY6P5hGXvL5aTh16bYeKVnBfTf3D1GhK2MOufMZ
lF/PbzpC2tfJcKYNLhjvwJ1cfNg9BMbecehWGqmu5g/O/DPcG5izL+ycwVO4FOe5Fss56V1vo3mT
C5IPY7g3tw+Q0dkBVzlXhIIfAfoTCLsyPPWpbl7KcvDJq+b+2XUlvSKlOzwbk/eDg0vwo63aeh23
o3ntEh8Muz7Ddzg3nxA/STIFjO6N+ZI13Td2JNY6d7RWA5D2pe83n0ICik5ITZ/Z3CvLas6MV+4Y
cKkwRpnMROK8G+jy0KziX2RHg3XbUMo0eX3CLpPL8L+PaMAALkEbxpXS52ptRJD2l9csgQvcLFyM
IzQFcTQ39LvQnA4HX3vUbWR5nxKbu+2ZhrsvayD8PRXSAyHml6Cq7DOF8Cz1AB0tryLxjfV+32Z9
d8ud7C9vzeSgzQBz7koTJF10wXXv+zX3/TK+LBdttDRgeP0hVd0EIKeeXv6FkESRg2xJKGFRg52d
GTRkZwUMmrCVkhnjkcLms20Fh+Ue6wuVrOqAuHkUgHEv/U6z1kiqpLWBYB5Lv1k1Nj3qmqWHJ0hI
/M2tnjPU/JpSmATn3FPjE3rtVHv16oxJK6tNfaVBSgbWvQb2QVNcstcqfn15wi6ztyzvtlzIj0JV
pCpjtdjMETFt6HbpM2Fdc02m3NzUIPiv+sg8UlLFCyUcvO3WEy7iTzx665RS962nMf2zugHAgUqM
DGAtKflKAh9mBPY05lq5xTFUnspm9vH0NR1Oy48AHnAXUH+xMdMcgLl06OMMM/jR6Inv1QQdeDLr
P6bGEFmv5kBeM6zsJhu+OfGvmPVrqymKx+NSBdq70B1Ln7GZ45515HhauIvn5cI90Nv7KAhrjejv
vbaM1TJewKgW7q0Iuypz5IL+uDIjS5Z8+bjCn+DgXsmHvyzv2eVtvFyCpGEyRrfYIFL5pwRHvZNU
N+8aEdpPrRun57GpSNHRCUTdL/yLaBrpXuHpf68tjzqg+ofckuWbxm/qjAt5nqxVDF+DKjnYLIj9
2noBETBcFwVqKFFz7LQjEx795vTNCTLXhvtyMXQCtT1BZ73DyqqbCnE2GJvnJody7gWgKH29QaUd
IfuKZHxjNBdd65ZzbQKWfwerLV+XsyudVtkZ9QB10FhRWhPuNdG1d+7oLTVQinJSswHZK1sy1Iq7
CJmcjVUMl7wcTCZITnsx5kvSqv+5CGbwG7vjmFNhmiEor0/52Xc1Hs79qBvLCc3dsonQe9vdhrgW
0Fzgn/33mlVlmEfm+Mm/L8z/bnktqAEy4w4SYPRAH5Y0AHFOdp/rdJKvTkkS9Yc++cMng6ifmT5l
CCV0kA8C2KZlQ5kaMD5ykHtZvN+ag3ma6poTFiBKVztxEJoePEF3K+gfirqPnNtybwG3qyCZFZXx
RKyneqD+Vg+l+k3iOewMs63L2PniDbYCB8eAW6u0166NPBRXkEcMtnR81IJGXac0rsuF4wFkJH6g
jeMhGa2Scubh4nNa/3veTl1zbQv8mcKsHwQvGoRCht1Wyf47wBryKiCjiY2O/H9pszA9iyRL2TBQ
JRMi8dFkEr3paf5phUiSy7O0TFwMXeT+RKz+ij792+G9fJ3KjWw159Wwqt8ZpyZkhaqnk4RRzcK3
o4aF03cdmJe0jr4Da7i3WHWhqXPpqDHY2jTUrZl3/c9rFm2aG7iyAqKGgs9VDeQsx5Y4ameVF6TW
cltGOolJzMnXJeizPDJHHUIfG0dqJtrfaT19Cq3H4WxGl1ElRFJhBF1RNsxnJU0XguS8i82N4hsn
yTccAWcH5aS4kFqAbV9QcKJMo31G6cSc6SfpI65NbMPzFEpE7RzkSOJbyLj10XjXBprh2QMQeokK
6noUGKOktXfOaBhYr3rvC+YH26wCUKTIATMQktoMfu+800zRrEQ27IY5GtVlFgt/PWZ7mWEONjs1
7SgJHPgk6MFHGDWvqo4RXvUNCdP0KQijdIdF1yKk0PnnScIQ0wSE+39Pia8MEwmq//O6047x0QbU
fW+b4FFCgrungCgP0vGqw5AL42H7DMvg1mTIXkSW7DZIH3bfj5uR7SKKdUrTFMfhdDcN1NIs81UV
U0supzo/j/MntZYJuHonQNruwsNgWt1jEVgYrB7Mou0eDWPrLNSLjTnVvKvB8+FaI5+icxzHXzHp
h+XpcqkmH/q46zS4GpLsw2url95xka/Dtl+1/jA+Y5J5M/Ghfjnmz05nmBqXJeJw4tNN7uNOL0QU
cPIboHo04qWLfAdWHHpD035Su+m8V/yJboBgv0ur3Q5arI6FoUWYWqdhHVZYf1oXpkhj6v7BS0X8
XEA8AwrlNW+RpTqSefB8YA7ItZwzHrBOhLbOYMUZoh2f3TF7Nr3S+NXVdDcCVE/XHmbm3ajcFH/j
+DTqrvjMsS0cdEtxymZbCQZGvWbz9+C6Q7xpWlXuyDBzJmGJ2QjXeAVD5eMWfZI65/xVU3NC69Uc
w17AxKkVejuF8RWOuYtmhH9IZ1VugO6bjjzqouaIiK0A69dJzCb1f+DkYoohDfjqnaNDvR0xKzzH
c7jIrJkz8oaTStt4+FPeIWNVK33Qu+/eh1dY+ZBrfKayWInt7z7tf6XEXq7J7IghMoHfAintwt2D
vYCVBoeFTk3O6WqNSj3bo/rtkbF6MbU/pd2JfVVPxnoJpgsHNqg0dSrDR43lvS4OSYhhmi2u/rmK
x16cAjcc1lTogInw+ydLjih4szLc0Ba2isDpgAGIJJXyNLsnqv9L6kPeU9Xmh1w6f/3ZFudMPeMM
K7bcE4fEiIWSt0E1sAsYp/rMB7bE6aPzUYudQ22G/gNWy0b5tfF6AGTZTuui9R+djoElnw/J3KHQ
gZidRlpiPylPmRcP28/D6MFSzS4QAkj2NbHtH2GVZwdD2AhtPk285yLPdssXl382R/0H8xFqNHwE
EV5n27QfVcF2JptqdaDjtABVV5tb+t/b23JpZhUlNOoIDGf+TYVa8ewLWeAsK34wucwPMqwesdVo
XyO9TUSIfjCdJRvAe/GAzyj+8PPauhlzD/xy0Zvh4vmWeTHByD/s+eJmyQ/cdu6pkkT5sjIFB+57
h9QdpyuDHbCcMzddsQH2QFLcigGzGWBhcdZnDg29NteQIBO+Z1x7yvLBDDcMQ5g36fIWNA/u8eum
N4d3rVPDmT23O9sKZi6EKzbU8qqTnnHSxEcn6S0BFs8EWR5aGpHtXEqS8lyM3JHXab6MRXpMtYGg
wAACJBPjJwNRxIy+GDcDEamaJthDOmOd4hx5qlH03Sfm0c+iYT8GoXsTSY4zB/LOF+6Ud9qs5N8u
eDUtwSi/KtNbokCZONiEnetSIq91WrLlcx7hsRrkNp7tBVkGm2agvwbnUvoi6LkAd4CGqE96g7/K
knde2kCkyc6Gw8msxf20qpzcxzWMh9TVzei0YNJCKuyJ4VY/NWrOUbN67ziMkmSqV//GifLl4Px6
w1+8dxqreUoYau4bPdEBCDrdMVd3xuD6C5twehtXrlnYl6ob7ItUcbejuw7ci+fKcxjhAgXF4IFI
Dl6iXqI2TWNPMyuVvlEBIzuQBvz5sXN2IpqeKjFkeF93gmqp7WhgUMgsx2SvhwW4mWmEXv8bkGi2
gVCZPHNLe3KjSDtCirCetYbpwdgmh8qoMCxZRrbPR8A5Bfydfxt3lw0zWIz2OA2sN36OsjwYpgHF
pXidWh/QoF3mT/bUgZuZd2lpim2wD2YijV/c5nvVSSNx54TMwpmH9RjP7T/gi6d7omlM4rvxXtgD
4LO+gXyHUn21KjNj/w7US7irvq6HO7ePfOfjQdwHKH6klhx5+2c2aMoYPqTn/ynqZNPHQLhgn+jb
uBDZvjDLQ1DZBuDoguEo6WQYtjgFoihp9qmuDg6xXALNwGDlFPPP4m8vS9wLvR3alW911fTNqUq7
Zh+2Ts5cyE4P3Wz3MrW9X+xUZZ6LOdiEXaS9G3mV7go7kafBYTKuEu9sEiN7xmb2UXCfe9b09k2B
4viYqgu7nOxJU3nCLKHt/E2XBd4l6m392URVWdlDO166ibufnmBo1HBPTe6A+6sW03tQQ1SpZnMA
iOSjb38FRWJeZOT+JGjjnkzdWckwu6U2ubch+axsVsLEpFkohD0zl0sAtOCwCccz34UizffeX/li
d5IwwHyB/52v7YjswkB6V5GM3PlJNR4t0+h2WVKx6E3WT6flVrrz5rNcWFUvush8Thmu9Wo5DgnR
RGzYHQ2r5fusNQwqyoYvQbIX+k7ceOdUM180G2Nz1YO6XhWz0Xl5DgVYnQPSSkd2RJvlhMTUA0ga
eOW1NqM9IIlR44PTZgXPImXiKgJ2/UVIMD//hM7fEtfFrGAkTnlIbGiYlVaMO1fvtv0cLV3aF2gw
20I0hRmpv8dzWeZyCRMknmKIs93yR8kKOss0vDCXsAj0y/Kod9JiI20vX4dwZsm64I8wFd8LpNT0
UOX69FaGNt3mzrZCt4WCXH0UIaLC7H4ec11D7CXc3tPct7PnmgMsLe1KghDCi9dghuHtunNdlezp
aspXelqOmFWm+GLplITrAybS0ZTmScL+3VaEsKAwGydr7jZQEQxtWACnhhKWXd2zNC2fhyyq/jgM
5XYYTYm+wH5iPudQFBon4wm2Djm1+QKf7MGxtj9qyYeTKvtpGOxk7wQFY/YiHriPczEx31y0+hdV
6uq6vGxN7Unl7rgrsWXflktcu8HNa6hXQXyJiqo7+TMHFA86OyuTqUFUJs+lZ1VHx3aHFX0b8bMn
PMKLhhNtbGui1o5hMd6f/M7U17gnQG13+DQei56GjZX60hQrlWNPAu9gIK4OlRqHjJ9gmPyRAFVL
ZZObkswKPFmuokRrVpKG5Y1XdN7Jpclmlk54mCdwDTn6kPN3BjRXL0p2VpRtXBCTeLjZdcRlc4Jn
Fe8VRXuUV5nG85jZ35Mffg8CclESyDuZAvu5otPw6KJ2gyOw8KFTyrBaPF39XJFBbvWcFY7FXygr
dlPhfNSy4sdkFHxeLkxNUvq/On8fkis9F17+l3CSf2d4RaWEqDRi/ZiQ+rltiigzW3uNlr6gGfYd
DTx4wdP6q9IxEyR9jI1F9M3DMfxwO3pwoWK7h+xb2p/hSIY4IlB/wM9LMjmJvnuowUR5uGgFCX4p
a8j3JmoOrGz4RhRiUDRKcwctYmuSNvKybPScMLtWKUZYUvboFwDsN82c++rmi5nqLK2pf00d7X3J
pnVmJ8+17p7HFBsC9VPp1iPiCaUMEdyiyzNt5ESqPxRbPaSFhGre5Cc35nWjF/qdzNODs45aE9cZ
XguBcd1po+d/+vMkIkUwG2x4EjOlUxTxQgAHS6Sb1cYC6TSpL6Qn5K15zN3hra3YMZzbBrZgb+Km
qkM9uC4Xg9fWYnTbzX8fi3SEa0yEDdFTY7QTjgHobsVbQXYFomFo0qpHC++GPnQNOLqbMDc8t2zp
/kXM28D7TsEGXZrUVW9xA5WZomFmcg13aUnHdsjgedtO1BPJSryn8fgWZckunXmw9via6U10bVkC
LwOp61Ylm4raX8wcI3JvmJAex+S1T0RsvzmJwU+Rdndvxlg0GuZZ38dB8LdmdtoB3cM//MEWHwed
BQRk3djRSxnb0cMOFeHjtFqLXjDDSD0DfiWH3ZNUTXDiM9mt+pQYAu3K2jxIbcOKMFzzSzMYkYua
qh9gIMNzkCnzlg4jLTYNLj5QmRY1Ch4/YZJGR6lTbtJCA7kjyv3jOiwvdbaJgaemKdphtQYzRyER
4F+4wDkmp8m5y1Gl0OTjL9VxyIroqq8YI3bvFFAVq2Wq1Bs0F2E/1LYjI9qVRb6UoUJb4PR08XEm
BfR4xVrL4TxmhgpSxmWUfRGYSRDwzYNZ1fHZN9jblDHQw7DDI9HASeZNmJgPq0JwVXJ8ldMUPHkp
rt8M7nPQEVkoW1IHlGIGCQAqq6GjZew+Mz4641+v11iPM207cHjEEhhkH2NtRBsc1ccl+98Nlr1r
iNadUkKXLoyO1VzwEDi+C8YqxR8y29vD2ehOBNYBCSdDjm93DQPULY4CDyL86N1GzSS6N+hvI5B8
qFfeOxDZ8m5nU7n3tKLeGHaUvMRFQHyTncCa/llxrXxMbGYdvbHNZWaZUohMjHTX2wM1tTbVWj5O
DuAhic+Qo4lQNt8VwauTHzLnzHvV3xDxyfuhAZBUVLxHFFbQwqvjzYgRdWVJQHYCPohZYEUzGGs/
iBh9FRPBON2juYshJB/NZNotoRlmSPl2MDKrX4vgVzqY5c4ppuZHL6D56s7PITaxX2gxnLskvpZM
y0UUHvSJqt80LZ4Wx9D/I+q8lhxF2i36REQkLoFbBMiXN111Q7SFxHv39GdJ80ecG0X3zERPqYUy
P7P32o61QTedMIwNuF99TuWRfTaxkwhn5e5eBMczYAsZ29t/v7UqdONFt4ndPZDlns+Cj/25QjET
CJJhl2BoUFDYdolOLNFwaiK+q1J9u6qGEPZCcKVmBSEZ6TTCuO0FCysmUvtuwYPep7FDWrA9gkYR
UBNGFOHcWd3+/qN09bxc49x+4bSE0Wf1yaEqsCAtSxWay5B/Eab+dyy4Wih5+YYq+2e5xuau0aEN
12zMHh3cj4+trPZLWVv0tlB6jQ69CqCB0U+zdbrhH4CE/vfLu0Pt/vv6xuE2h2o79gmrCrPqusic
8XVPN+T8eGPT319iLf2bJAZm3aaoLg1ra7VMY2D2CzkB+VywM0Sffl8bt6zAUrGq4L7VMBqs5IKo
80yeYKEEebJ6T/Tw65vhcbygfMzPFUDW59zNd2AuWDO53hQhw/m7zlaHanzmn5Ca0ScVvaSR1j/i
fBqtq90tEOpR9KCmMg0aImO49FP2vxekJzi9by+J7tVhv0jApLffOvm291giMDSu9e683EYG1nDz
p44s59KqjgBbxQ9zu42AEsSAlzLzHlmEEkHrzdUpRWJ7kZb4sFwGhlTIxiHGwLC//2dZ4tDeOaT5
6E5UajZGeOSUsIK6XO36khSTwtyeCL8yr9NCshrG2DZUw6ZYbOsLwsNsebi/sJBdHmKH40dDtkWT
w78YwG1dTXWxVoz0qySyenRLRN5omq9Fc53iBZJwjuG61OkPpO6JT+OOJHSajhPQNBC865VOmKfX
VftaTRXqU1aj94PMpUs7YKbvdnzdHp0WjuPSZnXU3k4EDzovC171mjcpOmzDPDqzqfxiKmbEqqt4
mZfKijDsm1GVkeWOwAVrSOadRdk8F3r5Ebf29KKlrI1B6rSH0WFU/L/bWlME+d3UNGkyLSSbPuRk
zM+TLP50Rvko0s17StXG165biitWo2f3VtphBEjOK0eZT1HYPwtz/CzQxYdtlU2Q/WcjsL3OO5QG
Uomc+50D6nKX8ksuaNTi9aFOqx3kRwpAVpXSmOdgSHsPm/jtCaRn9q2UXn0Qy4qWd5NAC6TwC2bj
+0T21oU5zrE0DPZc1mQQXN6ZJ0TK6W4tmjRyrNraT0ORkOBui4C/6uRtjuiOyXE7Vxi8X7XReLXK
2fsW482K547IoxFIPTuIgFiswODgnKrDsgFlfouM1R1vCAuLa/cedrPJ4Wnx8I7p4+BEK2KhnUTe
+NyxHQUFCCJGeJu7KwFJBqQJdPBSMwiGFju9/34LW7lC/2v+y1azu1TIonNNSw9ZNsynXurzyZqF
BhLz9ktHbuOhq9TevLv7TespbjX3Mv6kX9zGXr7ORrI+6ZlTXFZbFtGIsB3ENNdZURaPGwKyoCJr
heSH4pXMithJp9c0HadXxOwYueLc2TNpnV6BY2Lu45PJQJNwnNw4njH3SPI2aXXzoIEL2zAaeBZA
jD5pz3az4YPBZO/ffwv3QIY2W2L/fm706QB0dsZqPmljd0nVLRjEU9u+KPiEWwCiwlA7FEcxGqKK
EAR9U8exSvPH+3W8xMo7zyyKDuY20fYCO/zurfUgTyh57T+9OV8sQGRBbsJ4djPjNuBOgaKSlkZE
2MI8aDCra1Kj3x1QcAedKf3S0phXItakK4AY5MEYAuNPZ+pQpiOg/ufU1lvjMcrF0VQfQfqpPYJF
GdQa8vvCHi8Fy+lHWqbtMV+IsJi6/q/p/YIDVL+Zk5wCWdkwn2634l0adH9pcUrsVII4+P//hVrS
A7BcvkFa9jJwrEeV0ujFEO6Ahtb2sw7qwErr/trqOcxDdKaPPReO76HvCw2PXoviQR6YDLpRbHnq
x+hskdYieOv4VgaDYVmPWd/+qSFZHyxx5Yz7c4/CxD8SEV+8fbcMVTARpScW7g+SCL6vpTRkhChy
DDzXPv33mDCYOJnwUm1Lf7oD2VF3OoT8ieTBFPVOLcaHnJ3ten8xDQdB3v2Xero1gQIvEvA22507
LTBuvWenT4ZTA4PvtBnYqVX30I2ifoCarof/jY8yaq3/JGckRYtdghotFC4TGeNeRg4YEUI67+Zx
4DNnEVrvGxTcj/FN2DP3bFLW/lLnzpdW24T3samiPSre7y2ZVvdvntFnvj4P/c9mnGeKaz1hF6jp
b9Lq8pPS0/hxOo7MGutYZnttpBukz2FDOGVHfRXlR9f2+a5hUvjaGT1bTAZAVwLUC4Jb8K0kqXg1
7KoLQXL1+3Ebqg9Sp1UA/zs/bjjLPlBncMAgl75XSf0kJFF483pNXTALrMy+p1SvbkJ+6Xu33mgg
HrCgm9DSRT3OwllZsTahnpM3obnxL3e1nni2MtSECxf1dHtxYS3tyhQK1ZgN1AkoHA9p4iwIkfr+
FxcuhrSuJYO1G4xdTz+LAsO3ZNZ8bES7gWsowFODvovi9QYiy+RLI1V8iCcPANVWjAeXcDkUGoF9
6xhXL/miafTAlKNV1Pv3dgJ9tJYX5a0w7z0KxAIThdkhJi6EvgfsCI+9XeOdXcT9zugQ8liJUzzB
I5oXajlABlYa82MrmPKk0/imWWSP28hCmENrpsJd40Nmq9dVFMW+lwNDRHNynzpm+E+k2ANvq0+Q
7ppd7dDLbLa578dBPXWbahhZagbIo2oIZUa2A6TAvx39fJ3bARLFGtkcqOHNdbpDzVsF18NZ1znZ
I1szpZL2e2CMr+z0VArUjsu8fKoKmGs2NmE7xeqMeHpPaFR+7NHx89SzBxlFe1ucOCBWBBiGeoL1
0y/vZSoKANZLfWZ2q8j5oky35h9F7oAJmHtFyApZMpjJP4ymWy/6Mvwa49UNs8SoTzaAFXsUwTgN
3Q6oUwEqh3Xb2FePHXE5RCK7FJXN+smlTQoNnBQv10mZ1ofh7KU8gFvstSFqSQlX2MOVl45XImOm
SzU113sbUyyIGj3NMGjcAH9qYE0Oy5aaF7YWh87K9b0xLT9NN70OnfXsJvDDc1h2Ne6fJ5AEK6JB
IrvI1xwljY+qhzp0wDuHWaUfF4+ZzDqlCz8n8rK5HN8ROcx7Qs+0W7lJRlgnoyG+OSKzXqLKIqPV
2oARdQQI+jScdTgX3CC3x/vMHHbftio7pCWSq3L9M5jxH9eozkVJ+kwsmOFPGSFFlK+I1RLrLLuE
0WsbY6TkXvVSkmF613zubeKlpjmJA4m2MrRrsBHryEHI10SFPajhXVsyARwQ/D5b9nen20202M8b
vO+eMNQd6pjmKEHpMDF1rmxF3pUswWsiKQgyTUSLYXy4qWhDSXLVvM3etUKoV9GvwoFeFoqWJT/P
iHKwPtjn0hMnQ4LIdwCP+bqnyZMJ7zBMWMbtZlH8tDgLfE8y9q4z3KtgUljgNr+7VEzobrimElY8
FYPDvaVP8xV10Dv7E9K2Git9kxUEEBzV6rNHe65dqaiyw5LUBil/ztmKu9/kLLRXxrMDJu/Vi1Qn
X70UxaqcmlNjmbS4/QvEJ5el/gCif+LTEZ0GqZQsV5be81dGORma2uxhl+WNmYwM/RWpeSzYMZk5
65KklPODoTQJMEdHXpUwqV+fIRZN13KM1ZNh8hmjDbC/mMTFMTBAIlAJjknwV1gDscZG7ek7k3Gq
TxX0N29QNye9IvHL7I/3GGIw9CTzDf10yNiog/AEVjR3x0WyibdqhmuuAgRvr04JU6ogg63ZU5DU
515NaGMrNv6zAo4yipMdL4afggt92GKdabE37PM5+enYdv68mQALV0a7wC6rv+DHU4K1nafESP6x
m8BYPD6nzS31oyELUmZkb6IeCHrpZhQWVuNPHM3RZKg/6N8NUK1vscsULJlFxZeqhZ+KW3uOMocJ
vuftNpbZvmdAHhKiOAuC6Q312AkYFJ2w0GyPDIHukcn0nPaJQLld7DCoS63hhEkQvY3aQIug9kIJ
jJYFFFHnxB+9lzMF7dr9PErpm7f/EXLlddd41k+pdzdj63hmeWnj7AbJ32k5nQZkq7X0sM9kdYaK
2nH2scaxOxDOFPSm5TCCIC98nZhaomTi75Zvvl8PY7dfjR7ySxdoOGz2mCdmcj+AMDyruh+vSlRo
doXzEg9aEXpbDtREPCR4S9EtLqe8NdyjxSMPdpMxiv0KuhRJYY65exgSquU26pTD6qx8YVU7hPPW
fEkbZr6dSe/YTgD4NKgqweRh479dgTgqiheiw1GhKUp489PBy2o6I5xZu6lRWeC274cB5aDHgE80
63wQdvc2Js68X7pCnC0sMLGqrpql/jQOwP4mWSSYRSvs80w8MmXQmR61lr8JotNrls87u0G7VxLG
PcY4sNk0+q49XRzpjGxz4vp0fxEOX7YJKRUb/ydEGSh0occnMQxR0yZKroXWELIGPxNAGYeIGHaa
LeJjtmi/ynE6jMBeLuPq/dUtjQaiK162pGsf7y+I9RFlsHMsTb19lCbHjum26/n2CBma/TWsmvOY
WvUvZFZq162EZkgdA49std/WXEvflm160Ss7kvrk7dHv1kyEm0NOcigss87wRcf3APtBkxC/q5f5
qS9bsWP5YNOjoQ7QIQCPFIPYdJ8q4E87QawdGLLG3jsGw4I72NCQ848B4iPVlfG6YIF/jIcLGlq2
3hOEk8LG2adYfY+L3ewbA4WVO9Ict96LQQz62fC4pV2URXuhEOIxSv9gS6fm7OjFaaAjc/GttWou
RErWF8FsZdK0MO0Nkzi/nQZT8oxm8lqijTtXrZ0+F07ZAG6jbAG0NkZ1a/9Wi5uGICH44wwWheNU
m1G+es5xSp0wYYqxv31N75J9StIHl60vEPuT1djrdWqdT2yAzbkhPyyY0M3sHAGjH73i76rIGdQR
8mCR4syFwilgpkOAkJf9mZjMYy0QT6OBqyMwA/qJfeI1zsyTLJL80k7pHCzqN4uL9JUg4bs6dRhp
tNuGqZUtl9GPOTZGR4p3IdLFjzEZvgjbfTVI9ONZ1EJykBF5ScTVlav/Kq1UOzXleKLYnoLNmOJw
/Idh3TjPA8kygw0n6sbL8StpdNF8A/FYPd4NbexPUMSQ6AoOSVk6TYi4jpOyM1bfkIxrMqx1meHN
vq2g1zKweF+5CPcrBNFR69aTjrOGwnhPcAYSIG1dGLujCJ4HYw1b2bt+U5iar298MkJ9rgC8uI0m
I4KQ2YK+TJBEVXUAfYr8rIIVkMVTFKlkUefYsQJk3O01R8+wpA0tSDwlezlr5HsI5tPEF1E+FyjU
ysXGTtcOzAjfOnPuf9R6/mU4lnUMOlBoiLNOnbAhAjBG9PTb9hYigLMNL7WX80Y5WN1jRqFdm7sC
q5Hme9n8sHBp7uWk4bscW5OtUzUdvNZibJBkZUCgn7tfzPbbhEh5lo7bMjZLnst0+JFqWxkRQ4yh
YsIQftL+ul2SnIfYRUZVoDNUUFI/7Gz9cG1q8TJNQmt1niyc/HRZHK4tIPFVoHMgWMaOBrJofKGD
YizMNZq3okBye9vvFt/uSPKWPYRDBufWGa3f2jLxiW/tH4wc13WOjJnsY7ucjLBccXrXhnu7GNRD
3k8KPc38k6SV9o26k+vPFv/sheS/xSLWdGqzf7axaPsO51Jplc7BHhSlYTFdzarCKQJaNYAhoQPN
YmApk7kOxCI9f9FX8jFa/Yj5yT7UXfmPtw02oyQU01zceT/B39o7TXlamYJfNYrFSYGIVXqdH7VJ
AANK1s/Wnb4GUqQokLyHAo0qSpjmPE/i3aCFPypidJGRymtFEIODlfzovk0shbmKNQBB6rkcR+AS
hhIHStJTicr9tSOCWzP1f9U4T1c7zwPVTjkQg9nxh9lzIq9OyFgatDGw0gc0A92J/8gOhNtzKd94
1lOhNsRs0B/xjOpkgflj3v9kFEAKZGGh+fA8I2xMOyTLVz9vtpyviP2Xq7BsHli3xQ7MqqDoLGsv
ZlSp3lI4YS4layJrDlq3Wh8Y8buHapheGzepzwZGCaZp+evUbesVpnkZtkbqjzNaEXh5MDi7cSZG
+WY3a/NT7dDTt8Zs7R1gvT4iO5z5GoiLA/CYY7wxjU8YPjCyHL9i0ZWcTkvN+kjS/1sr8HOPS/4G
oNB7MJF1RyqfKhwWH/UyHlqSPFi+RPZIaSIQLqJXRArSG4yo51hEczpjZyNwzCUQPUy8jn0HKhJo
LQi8uXnQ4cckX5DbcOCowdfc5yKCFlFqI/CydAbxrhEbMxtFw3XWyDPkmccS3zhi81o+8bVhVMGQ
e9KyBxTEfmPP8ctMhw8Tug86eB8PWSH/Wdky/ZCGke9WQ1dXlnEvahnRykh9PznwWrFbil0NHWVt
GXjZ62bvVF/be6H3wt96uCoIsKm+93Tvew/G2rJs26FauoRoTVQu3qgcf2lRR5ExxZ3watYZCItZ
x/9TjTrZWjwffbcmj4DgcdnJkFDGKZrS/NxXM19Dtvd+UaL57OXoq9T2VWlrkGnjbwUlAfjjFjoq
EzdG1VvGJarn31XmgnpaHMyERJF0JAEYkDmRplAcFT3Bkcoj+n3jjXmLNwap7tT4GpSM+s78hzzb
t3TZHk2R/EWxRkNaNCjZSUrX+w5LA6oLB5zZvrzFKxdosxxgCsxX+JyBszC4GCDxwvy2dkVChWDY
yTd+KwN1k8EHy1JClB4WlEK6O6d2dghb4jNZoFTEiM53KafAsV0gNwnEL/yxI9Yc1wvNAk1gH98o
J/3w5RGSvdiiYJyiWmJoJINOXeEwgVKUA+FqEd/v1MaWTEE4OhPoUHNWcC86HgJny+4Rh+mx498k
RW6TaheP5RXVXb5EgzAvOlvxhwxZudYPDKk3D1llwxCgp36T2Uo1zHDL720JMA+n2UjEHV2Ba/gD
VINJx2BAtVAEBRmsLJ0w28OsjlOor1Zs7+l5rvgPdBTvVphrhdzNjJN2UMBZXayMwiciUsN15M6w
q/q3bIyIH3M5jKzRfJPyLESoCUthrM3T7Ko3tBYQiADKMu7C6jup4pVRw7gDGzUhXlzzg8nT9lDo
uO+xxCN+HZoL5qU1ck3mGezG9FDWzju1hRkQBhpk8dIwVtDTK3KJZ4/JU1hMisXIpl/cZdB2tGG4
eVn9vvZkezw89wtu5aL6AzO33lOcHu9/sPAWYkB1ByBqmrx00D98x8r+WnLIrlmbfWWO+wR2k0dy
c1GKDbm765i1XSqLZ5woP2+8PRy4zIzkAXkJ0Zx0toMsDgs6X4EdxffycX5u1fxoKpmfWJH9boc9
++4uGnsqaWb38uC2GO35CvDYbTlQh0TL0DGl//S4Xfbapk1IzyjaNUQsAxM124rIHVtPXG7fjCpX
cuXjY82uQ2nOGff+ehKl7fco1UK3Ncgy0p1j3ugCJo98HrkqLqQdkqdaPJDcrPC6sutsaqWOJl+0
vPGG6/3FMJegL1PjwKkqLc84KPrFXaOhRGfHqkKZaI98V+LHFJGA98Mj3iokdTThAStDQxllOAsG
dg2OlkAU9coWAk3g6lYnabskr8M69YoEbd7qT9JbueIn0olm/QDdqkNeDCVgBbSN4I+iu8+vmtRy
CGTTVW6aHXQrc7y0CNm3lddM1VrAsd6jIZuJZJRMALJNFbuuBu7v1QTNyni6pSFD6CcpNtSrCsff
DOp2/GYaMO4nC4zMAMk6TohYTV3vbzfaBJxhttp7sLLfWQ+NYaEcBI0bJKLNMDG/b0/cRAG33wRg
CEuMubCJUOVY7TGF+HZjG6dbj0u0MfxaMl5iKUjq6tGId7cWxJDA53Dt/9D4WlUOCx2RmA5qGv1X
YRrvfNb7FBPmaSLsAOMGvAASHdvwRpXbVfFTvZqmv2vx4Zxj3euIbjHqQC/En2Hs7ejO97eO1rj+
NcAYROlGt0q7fiAfKzl3jmc/NO3w0McM1xAPos5IhkOZ0ot4Iwz3EtN1uoYVMWRY0FcOxGX6ojL/
VdY8be7I8C1h9rdb1xaQvkWsZsL5dMibU4cCCfOu2nauQXhK7nTJYVgwsDtMWmOfynQSKwbexNtX
RV0xfG13SPgDmp2N5Q2+l447K1FjHiIM+b1miAlHoIZR3Bv6Aa5I4xsF2yZEBjeeiLtcSHsWKm2v
NvFB0ZpnqJsm5T4SIXkyYKyUc5ucGSRmgBxvia8oGShzWC2exMDgARhPVGREJppklAwOA0MICy3c
ldW72IrzGMMvJDFL9ad0XTk7BIot17tUbv6MYGn5JAsBuQ5uWBb3vQKLx09GvEXM3dGlTiSTgiwV
OIuBpVOzrxN2LJXh6wVYgyYbgkJNgdEdZ1GWxKJwGM+99zxpXXosiLeBkldEK1fCrtdG2KQMSKps
cU8WO6VZknExIXXFbsDkwcGwSJTy2XXjpyEpxa50bVClLF9LPdv8+CemMwjfrvrASmyGcc9Yr58k
pxdpjz5NQx7Uk7+tsfNYkHMIWIZehHRwOC9Xr8XpgHX9X6ao9zKUSyLpLTh8kzjWVf5TNzMM4n/u
dEXmVxo+rPqdZcxvY1SCrEI9g2QGQpLl4tXdsiQE85ocpSP3BeP004DFe5WzFSFQGCJutB+lRT3K
1uZHzLbmQL4FqNa8RCLhjcwnBvxnWU2jNVrki04OXMUNZPeUpdSw2efqkuLqDkBMcqO6lvOGPA3E
yx6+EHs9gToW97DGOfje1mV8ur8QfSx2S9HMga3XqHwE5gfAbEw7LM8Fv2GAiE0cPpSVmInKPKsu
o1gj6x5rTcB0zyEsG6rBDeQ+dxGGxWk03OvSmcAp0LJPtQBu7YlvAjvVsQSZjcIXJ/6EFthzGSeW
3PVVjSBebEwEyN5736rxZ5Van7j+VCNuCxgiPREP5Nr6Xs4oB6t2EFGtld/MfJId0kc8Y4kLuc3p
o8R67+zBCWIzPXnwXCnNm4h0gHNcxllg4nzGYDm/ekXWHpO6fWL58r7GBp2CFf+O5yHx8SqinJIK
s4rXJ9i8uqexrZM9IqSj2vSMLE3G2z1BGzYACOaFuk+4kH52FvEXcGBgAMgn9laAB5MyVAnRDvBH
Qq+VQavc+uy840MBnvSlaV53MUuyOjRlAlS8+cudTDttm0GPzNnnbYyWRdKE6BkQNVgWMwr+cJ+m
4Z3pnXNUFpaerHotEwS4YCtfJ4ZCQWMDmIkTvILe+pz184jySTZR1oIXQYsJb8VDHouPjYYb7Zk9
pE9NAlcaqTAxnkX8umx1GuRz+eFtZCjFplsf2O1zmCPB4SKAw5KlyBEkzhDVVM9tUQNbKZnI9HEZ
9nhSAvTLoXQL04/7xTvlWydf9GI8WjgVaiQmPXWhhWe2Ttsjj/IuT9gMaNuo43XQnJNzuZ9v9LsS
sGQ+BotF3NAIBGyZ4PhOAznQyzj56cBs0b3BvhGX3K7d5IDkbODG/Tu49T+nz4BssXwNitmULA0o
HooSQRyGt7OQ26tgcLXPKESBme8q12pZPGskPg+f7kJgOrASq7deTAkZo1QOe2ucowgI1pMtdAI0
MpOaTnoVczEaSFs1bTTgZMFGun5PTqminoV3Q5HGxOgNsXR+HozktqEpP9py3NiC8ddJNpYWqIIG
RDCKkp3yKKDWR8gftC3lhLmJ691bFUQT03npcBuFLbJckoFXVNnUtfDG3lbED5TnQ/fAGK6L9IE8
gvX2VZttvOz1wP6whfwxudmxaPunlGo+2rz1Ff89+h6mFI1GC4e1A84AWUWVIKRtReFl8vzV4LCg
7L8hdN7RZstwtQkeWuLxWi6bOmTTcdKqM138emaSZ22rJDgJSKZ1m44X0HdkHv/oSUg4rRaloKqo
8kl1G5+YQ2/kuoWEqbK0nOGHOKQaD13sDzm9FJT9NCogfPtWEn90KedqDmsqQwpb48G7cFChZuzd
y5QiWRnGydmxBNv3SK1PN3zBMEUJ7k66aDzUi/O4khq8qzQM7kkz7EnpXU39YeggkHisX72VWJra
8814+ahbwl2Q/lwHs/tup5kY5onZNoijyBx5L/AhPKvEr7K+IXRmMrhtvCVxYLL6N3VgSZk2EzXT
LlEakKfMJGWIMvngUaIeWsN4tKqhvnW4AfuUZ9Cstp+T23ltmdf0Sv/KiPtJHd3vl5UyODF7f6Wx
oyO/oarIpgmFSTeDFeRkBU4DykAUT3TQFIl0CFHc9HwxXA8vmi0OhFNdUdEY11EvJ7/GCb2a+T7e
mDo0uUF7fqP4W90X2a/sJ9eaqYGrliNXsr+w3n9aJJ8ENXLDQmL6NWm6t9MYhIbcPPC+m/GwWvpb
4gGDTAfxByY2XaGyTm4hmdE89hZle2fn76KvEsBhNetBdfgybzcjcagYD9xiP1ofAxVjZGXtEDqt
RnY3C4a9WgBk2LWmoXZzSc2+6SfL9cOW2hStIwHkujmwZbf+mJ31CxGSezLo2a/LQP3tMTOrIGoY
aviZW5rwiWxgGbf4faNQNtK0XsK5m8+zUeknV+mvXps2Zw1VKOiT1Iv0NT7p0H04E2Ca5zE2f2Ve
KLv/xpLJpZOWf+yp2UmrYCqHu/Qsy/V5ByLjr7tQAOcpY4yBFh+MbU7FPjJSTKGutONFq5o+tARG
ypmFj15jRChIPOhMBleG9TnSfvsSsNEpZi9/AVr/itWOAImUVJ20e29T78GQ1nvVC+1kYRuI9HjU
oHqflrwvwk5tvwYm3vXMwKHLWCwZCRLdURt27Q3Z3TGnIOmh/oPB1Yo8XW94jlS+dzFe4ZuDXbYM
rwMQtb2umMuoukv3k5aSJF5qMwAJxg/6Ng17x0wJ9tZT19d1cGaSHcU8ZbRdJVnhq+cSuyJZfU2D
+FUMikXAHOMMkfouT9WvRrQv/ew+O4WdREBG/2Gb/51nqPpZdgxEcQB4a27WmiJbAgiP4VyVJkXA
DHMIif5tCNtxj5C+2zB3B2g09d5ZGeKwpSvzFoTLvGtL+T3nwGTkVkheImvPZK2PnfDYf9kazxzV
rN0I8nlcHgtMwPhH7VUL9NzgLxe5dNLbpEQCwEczOoYpLFp9LvVTs3Ihp1Ug7AEkt408Bw5WTpU8
fabp9E+TPJOZI1Cymvq+jSFuSDk9tQQKBEy7iIgwp79Q/SuYNUhY2/Vfacv6OI7mPx7w7QA/nTWs
yfwt01wig6eEB56PAzr/EHZOC4rclvnD0rJr6zRc6g7r2rR1/DmaZa9fij6BZF6dTZ3EQOCJ8Flm
+/eAJYCoxO3M0Ut7ppxrkZOt7RzXuuOtFCmX+gjNBnMSItOGj6v/xeQFUYWrbYGrDA5RKY8dxdGh
HKX3qrOBkeNDUeCbTxbMvKX9aQuV+Mst2EMlG2mf8OMZjaCNZGLqtwzQ3m6gVuOn4w5vBWEdbM16
7v36JyOYy7rKh9FmFFODFdgnaf0r6RcBT9t4bPjGGZ1GMJHt3AqpPLnIicMK1LL9QYbYm9KxE1W0
vRyTOkUxzU0A9uWYrj0hRG5dwAFeAfO2C+thly1c1hV8wy9sh9UZFgnDIsH4zjQPamRW2sYVMVHN
86KfYg2UUFW9mSKHfrcKD6ANHZIXLyVOHQ9yA1YoKn9Yq/lH5+hcOEv/VpDOF44VEpzO+6W8LYsa
MosgN1wdNGy7pu2+2Smwc47LI++Zks4rIkeiyrJZS/iqSz96Uf8wsXLuUPO3UUwBQKDccuTGFFME
MB6Ix3qIO7hobsGIGFUN+9KFKGlkEX49Tb8LSLOhEuQN5faw+Lqy5KNbvaCsDqqxGvzJIhGqJ5+B
6MeQTMzfSJs/W2kcplbfrw0YU2HSWqC9Pi/ZboQsdukRVHWyL87ov/eJ2XGwZ3DozALlQX4rhHpY
pBoIp0Ik+1xbfmqp4GrVAWmD4IYArLGW6S0MxnpKZl+meHex/Ys7v/a9giu7nLrDnBM2MRenAqB/
YOgsCrT8Ypjxp12spMID4995WsonI4lFm3vzYAEX2jrT5u4lqzpzkil0eYRQ+6giwC8d4W23LwYR
b8zw7eO69VFa2j/YQJdnXLifk8WZUuWlCptczEEGMK1ojCXa1PglMMkwOP8qbBtBUW5B0k0LKxjc
AUZM06SnIQcgEHNhcnbi8md9SFKSmp9xGe7aSmXvUPWcQ0tXRangHJrNJKCrt/rASOzHxAtXD9ra
4EkWkIDzPFsicxoVlU9H3F5HSftsTrdMCwMIqPiu0OgYWxzMI06fOC2+O4MRy5YmD3Fv5oe0En8S
GFBhZWYl8/qiPbXJevEWNJtNnBABq8/RTRqh5Iy2ce2znaGbkB/LIZyQeR0bRz9ZNk5eaSFaGpBi
jkGlzALsnkEdTM26lu0jKc0DgbRrGRLNst2GCOK1cpOPkXpwBO/7HIPaIZyL/BbXBZIPjphhRHPQ
VmMLRBIzle308biUzlsRW6dMH8ntsdbvVB9/byIGrX7QOVKg5PxlB8gCXdXPdUZxwx72MANQ/IVH
0qdA/UyW2f1VsUptjYmAj8F6K1nfReNk9ydnQzA56ZCKmjF+vAmYwrpECN0yAQ057M+xq8zIG63h
RaSUXXq8c8iH/T/GzmM5cizN0q9SVuuBDYALOTY9Cwdck06tYgNjMCIgL9SFfvr54Jld0ZXdVt2L
dHMnmZmkO8QvzvnODnXsJ/JL4H+lVRBENHlfivIP31ARVfGDLWMyuODubJeWIbMBGcMcmcxNvWHe
QRUDhOUHhgb6bWLwELQjG5fJW3Ai4H5kbaZlR2mMSAP6fTUY9Q4O4Wujwzqv2yxoRBSdTQJ7qJqI
MB2ig123n60BnbP1nLsKBwfTnHzTMTS5Gxc0pyNCCx9t5Y0JRwF2kWCT5KBRtXUUBq5jkpLapvCd
BiIfRPngjvKpKpdfmM/paufiM50GRE7iicfCLh4Te7b3c1+PDBjR4vWlV94NBXundlyZ+RvuCNlL
x6w4SCxfErI0vSD7RqfoMeDER0FnE7kdTZn44dpsfXqbiaEd5dNJOhqJdy2bX+OIOB56w1lnxBiA
BPilrDgLhuRa4nVuIHESYPx9lXV8L+xCC4Djh1HuLftoQDZiCC3eTQUa/TKqvohENgOKx0/PM5G3
N877OIEzTFAppdFKVMKv1koa6aWcy7vosXYdtTelaF8TNVyiuWzfuUXFF/vRmFModi4bMBQ8TYh6
+H6c1t8JkPDGSqWxX4qGlMw5/260BL4wCWl3XTK0m1qaOpsbqw9Yf67JHvZ8dl0ib3QUNeRrp/BV
9OYCvm1PhmgXjFhFQ6OV/pNHYNteai7yARyEE2X/bVPwDjM6ZVnnXxyZPZuuvCehozjSxZz7NL3x
OisjCAPat89mO4kIjCiQLs+Cq/qi1KvWePVnJ9Pv+WgdG29R9y2mbjNe8JTCtNprFhd0qyoGfERY
cfs83uQiBko44lgmNvOEBmU4L5H7ZJhde0iY6u5N24jO45hrRMCsQN1iCpYCtbgJNBMAmM9OtmwI
8hitjczK+1IxPKQYj4CWO9mun8hHcwYDEYBOF+uXPdwzu+Wy27eA/5cCDF6VH+YqY16eUTmnVU6W
MdN2b3C345TfzbPZYb0qH9sKdCy5UWFfx+IRh9tZG5l6+qwwb6OmRYQPwhWfagY1vizfpvVsXLQf
6At2DgZrZnrsliL0LylUGRmxMcbKGrIuDHUL4S7Oe5bh3iwfNHYO1lpN4FitGPNbAc4oZvd2eZn1
M3iAgkEXjqqxISyGVMQydBYM+y0fdOdpG9QF5c3gZ5C5ygczaWaQf/3ToiokntrygPZtAU6b2Mep
xBXAAcRdJWc1PaVwiLvzaBCXjLZ8emqL4Stpn/wY6ViqOADdpilBJJbp8zK+4imgm8kG8ybtw05m
yVNhFofSadotQ4N+X3ewVzW7uNQo14y5f1VqaXHUATtbRnHU1XKDB7jhOkXVRgCsti8ZlLK3dT4w
kc+HWeMXY49xN9fLmxOpU9+P37J5eTGlfys6s7+HAmBs8Fz8WqDA3oBifxAQQQ7CIkhi4YY8c4nZ
TQ35IHoPJ9PpmBMVLievi0XL75KbzgF7H5tjvq0FhhoaCQtz0JH8IyS2uTPDo4ZtjYsN/Sn2Undg
A0AMeke6QzLVDLba4hsp8pj2BxuYuYYmGL9GOC1syy2FwjFleY16bjoOrHNgzujkUOukPmjcxrTe
20zCsU4O8KqDWRTEJTm8lUIfq3OWLk8sIVA+UYlfKp2/YeHinBlpc/Qwwuw6PGFB40KV9IzsnsoI
whK9h14iAVycnnQFrpROLts7GvQSdT2LgdrsT6YcpguD1F9DM1zUJID6af1tW9a/Blhir1rrMvTi
hjRNTX4wTRelLC5f1tPRsimg2OYzZo8ioVqB771vwM8/jNZPksGpUcXz3Greh1Vrh27rxRlqsBLy
k18N1Z5WmhmSxh3MyQs+tX7eJ+x6tnbeuRvhOwyl8eWN/ohPOWmC8u2afTh72dZXCwLvAjcfwiN+
u16RndJPnheY3SHyXSivEMR7Yx6fh+5OWPkYDBNBFZUE8dHXvxzmMgEGoBBJCGUEZMwFQhRjYNHf
0a1cPGlhA/ZWTs+ykOFgphuUkdVGDso+JXb2lHpxDRsYgaxJfNImJ+lzVhejkv6W0rML9BZ12eKO
7s4u6PqxFIWs8set7Vonu4d7rUbbhz5fH2Pxy0Qsz/1bZKHPdOPczdUc1kbDTNNk7lONoDSEgz9O
W8jCM8vYuR0Nj0NrwlqgGmA7ejSwxO6zrUHdXaY2u7G5UCGKEahhOhU87tg+iy6dwyG5yHE8IAfJ
Od6Zf9hjulusUaL0yee7Ndv70A4Im2M8CA4r9w2ogzg0a551Bp1PksGwaiOKEaQP5K8YY76HUXTW
wKttTDLXmcR2GO30hUl9h5N3lIGX628AI+QuV96FgS+SeIS+LNIi+0BclNj1xUTL1iX00GMJxdY6
+H2ubxcCzMIfLqIowdT2zaWnDkZHwlezKRi9iaCM7n20+aO1ST5B/MIoV83s1eYJmnL+IQfdwyMk
NoltDseKy/hLZlYY+LVfrWuSAZTjNFtU4e9i+GeEsz4WFRyN0ZbNZl6Zmsh4zOzRsViKAeNbsqVC
Hi3I5MuzX2NvXOzJECFD3IYLbMaqu8IkMbNHDchbG8N1KLRvEoQlpTGf687Z+6PfnxXGwqDWjUNT
1e3exOjH+6nePK2d2F5QxY0uidNlR6PRxd3WplcOCkCzOKswS+gWGTMJdg0BWMpQuzEq462mVgPA
XJ9pcJOg6vmIYBwgBfGZMDWkUpKCwdfByB1BwDFyiGeXBo2BtMsYigWvFrRaw8ALZYlLjTSUBEEm
aeMffQ/SUCH8PZI9BPRGmCF0vLEdZOm6yehV9SZcXwMlxDR8A9R+U6ZPCNo3Vtl+TRqnpoVD3GhI
ESEElUlAI29itMpOSkyc9qU7zU3bmISXAJXYTK5FREA7cqEpPryWbrO0QHZCefiei8x50aiHcJR4
CYDYLKYmrn27x72OyQ/NSUFA28YYOMmKRUHCRnHMqbCRZf7FG8oy3GjJzuDSEOdLcbRhG1Kf1YJL
5ExijY3uKsiZnwVeRpSXTrmUCtbDrJetrdXw4bYdXhN3oYjAyfKBXN4OjFxjJ0ldbYmcbBUJ33q0
MK56ywegq09CAtWhNJXczgfN4eNw0JtnAsBLou1ixBZowdzqONTLDZNxHR0DF3EjJWyFgAkOqQmB
LTOMJ4ejfcrIdOu7aB2RhLgT1EW6OO57WHwFEohSlsThCTT6jqm+NeOMwF+1+c6tFuQ/KH1HTuxg
9CoCuwYfLJuNmXhRzoUs5OyecCRQ/0iseET5zfuI9GPcsON+wT3HpaHmQmHimt9Yro6mm1Zdd5wZ
6MqEYgBtJa2hvzVmxw+7hrPYTZk0dnVyYGGP22jITuliAUH1lYIeFx8UlOgL//Ubj1bPLNayYuo+
DWk9UD86+0V24zYRnQw4d5h3mZfJU0CVRbwEprSeMFzylo+1EbrOS1K3OaQQ+xf1BdQLgEF7ENac
8iPzbghyvKe0hyV3Bo1vEdr74M+mgOISo2XCTBtCQjCES1YcwVwYBnA7YWZITJPGYzAOkpv/fuGK
GuUky5PBeGhibsP5wzxw9/cnoIWIph1tmrfTtEouUDsFFTWYKido0Fb1KEr03bJcDi6XS5ci+ECC
s4xlfwE3e2Qf75FT7gHynZcbL18Z81r2rWz772XjYF9PZrCZ3DgZRIvsBpHfxrAL57hgRXZNJvGa
bnwjWPs7+Uc2m3tFNcEgOKrLZ0tOOXCl/BtmMBVA2rqbmamdHGwjrKpJDk4uDoskdkLTp9c2D7JI
tt5Yq4/Y8X5y62UOF5Hv2NAoXrt4n2ljBDh3zkwXmho+B6/B5Q8bbq+Lipmip0LhM3NDCEFdqBS5
u2XrbWjQCeZCq8acVbs3fOMQJfqvlnH2zrdRmtmSPnG0Gur/ReDSVyIg9vtg2x0MwTKJzqjDql1X
9T+1Ueq7eqKi7svqUzNfUjm6j8Z6FBYF0Uw92NaKxWVEMhuF1bBBY800Ui8oLYcsJNCa2BB3OiLP
KW644TK8NctDVnfdGxBuwNDuW2EO7kOJx3GNn0q7t7TFgjjI/E2I4WIyFdwYHVR7reCKWImNybx+
Fw/FdwRDyW5S0DQ6pSOCr5sHFyM9KFjrMUONt6ndpmeStEBRM0LGnhYVTrUEU0xKvJwHD/e9/MHY
j5AYivkQEB75QU4i907joQ1j8uwtnhWkfRuFkJnR1rQSpn9KK5lItIay+9CwOpEMCXqjWLObpiEm
cLRhglfK2gkc26StdXxyuBMpiCZeAN/MHwDh1t5kHtA/O8/M6ekaTEWGX468Y+E8ZKm4cxkVwymQ
L13eojbPWSJXdOXZ+JwiDtgWku7bHH54EJNv/Ul919mAhfNcYLmbq3zT2Flxi8snEe5ZmvD0Wpu4
7hlNn7YU7AVl8txVGXmFkYg3btxjXEBY7XqaPCQW64IJ2xPztAa5d7zX6kRuXCk9DEV16NmkdA/I
CDoyVPatdmjy3OIN0uNzklt7ZPnHhZaIf8GOAjMr6MMBu2+58CdEd8CMSu0aQduUHyy4UVtwPUGe
Rv4lUd7enauJmykaAtBT6mRzKGKk61Gj4rxHVm3SoocuPVSoxdlJdvqbix/6fYJalEUMhIvIge4x
OyQMlWK/+NnEjbW6ZweUb4vAgkG18XtUJOagXeo++ehqegyG/n2oJhsSjhrfFeD/DY3eU5QdsSve
OuhcA3vc9X3EBdekcUEOgaglh8GUe/021eAZSVOBX3IqtfMiKGVlXSDcrydG1dG9Q9QZHFKv2zVd
92Nss73lefe4wElBaHlwBCj6bLQf0DHulqb3DtRXYVxK+4xzhTat6B+5Z+FWEA+lkXwmrXrxHFVd
Bmf60cexf2yt8jVygZqj/nsq5vaAQfkGMIpGHe2jbHfqfadmQpan4ke3jlrihvGrKZe30tPN7eRr
mIhWG/MyLIyIWXuLRZKLiQrk0ifWUaGZ3i8CnH9bu5sFW8KuiPUgElSUWY0weCycm4aNT0pSGpJC
Lzo0OoDcqqPL8yFX+9quFoP12CE0H6CzUAqUBxEbJ3ecGPDWCEcmstoCXCKftQvkFcWUviCPxCbF
jABDNIrg/oloVapnFDch6Hud2fCQnbWMsytLUVnL+am1YkAkk/4MZ+eJE6JAYINxvjFB+HSpgPIL
/yew7VJtC5zNpCP6T/qCeadlKkaWgelp7g4Ts/USJclrrxbSs63BIqQK1T3e9oKZGwJloIHS0T/1
Wl5mAbWpqrSDKwtyMhsrEOasbdKuI83MFWdShYleRClDu4sqg23SnRxcBNI4mDsFf6GuMFsidbfC
zCUJNSP2jB2gCex1h6eVesPfZjifj/akvvR6uKPaLu7ScnpfAMdt5zf89eJgulZODaRfPF0NIaLH
+UA7xI26g/SMYhRHlWJ6yUDZTrxD6zj8f9CoQaU09pkDsIFZms2+F5MDaWwuIFzPXFj7ZaO/q+CM
Y9sgaCGf0b20emYcJhp/LK5gXrQRhadtFLDVoHfOcuIawvqr8xNuSn1721Xy3lReA5QpeeHym26B
QU13ygWCCuwqaBC93bIyiLaDStBuwlVlnfBOG/HsF/qTrnPYzpYLkMpAcDd2vr3n0APVWcxA8hi4
JSqhDndZ7vi9+mIxpb4WZZxG170xDFt/azTS3xxAeDpiigY0uuiL+yhyoWr3yc4a1PtgcqWlSj0a
FptaqTsMYlI4Sn2viDzIIZnjC/rWaeN7as9DEHXWHY06Axo/hDOcMstu7lMTpbRnWtFWt/hVIsuL
kDz4r1L50YG7PdwdgwsDRDkyNyJu+mgbt6WZdTsXSWyvNEALqwsj6qj9FmHDgF2ifWTf+5X7cyLq
ZeO2vEdOw+Burvz3lKnmTqBTyg1K9gbYhImRHM3IoWvpGIDEE8OQPeGxeGlo5PfZtIw0n5cUzumO
Zi0B2O3BCmtsyomEnqOjIwBe/5p11WcjMOQwVPtsEWMFsKhFaBH3G6Qyuk89qo3Bp6Xo025TdyO8
JFpkK5YGA03z2el8sBOsV0N7VD/8Sn3xwyDyG3qSQmrHFUSsDR6clYgI+jqpHtyqATI7tOahp+Si
6XbYP1r92WU4rywbF6AJTIMd2YOH3UpDjAvNEiVnu+YQRMkHsBEvQOqaHCOAf7r7kZHFBuYYI+or
nP5y2xH+GxBmRP8ef3dGGd+IER2fJ7k+P6vFYW0nKVLGTj8AvPnCEohbxVGnunpvxvIjtZ2WEql5
Y2d20wtCnjT7RgjwzVXqPjL3mgPLaHeNl/EbuHVQZB2rb9bRAyiOEiPSPiLD94hb2t8kJRZpTxSf
HAdr/Jf9C5XTNMrQ1cFEsPBSW7ueoe9NORmMs10/WUKd138igWIXGd1L68H/iInXKqBPa217q+n9
k+8bcwBzytm1xahtas+80OtUd6XdEipbOGc2ttURxhZ7TqQp5cheQB/LOFT1VAe97Tg7tJvJrk7e
Tf7Pc2e+46RDVabBrO6ke0ccEIPvFstt1iDZyfrBOWmSfYMyypM9sbTFD70dE6RfvsT2sc5x56Q7
16N6HEX0bnQ+Fx+ChXa56OxwjIYT6JFvYwWV3VGJ2tHFXQYd8vSISdbwqkCKHJvhPLLmysFNc9zd
JU21E5l231V2iy+DOhfuFN1dvkdIl+7H2rpgpZFbQ7DvbWaUR2YPxMDAd+u45Bd7mv3gTveAThgp
V0jo6iH5QmKnwF3bT46h4aJIDCrbPL9gpRqDHqAatqbG+iIZaH130l9J3HE9GKi2TciMTFYLlrkZ
OnL1DTvRR6s6huC6QvlJkufSQYOvfCJ5DVfsBiTeo/IOxPWMB18ZpCw6GYtVb+DSWkZRsNSaHViH
xZQfA5MQz6UFLM3xDf0WqRRUppvK98gGnLPLvKwe0vImn1CPNcrduMAf4DkAzC4KhPfL7O8TOVCX
Zw72HkjiJ/Jt2ELPYxfqGvoxSxkHD0Fx0LnETXRUz4CQlpCZhLV10YtCBtNea6TBUFNhUXI0WBs4
9iwA2SKoBoIyyzZfVGIvVZOe4IYEDeVPrlLw3EW8bMl8927wZmOS9UwnTCLSVUwr3saZeS6QwZXu
4GKLQEOOx0/a42mSVkxdDk+3YQSutX0a0vB9tBrhGgxwyInt+mI/s+/ZmAMAGa4pXCJNekIPGOh+
WSpsz2SkKLPCgRlJyud4+kgLsC+cci9+VpyzHMlYHekbAlF2Fv5XxkDAMqa2vCU2jtEdJFK1yIDM
E3QViUW/N2ztKRqp5lAE1CV8Bc2/L/u83Da9j3Dj1U5jPVytlMhnacrIX3eHLg2ZFI9jZu2yZHmP
upGR/uR9ku32JOtuObDmJuHZVfnOUfax80d18OT0Y276+9R4xBsBmE9Oz8004VDFK4tCiHTpotH2
sou4MS1EuZvOjbArFqdrOnDXctEhnq3e4N1iONv1n7lAealmn6ErayGLP30l1/He65EWsp754RkV
hxxGwZb2xcNNfgJQhsKUGzjHKnW4cEhWLVElrwLLOdsrJs8bzweQbtc/9dT+6ofmuUHOE2T6jTsb
zQF+JVy454bN9PorUey5w9fAUmjLHASbK7YDruDyzTKygjlLOu1R+52rBK/rSJIXoZJgZSuWAAPk
SxjHP4T2NZfn2M4QFefeth3GF4/E1H1h7GasB9T7MRVKzxuTWkhMbEfcW6vbiZkWbng+YMRxboei
YZNiriIeFaBUqWchdKDqHC3eKxOC+OgL8oJs4ZE+ndghgpifpNJdelAjjJ/TOZTT+Dkb0y/pYCwH
EAWS0Q9wj/k4RBkxeWxOPKPBIqFNsPoVd0jWJwdjIjAevV6yWQsVcsWWH423pqUqtDYd4+3e/VUO
/otSBFUxhATi24N9EypxGX3HJy+p3FNtI/girHFTugpjVKzJE6hx4KjJfQtbSqYeO0fgN6y0nBeD
Q2+TGBGt5GChGIyNh6FElihZUgglqr2Mx3eINWhwbG7BeaIvgS4c2J1VOp4RSnesoNyzAXyXz2WL
3ot7fecRzujomEZrncgQSCDVdl0wnpD4Ua5FQSThNaSjR0IEcRwbDHfpQWaGOpKQDWszAO7AIgNg
Ln6g/F1mkvFnEr9Wi4z36fJB3sgQ0ov2oV7vjNFV/H8RraXi1mrGp9bwIwKgVTgP1UPbmzpxSRxw
Xe2+k7rALBuUsusiOvLADS7EI6u8uDVzGCFGj1xt1L1shQs7ISZjpKt9VR9g1rGFcAFHiYHxLtC5
hOhHxtJYulilVFvfximD8nFTIGeLJ08wwjZ2bColQ0+pbR0aQM5ufwmhziOvJDaalkpxB8fs14V3
XY+qWo99pvl1cwfpFOLl0O6qWLxaJA/m5RcuFJvppuzDBcBZIuz9ohOL6jXcdPR9jiQ6nMeaAW4O
M7n7VZg9W0hkPzOav1CwsaKbHEledN60qIQ4blKK9l9T8ey6mnuMSVsOhm5Sp3RmIM3IPUi80t9K
KAz7PknwJc281CP1I0niGQX7OAV1JYDupFvfg7UcFeILmfJhduP7uCO7gUTYLbT8gYma6W2YjTrZ
bQV/cmoEHfVkO0yCbG66E3cW3Sieq7TfadOvwYwOk5FYJ5Y3p45RUGcwDRtbZ9uqUp4MXPP4a+jF
PERlbhYdhpmkWf/IVCK5Q1T9o5yafqM1FC+EBtziYHkcIFucsamRGLPctnAR94NNVlizGBO7ZbkT
iEdGi6uVXfereSpfAqdHehRPa/rYlP/wHBZx7VI6b6lmv7St0MMpSt6Yi38zuVIjeDwNCaGF4G2Z
+HTuj3keb4yFoE4b/q+NOhkbIhCRjHm+3bH0E5y4OPIYy+kMa4yeQgxqzjAVw3qPOJAXdKLlQ2qE
nWp2xQfIHppfKIlOwq2ajr4MF5FBxRJkDi4Di6yKDDgrvyxDq29zDYFa3jjBDDXXH950Cw4iEKc4
9GgB/AVexjIwPS4yQnOjT8RVlMc5Oe2O/BhN/76VDenLuubjOB9vGObQMOohQiE8+hHADJIst53O
pFwl1i7hK0k5xLfR8kCcdnTQJqIP/DnbkgbFoDvxPnBQfNaNa94Rxnk/FtEPa+L2lKbjmrb0zgeH
L0Y08xbhw3dL4vXROBLRTBT1Hclm6Gn60uV9efmD4qgjLUTCdPCcp0Z5T72wpoNoP5xZdsHS+6ze
6p/J0OCT1jQmQVq7FWjR4YG5hFjrXFLQxqktNKJ2Y0IbIV25/V5yCHBYcU5QWNLiaf5XX9NfRwy0
9UHqDyMths0AZUPGW7K1DeSTA5OP0K24jo6xvCCRjbDBqxfxMy6ibu97CLWmZUbxHO+LTNzkQ7TP
LP5U2uI0YDiQbblZDkGHIzaSLunnxBeFRYFC1jC/IbZldx2nQGlzfwMAAYwgQvp7XQBkmeDSNqV/
tkkmDgbY9UFs33qmJDtX3FVdOwSNx1S2g8cTpnZfMLRE+GrUWrZf4DYggTQ+u7Rtzw7C+jNo5Z9W
Np4JZL4uwxwabFwjyMGqUAPgYPsgI7Q2w3C1isspjvYCbJmxqKfCkmRSYJSWU/qQ+SUuK8h+iYXL
Sqv7z9iLOdMZGFD8uzdDCrrI19gXOLEFu07U4JJS7kwoxZv2BIpib0ykPcULqVQLylPaGpqYpjmy
e1bH0fPGAP4l98HGbk+GV1O+9/kdVbFxg9fPuMkBYEGymW4Ta52BTdGbFlcSO6L9oGXpvXadBOlr
4BabKRxP2jnyk9emkPpNw5RhY3H86HVxUH12O9kqZX1MNtZqPqCUAcuPRMVwEYDqGe4XLnHeViVg
avMCOoK7pldUdB7mbEa7Gs8sWs82r6M3H7H2wrScke+EzmTo2YCT/td6+Usbjx1bFpYnbj/yJqgh
OauFOTninm6jzLTYM13sdzooXysp3DMpUaTelUe/WYOPRfqtdlaSFFDniuyf1sPYERPRHDn+q5Xc
jbPO+2EmBoPK5hGW9qFRbGOERh4hqYvpFn58v2W2m9/ZNfpx5DBsk8hDY9EmvGfRf2Cd6cNmpCik
GQIUMlUB6zvBmeLBS6Am1se+ZMp+W5Pj1w/ZTW7p4mxO37tMNOe+XSI2roW1r4EZ7QyNpbdHkm2Z
35XsqQEfZyRnMOTCaET1/GYUjrpxJTIlSBm40VYvvqq2YBDwjGfi7LVVfSLLNyyWcQrBmIGV9nqQ
hTSytCcG29r5kd9kCY2ai3/GalovtRtkLXhkY8aYqrikLKyw+eCXh3SPB1Y0T8DJbyeCcETaD8+I
DB44WywGdPRg7Ba/d4613MS+PPeWqs+er3+POsGG13AAWRJZW5ZURK01JtuBDWsA3/5z9kDRleSy
buo5H3ZcW7lwE9OueYkX1EpjQD2l39hDoaZw5U0hJKO6Vu6lQTxLY/J7V8oVJCxvxpmkSTeTl6Wc
sl23xKiD+DTiBF4wAfTbCWzErq3Qo5uJycK8/j45dXub43AsWCyGuJu1TVUsR5+SiTH+8kPNdXQQ
7jyGpkiZ+4HlyEvwODHob1Oq91i2n1NtgOTBlkzB+nMZV5hiw+cvnfLDtanizEKvT9dn6SoXdTX6
oXnm4GiASZz6lmorA8VXWsEAfmZDxlN1gqNannDy/vnsL1/7/fL6c9cHsUZMkHB1UZIYOm6lbP0y
vACiwBIdrwDBos9R1JIAZ1bNfKpWmFPuia+GrX3Ye3jZOpyF1BA8qPWa8fvlX75mdtirvNjjoAOO
wmZswhGABJn/D/HbZB+wi+X+CQl85T79ftDLkjfiH1/LV+7fX752/e7/4Gv2P/4rv/97/+W/hgOU
s/9ZVDguWhhMvUrL0/UBgzm/fKc1f76mLwfF7HZ8Uc6HRfjmsZ+X8nT9CRddTc6w5N9fo9ok2zpJ
YBurrjql658CVaQ65WmLTfb6xd8PCvH/wWop8DS9PUUrKMWyGDUFjq87O7yWl8QQijEIKt7rs98P
f/lai/SbbU12tNXcnExaxe2Q6K9jjFetXT+567PfD9evMQxkxG3Zb1gQulPO4Jn2GELkevhhp/vz
4fryesiZcZwwi/rnb19/8PfPXF9Oa5DJ6sir6DnNfG/7bAs0WKwk2w/lHwdxsh7J15fXh//w7d9f
/MvPXA/v39+9Prv+yJQRQe810FJSp+2Lu+uxfX3ba0f9jGaDLHCrxcD7j4euXlGSdVOhO6qimTkz
/ApzsOrT9RnyJHqlZf3iH0//8n1zPWJ//7iX4/IHvE21vlKgNJ0PjVUyn9z68vfXZnc15V1f13oH
A+IKjWqm5rnuoEqNNauABrviemG4XhOuz34/WG6PY/r6elh8fsPr0+slxF6vKP0yYSq3zIdUmM1p
cbGSZcOTUVrGsr2+UdeT8fq+kWNmygPH9qkeV0rdP37RpK4rUKJYb0+Yv64H+e+H64E+rke779G5
mB5CwIIdo2QeraMHaP2CKRPnurd+ztdnpWm9ksvuMfo05MldrwazmICBXF/j0nb/fHp9HaX8y3/8
e+uPX19ev3F9yAsS+VITVfX1xNI9US9/PK07olPYdnKm/T7nri8Tl2jxP7+jV//+9HoOQugNI2T/
xFvTLcBfuSDBsvcZRuW8LbcJw85T1xsNTCIix2pzOJP3w5mdFDqxw8l8uj60GVfN3y9R1H5rgU9s
KQiJb0fMh0FkXK3o48leH67P5kj9+ez6td8vr880LfuUem1uCV1FsoTPxySJnVkTGIygsermdD3N
G/LWTteXBCje/v1v//v//d+v6f/EP6v7CmNnVf6t7OV9lZad+re/W/rf/1b/8eXjj3/7uy1My/F9
ywJkzKfoMIvg+1+fj2kZ89PG/8KIz4DerjDupyxe534uUWFOKMhci01rPpx0R9ogZ+OfZp6/jqI0
7yvYj6fJdZ5wJn/P0IN/oGpmiWiNcQhvgItsqb2gon5pHerVbEDlBa1bO8wtQDrIZA+6VWBwZIJx
g5053y49OGaVCgiR2WDcGinZQwwct3XsxzcuC2ZMVW8+pokTCUgA48zRCZI5AbJs0lr96/fDdP/T
+4Fknz0UhAry2Jy/vh+eGMvCzEqiHToL1Y3OFnSZZ3C25keEtTuEBm6dpYW7ti5ZeIBffevJodwM
fGabbASE0LVVd8x0csdI/Ln1M4JcZhOIqqVN1Mf45D9SyJXYWFAsCnzSlF8D1P+nHPPuJdUza/Ov
/yTL/i/+JJd9Cds4zzeQOf/lIy6LCIRe2+2TmCpM7x2ykLT5vumyG7F0xqkHY62ncmDI38aP5iKP
jYFPS8TsqYomIGevPNd28WE52kdd9csNygGiRNgVb227GY4j2hXEoDCQbXLDrBXpzlSImLjcz0KT
6gIlUXWR5Vgds8b2ArLRkFbOucXE0UnChtr0yOQfipbdu3tzMjDOjQn8UBcztdtC95ZGvHWKsd9U
vVUdhDEmd53DGP1fv1Hmeqz/07nguh7noW+7rm5YpvuXc0HTpLlGFat9nnVpsjGVPx81X9q3ZsIn
qTductu7D8Jb+mfDMPHYQDveXZNekN/h2E0vhobSXLeVdWdZSf1OqAyuY0dGO914Be2XXXxUntam
r0g06jtrZdOJO2hw4rFG5XX6b/6e//TBu75nCd30PV0IYbvmP3/wHpoJEY1GvgeH8pKR4PotHZgj
RXCai9oRxxEAR8Ho5v76IAem1XldvE/ZXbLAa77GKqX2WARpUiEzExJSRF+7l7FD1QLRxZJBO/Xq
rjFh1CY2cX4qEdF/81e46+H5z5+K74OHdYW/0goQtf/zXzHGHoZbleR7IcvPWtOcZ0CmHuM31T25
eNVDICmG4To3jhqwNma1e8yn7Geh3Dvue+72mjFg2/3DH1HoFTKcuyRjY+mW02fF9XdFX6q7aHZJ
xJEmcIyu/RHrhX1ZsBMS56B9qkkZ+5x4i63o8ngLi1k8E3q4k/iHCRdetMswdGLL3fV0lXMrwy/J
+0O22nLS7LRspO/L1214geQ8/f+Encdu7Mq2Zb+IAINk0HTTeyevDqHt6L0Nfv0bzPs6dQuoapyE
JOBspZJkxIq15hxTRsO+QSgXgTjvugWBhczxOp/4w8YD8wjmEG2d38J9cQqYf8ikYs9lrp+7X2NN
/8HpHMyGIxFwJfNgZ0yXWoSIzLdN/zgLuFgErF1oln/dyKnv/vzSdp2c2W3ekTNGKMiwQkxltvqJ
rA15DkNn//++97z5qvwfV83TpbRM0yLtkA//vxedAGFWFlgdgJoSe9EzxcVtAA1PQ1TT7JuObTnO
03XOPjEnyD+hG+86PQk+WtQQO2nFm1HTBwAyU0omUcOcIC3FjlPSx2CFD2kOzskeoKzFpXmyC/Ll
O2IYt/GMT4kbeQIMGa31KnY2c6b70lClOExd/rutrW6TB4TH+FnunAkDQc2i0kVV+NA3IqE/smKX
6yo+S4zm7Fu6uy8UyYy155tAYTRn3akUUbuykhOzV5Bg1kgor9Ff3NSvrr3tfOXcMrBleNE4nWJ1
nYzTF87o7LeHYmaJyYTNNfsQUl6b1tU3bTLWOyvWilVgVMWB80DygiqQeb4Ruxm+cjzuqTSMVeyS
W8SzbN0ccOtutwXY5bxDZH4t3Bws5jz7MHrbeAt4mlaqrN/IRog2NqG2HqHAste5s+Bg4V7+T8jV
DHkIHecmRjs/dZoS2Fpr6ys3xJujmO4ZNSOw+YXE8fb/uy1J8/+6Rzj2245jogU1Xcf9rye7r800
rHzIpoY1ZxYHhFGOMPKQ9tEKTUVv0tQq1adZVckiJX7giuHDXrJu+8uQyBr4fGgtatAQlQnmYCxV
fQjnv7zKYucWcU8UM6m3xgO4eqaFVwDz9+bgnpI6UntLH8ZbWua/3cG0P2MGSkjOCTHLrJy85bzZ
kEvn3CpMAreiXA9OX52rqbDObi1w8KbQ1s0G2UyupI31xzX3oppFfGHU7hFLELXDXYPgAtiF7SOx
CTx5dVx8BT3uGprCzSPJlbO2R4H+vCiTbdeR71v17sszfMPL6YwlRXmcA9f+MJEed4Fhem9GgpAn
x/TjqMY7hRwHiBMx+hdAkmqhlVeeNnOPYpOgzuRBBjjy+ah71cHBrNs5XmzWAuZGvu+qoHvv4aBP
JsJJFxA/oTJI25lkB69CWcNtsFiLkNnSqpr0hVso+7UTlg0lR3MWhj7la9XQzClbTZVoMEPOBs3f
2J3Gne6KzmJCR5loEnKWZF5+IiR9OfhBun7+PaXosBll1gONCSsU4NN1Djd+XaLkgPw1OBiuSJl6
plcYsvauQ45MbTC+XE8GXKt238DCQibvBLiy8F1BIZZ89mpZtKX9g80AeywxYFJDNzxHsGuLiTbg
hnt5a9FnPGGfbjc1pYbgV34wSO4edtvcHR+5ERq1fGvVcQDCk88+sdJqG1jmwEUfvK0EQ2i0N9Vf
wQ2E58mejimDvQt2+m1LCPFNzxO19Jg93ZoSqYjrngrVRhhpHe+goUYMFawTv0Y6yoELTwa+54Vs
tOni22BGOBmOq8AuvnEi6KtIL/HT5VqBs8BQh6HI/nQwKM45FtzK4ihYbUTXuw/VtfXWtUv8in01
rOC1aLsQ6wF7BtfaKBoXh0CLDXXkH3XS0TxFZbNC7NUToz3TD42mRcuifqmBgCxs/mdk1frWyJOO
o6XYYYgYGwyDAB7k26Co63DruAxgLWtr6ma1peorvzpO/kqGOElS/5fwXwL5Edf6uSDh9cE58lZm
uX0UY+JuDAdefESx+yg9lkg7qvx1KhLCA3JLe6vVRJxB5l2DtB/QI0TJOdSvgtndD0yyYK0YJh4R
ywabDqX4sk58BGPzi4qWXt5HCy0JtDOjo+Aqx+ot0t3xpirQFwP+fi6N7W0xrPnLtBv9l9J0+1tY
DJs2tpj7qAQDW1+mS8wZza1n3s5wtwiumgcMNwUPthy74VfRG0iiBMQ4nvDgzZqfiyEhFMno2i+U
HsMpDDzrStINj7+rV7/GhtEBfBaWtcYDuZcTWGQlkJZkiWZ3cLPbhGUPyUfCLiPaGIMQrkKrFz8W
IlkHNsNMGSjmhnDcCly6uJMY2v9FIOy8lENZrlDhXdsBmQ2ZR/dKN8kMLMPumCaw6nuUoVNU+2dc
LwLBdlPgMPfnx63TOc4hpyTC+sg//BNlMDa0GIo4M9gzfWJ3I5Ft47Jz3jw5ZreW6CrQFStrdMyD
pbshxs4p2Dd+MyEYqPiZSj8DupG7nmISjqpmrhEPluTY44oPqol5VWAkp94gJilIPrCe1/fMq7aR
ylLWGqW0na79NYgQuStSxY5+yTC5Dk7YfrKjajrEzlZCB2jOUNMMdBx6hI4lQ5m/IRaXbi8ztFVL
ktvZrZLP0nADlnvEwkM6nKnxsg2MAAUT4J7a1u15ITi7BoaA7sqSSLZ0b69UgJpIKz20sq79Ng64
NJ95eljyTnwu0/4ZTktexiZrzP7o8PafX/QM8pZBDCzi+Q/LcTgBqfuqizpieOcinGO8wbsneMGE
BBfhUiZ4nhrSmgxnE4N+Rvkn4r0R6suIlEGkIqV1Fq7zD3xsiTrIhQhdNdW1ROlECYTVUcATFdZm
cIPgt5eXDOBQ7tOuF9klk5zo06nL7s2r1kfJQ6I4wDM9z0lfn7Blz1Zi20bBD6GtyWmUqmHMX6WI
qJDoyGcTvEviy9BFW6MexLU2UZMNE0qYSoz1LxVG+wHUjRbmaPmwxQx1iEdUS9Pd4CYwNz2JSiBr
FOKlrD7G6UEUlHZOtxUS/K6NUbdOveI04Qwi5cA0DkU1Gvf9M6nL0hA2TGFETzasrqR8OFRkEVPm
ZC1TniiHm9FAfPBgEqig4UfGMvZqcxsVXrZv00HcMguxR1gZjxCWx74otXANGwSYzzj7Oawpfe9U
F6EbIukDNfZ/uP5tBYQeeYGOhycUazMO8F36It5IATcPmxzbCrFCcbcL+kFdYJPwGc+MPmn6+zm3
6prmRYhOJ63uaCgInSz8v31u3UNiZz6Rst/tlvKdbLWclENRXQyiwhaDlcYvesQ1phnDnqC4LqVp
eNcx17eAc9v9pFn/YqPyCeHAW8PwZ5uLvARE2/5WogV9kmgDQT40ihgTHbpoOhpCKEIHU2IsDeuh
mgnwkAyLN0ebSyy6z2XbN6dBN6dFZyAhZ/yYw9kn/wR/0O35go3QuGVTvCM6OAXSaEI4KzBshAQJ
GEsz8cZDJR0mcs8vXdCOADI6FBANw0HYv8wVKnmyWh2TujtZq9AJ4hPxg/FJQcs5QbWoMfvM3/dg
qNB3tleDmcIdmttPmvYlWJSCBaOPvwXpgbID5e2H2XQi9jjEd56B1cnkzKwhoLoEQ5ctnl8+fxiJ
Ux212SFX1MXLcSAX16ys8WagOwIGTcqOMZKs1Pf7EfkDdj63PgH8gQGrffRefZsBRDfHAymPkyJG
5IEmuJT6u94w2AoIzlgi8k6spN/aBnBWbJ8ErEhHHXom+QdcenRLn18+f8jjBq89slnr9TBaUWKA
ZDSzUzz45rlDjL3nfBMu3JDWG50V4y2LBG7z3LyH1VDeGXCWScoIMlvq4UC1mjcTOESNR6GfXhjX
sM8gl4g2pKJgAp7pgv3QXJwiNS/5vMsRc0fOVCF2oWMG67aO29vzxVNpdi4k7gEl25sOYRZxpVgP
Ztmh45u6E5Co//2qzvs1TbiUhDqlfkJSVxaGF5hvXQyFwqgwhD2/tfsczEIjXowoyy6UmWgLJzSK
aZaT2mcWr31lj7cBqY+lLPfqDhheWjpCIPxk/Ih0M0AkHHf49gL0sR7Bxvuy0jcmMsKrxWN6yWMM
rENzbQN0LN2ofz5ryMErjpSuCRZvKkoU/m9FMmdrxuzzOS7StSvSY50H1l2nWQlsOW3WXutFn25F
14Bg9ODczilhfVHc2jEbt7iK6mVQR7hGaN8vRIwbsAkaziqQlINhsI+ekd/6wDEelt9/WnU4vFgG
CjQvOzSCKSBZ0HQRhYKg7OOeHZqmWxle2l2sEUhP19jXMcCMPXUW3vaGFI7Rq157mm2HGB8jBftd
NwZIyi2IO4CiDezqsgPDoHy5cb2a7oGdutmahoOOfzLk/JD8lSRWHu1CCBiCKRbNqUJC1Q4a0VnZ
tLcMfYWdygDGGsBynmv+ONQjIiVT7ejKV8/BTKz0zl05rj6exoJzD8En+anQM7VCaL2eVCFe3VIL
dgET5zUkIAeZvoVvRan2q7GbDSA/gzNROBxlmZSknId4+J2Ex9wC/bLQZmR5JlrrGPZYMnVfgRDo
8vLr+VXQec0RMFuwxApkb+kL+BtPaT9Rone7Lu3yXZJnCGoBKCx74C8fWdcM65EIrq1uZNm2qVP0
jUniaxuzw8NtpsT7fNC4ST/rsWxPHkLapVTYnNgI4hX4JjyQfmq8Os/P03ULc14X3pIwd74iqvqV
62jLMIRH+QzfpTBN9wMiuaND3CXp9NTvgobeKuyQKsNvbt4AcdL0bHGbD0lOvWX9yohsIhQQDIdC
UsWZ1DkRVpd+8Qh8xoHl7x0GdGutY3c2PYIhxyAkvHXukY7UPztUSf5a83CCpHnu3VJdb89dnSCC
InjvO3T7z0hJ9xHYtA4atNV6BMoFyaj71UOht7oKulvRv3llLpGQoQi0UG7kg0MgV9OR7owqG2cs
jZqwqjg+zIUAUvi1Grh6LfG2V6jp5TpWkXxoTW5CUgpe2H+u0zDTeHLDWUD1pKoA4t5xCLba2n1H
0/PPM/UBkfcYvGS4PLQygdfr9nAAw/Dm8WgfPYIonhEOSMxWvfKTU2o4674run1TBrP5RA7IhgLv
hGzwpse19VlP4Lf836DnkdyI2WDal31xKWTCuE3q4SEcbSSPOB+Q8abZqQzps8ZjHB3x8KCqN0X9
6jcSs1aCXVjYxWGIwGOMcIiYZ3Eup1YvP0gecrIRnEDIszo3JdrGcXeMUKiK8/Cz8oOGlYRVpsqK
alvB7yPumW8FNg2/mNwrHBEEpqqb9hXpSLrw1aG2G+81NEl3haySHqrKWwaZqW2mXmRXagQG6ADB
FnAQ3J30+ggcY8B6NzcmSzq7e3cgiN11qmUVyJBdQ9d2SJM/wGCkZznn2Nb85tXY0gGK/2lTLC+1
JlD4tX61r+k8I5Q0/TvhQWi5LT9Ze0YNvLeRElK9elRzhoXm94SaaSGYV0jFnqMdgp6wSN5IwY2D
yJaFA1UrjMGwK17wJ8y0purdGnJWZweeA4tGvRxCSlyGZtr5+aJyVztTsaqtPap3X4dAmTRauvJ0
b+MMOC9XRTn+AF2CDj7/a6JUdKE51VEyxulrnvfEyMUhXR7W0br1vIWl1fvWmKY3We+gHDBIGgd4
cjO4+fmSTQpjmkYKn570K69V+ldj/WEIdu0mF+Ja4qZHnL24HuY7MWQpvGlOELLYVL+btD7gMKNH
QkezOM/fEshLzZnuhe4F95ge+yYtwh9TWMk37tdmp1tAWPrG/KFAh+sUoCvt0uBgBKYk4Y0ZFXqd
20QS4Sqyg+aeBz6TF/Ku3uCeY/tHLxqyapoR+fBJ7f4wlOmXzDgjtu3MIIWdQpwx14E5bnwHKoSD
Px98FJloZvo5lRfeMR9OYUdLn2wUReflg1rnhQ6af9UigOXzgX6wAerhVBw2KOboFg/N+N3iMt0m
Zn8zh1HjcZ+fnljP36SqOGb9SQ36DZaL+EmIN9NtnXvL4XQJpJTCp/Kcq9088vwNK/CwMMZgXNUy
MA7ZVBpIGPqbMvpPNFhYUYdeP0F4vvmmA4l8LD4mq/Q+M838SWNt+sPgaa1GDge+OLcC5KnuVLcg
7PqXzobGqAp4DAhccCt54b+498ybiYCG0y5iIs03tUOB/EbMuyjL4uj9Tto43vcEPXk8nSeUgMWp
ctz81ER7o0041AWEjXT9N0QXb9dBvDr2NYFnz69s7hBMiGjeaHslalFjYuIamkg7oJtoCheYFU4I
9olUeGOxMw60vMZ1A5tu/VwoUmc2DwSloK3a/xvdTN6crBZXGQGcHAOHW1H1/SLVavhoI4+hMArr
kI80uhHRpNimSBXRo9ZeW9iefppkD2f9R4i2uwR1714CG+OmxgR+noM/OpPdl3MPAmdOFDM0NqVk
u1qmdLemZvMQj4xkWXpZVFtq3baPH+CL6o07NssI2eqmrBLxKCOhNp5fPQB/iK0TOuiVyTOeUF6f
bHRWYqACrOg/nYv5xRh7e1fPjbHGiooVI+lTEMjsUia1/fDratqTcSHIoW1ITBNYQO1nG7X2xB6D
4bW15oiRXNF0dEDLM4HkmBsneGxLlzDORIhfoaWHL0ZJ4YYj3VsR2AGd0MNeU290LTSOKpXWRTgY
qZJ0l03dgAMvvxfWrC7sveHh9ROx3uLk1FT4puygzzTLsJfasTcJsoj0yqdUXI4asHOgVyYGzcR9
b9kNFwZG/GOl9/kD0/hPPbjyKCFDfFJ0oDc05jTrBPXvzE/hsL7ENOgaBKLQc4Xjw+ZXaRkROEWz
x916jG1l8GHUYA4GFOKTSOONg2u1rVPjOEUuLWvjZkyqI91ZMUALu3KH52mAt1BnH2DsOEoT9sFE
vYZw1HNA9/QDI/l4CX6fmPJ5vYQMlx1TkiGWpeuU7/Ni2lIqgsfIUpAkrvE2YmDaNdL6xTZO7CYe
29eiZLEu+vAi5oTBkDxYyChRFsb7KLS1c8b7ww1gQ57AtURmqinW/mC/0A2VC+V4+ntIduLOjul+
a+GmM6No3RMYtgkAkK+YayEOGfSfUEurxXNjjAPzznDupy5kdig9ktG0ajCXetk054ic9z2KMXSK
cWIvNcD5K12Pdo2bhocByTJ+T85EYaGxKPuYi/I2WMfkK938OMo2QZ7WlykJQDjPz0A36Pu00aj8
tCCgR6S/2wDHd0hhwkvtIuCg9PyB16atJi8KXy1RgK7jF2BnyY21NQ+WGY9vxtIKduNE8lOLXvWW
RZ678wUAHb2e/g3VGBOLHWsw4bh1QyO/DxQs21DJ5kC+FzWvYTARsEusPHPclW1/FsGvmE4nlAJH
7Cuz8I8QUWgFO3oPGRx0NmbUl8zGd0BTBHdWbL6FJhmBVYKSl50kGDRCBYpBIcvCyqfZ1tWJpj+E
+WKqDVEYlMgaOR/gVcmTkcB01fB/t1K8JlVrP/BheoL3IwyPYZjdRZ8IX9RJ0VErPZfmdq4hyx+H
8SCy9oCelN/BHwfSYbShoxEmF0ClgIszi4919MrA8hiElRc2aRkt0hRxe+fBWFMZUaPHPMUJRhxO
C1HTlutmHA+c8MKt43TyQSIlf4rjpMylMBnB43FOfkn3EaSQFuBMH0i5RTgbIAU1aI3odW6+Oaae
boYol2vT+e2WtQFMweRJZba+qebSQOhTh8dTRluIDtXFivEGED5Fpk3vwVYswdGdbCUpVhmXnaWn
x7RvXc5Q9KrcqareGY4sYv4D1Jz9xsfBdD+n71z4tUnLN8Gw8+we6N0vcInmR1VZuyEmXhloJoaC
hKSbfCJBlSaC6Qj7EObCvDWRhU6BnkzPsHhV5uU7Xmm1DQTdu0YfDxZR2PshNPDcTXrz5zlt8IZ2
a9BJpl/Vxhf0vXt0Avpp1CF8hFX90rYYIQrRNlc7QUBLoDFspSrMX6GrXGD4p7b2QMSSXhoN57EW
dvUlgHMaR2DcYhaWr0KXl0RF6qfrE6JwDdoKSSXVKtXg2CWTYlibOfWbCyorFGilKl3OBlaWPBV0
NWithly/+TNN7S67hAmpgLVPbWV1RKrbJK2bZbE17Mzd9J0GIiSfuivaA/Y/+oLYrkA94d1GLN0Z
D+M3V79ZDFo+HA2TKldvyQ8lYhh8isQDDopP2DCR9PQ7DSJrZUX9eKT0iYn1Yg5g1Yb2CkhFLbtw
Ghcerr7VxLDnHc2csybsGpuldTaF8859dUs8WnVjCIeMj2tANwlvrJJMbgzL2PaVGb4IXZdrzeFp
cir3WKL7hyOPk8FVM2C0AoIMRHgxTZnYu5lHz9v8M/DeWWxKcQp1j+FqQMLtc2iJYWBlJLOdz4it
Y6CbiFAzdtUpj74BXRIx2AXLcHDo+c88fcqcv0gL6HVM9SHOGYBEIv4TBvgl+bSyR5LEFeoXz9hq
joG0d86Yd/Lhqw0bqMKokQvDSW4GmNuFbvXT2padtbF9zEIlOtdFHYrqbe/a6qdMWFPaFtx5NWGG
RqLUb7S0puvka90RNGV/NDlrRr42bauObEpIxvmVFgiDa7RRgL0JU2vdgWRQAsNJznbcmprURJmJ
rKYCrpiHK0IO5avigHuymo8mTL8wrjZ3uxb1vR7kt59P/W3SITmL0cDtoyPnILgufslwDXHPatmL
pjvGzmZA9ANyWN9QEqVHS7gfeGxp3TUNcWKSHn1dWd9Q577oehEmADx5W3qYu4kMJwba43gInfbM
k/QvcxGKWE1hXRkXlNcIC8bSdgaUBlorX7DgKdT5gD/ZvAQAA/PTNwosLF5+g25Hj8JCqbSNJ8Pb
4Gv7xShvwlfkPwDBph8BusJDb1ZimWdR+tGZUpLlJO74lvaVrtuHmgrrAAEJ6lgTTCdJ7PR2Ajhz
mV2bQn8rxrpd6CHu48Ytv9oYhDxtvYUFPHMDXdC6mNXkAChmXF+h4kaQkB9H6GMNTaA/ZmyBQ2iB
jCgYoQ4slE2v97MF3QTYVNtYp+FTOFMiXtnzmiOmdLbT8JNkjjs7XIPlDaUJqdAEW8luLQlt3aBb
wME132NlI15bh8aijz999axKYyff2yWIUiZI+2dxJqe2XaKR4aw961RCVWavdHoxRBVyr2tNcItr
EW1K6nviksiTV2F1D6GR6GGjziFREkcBvI8BxPSqispGWuQSqp565G8lI2EDyt77lcnwlwEfKOye
9kipdmxtcmlLr97YNgfiRe5Ic5OJcMTLM1k3jMfdJYpbdfF1Riw+oaO4WuP6zNpSnV3OJawYLnHm
2fRD16NeK6fpX72if3V9eSpbJtSqT1zcB83MqdPhaDkVNkUqVv8+mOkxDIxy859eBIdGDyCIQ+Gv
or9W4egbKIsZHR3G4SlAzCPH5Gwp6LtsCaJPl+04yEMaNOVr4ud7qb2Av1aPfH4B7k7pZsppLVk/
Li4eUeJt8nYXmOrboxN/pzKBHJBm7Utgvdgz8jEzXH9D5me9bClITvh1BSWT0R3j+SVr/uZBulOF
kWFq5xSvdeEd7NevLmj+holbXPLKN45gubu5kIjfOPyqS2wzTPEs9ImVdo0KoRFSwotpM+HtYukR
GyXnZouIVsSeBhc6oTMDRnd2pkeeVhmDU6TBVmDcmcZ11nseHeUkOY5GdCSAd2nycJ5EUjwmcmeu
kgi4iau1CFTe31xYQwudpuUOCCuIVZ3+rYdArrcSzEDPZov9i2yP6Fg22bCbJCCQSP6A+U9urm96
F4vCSPOzO+iH+tikZC4+tRsx3PQzAaA1pzsw8OVXGlnvrbXvbCf5m/lnj8PQa13a4WWM1Dt9xbUd
51+DGPt78ow2kFuJJGk7tkJ7lzOSK9UOTpSlNyKUtWNDZstKjC8Z4iTIGC8qjno4+yldKE1vMw4M
DVa8Zn7/HflqB7Nv30LPh4FXNp+OoYLD2DQ1c3m+zTkvLFk9ihOKSI3c2wj9A52wRaKdmy5j7O1T
tyoK5gukLWzpNZ+WD+PlqzK+SIpS37Lt9E3tD9nOqe0Q6eZXMf/Ys5ytDZIhxfCwcwmlxtHu1fcS
vt69rdAA+W7VLEhvee/w0uzb3B8u0sgSdL3SdE600MFBfmQ652K9L4mjSXBa5n3ob8Vcl+J0qjjp
9SQ89fFei4Pg3/yFDHt4OzXDB2+kw/Cf1lJNZ4lLARzF708j7KND40qOaog/A03/zkQXr0pdEt9e
EImlDAY+xuDkm8JKjXvPmIoAKLpy7KfrysoqeD9x/W6oAstxEZ6VD6I9cloHZHrkng3sEuRJMXfV
Pe+Pbw/injj0/onUrHcjvwFzuvpn9jrUFLfhzmGyNpdlCAGYEXVBcU6b7i8Aae0g0JJsu965upbx
Oc4tREuAiXy++FOyx1Y07UbYqj0gFN4aCV+sh+TQljUyGw0sJGC74maF7UIzzWSP8RlUsTh6bY7W
x8yg/fn678TM+V/caThbwDEWTT8Wu84RJQq30vyAsLIUuAhpauvmudRabEth7CM3QKzRYWzYVpV0
wDzWRNAGhbVVtRbvqLnd8+B9toSMr3UQ4RvHD5OV3dHHsJqkh8dRhC+8+yLiNslsR9tl9JeRV+Sg
xsxGfelSnMxUxj9mU+cvVZGm+xoU9drF1b8GB2IQWkQLHLFoDjUp7q+oFqC4+aQkJeb0xVmON0wo
KpCiPYw1eNAtCWSB7ddbiGrNbqoMkkD6SKwya4RiGWAk9Lwq3kbBP3+qsbuVpOyaovvuVhhd1Lfp
G+hPAB+sWkt+DnWrTlVhE0iupTArwka7WtV5zA2S9+gfniam1ieQy2Id6GX13tnVV9CV0zpvs2Kf
d9G4rC3HPrsiiq7RjPRvRYtPyKwVQBXLpXYe/tBnYRe3zWvcRw34FQPPaVm/skqbS6fVpn3vXRpj
CN45wZg3iI2PiL99n9VkSeAat+lhzazscV24Ynw4KgkfkzI3cf8gWrBgJRjIhRTEWFS2TZIqAtOd
3SN87cjJilVIcIypWaiBMC+LNvzVRw6GfSSytIRSmtut6g5MKOWOqNoLMF1zS+unP5Awz+MLs2Ft
2W73ogYM8Shd6nM9H0inirRjS6cxnXWif9XANhOlId9NDs+vIa3eHXs4PHqv2WSWhSpvkiW5Y1lx
JV+S0ULeizm8tdywBpP01MtwW3BXdzDQCSjFFIdN9tXn5l4NvXLvNjdCkAXjchDin5hFi42ZbJSN
nzmsMQLDOPvpmK4zSW+0c3EsTHfcltTkm9x2ulvYDA+zUEykYhLIk4z0uZA55ILjJHOEJH9kk22+
hwVNHOW0yzAaShoDZUWugMxWz7JiqP/2HrU0QqdlSz3I7quD1SfnK3F8EsWeQrqoyi+VVW+QS+Un
XWpiAddC33MSuxl42NGdBR98EN5pwCAb2JNOzMWpQPxzQvR7rds02Y0FeWCGZ3QXCSUj4bEB9lT8
QskSnNwe0aprR4egs/QHqFnijqTlbpUl3cOkT0TkzC8FGapDYQ9vxsFFZwz6a/id+vXDhNVJMG30
CSjTXjipPcItiJOLRrjtYjWOYrxhC5l9mzqxZEN0bk0i1KIi0hZVjiQ8RkdVAcAlybW9DXnTrPOk
lIfyeTJ2ieRbRgrMRAMWNVU5HVRdAbBANXIit8vcM7uA6JZUxYXy4JO+vr30B7X3i1TeyF6ECCPL
76aV/hlOPEozCP8QorhKFdOIrW0Uf6Xbc6l1PWd7luu4RJ0mvUEcEZroC+h24Vc8UVYWLU8v3V0y
GAg/q2tJWERHYgzrwrbzCBvvPAU7RuYfuRp2o9WSQwa1nbWtjo+6r8fH1ogAFUYZUcDe1gxq9VmZ
kNQmJY60sK9wKoyTlerkEpvQ5U1pypfKdZZ2T0fFL1ApiJxDillCu/KiujkyqF+MSc1KDoYASXD9
IoeyeoyaR/xFtAzOocGIussG0nUrfKpJrnFRC3yomvibpQLASonRKCnJZh1zgfAW6xlOCXxjkzGq
l0q1aplUtLkSLKirpNfcEx1KyChSJ26Wbqcab5XHBMTRyFsJxwuszvGClnO4oEvzjrnWULvADHNR
t8MsHd9UL8cXIt/6qz0HNyVpUn2BdBErfSwZjTUaHDYkm0Sw+RrQOqWPD0jEucFQFuMti5nbltQx
duFebdJ38FoJojBQCr2kE5Ee3i5u6uhXVL8LI/dONS145o7+MYwiuUlbge2lzBElTbK4iJIPnzZD
s7UbSPssGwiP7Ky9SNb8PbIoZwPUtoTFaXqbcsBcwWe4dsa6gHLkaitfedOSpxmrMXbgRTZZ3qvj
Q6eeNCpBBo+HiP4tTN+0XRALP0cS84IKgOBvsuJ3CQUqrYCxulRJDY0Asr3dTjRKimU01ikxGybu
Vc5MM7PzDK5yPFmWHa2fd/0YgnVNJVuAmE3VZtyN76GkleXG/M2hHfO3u8NZUeeTgdgRcwyW6ywL
59UNUE55ZMDRr9DHGxbqV5cp7h2AFEEn7203a9/6j6YhVG1Ma7Vl14DaWgCIBNdAmRPZu9CoOWT3
DXC6GlUBRmn/UtnBsCX4EBWL7nwHut69lrS6oDR5C0o7tAykMK8TT264ZWlJk0+wUpMvj37sYhsH
PEHeA7fr1GIFKOyLZMMBepHQkOnj60iy14moWHRaXurue71dt3ZZkuYqzC0AO6hGZgpbzoqhytcM
5Ur7Fqux2hcN45m2CoIji6pxGIn30Y3oU3rowJo53TgYlsHc6y/S5kjsAjh5Q9THdJA9jNMZa8BE
8eh3BUMhG7Vq5vYgG6xsZ8gWxDGKZzq/kvSgEj1ilVTYUuyupJcr1KdmetWqm5s6LSOD0/8wdma7
kSNZtv2VRr6zm2acgVv94PMsd9esF0IRoeA8z/z6u8jIqriZqNtoIECI7i6F5IPRzjl7r41A8gX+
yLpRefsXhb/tCj2mnhkUQviADERB8YlgIt439lGlG/Y0Bu2URs3AVSGTaDG2Njsp3XttbQpcJPjl
XZZlsyjGUrk4PAmHmk9pITrjmPoJFHSnO1qYiS66gNKc+4O1mivRcOwanqAO1gKtdYDT3RFLSLNj
PoTCx2q113JIMbSXgGW08tTyInDhJH1JTyOmG6NKloePSntohwQPMW8/5mXDY680wanQGjTA3UgH
zarRlfBuWTt675+iioC0+aBMpzm6OOwUOhSW0NQXre7yWaxitrdO80PR9Yxo2QHMM6IUphdWDI+h
JEdbnCHI6duen/vak3yANCx+ZvyMkVKCkI9aHeAO4oejYqZrC1miIt5dMitfs7iMEe24QNNAgry6
lZvuujxAEzCddor15qkwXWSdwBl2/P6BUIPuoYm07mHoyO+0R1jo8x3zbfNBy1EHEvlDLrRFA1Ht
C+eptcm9LEIX/CiGoqeU9OVz72vvwOidJwJJSfsmiPjIhNYZU/sxc0b7sR0TuWhJZDzMt1HiBbvY
tc2lZQTAypOo4YUF30rMtlBGWDqA4DSRNbdZ30lD1iIrHnrufFqIkWV4wmEobKlb3r0rGilY3WpM
0rrtPUeZ3OOZd9+jAJeOmdGWCrAW+hWSjsxFh1H3yqGQLLxwGbL9NHOhb2buQui+K5kivB2jQ2+8
mozKqbSb9iV02zNK0uA5dqHipwEcR0H/GxkfaOUeBJEitWIzOvnSibtuA5zZ3xdFpW7HEChVMlAb
KnnAMp7RpIzHiLkjuyVWNN57A605pnbuGTbqkDgEiTlEj7uouo4JKBO6CulXKPRgGXta+xpoI3lh
8XCvMVovqhGGDJT4nIo3Mlc4KfBPIe04pnWcHVsCV9mcNCdmCnygAEB3XpAu/VQnbNsciSRRHgu1
LGD4oVeZD4SeoBEihCKO7Mksaik3WVcom32DrS8X1jUZO+0OWBJpIcEA+ZhsdQi3xHw3U7Mzmdqe
luRJcv3mbEmj/4goXFeRW9IaArRKaiPkFclmc0fZzEbGLtmxOL6CS8os0O9gOlHcyOFKl9xcyijo
dmgeTDqWJ3qgKSA7Oss2cWKbUbG1s9Ybzg7EyiNvG7Jn6u4btsBvUea0CxSfZAVF4fSaQL0RSn+R
yDu0qsjP/GQGK7vMZJDCJwLcd+d0aA5SjSuKRA3m2r05NezfzUoM+8SA32/nwFXgDStnyT7oHFV7
1VQdnxgXndkFfNhFxi5miMz4s+rICkj4PItGWMfReYtVFDVOUrhbEgB/JqpBhip5wM99UL5BzDbO
deVMfHuzXyHsoCk4zZRAn7kXP628h3H0ycJVkycRRqSQl0BRvTI/iyy/UDtZRzUJXpwMYjAhdN+7
CmFFWPvDudAzqoCenTawEvaq4V1WXbbx69BYscuAj8jsdtq2WjffYvMFUN480H3FuqIEb1CBEY0B
jzo47A1Lim1a1s5DOG1otJFANTffDuzhX2YFSIH4bKMngleh9FDl4b16NEiropON+cs06M0IEoch
qSK/ZJ12azt5DvwhPiYmntbM8KOPwY/euDb5BxyVn4Ov9VdTFjXsf96UQKi3ccQTQtiAuCAHpTaN
N0ZZVwd7KnRLcEbLTPcQmYNdW5QoKwnoinllAEHuoHaGaGoRRILiQTLHlipuJOPJQWsRHzvpTaNT
HXo309RJr8zSyzs7DPGEXRbitdmdiTpRD00h0YmZ2pU5YXlNCiaZEJiGUaRHVE3A6LAAAyGwn1h2
teeoEBCkdHJzmxqDvuIZsCzKKWXFqMpb7INZ9YCUwcF5qhi6f7fAK0Fg8+XVSMqdnA1v5Zg8lBb2
obkEp+Kt4ee8+1wxt1KjN/jPmy0Hzi/bLXaeORyhRlbeW6OTSYk0MX0MI0DlcAOVy1i5n4aefJgy
Zs4doXf1fAXIsB/LjdoPcoN4tBhH+zQfcEjt6fF7hHgm3bEsp9BR8l72kUhMUDf+U+7gNPELYRyL
kEhqhJL7Ck/E0R8dja0GX1Fb4rmLu3VEkx9q1TA8EPlOvkuEcTDuwEnnJbVwSupnC27nGHYJE4iu
/fMgp68yZKIYYIHg6c+B4zfXri9eSVDqlyiMxcN8kJIcEtC4Pc0Uw7q2WXgdphEVtDzlqKX0tiKn
cg61ZRLXNzY1VL2GKQlo5q1XqHe8WsWV+tdqxJPldT+brjO2EmAlhqo0P2nTwXUTbevWGWIgSV64
EzMea8d7o/bOUZqqvxxxuu50hqwXNdE3ffPQYr7/0Y4ka5DNS6KB0bUnidjvoGsENed2D619NNH/
RS1yGcaUyrHGXxKu7NiehEblS+qbA795FrPZdb5xNdEOil7qh5G5HCOc6UuUDVfbSbsHj1ofS5OT
HvTYD973uVmE7xaRRAfIdVPkUtpciiyf1sNoX7RW8U2VE8W5dYB25MY6YlJ7mA9K5NqHVCenySlx
phM/8mUrZC9IvwwfhBDhg3XWtJoZCprhrL5rKi69JiyrtdC94BHjz0Hyecv7iDqKmXzKQrDoRyaF
lTt4x0KjIYlUg0CoIeiAXuXjO2hkACJNfrXGqtvVEQmtwgM/1dC3O0GpfRWdXd0bi893qBLoPa/U
pt7Eq4ye4tLUhDxFnTH1fg0N1WIjIa9mJaoavk2SMUMH2rsWSfBpJg6Geiglh7SjINNpvNwica1x
vm1E5FJ/0fpt0Z/7wzevLF/eeRH7d5R5gIdsH7q5DdsQXyf6srh7nwtEl/HqsvSMYBUIM16lrog/
SwEr32p8JPjJuEmJLlmS1TTiv6l0JL9SPwVAQpapxgDTpduS5Ntc5t5rSe2/iz0LzwvmsiZwy7Ve
t1DpWYr2RPmM+3k98kwmNsSvreBUb8ppR1tRCm9cCIabNhrevU6SPDzJlLPKozCVgOnwvqZLPbTG
vXDDkyrsahf2XfsouxCjs9c7d3MyWLlcaJAsAZbQ+7Fc27FctrnlnVWblTJrXr26wFjj0+YYuFy/
wlRVe0N/jKOaS4I63oaA6E9CgqydjSQYIXCqfIga+h/z/x396+SuRyOq4KmBR7clfNUnNU0WvWgj
xksBklLrPPILiYw7orECtmm1gBRjmGya+aF12I7HFue1Tp9v6SpICATexJWL7XE1t8bxGHyRXQLt
QDH4yxTRjEtEYd4qqhwsp3F9T5q+vtcW8ASz01HdahT7vU6lw+gpAWkq/WPnK/4RGU9wNEK1XraN
Rm5M07HvxpRxVAKAZ1aD+1dBSYg6qy7PWUDdDhku2CbT+EtNsyWdGO3usJ1Z6irhZPBdTEqoqWzF
p/neS/HC9aeY6sP4IVXCYYlcjlh0T43AFbm4iLkEg+LRiVwhqs0/xyGBOXWiMwLNuQrmarkbO60k
zjyWl/kmxbaMnZUjwo54yW8qinyE6363FAPeOt157CcjnYRoXDCyoZXORTvSTeIZ31VpBKhJ/Y/Z
29wOyHJzzkAk4mgZ2AUVg/TupPpNfbwx3TIy8u8Bmkt2oA66UsffS4PfqlFtPiW6wZWRLL4d6OV2
ZWrhxWRudx1z3rNx1Ktno6zkUaUW5ukf25cei3XtSsKy9BqdQGgn15amGIplCDZBnW6zyExpy6nF
KXe1rRGnmALr0lr6Vhu8ef2RwPlsNSJZ35pqqu4FXzLXHLauWgxvph66ZN+1jxljhuMsh7Y84tjc
+C3ow2GrjE18V92ivVkhVaIZ3+db6Iprexvf0WI+dZKvoS3tGyOkY+Cr9lulI0axEFav/fwlTYF0
UGNba798oTIrv1k43VadXQOQA/68smXENgzs0pNmV0toC+2LbpXeNdfax/kMSTlOEPbgCytXgl05
gTF7T62vlIwtczrBVr3N7iKPui1u75XquviJoko7VxIQm1TGTVLWwK3q4ee8MAU2ru94agWFfR/s
fTV5Zgul3ge7bc9NM6nInuYN4nwA2rEyDNrlLYo2PsFIlJkZRhjKSn1bd4SeYdwGrWl3D0qD1TGf
tI1ZjVgFdeldJHLZTeqNphLkSGupS0AAm8NiimP0M2aQite/5FZ4C8NM4eLALnseT9mqVRx1cp/A
/On4wZpyE9mk24H+Jvolsu1tV8YGsAnXPnnB4LDOD8fasbNfN9FVc07tdJi/yjMvpl3WAWMtVIur
MC4sLiLWRRWBdTn6ZimqhU+FevLrBvWyjgrDrernMVRbpHevjC2cy5hHwRGlxIPTDFiOPce6sNBY
YGOSmEGtWd5swhfqmslM6NvqWYezicqsZt1t4hhEphcz/kYNNikw4qR6Va0G/RfG4y3MCn0JAcY+
Zu1IxCgtgQdVFme1sZpnmTOlLqM23pAnmX5G1/Si3/rvWaIwZ/cq75YADbth0D1pyOCWgVPnyygj
o2ry9GiFGS1hHQ3QE3X36JjeDvCyeaprZ2VDub7hZl5qimadzZK52i82gZMSQAwty13bEV3QJM6w
nbWODsTJrn7IxLrXkAJPKa/AoijgcrU2jkPFsQwY1mqzKaYObWvr4ptJBKDjmO4xHhLay2nSn71J
/1VXtrVB0bZEWxJ/R6IEyx030tZnQUMwU0DszcdkUVk1TRcWAKZzWbhKM1g0w4ANhic8Tbt9PYM8
mgbQfDi6mAVhHqzp0rlH3NPOkztMVxX9sdB2VcG5mCxTuF4mJaVCHTaNTN0CnY6w2wdBq5HOrJcX
p1h3vHPX5wecOJiFGBUJRa5JYqgubOv5jAGhEBBkX2mUqkdk4zzhnkXAjieCfY704ZEIyiHj98Yp
06mov7v6AFz5R9O097wxG5aOZlQ3aTBSX7h69NQPjGtHzGVqqDpbPtTgSrIAkw+zrZ1aVA6bCz4f
wIp/MgyIiVWmtcViLk/aXKii6YyuRMmFC6lo+smlTFtYeI/O86HDAb0oM6zxGCa6Z3esPpqmD7+n
jtNfk0x/IT3ahkEoyXwdM/+Y4xcm8EpXcBNlLSnjkwxwyPONKXmyUNzgaC/9pfA97T5aHU9s6z57
YXIWKZ5Rw+ro4Q3wqcmq9fb88sNT45s/QkQt1EdVTohy0NGSCJnaRLI51WfAKt5BFZlxhKWhbrsU
FRXKqvwVQzMEtqShRYwmo4p84gsLx38sIx0Vl+K4Bxngk7K8/DWOSogqCCEWatO+Ysum2RpZ0Rq9
krcczbB81ZIw3LlV7G1EKG9jCpa+9VA0yfzPA7/peDSTNj5EYFp+3dkXvEmNuAEdArxgYYo8RwzF
Yf4qtu0zfdWAmFu/P6NWsvfYWo/zmcJVOwKAs+1CbArzYVYf/z71tDIGEUoeV6aZ5Sopk9TeBx6c
XrAbmwoA1tnTAIySQ72z7xiT5TPBlgYpjOSiB2UYXwgtLP4sJYPCS6gzB+OcNyM8hrGImMxCbPvb
/9yzBu0h7pF2jfTpblw7Nvwr5L3dDe1btgCWQQBdlYzqkRQJkijNztmZUBHPety8OqVRnho91piq
ooAvgDLPZ21EH6wMUXNozos5Ju3TwGiPCbx/n88ah/FxSijvcZ5FstV65OMW7bGGHVAh13vF17mc
kbhuneaDAQcBjXm0kEbuHq0RrIY+YnuMqMwEFwX7ze01czd/KPGaYuMdfGVVDiUraRt62Z747TXD
tOBuBHi0bfrhywrKQ7QMDRIFXS0odnEeB3c48MG9ZnTuSiNb2VUDxyBv+SDNc1E9TM9FPgB+/+vp
73vnB4vpE1L968F89pEAEJm9tBqHviQKyUvIHGTpdCQ2tmrWX37fMd+bAJP3ozE4/e12vcV414oj
QsbqOK9fCqxBtI74DHDXsmJVpnejkAxWI0F9O7wkMTu5BGeE3Q8bqp32lnjRqu6j9tjIukVhj33F
72S0yIPK2eBNV18sxUOb19nvMdzouXT387RHGm7iwWigYSewbnF66YToSffS6K698cs2ezRbaDEp
y+ePGJ2mJFr0iBHc4ar2Xakt/1uOnWglapoeGEeM3RhGzaLycIqjE2Kj51ZH0jKdSzcmLHoKRVlI
tIrCZHIbp361L1IWSBOQ1N7qTB0iSp6ddUG7skgtsNYyhniq0SbMpxK9Mbz0weySBysxgqey2dIp
g30CEWQlEqO8IcX7cgLzNcfEcwJWPB40wHYbMFDVQxdgtpFTz8nqU1IplFF9jwr0F4zCr06gJViS
Cf1R2/KmB4TKEO7EKGIyR7TRBl1R4kOfiCfag6JUeyeM5IMFWWhFkeutY5TrZBnUNldxQBlZZGDT
Rue7Qc7VrmVJBKLtd7i2zcjbsJdpaC3Sqvy9fnMp+O4q1RdxnMk5NqiA+554m54h07YyoPzHheGu
84p8rizoq82sWnbcwcRil9hPoC9gE0VjfdMRcWxD+p22o5XXcLS/6hJZiYxvWmbXU0eQnjqg1Ifg
UUlRbRNDhIpHBt5rkqFIA1yGlYWAmbMlSBRIAi/YzqOgaCQgKpchsEJJ5FhgkwxpPrDKZ1tdsqMk
jSf5UBo+nyNxLIMXmkhJGvLLDJQt6AN8hPjoxX3poRJKB/HIn/JkK6P/7grxqzoL2c07Y0sTDwUr
UwcDSl5T0XJhHiXXaVbFN1GSkNnmQfwYBaa17OoMj5TQQurBVtwAKzZPXu/+tM2kufYjwa9+L3ZG
0vyI88F7D7D6rBUWUPDx/sUG6nBmdTWWrsrFfDKW5oysKOUE6U6KFlznA1bR/qEoN7D1sUl6OsGA
AU6mNW5feIxuEF6V6TA/FurNzggUFDLTt8+3l2qZ70bBFGV+LDo8FUQ7cceGBtIj64mic8oheA0E
Oaok1vvHQijBK0HyXEjT8GYwvXmuqrf5VldBrcqV+4ktxydPF5lAtWofwg7MmdFFpNxUSvaEFk45
Kf74zTDK/Gm+qQpPrm6Wj9AwAMMMJt3fqVY1Gmouxr7fahTEPeM2ytlZvlkYKP/5lE8F548poe2T
aCQPDSzqLAgJ3d0LtC8WcvnJrhhTf1hFD2FG68Oyj0bnQg63NEw4oU87UM9tEjxIx8VNkrobMfW0
MYURyWRVT0EdYM7KLXc3Fm31ZHG6HkdJs5v9wVziaaZJ3HluoBtMiwPSjBFTxdCsmYe2e9ZCom0x
ga2CVMVBYYTiOh+MmXpdQVyfWjML/K/DZpiKhfmQN2DaaW6bueOy38ewRGwpW2etbFd0mArmlwhC
8cTCV7bKmHpldjngRyYTO7AYqPTKK/urT3XUyjsQIUK+3Bh6hiPNoxtl2mMhqI+F0Nb1hEpxM8vZ
2D5JkqmZ92cUWniOCwJHMAQdosjQrr3R3UfyOx8SvYT+gr9vFYZB5OJ26Yd9lMYvjo/8Ow0NuS4G
0zoooucQeN2B/doswMvbeLpqQCObN/uzMo/SvVrT8is3bWJsu0rxP6MOC2SXIZ33iikxU6urI1CG
6th6BknCqfkwL7V+b7yHDbEzKdwZrGpYecKjTwgWll4IGY7e5rvIqLdEnJfrQqPJFkTKuJh/nLRk
dWwyArE62lK5Tik2N2VlCqCEesNezaeETCor7zirheSYJieSMTbVaLyR1ZR+apSg6BLaEv0AjitR
kSqjCknN63ng/kIIdb2wopUgiqnOgNoNZc4aHEbVcT4IXABTIh4ahSoHlTF49pnOqAYTJXYOduax
Xbad1zIeHmPGDWvBxndjGWP35jRbrW12XddajwO9uwvJu4yP+9h4S8ElrkysGXujxFNbBoSnAdqG
iA/BA0m01x88TSTEDzHGbWnOOtIX70MBNRnhrX+aD6MF18tHTYcIQPFoFJgCzgtFRO4KQvXa7A3Z
EvO9sDIPdTgWSMUVsQMBAJNCUyGuTQfGh/W+83LoU4ThJfmARDAc83StDlCQQgTGGvIrIj1r6EOq
o+1qqerrXk4a/tSE5DxiCNIQA1xwNTCyawUtFVhZ39KAnjHX1beMWKdNn1GZ+kUVPemj/4YXuDiE
fQoBSAmJ6vECXE+1NOSSnYK+VMM8+NAqzHOFJ/VrTxjZ3h78k5IVhNKUorsQEz/sGCw6ewDnlKgx
jEGLYLC7GyXj0vKcnssmsvNqclcjePFpXqnVgl0qHVQ8Aouo8oZr3CKtUyv9e5Hp9o1qbVPPlair
JACGUGkHJDquDFJkTn76XVjKpvEwrc1vOr8GgRY15WOaC/8kxCi3ld2yC4cC6Bq1fiuz2t5ZQ/2I
x4/YhwKVo9ZBd4hNYjsrAzMYsyL77Fd0A4aS4Q+BsEKO7QddZXWd40KmA29lr9giwEJE3vt0RYP1
MLlXjOoaVvapGjrz18Gvhg9zCoowY3EK++q1VxVmCbrwjq07/MTBq5/ZrtAqE9UZ1jXBrhSukEaS
qb+qas/W1PNyncdW0xi8h2iMNJsqvvVD4vgUS+4ZEBvMPoNyEQ1qtW39JFzb0IQOWk/IXD2Zn2AJ
C6Ryw9Foy37TOXye9YAhd1Knq2IgEAwuYrm17LrclKRiYoZID20bN/cxJBDOpLRo817b6FPVZrgd
Ip8gireNV7w7hTT3tsvjMzTiJRELoL46xtVIdUOsXEjVioaM6VgXNJQyjDRkgzw4esFbc9Awso4u
V7A0RyEKXy46z3tw+Pow5GllMnhK9L2p1dp+nl/7WSAWoBbirVZq5mObpY8lAp+ittPLrBYxIvhK
oRoj0wwmMUZbTc2qEDha1rsGKn8IyzhQ9eMoQpzsbvQz0gjwKJX+3RrBQQktjq404EesM2iltFK9
+G4Gg8BHzrUniJi0CGbwOBi9RZIOl0BY/aflZ2yIbXgobqf7K5Px8AQKGDZBmiCEmPabY8OMVQ0n
foc5HOmXFs9KagLBNPOzMh0Qv9WrPAl/zj3k0enUTV+NNPr9kUVTK04GYZSHIdHfs0lmzqDlZy8M
9zg71yjgAFPlOsJSo74XTRA9C6Kkij72PolxqVY02tVzmihsU1rJnAnuUW5L5cNRs4+2HrR7mAzG
sWygoLVt91QACL4oHamrZkPoYYQEYm+ypd0pKU41U6dOMfPWuY2depAZIzcnTvpTrZraU0V7jz+x
IH6ZcA/ecnDQwvwFuRm9AY9A19SQGb3CGkiNmz5ZThTxvmPeZgU16Y/MLl2MWEsEsekC+hYiIJ3L
bDU1FNoMciMAECRcJi/6PJ/S4245sMdZG1O1ilSb213PPbRjSchUQ3vBW/2iNnaWPb1Ph70hmoFZ
pujWrM0tm9mEFOm2LreOTYSRhcUHs4jSbwLTLC9E0H4QXr+LE1gRboY81Lab8TFEZlIV3tFrCgSj
EJYuYCIc/FCRewmJA9u4jWntc6mVdIBQW9eRVEh0hZMSm8O1p0l35cliUtLKjkIse6jR3p1ph9zT
iGZrzoumE0hEowMEHVkZlf8SVT0LfKh/mA3mx9RJugO8Uf5IZl1M4kng+NX2A2BN77FMvpvTiCiP
CWxvo/ADuuMT+G3Ad77STEnH6dXFkrpKMvdVhuxYaXr31xH5xdRCtdeG7KuTycVgyT4LmWURNAsr
jILNTLn9r7/g06sZp/49Ax8asO/92+l/P2UJ//7P9D3/esxfv+O/z8H3Mquyn/X/+KjtV3b5TL6q
vz/oLz+Z//3P3271WX/+5QSFelAPt+arHO5fVRPX/8TAT4/83975H1/zT3ka8q9//PH5IwlSIhlr
MtPqP/68a8LGS1UIQPL/As1P/8Ofd09/wj/+OH+mQZ19+/w33/T1WdX/+EOx7f8kM1UapiU0m8ME
f+2+5ruEKv9TVSU6AZ0HAGGHw51mZe3/4w9T5R5VmpYqCVu2DQdYdMVHlLv06Qfa/CBpkivENOmP
f/79119c4l8v3L/H4kvpiL/AaXXiGFmYTEdojqlb8GknUPz/A8bXOp3uUq6ZJyMjLEMtNbpxU9oB
VxciQowxJRDEclJrER0bfcojmOIScEL/eUinr8YclkzgxS+/b9eLY4vtez8/PAWFgwhoP1lxEHbh
jjfrst5bybM6frb+qS/hoXkMrdINO64HGNPJOlXYGVqWf3Ch/SwFrfUaOYwXI97HK7gUNsIfarql
mXkgEZ0a1YxDkb9U60ZsWiERsihBuhstcjnQ2JIwk8U/1Jwkg0BQF3G1tPejoKfD7F/Qo4pXil37
iEbhsapFYmHubBT8zdldUXRv68WE8A58/5ICFiDGvw5BBQpkPgXlgEg3HehZoDiE3C1eW2gX6Ha7
sj/gVLcwyXbEUQ45PpsGo4IWt4f5q3E6xdlvx4u6Vuy1VNsPkfT+cYhNDhe/1eIDyVdSxZxOqgd+
qXzdYCJYFE2MDLOJd+H03M5P8PxVNgXA/O10vi2aXr/5q/nw774tNNgB1GgAlunYlQeClYjKEU2i
LpOUJNmkKolmi1zkfkU9fpaJSrvYTf98YDTFTPw+1ZFdDYZ3+P2TSBkAylfwrXu/uSWKgP2dTPkj
TR0iIBzI0pnP569+H8aia/FvRjfXtqrD7wMEk/r/f1rz+/qYcvbW9HPn/+z3Yf5vfp8STIvBi9DJ
9fzgaLITECHJ7zcf9Pn3+30+P2j+/SQQvG2hYsUZge6ojdqsvViQ+mVExd7NiSouVeoOnVd7/ur3
Yb6thuwhkjqggwipieE3T0NgRRxVOyBzY75hvk9O51Viy0Wd2LBpRzB8RgmGr22Dm+aCB8sHrhPY
HlJiPgqixJ9jNb3Xir4cwlC9+mNRT3DQcNk3aAg0wmzgN+f0Si16JX7gy+eijdaRHYbvWY7PTo2K
csH2nfQj+gbvpqHBMvXam1J7xXVwop9WbGdvQYoYik4Abkncqn0u3krYl/Rl3aVODwctt2gvSU6m
T+Frw5vwUGkP1mjvHEZGb16tbUyBH9FTMPFrCXLj1mxfMrhiN7Ru2Totah1TZ96idpa7NHHdx4h+
5AMzHwJARdS94Sc1iJxIow35y2tTs8o3F8N7lvvt3XSY3XmD8TbfnMAz20I5EJt6Mh+yB/1u4Pzb
9AIMiePm6aPXKoceP+iu7OC9gcVKd9nIT7VhwL/pMvwis5FEkoxaSW3Me+hOOnEfdnBvl84mFojC
giCWb2KsH5leUxahv7u2lvfNC1C4eAW2N569butjLljHI6nDaWjJi2pGiKLZ5TpVdXJ0s37Vs4sn
+evo5CKcQi3BWHXo3lTCyig8NJM5x56mcP96jtqhfjM6G9hdHVTLZDpFnh7QHoi7Q2xE9dsUfAW/
h+D2qPyY6PpnTVpiYdIhfit5rtf+mNjbWP/RBUhM+oZGdYMky2cXjsOsrxaNK8+sOuUhqYS3qQrk
iix17g3KnLKvvBCLcAN/zkD4HdKi+h5MvE9bGOqVJXg8lAB0p7RohUimD5EhIGoz+1usGe3SUzp5
sdHpn7KeCJusN6xv44Y2qzxSIbur3MFcoCZhe0ItT8sZrCv23x7iHBgDiQCAN1rxVFs9o3bD8qm0
IJVbg/WQWPKFkVnybewwJKQVuztiyNQjYzy0utMdik0v3Ck/I512l1MqULtc/VrjurtD40Yxa+nB
N+LzmEmgY7/Xpa8dZBJiikunjMamuuhDC6m3RLg1hsUnzVrKvzioK/Lbuv6mlPqUGjuMdJ7aYdln
tPAb5n+3AK8sYGOddOO4wE1yiQReZzfO8xtW+2Ddt4SR9NmiiaR+V/3hueq97kOt2dM7AR+foMDA
l2T1KopxvBH3oUG7crRXtoZLcuCgp9YvllPm0CNx6qg98109n5rzXEacIXrJM2QF1aB+lnkpp2Bd
YE+uyBeNHxarUQ25SpKs3jrJDT1o8xFXKHS1sAWDDpJzOVTKF3qGdk8Wpc+yldef5ha9fg9zBgB7
rqG8jvoEilRl4XSPr20Ttp9qZzYIlF39bPqt+lBpJtHW5lsphMQuX+krqZabvLGNF54/CreOFMMI
48+6yAP9o+Y9I0dXee3YySMVZ9OOFyI6kPtRrNv6MHRp80EO8bgxWPKQXUZrBkfaS6Mp2/m1qUH5
0g9PbBCQuOCy2vo5364iRF0gu9DOpo0przGCiw/JfRnGfvKJ2PSVHUX26AYSsvUoCRkXQ/w5dchQ
wMB1VjKi1lnHeamKfoPxwf80vrMR1z+CNDY3XCXYhCTIQc1JAIWo6TNzkDz5RagvEwIMcA5K/1nr
w3Ollu6HrK10pU/cStNrDBK8+70fDLzeVv5d95f+6L5j5DIBuk1kKSEINKU8FpFXfQAeGZeR1Wkn
wlblHcXsK92w8sME8LKy7EAeyy7oz3prUaYUD4Wr41qj5F1FUYKEP+nAEBaE0jOu67aFYXxl05rf
VMgKLfIGdo3FDihKkkfp588mLfuOtUe1zWxZJfkVD0S1Q/uJsFMkT+SrnHs5EKRjVrSI67Tc4zMr
3yzjuxuO6TWumXbYEMkI4izNTWG2ZH601qpU1P5FHUNxQCTZrwxJUKwM/Y8ULcmtSWhwcbO20gZk
YnaTKR+6zL4RMFDjaizAWmRVhIEGMJWidsx7UvGhgrm79TUIqibPvnsEyUF+ezOUSaBCQO0iLmS6
SmwWd9//VGg1f1Q2wEKeCBgk06lkN9NWO9/hO0oby1Lo2vgEibBct239VtPqvo0eoI+xgaHqbftE
7S9uC84FXlP1oU1uRYc908Nggs7IKrTwnsqHvetyJFGGP+w011aXqeM7xwiK1ouijdS7av7OTsrZ
wsZVF7ENpWF+wUgqoPS7Bs3ovNASc/Y6b8x1Sm/qg5fiBDmve2obYidFRPqxV7JKiCR/p2lrL4Rg
IRq92nksFMDy0+1sz6GLUGRt8+l/hBC2TZMsfiaQVT25A6Ex88NKOV0e1cH/v+ydx5LcSJZFf2Vs
9hiDFovZhNYZqcgkN7BKkgWtNb5+jnuwKrLZ7LaZ/Wzc3B0IhYgA4O/dd+65m4f5pZiCfYo4+UsY
ExQoB2CU8uFpM+zNye5ejN5Nz3NNcAypcvml15saqtU0nIZELV8zrvjy4fxjhm3KKug29CjHaDWk
jMS/CC/bibOQT6s32IlwHsPn0qU+Tx9N0Ko8LZlGb+s7UQkNg6ESDg9Zl8bPSGLKizxucl7rUKkN
xCqPU8UJAQun27sivFPtlBRhmtwttIPnxCi7p7iK3UumksqRbxLvYVhoHQkXNYz7z6ONclgcK652
aCBRBK7lblSnfA41fgKR2XQPEQavOObwruyWaxooyOHgqGn+1lZnOU1SONtTC1ncXrzOmj88tU65
H27CK4Xa8e3RYQ1mtjEhJmS+qrzVgJzEcTd6UyXgZtVLv7W4QOP3cBqDrOrx1NXskxx38fsoigYN
Y0Kf2HnYb4x5fGFBCx4N9ixZJoOMoJVM18zvCeb6RJ741/G+E53aFjlZd5DW44U3s5oop7QoYSIk
1VEVTZx5rHJkl3g0PnNZeEjAFpBWocpKBZUxqErKUod7K+652BA5GYbwAW9gFJZDBBnr1VxCR5ZN
7etCkU+tKUYos0PGA/Q9xWoCYTrmCDJn62Im78qMlLarImRMpol8pKZ8yK7detcWWBDKrQk5hEdR
lS03GjicHqm/w7ljxC/DsH1nE6AbxZQbe/JFbzgzP4N+flRxI7pkA4AtC+Ct5Zb6zrS85hp6RXtt
Oh1njADE6KjqpAd8vyKXY48brRa+YNCk7VVpkDMadHxYqCkZ9IXpzI+mog27OmhniPr6fCpQKa9j
IMsLUwzvGzwdvKdlVwHJCLvEh8fGgJusLl6EERXjce6Q+9AaMkUuiIWV2qreQTb9UHvQvwd47nLs
VPBxZM+nXGemVJ4aKmoxZ87mFxJo1MrGqpHtMLp4zxw7YAVAFSzSCS8hqa9S7Az/nnVpmrZHOXKH
Do1v70B6HDV9J3cj6IfIsE6mdVAF1UPtAo5s61LZWApnaTJaTA5a0C5d0/HXRjPoaxYP87LlvvGh
tIL2gVM4joukQNe2oL9KBKzsRVCxl04UKbcNNna4KViL1FOSi2xUwl1hOhSnIa3S25Sraj83Rka3
dctqw4cle6h06KzhAQj2Ft17E5TqFw8/k0d7gsxTOTlOrpQDLPUAArPqULJc+rYC9zAI8MBWqEMr
SeeYBh8mCp3UW/lKne35cG8Voe2L0yuosBuqihw/tre6yXpEJk2twUZ92XI6m2fV/NTqLzla4MwG
lcxf0vEXdWWcNNydTqHtcImK2z/10howKOvUtRFATVB6GCj4++afk+zZHeEleeICM811deVSRkik
UNTP+YzWJcCofaj6P3P7KZ3M4Adolk3kTi+xqnM/m7bpvjfNZEupivlaalwnRm+l1xaEUm/eUB+K
yUTEZSI3JDCOhVSXemBsQ3vdU6d+kU2STnu1795rbtiKNRKektuwH1WnZ8Eqp+hpyVIMwmoR9ese
VfIRaHb9YAJyW/bNPH3zugteSBZaTc99DGalBUaXWy9oVzvwp8EfmloGO7XQ7H3p6ajVFa9/cOsc
qpzFRSlsrQe0LRHuEar73UM52SmD+VRkMbDX1jzBmrW/EpGCq60H2TMyJ2NV691m4LJKaWdhfJpG
G0E6de84fQTBwgtgVmSpmqzdzsUpg7IaKsLqd+r9c9fNH8yk+yMWFaqpaBpI1AjW9Zo4Tseix1A3
FQqpE3V8r4rdAzrJpwR9bpHsfWpiASH61wqQMKYj8YNFDupICqNZlojOEOB1CL5ZOcecVvSwSxCY
e9mpNf14Y3N/EavxcMXnAjMXx253sQeSq6+SZYiu+N3NNEvQc9O1isIeVYeSPCVq84nEL0ggkqEI
fn1vw2km2ljGoHzSKtVcGl2fHLpOI+2G+eOupaQEtzZy3ppf9ttcMe1D1bkDnjHT1mh159yIVC2e
ncUxBhwNr7VdOnXVdVs7HIcj7LPsmupJfu1MiBK9b9hbr7VY1Re9twVxPSpO+CpUpq8ehMkmndTH
uccLo00DE9/6rjs1ftKdIq16rFC87isrXjjd7HOjVroKoGtl4xP8OMu5EHQYJXrFY4TyeVHXOO44
9UPQq8m1QdWx71P7DzKuqOkbJVgqfEsjheFRdx5LiLkaCS+udwpLnVh5mGAnH+r4OVJYFC1IOrdH
2UDWwEhGDM3c6lZZO2FDABEEIOxUnouiLfe1DRwFEIMftI9dW+uXnkpPGAOD89nzfIqJZwWPSSU6
TCROlxTnWy+dmgZLU2GFlubcZ6t27H5NTZP1qFV9S0cs80Kr6o6qFW4GZ9LO2MRr54FU/youle+k
uJ2FN4z9JU0t75QPPf4OKvkMN29Y9Exm9NgsXSsNuNusvac4UZxNVdbmug2C7FM9tj0xBj/darFG
Vs/QAsi6A+sXI4dNUxjw3eKUyBUOu3h8JOlGj5pmB8HB/VKrnFri/ouDQahIXwfUD4orne/Hn1x1
qNcU15RbXQx9vaxX+Ca18B/08NkI80ecVqYf5dihXVU1lZBOFmIbpFnDtB2cDkSYEe+otdK+x0b6
jVeoXmPT6Tcmx9XPHLIyvWsAMcnmt2SYz0gQ6q9Dph0t5A9k/kqoMJrir3PLOZEdQ1Ux6oiCxjq+
YqAGOQQsFX57+kOntsl7bThPWAx4L7o/OLsiza3NHIbTFnQ4bH4fzO55rEIu11Y2fKtBsfqWNx9R
J4fxuhMR54oNZ+qCgmlRUf3vDJ+RLozPMwKNa5ZcexJBwWJovuYUUv/QKgLXRl/DGyQZt7QjfcYQ
LVAfAD8sAtUIiUtxbJPWVtaq1xUn2WAfoy260cGWS0TUuQvEZApMJS2240TNRdP/3fv99tv+t229
FStYeYuo8L95xo+P+NevJl9cPtWHZ5WTHx8vX+afZuWE3CSf4N9s//iZ+Ifyye+f9/7Y+1P9us/v
P/f9kfKl5VPeHim3/C+Pzb/73B+2fXi2D7P/9Jl/v+33n+d2hH+/7fY8tz3un/PjI379jLdHjIGH
V2/l7PQRFpkm/Ll7pxTybzHGTfI33YB1/UyBrxfjB4urmZeNGbon/K2LQfvZyLk+UvHAvnX9EDPy
X2cDj+j2Qj50ltbZH7ryuXz8PJOF7H54MqwuPXzvxIt9mL09GeZyP98CEKsW3Gb56LZUrSDIThvg
dsJFXja3WSNRBHJVtlSwUoQCSR8tsooKP6gIwlMIXhxkLxZ//yybtkUrLLljYcltin/oh/Gtawag
aJqu+gZBmfSZaCJpCv/30FVcY17LLUFA2IbgNTvdZrlo5gcPUcnP2ftDXZmCk+Nbl1OaTqFjANq/
Z0m3q+Q7G5qW9y0nokG5eibGqnUfFIdEvAnZNPkGn0DTFpWyZbzORYpINnWgkOuT3QzM4s+uHHOM
fu503x1Qxz/N3feL/n7Efe7+WDknd/nwopPd8vpyk8C4/nz92w5OVlENWffPxO/4TsQXI3uk+fm8
80zZqhz/bvMvcw5einyFMrVye45fHo6EnXyLeJ3brvdXk5MfHvnrwz+8Gzdo2hmY0l9v9Ndd5fj+
SnIoX+j2mn2MyBpYUu+4/aZH7HEEPWzYFC7onUHG36BMtAigisUtqqLJYOHhqqmxSWY3WyEJmU4t
9+9rD7jOJyN4o0ynxbFFocR6AHkxO6ZzMimvetZr80mryo2RqO23Dqx325gBNwP+uVSQN/EXU5/V
TQHC6Jkb+WKvR+n4MjXY9vn5CMLLH1+62iJDnHr5Hkte0qqteW5dPVzPCGTGSTtl41dVs8IL7Lns
YRYLyy4kPUEUIF9xeD6p4ikNyBQH2y3Aw0dVJgpAwvGpL+b6PPYvlCzg1ABJ6IS6B4JuN5FgSkKo
wdRGV0CNv9kZMGuikvYjKa1uVdrdj3BOg92kRMNjNOMZDCWleY99n1J8Q//qavElhXlr46/1tRZK
MRXCCGXUgF6bCOVF3KY16msRUXZYtrlO+h3W3lsiPCMG0m5bpQOtWNtB8ZohKKMuaN6jlawWyJDN
ZwoLzWdXSVZlVCaPfVo4j0mrEdXiN3X/pmXP504FRevfP+hfNt8fQvTj54N/+6u8P+63z/jhL6La
UMjmsf9jItR0QEnfHGTv3pBVwlXvPo5Cs1qrjvFDw0v4kE1GczBE7z6khD1eRjmn+YooyaHRI6rM
5Y5yLHuulS8tLQPt26R4cssHy0buUhO0/zl5f0gn97yPy8AHB4Xv+8oMveQIIBtAgeilQEnRNweL
ETXmsugHdzH67bazrGaXG014lI1LMnft+S1VAWjb42Eaj602PKGA29qF3R7ujeNH3W3Yz5rBfeX0
IDfe53/Z10pdHQK3eFjVcuosxlkB+DgUO2+smlVIEJflME3ihQ1ZInLpcuhSlrYrQHX+Mi/3SM2A
7+GXh+VKcF05QiltGipSRC47q9DoBXBICAkIJ3t8d0JJgJfDNQ4nbZO6zV9zrLd6hBoQJUTGSu7W
15a7Aa0DlktooCtIJp+70nxR81YATijRkT+9zkgqqNhCQ1GOo9u+jUEEqJHihKVXBdveJqjXlm26
60UaXzZOI4rJZJfQfsnpVIwjTFlAEIiJ+663nbB13GJBDz0d6u0BGV69jhQTmaM9HHTKQA69HeNX
LxQR8UT5tYgcA4Zigx/a2jJNwczInWXjak2cUdvIg9GkCVWn6gEwKtWTY3gUPiFv0Gsul7UQtMiG
fEUzQ8RkbHV1PRMOYrspmvue/Kj4xyr+kG8APbuHNu+8jTmW2yyuei7eE5k40cjhv5wbS7wY/FGB
3+f51MUZ7bjqcyJjXYu2zD9z83K6XyVbVxNe2uKaare5nu1+vUoj9PzqTFO9N42woYhxqm/vXb5t
2eRCwnAf3uca+XnkuMUBLl3Izy93d7vwOeyKmISPZm8gDmDVJX4ABnzYg/xVyOFgsj5ayJ/GrStn
5Xa5Z64obKfuBa+a2HpqybXh9hroa8uEnZlXOHEEGBuWVqghhDGmErYoYyAfUFFrcyc3hDkCRjlf
28pEQZUYt7FNMuj2aL2xlnkNrjkrur+2syw3ccpsgP17agS6bdC3VhvBNuSj6ks4qtQkFW2DvZBQ
UYBYjHZBHG3lhmxWlg4EP7xd2SanZM8Wj5LDsTI+4/mmbfOS6lD47ZDDVcTlljgP3Jtf5ogJWPwt
uGleTFnkruSO8nzyy44eheULW5mTreWm486Y4P+LI387yPfj+8t3IveRc7K5fS/y39ulEaXijvYU
dWl1QPEFqHl+1sGLHdy8arjzF124d4BKXT8GkMjQFI3syWYmXP9zx/uk3KeZTWuNBNzYhpZirdIh
fZyjUbiB/+OFhvgZhE4A7vXhtl0p3HkzQsJcopwZKavrjyZYo2xRGel00PyG7qCYT7ZVDRs5J5u6
76bDfXifo4ibgLnip+FeG0TxPuorxY31E+XBcUNQPycgsswyNVTQa/aEX+0xWqn8Ew9oS0du2KEv
hLk2rylLI5aUbmd8YQNSG5APhB7OE3fssml6TWFtI+/g5aZUSKtv2jlLa6LDTFbCXLW1UuwCsWoY
xF1z1hv6qqOyeQHshUVOLpYzqh7qq9I0gdmJdYzW12z5tSv3xEq5WCGY6exFA1J8V2SOCBCQ9E5j
29kaYmGiiabRp6cYVvIqKAHSj327j6munyN7S6XkxsgdqnpqcVJB7xauwrldV237jsgbsHJVQVy+
vwf5wtmM7RrnXBQCYtUgG2y984N8Eirv+ehykmK/J9SqK/4Ru7nGJlcevF+P4G0sljyyJ48ihen9
ohnbkrT2XwfZBB++KioYdegnWCqJhr8efPTs8wQ8oGmAvIhjZuV2tBv1fq3UegxGUyx8bt1QLH9G
M7RZecmH37uUsZMxr3zipW60M0NuS+Xe+HDhqClXaHLcRv2C/IS/k4dCvt7t25NdHNpRQIo3UQsF
Ja4uAA/EnDw0TRihGMf3bWGJ86e4Y/YmGG19ihgEGIw+bnTSXJ34cRiQ7i0zzqigFdGfbijVNRe2
r6Cv+EHIozIRA18nne6kSxjnNoog8G9RqTccDNvdyk/481B1f7RzPXKbQOH1Uh45eZh5V4fQ8rGQ
13oKbO7H39M67v/1OMEikN+73Pkm/0R6EayUOuJUKr4ZtGXfSXpjE15Nwz7nrl58WvlrUDwcPTwY
ZFSZTtkuKBV9W9kVkGceZxPdIiuiEHa//2tk99YUVFuLoEQmXj5Z2N66yrphXwarSPx/lFrdGpqt
bUcofcTHKYGSr2kBX1mpoYqptngf8uuQPR2dM/U98rcpv4vbm5Lbbj8aLUG6KLtyUjZyT9kDlss6
7ofbZs4jjqQr38q/BGNMBaT407qRiV2QqpSDj4MFi20564uAiNO1yrZxyg4ghwrBUPxPYhnQkucA
s/LdbCe7HEBq7eWXf+uObhMcMLFqfeSyUaAXh1Gs653YgYBMlJSabObuG6bWJ504p+RMNc7nlZ0h
PZyIaWf4DmnBS6j+aYYvo2p0u2n7/6Lw/5Uo3JBK7X8tCr8IDbfQeP/Hy4+aenhcz380/6AQvz3D
T4U4MvC7JNyw/8s0PEv3TI3yIMtArf1TEu64/+U4hqY5KmRsncw6QvKfknDLE5Jw20BNZ6gOsnD9
/6YJ/0dFuI3WRXeRvakGwnNPPNs/KMJRVWVFrQTeW0hW4BziFiy55cOsGqCqcEOWiIrUWzpjhQlO
NVowFZrwfcwQ7+UVQpqgslhXqNw/4dbzOgL4ikqA7Rja4Uoeet65NPottaPD8oP4/qe8/T8whLwW
4Iub//5PzdSFXP2mexeCfdOhvgydPbQxzTVt3dERzn+Us9cKKbMud4LPagHLKMrLwKA6pwdVR/wg
0/B544OjT6K290h5SbfIPbLUPZTbLVTP/DpnmOpmQLQnv4s3Sq6UB5BSXJjIxG+IFGBNUI6c20Ei
n8JiajZDUcSHxG5OiTEFZ7fKwjO893UcpkL5F0XvCRbioZMlX7QBl6IBLwTEo9ZzFg7uQ1XkOygm
fvaGB666c7WpwMkCbJyhQXxsEWAHhnoi/22i2yiGo2RktvCHVnDJNoZBRW0UKv0FiGB/kT19pPKJ
dMNOa8uB0kPgVE3t72Q5EmWAR6OIw3MrjDCmgIQfqcbXwAdpS5EKlmSdZZzjusTjWnbrnsXTwCJa
Fu677rd04vjFAyiEOAmBKcZAQS3VOaZu+AYhEBL4jPleXlfzLtN0iGs2ybKKiONzG2AIydeVHnxP
j55Kf6cPGMivKI/I9rZbbRPKMs+SBjNF2R7YVHLIHPJFK3f4WipmhbfSXHxRp2cdvfmmq91gH86h
9UI077m3Sg1HJlx4oPZOVz/0+i02eP7C0m3sW8lSL7Jsbg+uKfQfgmACVpz6ZsPnvNmCAuygcRQL
iRzDx4rramSxXjD6IFxAOVNWuGK1584JcW2OULpWc26+YBeRLEIzpNawRgo5uSD9E9CfpxyJ67Hr
BmtlN0ZwGEbL3OnYIZ9nj5Ido+2qJ2ousK6eW6onc123t9EYNRg2auVDvwFj0jwIfe0DRHMaryof
qI38e+LWu82CNtNXvp1VX1zuzXCBjZGeBdZw8e0WFsb03lAVfMbQ841MV44VrPGuOXZ5BaRtPvW5
eu5r39uaoK/XEGOKi55RbuE/ESclqy0a8Mwa5RA9bgumFa4i3SzIsJbNY5KClaqMABrDzTsuqE1l
jZ11/ejngbcmyFCvSlEEl2vIHCzN7rYx1d971Zy/Gt0cX2WjwtG5+kKqA/AOO8+/NwxJjUtm9XOq
Tapqb1hDswFi2PBH6TwTnwcaD1nFrYdLUs3VchJSjsDecZOcvRgKzgrVHCbLKepIaIuDOPV+suXs
UX5RbSjssxq2Wy/ouVUPB+Ul7kLufaqGbEBVBq/ou7pzM4KA8sgtzz1pYVnUrQmM0628G13IRAKQ
z+gE9WuFRxmuVtNX/5LO5vCCM/24sYqqWstqbsqYJyJv2LEMCsWJRChQdFUjPqAjQWO7N+GloqmY
tVUOcedil+ibMvsd9b63tJyivXD2V45lZGVrF9jq3qwV7h9mOPhmh6A4cKNto/3hAd+7sD7pw7WV
/QGSCItLEgz+plUL+MYpCPI5yfNrgovTUh/M7KS9OdrUnXUJ1lClxNlPRhLbgIO8vP1zcsYY0kKR
L1o0KDuuUri69u3nYTbw0InGItnkBtYQ/Tx7D5BX6vVIzG1V9goGMZOrNpfRHcqj1xiPDvSRqxHr
+evIeSZXkURLi3ZnAus3eMca3NlnTh7jxh4hwqNqdbZtlfF/C4uLavnUnEfxvNBGQ105XV58HbN6
HVBO+90PYnTqKJqQwnlr1Y2nZtG3tsVixJ60VanGyXMRf0P/7L/NU3uQnpzYt03JZ0p+KQ4VnolO
2uMSqsf5m5n1n3VKd26nxRToG1lrw1sNYYMUvsN/C9gYCX3X0M7oevWz4tPch0GgP4GM83ejpixL
Vcn2TtrZB9kg4rcPndkc/UyFsVcH7mYwQuu5LTV4o3aMAhzh8CI0oh4Gbtk/FQO3u145PhAC+HOq
KqQfkRq+t1ycA109Z2oCHq7FhwbXP+LgGloKpVSTR4mbKzuUjnmH/cQcKACw6zpbO7kHwQNnmiWc
tp/wxW6o/zQL6xvoUXtTcBZXN5w3itOIBQ6xB8o5OgCMumhUjE8wyqmRAVYpNV1a+QVh9qLtTS4O
fa3ysxZkL9kU/hyc5fm9tfW33oy7x9x3rsbsKp8yZQxBbBXeoRvVd6CFXD7syIg2/WQ+wxWu3mN3
WgXER171LvnqpTo8+buH32QX5qopE4ooXTsdyenh0mFbccTqadyw3utfNKowF0nStD/y8pqabfxd
KbF1mLIOfrdTumj8lOEc1PZhHqg9C9T2OspGtdqd2VFRGQn9n9ygxpyyvYbzW2RzXS4UgGdjbT3P
g47fs5qdK1RqV6tDFieYdUGZrdrAwL5BjCTLTjbEpIuVZ0LulMOk/+45gfrU9GG/Zp3AjQYlYy9+
G84s1RIdAdnCC03rMGejm7NGy3Hxy/x5VYShcpBNrJQKnHvTPyDK1C1YSCKB6aKXNLXjDJr0GFSO
Duq9iM82uMeDa5faivLqcTVi1RyuG4JNS2rJD3zhzrIPxuJiTEWoLWRXr9pvWhWvOru3X3uDxf7M
HlRoPhc2AjfTm9OlUeG9NnCEXrI+/qNIYvfZys2zJ+guWow+LfKFTIhP3th1gKVB5z1IiWedIeij
LuMbxnLDq4p9QxjP2TcjdkBrNcJYVbfgIK4arkwFKumG6l6MVMlmNW6Zn+6NISDlMd6UJ+5CtHlD
rtpZqZblUUeo8jD0xeMiM9sUQHwfXkIjji6yN1fKqm8q9fhh3pjQRWUqHn0cirZpvwb48OxclyUl
LiNAtOAhbnXbmrYzsMwLkCB0wRA2F41l6Bu7nKaLStBNZ91e/yhMizDLbKkj+Jdiw0kP3I47GWvo
EQOm9161pjiC4p+5xA/GNqZFOJu5t4F6kCzNMAFYJcfNZIN+rfh7VCSxLo6JUtJDLSrPjZpTF5dZ
L9+LAVRs0UA9mnFAfZC9YMzpweBdguL8THRUe4rhki7nTmn/oFYIiWr1WGrWtjfDah9VzXNGiTZ3
VWW1zYFBHZtori8kDYudZkPX83VQ97AXW/ClrrHQ6qzVMO3lUoNexXBWCpzb5W08GwV1XfpnI66K
49jZFBP1U/ADnGi1DYp6PJMBUdYaeH0sexgqefEw4iCZLNNxPJeo1o8UZJUXHc0cOZ3xGtqWtssd
MzjLRo+Loln54ZWYCu65sQcoWKUwF518iDhNt7a1jyjan/TsmuHNfSU8iJk87qhLucdA/s/Lq/Lo
JLp6aQoEebnpfzN9B3chOYfkT72kFliT0bG+B52iP1q2Ea31bKKiy8cq3sjKEoLV+OJCs3gHOa0v
MovynHaqP3eTxTKpNZx+zV2oulDqtVoawxlDNeRXU+4q58EnsBXXFdLKcjr2qg2CuwbubyBCWsg5
Is9/dZ2qqw74s1Fd1esXRG7uuffOjhZZ+m3KF/NODQU2smEi27PBFk8gamVT4vCDInM6yRF1ld/x
5ij2vwEnySkoeNWOmhp8Zvpe3RsIAh+BwHzmNK694qEH4zNI13o1Yt8DChyBHg1Zwceu4cwnpzQg
1pMD3ccUVMr4fXCqCgeiWT0NxSuStfYai1Ms5phQLVxoaFzgdW/RNIjg4DfE0WPsvIQaxz/xuxGK
gOkDfVTLEVir6PIMAH5VtJsQm0eWQpIv7CeYPfA//HpHDjeltsOzYYObVrCr9OGT/AHV+A1xlej2
KNC9k01VxYcGXC/VBklCxuERPu7HTVZjKqupAdRl+mkDg4vrgg3gflnkoFxWReq9KhbloEjJ9fii
+sZ8bBpMw8lOXQwxJeflUDZV6C5M1SYzBIIad0zlgJkBJ3ysNASgokuX4zBTYfNhU9JRpHzby0lQ
59mhhXcZB2/bD7nN/8CZnll8Rs++t5IDqiAXgwpRfsi6YM9NfbvFvwKHwAyvBqvTlp2l5Ku8dEt4
9mLyQzfrOb/61S5rewrP+GY3EhBq40ux7oty3iixhvuqqTg7QgeLybfwk6qH+KFRsOldTGmi7b0h
/3QbtizkVmbi1EuW2q5yrEMqGZyqiOHQim41lY+9xaIxCr/iF5W/lUWZbSEKtyzhjexNFaWTilkX
DwhE+xfIHpvObAWTZdRRs4LfrsJu2vhh2l/0csCWjDXIrSl1czeOcYyc8K8p2RvjMjtZgoH89zwR
x+7ih9GPCfbKDgOu8SLpxQYee6uoAn7ihJ2/1/OxOVcUBz+0arS35iGtl1rafNNcI9x4QFrPScYd
RtDXQHyFHwwec189IBsHacYuGzDV2t7WhtewdEKsuiLAEumEv3zvHQqXFIWv5oj85Xi0Qv9w36I1
aLksfqSqMzqLvFK8tZM6JlSoCG5nrbsbbAuzhRlH1la+lnwJ2Uvr6E2BALaflVg9qGZNoTI6o0VC
iBtWXu7dkPRyKLn0qJrdg5oRkDQseGHH2kfJPRrc/HVTiNH6jKKBmussPpjqD+6m/UMn7ktkT/MM
iCH3sZxM9Gaht62173WbWtueuHEP4rvu/ehoiHtNOSwyGIGF2a891urGRkqHg9jsTgNFLaljDTs5
BdmqXDQG1LSeJSq1uEb32HDy2vZzlR37NIbVBOYRWwiwdZXbUNbIrzr+U5+8TzBQvL0eGD/inmU8
wLdxWQVh/kXLkYkGg9+em6zLX/w0PRRivu0oJgbjnS80sNOnjoS5agXKOaSa8TrZP4Yk4yRWBtNx
Fqd12SvqrqgW97Gc9LwJZrXWnxIsAXEIKpR1qyXGwxSD0VxYdfqk5SM5TzFnD73xoGHffDG6Vzko
Sg0vPsxGCytyntNP5ZDGL3ZiRS8N1dQLP/OKo5yzrHLcNL0argvWyutJy7WlaVRguClwPoxuSAW7
GN7moqbC+8W0kUy7+HXZmKSQt7LWnLTMJ1HBtrTnIN8ltfBNq8AbV7HOacaNTlzdSceDSubOWauu
Bc/yiLX8RekN1d66/oCTPJ/2GYR9ssp1q39yWSYv9UkLv0UbfQKLgqlwvRxsSz1PuA1c0qISFeQA
cZo+xX8RaRj+rVOAKMzFbCDVynQ1mh0IpdZUT7rtKtu8c5/llDv1VOpoHZEKV/gzisXIkFSsSJzq
mqrttDUTj3NhNr5RFBEfB3mHMg/Jnzke0hs8P+36VGBT0im2gf9Hix9abj37Ye5e8VZa5RSW1PBa
sDwKif3ZhL1iD7s7pVENQZgzzooX1DuKqN/klD1ZBdQwrshdQbWF3+VrzUt2TpEEu7J2ARZ7g7Id
BoWKjqiblq7j8bsKZ/041JxtMCSR0VadwvZFPYf1A6hIFh4okilehQNqOB3Se6oy56ia1tK4pxTG
PZrZUoEvxy6mpSsHFcnSQGcDEMccVtL51Uti6gtl9zbOiEsVwdNsltYpdzde70aruPa6jTq65mML
7OGxbJV6gTnTuJdzstGm4DT7QMyrgFuPvvLfHNtqnmRD/YcG3C+MN3KoxfiFm20bL6DSuMUnMvza
wbXeb0dOHL5J/57gKH1F8G4tJ3OMtlxi4qfYhkWWer620JzIPGGQvA6StD04HnavKCGLlUaaGNBH
4ZwjAdIcnJDzRs5CIB0oo6IkGQOvaNTPdkGNHJATV0Ppn1NwoPinQGv1PezzndJVzylkAQeDwq+T
2rYk2mr7TFW/S41QP65RN6AH74LrGKks5ML5eXQLapgHqjxw08a0Ypze9LCul021zqk5DpqHuiIQ
pbIc2IbFPCy41DenGGe1ICubo1FOzRHYR3OUQ9lUGAGS5zIW0ndCt5V0Dc6dwKLZONY+0OttZOfd
S1ta46WZ+UKmbJg4YTjGYSxTquG15NnDjeeCYUy7qKmO+oJjab+KRvwN5pFQdzUCIcg6JVolZVYt
ar1/6jMXGKXFQg0Twaq4uSw4wG7TrRtjPF05HiE1AawsBbASrtLOkRGssjK8J5WMcdRF0xuegRDy
MsdaWWVH9AbrV6Kuf7HAmoAa5nQwIcEKI7kymvK1CcZgmfLvOw0UfJ5k795EOuIvX3m8z8geyvrs
GOt2lmxag8iSHxAaw+zO/ZSa48stCFWgIsNTPYa0XE/DsR+d4RgSWyhA09IN4LsQxmPdH+hZ/4Ry
2GrtmeIFx0jXE1VEp17p6hO3mS2Qsr5cyjn84n5ukFvlnOKbB5j059ywlYfaVojvTfPBNnvlAdaO
8pBbanrsaywmxdTEBZIqj3wCwFNq4zqP1T9vsVXytOYmqtQYgoT7XR5OrvPphvtXn5K00jX3EUY3
WlaxrMm1/BqwNkzdcutalf+9J+gqczc6d2enwSGPLpM3cgjLq1qYgRV+HXxnPlPz8eiSszyOdTVd
wwiyX0CY+n9IO68luXFsXT8RI0gCdLfpbVmV3A2jW62m955Pvz8iNUp1dc/M3ufcILAAkOWySGCt
3wBg8DFrU4neFK3Sg9Lb7viv3fQODEUV+qI74nyCVQrbVczNdNPfaPnI63PJqFG2cjFow/yzh157
wTO6u4jWRZJpaB6qtjfP93E9WNTwsYJVKWjd0HQ+ZQk2LOSilUae04qv6YRy/YikFpxXGrZdG7tM
qw1aY+HzrSmsl1QKxLNkvE+XM1+wnAWjgTqNX0nUYEowA7jwriaZYwafhmjaNYH/0UZDxRh5OTa4
2hybpaSxa4NNQNktX6n8yi3JsiRe7qHqRTxEUWmfd7VTw1Yde/8LSmfIBy/eKJy1jY0vuwO5PXL6
yJdADLEwWlhC1DTHY4nFMXyVBLY4uSB+S2H0yi5NPNaDF6zsspw+e47rbcmVQ3puM/9YjW2zHZdT
UNSzJbNG9r54EPB5KebxEnST/1/Ka9Re/lZdc5b8pWW7WKtJw35XXYNw35RWErR4eMpyTQ4p3QQD
dOl9S9FM97KHsumls7HDGmgiFg0bdMflA7l3/5jARzbY95zrAVssjijzJwgF9TbDUuCgp+X8yWuz
73EWVo+maPOPJdoCy2g1TOlVc5F1VtdMErXepObXV3XODgm48tWY0DO2u6z4A7bgNu4g3edRP7Cz
QOXEdrBiaf0EV+y6tz/Pmcahxyj+CPxXEWhPjZeH32N7BoE3oWrpI5QR1tb8p1aIZ4Fx6SOZSQ2a
YJ9dy8/AIptr3jgjFoRLd+rq5pouvUbLv5jNHBzu4+b4uCQhjjVYzkcvsox125X1NwvxxSD3v7V9
hWibXbqPeh7qC3Qk25mj7n00kvmplWyskNA3sFrAjzQv0OtepUvX7rUvwTzEex4ZCG67VsG/YEre
2Blkcq1Iv21Ga6ovbmuEZwMvyEmr7FVam87yJfwz4iL+2efQfFahagLwsNsKq6HVuwnD8If9UC87
dsN3HwdBVle9OmaEidD4AxXe17P12UfcP3R3yRg9B7JESDfQe4nlKV3V6L3zozf42GrHrfdtVqkx
dZyKunVRzdnDbUgdrrLCLPZ63mHf6Q3o5YYy0VdS662d1eIw0KQujLSsdV9wAYAJ7dhvBnjZl7wR
OxWVHtaVeVweb1FRyifS/BcVUWFC0dkQj23GWw+miXGsQHFsK2dAzRIK+iWhOAi6fkj2OrmVB8dq
3AfVm70sP7Q6JHxUPp1fJm7rshKlT95Z6gK1Qo23to6rZdOhJgzHe+Gbc22WP3aVRIHb64xD2Cft
xxQDtZWLlcBZhSXOoqKPG6S/mKyaz5G8Tu0CZxOy3OVejLr7ZA4xetNdYbOba8CiOtP4R68eCGHA
U2Fp0MEojvw9Du+eVtnPJ5jF34kTjAUw+VbIqThMPUClK55ivX6YPYw8fkZx3e7CzM5OJCJHXB/4
byCLrGFQhMgiRovIAqhGUEXeNPW82I4zEVrh9j+X+k3r/aOINKonHQNmvWsibQEc4tdCf5+hAwya
sPjYFKM8R12dn30oE+Rgk+lD4gNBdJMEQ2Z5zHNseyXySKe+ru0tR9pvKlJNlBUzljezg/w2xyfU
+pNqP/amhAtlyEd3rF48C985IStUo5URxWAlxk1g8S/6ir8CF8SCqfgLbAENdc/h+Y2fOOCF9z9N
5UU9gNei/IgY+bwbxjn7KP3qczkWOPAUvvswwdnfxE6LdxBi62S8xu7BGzBaMGQmP+RDMkE8dqqt
Z+Hd2SKmt46zsX3w4hj+n+iuE+zDh74tIjb69bBFOhYtcKFZZ90IzQ/BgEFdEuMuXucdoUUKxYnI
X6pZFBr0//LnM5x3uoNIEjmW4+kY8yFOZEgbncVf/36IgEW6SRLlLfOeBsefT8gHfQ6TfGHBEtV6
rp8E3MmTCu9jqnefiNtiACO6XGIWA+rxkT5QxwiKR9UIseikxXG4zUgt3cbUBED2CT8AFFnauQus
ld0b+SN6pDUnr3paqdX88kecsUneIvDZ2pSo52UPY5zdPvDO/tIkCKdkkfZcJrX9EgX+16Ysw4uK
4KmM5ylrv6uoi4T9QoIEYb3YpirHv0fpN9pVNXj9/ujxoXHJyYu32RqKFd5iiNfG7a9NPDnLE2od
RwJ5ZJ069KbykG1xtHZYpY4vHkS6VIbIvar8jp6MWDev+8FAnIAswho7ovbVLtLu6HgekhOxh9Yf
Q6qZkMfFCqt5mrHQ4wvn+45UR7FqVHvrG+wAzrcB1TUrQH7UCQ6N42inrMLDOjS9fq1OOkrXQfXK
ilOTZN+kNCBya3FXWcYSs9LgRfzrVKRmg1Hexkd9KXORiMdGNIsqzitxdEbeKLw1/gQj4D6WoYdA
QnZI930efY/mrkJSjPJcGvf2Th8ik9+L47w40dmxrOS5w7TIjA1xziE4BPCSwKpPDUlKNUtqNXkm
ZaGtHDTY93qaps9qzHH6EOOMCoRdnQXPHL9Uvs4YQhTbPWAE1XgRS3Qf93yNLDBiPyAY/zLRBI2/
BQnDXqD94iRt/qC5nSW/8XI4GnqfHSvlYu0uhtb+0sSLyXVdoD4/hFW4+s8PVdv722OIjZ1pmCTL
bcf+20O1LQrBkUK4b+bU/6lgoArQqKCNKlQ9YJnfy6iN17zt2je9TUOE63N7pcIycJpLU+pUaZfZ
MUH5rTPNZj9SyLmQEEI4x57fxDQhfxNMXzV35J/TH1PsQDKz+r3RMbNJ4Huf83pqEervg47MIgQE
NVg72FSpnmrcMenKVW8MT63GW0wuJfUYSVXko836N1F1fJqtreN3AjlEO0bsOOwDPJChauYMrtI8
wOEit+34WJbtEc058h/4zGNygBBIuzjay6Jej7PuXwydFGpVG+FB01KUf9Wf0pqdGGAxx+Q2QFax
9KKHCKupB7AF8a1nYCP3X14Xhlw22n99X3iuK00TwXhTmuI9Rg8av6EZhjTe8DBhOwKE6zimTrMJ
FjO+yQebADCkOrvDIqKHcCXl8I5HFs7F9a2LamkebcgPeOew67NNnZfl2pmkXpNOYbAln3RrEAf5
M2hiSHoIn+yQZ4cU7+f96ySRahh5A0nRf55zMGlIv4zs0tPkURflszEh1NWGsnl0lr2ukfXFN8zU
V6keel81svyVkw1Y4nEuU6U55Hv8nQu2bQ0DUAKCrT6glEoZz0vh+1keeLtlbVJiVVv6cbxTtZuM
GvMp9+RGRaqp1R/6Hocc0JFPwuzGqPJmM5ASuOjocQRUA5YmR0zrSN3hRfwcuk8GnW9DbaAY7BrP
+CqoIqsqt6pGlWHhCDh85x6AKDefft3IRv6pqZ3H29kutJDEy3QcZYoSO73FJjz76RWuwmkKH/UY
404wWtO58iH+IG86rWLRbRHWi17sGkJjocXeKcq9+mNbYZ7U9EjXqRANwWuHx89TA2ORyvz0ODmi
OaOMor801ZTjZ+M8IdpuvIAn4phpzfgNubIztihdhE9xv63scXisl0CN1FEkdlM/IIPh8Dr6kZIo
83xt6yPvDt2EyFCZLfbmQZlbbDbT3x2t8w8phJ4z0sKPLtUkH/koa3yySYcYBX5xtROPp//84BJI
Jf/1/8EGFmuC/tYphEjXeodZ9evBr7RqNt9qaG/baWpaWIyiOiXCDV6nrEkodo6/qUg1AWndVWYi
mIi6+LpunPasGszLkATBfaY937r3KdWTQ9KdPfB/yLyu+ywS35q4+ZCVQnvze9/aeRyHkciIqUWR
zu4wIslA0qku2e3iAubmFkUOoMv/8kv42ybS1h1pWqZjAA+mAL38kn6RcubsnPHuGPW3ITYpLHsT
pAOR9c567GFKGgNpM1yE8aHjIIrjVOq3bIbxzh6pRZ4Tj5dcywf4UbZNuBWiiT9k5s7wn5xJ/1xo
RfKqu0OMDVWEz8zYtScVdq7osf7E81qFqsENJSKv7eI45bnxK3UlpCTRb/nPP67B4vd/dcfk6Qcq
2sZLFQntdz+wbNiK55P0P6AVjYPuEMIKGklf3roqtgK0XlSvDGee35gW/IjVoL6E//ex0rPtQwc4
tck7icATAk5oEFf7Rf0KZz4nvd4m7nEnOKQVnITXyPtmVzWhepW6g+pKDSgjRubHX8bUhLpj0s02
irndkxp6f60e2RJyuImpkd3aG/Jl2GAaiErHfnWcClNeVDP87N3H0i570yhv7e9DqpcifH0JF7tk
FXpybk5lX27fjatQrUDG8Oso7JIcIXdLBE7zod80D/4U/Wg8xHMemgFjNvxYMszWmVBjqqcWo//p
I/aHGjjFxekyxDw+vMy6WuYkr5Xtyiuy2ebJLe19sURqSDVqhVpbGEbCHtTANuPnkvtixB2cTeRE
FJM0mIOGrPgPMSTqNaYdlRcn8Od0o7q+Xgh0y4oXN5z6S5pizFP3CCYVg1FtXAQx3lpdjgjV1SZ5
VhlvBa4ixm7I+PeLUZLektNAqEiXO80tXe/gmjXpQZOC2TgmHqa3mn7wLbt5CUt8uPn1+deaQtWq
T1v0P3vTOculUb13Yzm2LTtbE1/ejau1aY9ghZnPXdOd2NDomzZ14IdS2jN/1vdUqGp+qvp3L/z9
b8eaLp4P6Fyfe8yKzi7eIet4SfdH7I/XwDHxng/MK7Z58QMaeIA0ahB5gFaLl9EOxNWxk8OkV+Io
U5PDWYjHqQEi1qlIFo/AKc/m4v2MOKpcBTH4HjV2n6Bmiytm1QTsnjGP1iVFPmPWE32vYiuo+q0v
f7fqUTPWQsrxlM11YN66IRi7bKUvz4sk5Y0CHZUFQTiMuK7XlH3yYguQwv2Ye94ecrV8kf40fbC6
cN0FuvuRb1c82Gb7XS2KEsvFTcN11h24hXXTOBhFBdLbjzyHN1UUizcwmcbWHMuVAjj7Fj/ZKMvn
2stIs6sxt5b4k0aaD/7feKYO96GJsuxl7MXwmJvzRkWCHcTL0Jn5wUDsckWxsDkgkXBCIda7QHBA
pDddXHqHnwZbKtQcb9s58L7UuBqyIt5/cxCmT0HZ+09mASIZ0LMgt2brb/1kGcfEm0ngqzCytGOJ
it56rPCUgzWB5XfJOxAjD5oQxuFadYfZdI99M76WOr9frwKvnULLv6Szp6+izBn2pDjbCu/Yie09
m+Yur6HaIbpWNN3VsvLyUpHsbnLyHmQi3OHql7ChjRaj2iVSjcIQGQMWq5BWAacus54y9r5P/7yV
Gop9SJ9TYFXn2nXR+Mul/cKLBeFOGLIPMaYZhzIYm5OWXjHoMhar2rIfg4s72j8szGfTl2ezmvje
9IOBzf0fhmsD2JLiEGh9cjYTID8X1S01s3TWqhtq8DlWqruYidOVNTtmK8P/0u6oPbYkeFWFjGri
CmmabQ3EZuenTngJ5yS6qJ420cPlvFj0oZlRsZouUx+OQKUhu7bM3i+5xbWuoy+Zxye1Ky2WrWlN
TXg1Z3a7/2Wnmvu5dhUo8S7gFip+IfgJMe1irE/PVoVp2cp1qT43Toh/HMcCE0NqGh8h4RXamfpG
Td8nbtfc4/v07RYq1oNmbeHTfFL3KgTn+I4nsIgEZ5Wm9JFZ34jKNJ7sKf1TOZO5hqnvbpCTOJpS
9ASN5OAhpLdBdS960yk1n/gY2ciSE3ooS1773MM4B1qSMcbpfvFsMXgNf5L2iM/U7O7LigKxZshP
iTAEunctCu7SREuVgqx9gb1Q7KMq/KaGqtkJq4fBFc+48/lrfc5+I7eAvydFkU2amfqh0TXzpJq5
K8Stp0KReqwzlkEgYtNKmyAGJ8Czz/m4uL5qItBReSGelSGsiocx+B7zINqpCdUAMgLhlw5iA1Br
8NaqUBwmFKZXqkgMTxOtHLNCrA/nWVzwlmqyKiQXDJoX1PeuoPftI2gCFCQ7DKyC0QZqrWOSqprb
xDLL+ZkETt1f7g6qqgdAOzqy4/90X3q/nBI09jqooW+m5R73iRpfPv4rsIrkOWIDcegrfjJ7nBuM
5IPP/eQg34v/6nYYErmzo2qtUPLmgpJvKMXKteqqQUlaJ1+p7uxp9kngkeVtkWssGS3DQa5Lzc33
o+Ne74tUTzVg7esc64P7RUk82sACMRY4ZE31FlbwgbXUK7/MeZ/z4c7tk4y9P6OFps4nUpxUU/zs
3cfS1CdXaCMv4TjNj3Vq1hl8gYMhY7pv+/hFL/FtZhm8h/92TE3809d8N3b7Sh3CuonmTmgfVM1J
NdRYmpOuhT/C/58xdSt1gzLLxnR1j+/3/1+MNX0xrBp/8vYdu4SN6imTzH5YqIMOrx9lnFkPnf44
y/SsJlVjasFhntvmSUWASYq1xS7seFsx4AkQa+MLmLfoiQ/aYn1sDTsO2yOb9h73BFtjV5WU7tmp
OOl5NnZxjNyHVY9SJlyGGzwsaCjRWnPcPro4BYR6HD7epkcocatpCPsTmSTsW1RXNWle9adWJLI5
JHPIVAuim395taz/W18tD23ZQW5f1qlY3cj2g2Gn9+3LuyS4Cju0an/kv1VcFQJ70Hz+MfaPifL3
16hc+6BupNb/klP/8TXIrqvevbmtUct/XK7WLN+MirWSTegtL6/ixithqpGo27mIlVsgxsBQjBrb
fACz8A9U7HcZD8YlFczvrtiQwEUYIrbFSTVgPeWtp8IxzgMUE35Oq17mR7+ueXfdNM8xZCz98z8t
+6exd1/yn77EP12mxoqf38r/w3eqvtL0RzCxRVX9e/P+bu++2P/pe5zvv8P3P0eLFAR2cMGmiIQW
XtDP/rOooMtrIuXxG3XGBemhxwxM1lXLMjxQLETKR4D3pwKLto29KPf36fx7Y2CLbbTz9GDJzFyV
Nkr/cz3HUFSGHtoNtnaVkX9Q437WehvYheGpLXEhCWdtpe6TZbCH4xTryFtotutUiOyTG2QgvcLS
Zk8KimjOOCz4vkaGJi77s+r5xfSjp8biMskOkbBOVl+QwFJjzrJY9VzFLlLxratGpR6V/tp36tuV
ahpyxYgSxWdczpc0qVduksHkQLuEWY3oBq+BhaOSR0a3U906WWCn0G/wuyYJq8YS2J8d9VT4e3ZR
kI81K7SBEq9EgWoJ1Uy8TKvlv1yp4titF9BtK7cq/OWWquuVCeU+RLK1DXRZeCM/b6Sm7+Ev37Ca
gbSANn2cc0D9+a3ebqamC/YSP34AFYOE26Ffzz6GrFtfhXInu2T+kKb4jza5Zv2R+gPQrzZ8qiH+
IJLe7i3pDAdYv+4GNvZ0UY09Lsf9RoD5Bcb/bvwe3tcakzWhfUEd7z6rbqJCq0aPZ6W6QQZ7CJn0
ZH2/uHUQXLpNq2vYy6Hqa7pbPcDLNhlHTGbc1tkYnZs9TaQyXhvZxnuMOZKNRHNu55daBHSvxIRp
BcClOmVmVxpbyCTVScX35pcZs021ef1uUSjM6pQuwjzA4rz+rOLbRWpU3UkNql6ZNAU5zuULeV1q
44lm4GpBYh4hQJLVOJGGKCCb4bCz4FoCYW6CZ+pMwbNmZTV2hz1E+NJnTV9W1gWsxPkW6q2wnyDJ
joVxzIYMZHSXJh91C3G1asTUecyq6IHDQrpJjBD/IDuer3Ku5YoNJ4z4BV5SLg3/WOa2phi7bgNM
fQZDfLUizJyyOj11Q5tvW7/FEysc451CZeHcgURh41WHTtF2xDA5p8EYXtWst9B2FIQrStk4qnX3
iR7qH+m97rbWMTPzjCYOtkgB7tQlzgc2ENofPTUmApC5Ydms7rP3xf9+bLn2fiu1TgL8WY8CAuX9
MtULTRnuEYX75PEev6jGn+C6oPph3MLE7f6w8J3bqyFbIMqc5G61naVJMmm2fssh6216sk6LS4f5
nHeLN/wyMTd4rsZ+5D1PRbCLeWlfIQN7jxSoZkrT0txPGWTtDA/yFQiO/GG2/dUvjulGxuZ8cOH+
KW6Ptjimw83Tjn5PIqudQ/9LhemnTo5521tZdGrHt6GYdQi5eXnGa9dZKwf3vnWdVQwTf21m3qM0
atydc5RH0g1beT7gGPfdUmgqj5bjrXGKSFwccgfO/0B+/WvgQKedypfIhxWGRnb7UrZm+Ggn5g0X
rMDBeeqgomB7X2vNQua6g2+DhMd8DbDEAHkVNOPGljqfCqQPwXowcxtU8/00fhpaowKUpSZohjKC
z4sWwYFD+nzIOYSGcEbwrV6K3F6+srMeOPwypC9VbtVD8p5JFQ+m+a/Ft1FRiTO/RJBDGI1uK+A8
j31hDPBPsPF1LFM/DWlYHgZzbjAJyOZtzobwpe2ScYH+mJ+0ZkZLIUrLb7wTD0PnW+veD79DyM/x
cqEJ0Bo5oxOGFjTlAzXkhaF1bGOx9yXeHaq2orfZC0LaFPxUvaX0gmwbj9m8MQ2QzrUpgYQb/Ze2
FeVnRHLivVHXEzARQmt0v0OvtB4n3hGvdhMf1bBZjMO+8AITJGNafxm6p6T3pq9mMeU7K992lhm/
FHL4BjUqO6vIS2S1C7sm3EddDBgHpWw8pYbpNbEzABVJ0f5hex8KB2u4NnHGLWdyeW3rXlwRKfCp
PbpAqxcBCoT0XIhSGBGRoAPdjaQ+TLBrvKSSm1I0D6qnCaRRRTHu1dBtaT2Py2fjggu6d57wzbHy
Efp+kXfXInfIMP0MVS/GWmSpDwBmYIUaercMHccPXUS6JAG+PQx6+mZmBofotvpzWiKbz8NT38dX
jiDZWxyA2Yxjl0MAc6Gdp29+gnrqx95oN/4o5e+VRZYvEaX+aPB2vLSlzX63b5Ao928LgNRWm7wZ
3UvYemcJmucixmS6zjY05NjTfOQH7PgxRlEopyJ2XF4FDxVS/L+JmAcojkMv1gJ4V1R21UOm0bmq
XskbEP/3vOb1y5L7RIogwUGMOYLCdXEYE0176Qsteh3q4KDUMjDMAzVoOhrlT8QzROBOwD37o4td
e1CQpgF2lfMy79v6gNdHckr8qbjywS+uOo7XO3jS0T7BXlCsC98ZftertF4NSJ58GPs6ZXqyz5Om
d5dpjsWmQsJ1sX5RDzZPB+oQd62zxtAp3aJWKda255TXmhJnNEPJ7Z20wpK7zMdVkIxLUtEUxtaF
bbxSU+0yry55F4pqQxIRQt9yO7XKQuVhRHiKeETpYqW3vXHRZhFcoan/ZiKipsfGoxUvhc1FjoqK
3rzSl3whoNb64vjBPs1hdqqGt8CARXlZ77xpKK2TA1sAKcSh3g15OF5Rsx9ILzn2j0Ejs+Ua/jsf
DTntpkqUv9ueN6xlY2QPaVBp1xFPJo5DWfV7OIotxJf2s4faioztaO32ySdw8eLshaNWrYQvxfmX
WMdNb+VDugeyMYmn1G05BwFWWEeZ8P1VSxXsXFkQgPVW81f8p4unSdulDgB3uH5YVZE2GNJEwlQh
44IUQnIS2HpYhXNSzVznLeiLn7HqmX8NdTBiy0/INX6M6SIGb94+IGl57IckSjeKxw3lxkUthz9y
9ZPb/cv0jcetVtpltB2cdNwmKf5tZipIA8fLKyZiJ7Qukg4cwZAMFx8i1Ke4/2KGvfOWsNNQKg21
3RpX1Uwj+6HITQJs6RFyUGN43poT/yrE7YAUZYsJjNJ1uC9RoRZrA9LaFDKWpWCVrOPYeBTNsBIE
gW+N+wrc3TmKLIsncdo8a74drMqunL7GtVWuAVihOgE64DF1++3QYj4lqtK71HXFk6koMpKTjQ/I
LMOWXbMXmFmLpD80JHjW7kkue5veTeCXobYE+rP+kpfw8habzLqEoKXsNrUW+ytgRMFZi63sOQ2L
p9aw+xDXvyTYOo0BlUQ0MA8VdWPSa5RY+W9wj1NQ7BqN//DIhFabY2ehLWKz89SR1zAiKdAq+Nnl
KYy7qWUAqPul27sOzvQT2c+MR+VJNVTvnSVJQLJUJy+5NpMSBA8WlOtuMcDzAucbruzZCzjW4iIi
O9jMoe1/bYG3CSnyb4FZfR+jyn+LXMwtFruhi19TfLHswdyJ0rYvzTQgGK0orCpO0j8Ll0LVL0Nq
iWrUilmGf3pUvfM6Hg5JC6AaZYviZE+DsQp8z3pVY0b+pUEq/mWEIfCKSSL6dvLbWNb6uRnz8tNY
D0cByOwFMDgpRfDhDoT8FP8YqGMG1i2LgEntTogqYN0rNnoyS+yKZY5ccPlIxcpdZ5HvXbwEo/oB
Fb/fa61/Lfw4emsdvz1EjfisxZl/SUA+Y0Ian4UcDRiGVdLsGtx11m0dt09217VPmhYnT1kBBqu2
2FfGw8NU2vUKssO4KREof2iXF6mN9s2tF5jAv4FZ5/v7mFpnC878JcdxmGcc1zs/OjV8GX3fNSOe
TEZ04tVXzVtp9O7O+teSep6njYzwwpy1GRUBE6reRIH84C9bYm3ZDWvLbliFVgfIx3KhDmZQBOUf
2kJfz9vlyBoXWCUm2K2ta+QhH+ohdExEaWzzQbCPdUUGOJ6Xq7OxALrssCN1V+pqtcREJtFcIdR9
qfraoNLHZbcxnSTc3tCKH5/5EXFCpKDaYpVSrTzfG9uv47OthZ69Vl01E9bdbpwn9zD5WnuOebeR
AFy6yj5G9e6NjUZULxCjvA/927Xvrr/dOfIaXpUYcPFnK4+K71k29g8a6Cxbf+cYIzqmy9h9QnoC
l05Xz3fqitkONXtlht6DnvGxua8bYgcljtBc3Vbcbp/jdgjFBk7F0IvH0akpng2Wzq/Xgg6U2+N+
iEP0Wnoe2m7nI9Ogd/Z+qjz9eViaBuWdlYHu8kmN5daoP1vutPwnACVYVqihEikVYwHiq6GmHqqn
bP4difUPZt8mpxKhexQ08h+NrJpXAEsU5P46nk5A+QC4Gev3EwMlnJiKb2NK42TaDZt8yWlUC218
ZKnx3MO4tRuOPO1zt0yqFapRK9Tae2gayynBahF+Wxbfb+IM4UHvhXWoEUiTl6awmq3QULR2l4QU
xBm7RO7J7M7x0ryPZ/Yc+W4qEPH6LygZy/gbLAi9Qlc6lgtlB3k8/R3SejAQCg0Tv/4IQ+tJ89lY
t8E4HRzp669TKRz42Zj5BtOkv6qmn2ADTuxGoEChuSq7dJfnOeJmwzStJAi0a2TD7gYzi+gEmeoB
4NOqm+HsSAmSruZbWdtGXnwsvELu56wMUahiFsd7tvIhRHFUMVGQ8bODFSby2i+iYVpbJAcUzfuV
HWveVS6NbhliXoXB9LkZq+FwC9V0W5aAyfSu2PHYNFdNmLT6Rs2oJjE+mOx42F+zrG7yl4bvGtsg
n7OFrAEZCOxlDbfB4bT6kxNj/Cmz0MQqgNM9RYgG7Vor2fNgn3aFId2Pg7+UImIPYXWeSh+pjn+Z
ItE+qkkR/JbXQfeGL6n/7M7ROWnk7xju2vsOe9OzPfXaOnbcat0m7nx2fcRuVh0yqWcV2/C/z2n8
sS614XkyxVuMVsdnQZl8lwGp27t9Lj4Xnf8I22J4ET5H/Q6k6SqWZvApLp/fYXHyAZvk1QwqZTXj
V7VFRwPt2juuR6F57oAdmX6nuKCf78OJukDF3STKcxbYK5RcB3z8gnKLFEf9MNQ5Ii+q69k4IpVy
wbfUdQwGc5l3puB3m8rhQUUT2Z0H1fPdFhmYwIf2CEtXDWWhG3LaacpDFyB4jVNf+GzY+LjCoG8R
byThYQ14HTqB+OyisreH9FEfqDpjBwvSK7I/2QBg4qn6wgfAOWAANG7HJcyS9NPkju6mW7hHnHdM
81hVsbErpwR1lxFRIXWZq8vXwmzql3hM3IfMAbFnTTnvOTw/QdAm2jEy9GlLPbz+zRBvkx75X0YN
iy2cXeWO/OoFQ71PiE7WH3QAxx+04VMQ4ECqgq7tC5BouTirMDPtdku6qtjdQtAaaMabglMGV7YZ
aXKoo9CZiBpvhmoux9/cMqv3ZRzEmxSm3yv6k+Wrrr12YzDvop43a+vX8M0NN38VUaZtHQF3WZNZ
cZr5ZJHp1sRlmMGYQM5/wIki23se8vueVgEzCgFin4DGz+g89J9M9LW2Q9kXD8lkr3oJVQkxofk8
Lo3qCRJ11cpQrRooco8B2BA/FmjDsr9ugBNjZLjJENHrJ07uClGhGjThODGYwTPynelpyOU3W+ui
t6bCFqQFv3KUSxhVur+RKUbpiAJGb8j5+btYTOk2MZ3+UIE0XTl1lFSbUIP/VEtd26aZniIVghHH
BW87PKyLdtbPtfHdKEBuSLefHnpEIQo8zxzSU+GMopIb+xs3EuWj3nT4gEfSOfFTY4xr44mso0lU
b2vfFysUITDkg3urrcjX5yu3ZC+dJtP4oUe6p0CH+WuV69PGX8Y9YGWx6/QnfZF8uDdo7tmbEK7N
mqz1t8QUSETWMBfWOmJeQZYkT/xe3edBckszzWCume6zGuInK4+a04MudoYpXpOs0LejnG2y+ssN
kPkIkaQKs4Pujm9uVuTHytBJo4uJkzKc9qmt5bTqk8A9B6g2o1w6fJHlx1DK+LOcuuw0z7axMXH+
+RL22fdhWiyh/XxRTK/DR9UMZiSOzpC9VUjY34YwRUolu63veZJb1/tS1XONxUt81K39fUJdWpdB
ty0WJMa7iSIou2OLbmI3usJaoEndY+u64lAEcbiKbDDt28oIokNncusSWrSF8h2LtJhqb7YcxMma
cKUaROEO1wKg0LdQ3U1N+Fh97nrLL9a/3IKHkrH1NIqNak0cOOgsZE69GawubVaNS/1riNrwUmRi
PBdyp4L7sArdRs+wGV2W3dZSewn7tD6XJPyz0fcebaP40YQeOzN32VgpvcT7RGVhSjnHTXa8T6QF
v9/lJu2irXgfVzdp28WI/q8T95vcbkzGatvlvM/NMrWvWdKXOzdFh0qFTtvbV9VDz/RHrzCSZ2dw
8+O7cbXWF3F5iCuegyAoQRnjLHmorPn1fvJSxyoOD49aALnREf0in7scyX7pqsNaD60A5Yh/OLHd
Tmo/79EpKRe1UkvcQ+FRIErEeKwgouL3skhZaq4Xrl3sEFHsJ7QXLV876jteJfMxHKEGrtRY4qBb
KKfpHFn/Q9l5LceNRNn2ixABb17Le3pK1AuCaqnhvcfX35VZbBWb0TMT9yUjHUBKxQIyT+6zNokM
RTe2j7KoMV01ijS9v7byvjo0Gmtg2YwLr30k0cxYRiSmbCubs5WRHcmWDGp33zqYHLKf75/LMfHv
PG3GOqjpn+Mm6J+NfAY/OakPsssPoeAmtQWoQAx2dt2uvTgH1GZb99o0uCfTq+wHK5t3TqyEFwIj
zoNVmcO9o73LoXDU7YdaT1ArJO5LMHQlT4AZmlVX4AQqp8RyikWsnLguEm/RlANYy6OOUpppd7uV
YvKDFfLFb5c2MadeIF5lT0+a0Zk/wdPtNn4SgOydyPUY9bSKl0EJ92pOQnZ84pf/uPfcLQdPb7ey
WfVDsEiiqj10xBIX2FamhxKHGixgtfGBbLEnx0eNcesafHcHHcZEpsUElMfTg5nOmCYE1p3sKhUH
kwm8T4kYRUsHjupdWGWr65i4c+WN8Zkcl9OnLm0uUfHN32VXLWbVaazuOzdAQSV+kCw8a4x3vaDW
ZjWpXDjoXnyRwGAFtQbeSL+DyUjcXUbai9A76yKp4dq0LGijppkrq4/2P5fIG8jrFBG0/3OZ7L/e
XVyqi0sh0GuLQW+ddW2FBjZHtXEUGfVH2bwWFQ94WZMDFsCpbWViNv3vuXLQG+cxWMnJUwppcIGW
1dxmDaxLkRPUgwMGt2hvlbSAD7Uo2KgsO7gZq06kAKWVx0FPgaN8mnjFFn+bn754y+KhwQvXFdUQ
x+KT7JS1yozEJ8yi8MvAbbIcULNc2Y9uusW+QF+HszjMFWJzWQR/ajlyAL4zCpl9nsvR0rVNSIpe
q4BYQXcLL3nUYZ4YySkNFHwE0qR6G2GxLHGqHZaBlj5YAj2n5i5/AZglVEJOqlpOtO2RZj86xW8V
N7JwYZk4/dWW8qvw6kcz1/x3j/3LotKm+C1iDbXwsQF9jWwwXhM7iKcZocoKvt/zWE7+Tq31f7R4
Uns3CxUejLXpbI9asO7Mqj9y4mHedwrHdVZHZLJUm7spVbJ7TSA8LMwfcIxQFuDL1OeYnRuEs3T4
CXdm67JRWZu1MW1jp8qXWoSAkeCX/9CIggfZHf70ziHGXiDGmMQOzReJc5FgF03r7F9e5cSbEhbb
poitdBUT6F4LpsS9LKYC8jmq02aplaaJAxxvacjK+GSLKSJ3+R4mUHmX+BCKZMtvMyTFgXXf6A+J
Blg1cDlVTqzYuW861dgj3/E3Vu1kL4bn/pAzQDVcJvio3/zAQXYdR/BjZ/CZXlhaSx8q7byImgEY
Tj6N7bU621lzmj2rOQWI+8lhBXMn58iBQMy+NeU8OSD7aqUL1kUewjL597yoSsmOuU2UNReMOodO
rXDqFT/+6y9xvWh0awGnMY1VoVvoFzP1J0E9+2LYVmmQrOY5q3FEByg77bqwL7JIgwHufXsP9PGj
R3bLWXMUE18rgRbLvlbcTg6UU2QdOAM93e4j++WMPG6B5aZeukuDKSM9T3u0BJq7Y2d5qIfgHdpC
TZKrKERXFMXvuguhfOknTrIN8uCR7eKLRC9WRGK8hdqMzzkGjAfZp5TJAVXksLup7mWti/QPdf51
YDZ/QLgJt2GqITtoOI9HKFetVBBk4iPjMYGfwLDpQnzSZCc0eeska3ERaZxMYtKUsbk4w5epz3Pg
VkcDhu2tS9ZkQVQW3FDSVW9RqPhb2Vda/celt3m+4aVrUzEITol73gZuTTJo6mPgmp9+Ttvxxkd9
0K9LaJnA8ND3L2T1ViRBpx8G0jwOsk82ZS0b7AI42pQsTJFppYsiyGq94FgCjzp2Z86izclhlsOy
D30yw7Ltw+j4qM6E0YtFP6J4vFa/TpDXOmHK8V+kLuatL6SdOK1C9VXZecgaRgwfNVhkfGNunbc5
yKWI5+PZgmWZrMpJ1/nyek/t1lo+p3sLpZKyHF2HdZPO4onj41JZdrYHzsLGNLUD4uSdNLHlqaYs
9rB+VJ/rIIu3mdmDHK9JB0etHAHembUDCTc6GlhR1YySaif+O6/VTxMqq9L4xwCxW8iqHPpfxvuC
J1s49t/1OfhtpPA72hAMz8IIalIiRouqYrTzQcMec2yCgWQOe3KwIUt/Kn2VXorJInCOR8VZKcet
JcLosoB5NhLtU7NLEVmc16jp/P1LbcxU0N2CQq0FCllPLQhbBev3vVOW5XZQ3eTJn0i5jElM+J3w
mhkS75fgUiz0rN7VEvie6YRNncCZ954TYtbkl1BJk4Jvjz7Uj4hUFlY1V/uxjcp96IOlx2g02ExV
2TyqXTsu+45dHvzp4FQb2rT1lMFeWgY+brKAWbdVVbe/ywNr7U4BWEfG2BsmwSoe5/ichMmvaoYl
XIiiDQnpNp3yKLsMBChs7IGFnW5TotzB0NqH6rlFC7VEyfC9F8veURThi2I2xfPMWQ8JqkJHO2Up
cOvBWA8cgv3q2gYXykUqjlpmx24eECss3cQyn2RXkAb1orU9ZOMkD8KARSK6DGf3Sc8Jp6SuEa+8
xszgQVoWeTWNuq0haJw0m/8CCFisrD3sCSbHSY4BMQPYsS5blToFkTPmr14VK3siJREp6wYJr+YU
7kCdpWxQ/vQ10f08NPNFTnDBkMGOmJ1zwSJUdhkcyPMV5/XOC11dKZimrRRn2EvF4Bfl4U2SeJMa
yr5ufIz1COirIJC3hY+BfMmJkzw+xg5j5NzefCda5n46Vpb98gT5espcO+/w9ZxtbiAFaxWzfWqa
fVMr0S+lrzFyc7XxXmva01iq4wq63/AINx778Zyc7MBm+doW6u/RJvKWod24w7F5IIRj2G+QBupl
H3r6FipSsybl+2Qquv8OnkvdRmGJ3yWKrFUzq+VbqJC7YoSXKnWdp87V9C0fsEOoJoseJ4OUh4Uz
t/oLmIt6P2B7s9R7W3/BObbZuw3bqqxp8q2jZrB9MyCvkwsBM8ns4hsfMgcZjXKXoTk4JWkSLIsx
7H+mnYb5tBl8A54EoNqd3p2APYXM7if4OK9qDScFTZKhgQHbpFs5WDRELhuiTKskyaU+p12ivRa+
hampaj3oztC8Wm+9EzqrqebMiTRbFRmVRvhTJ76yqUzPvbt2Woa1jKak3FaN8SMWB+9ph1PHYhx8
EHNTmxmg6ESvlRi7Jp73EkypaMWLnVr2tiU/8yS7JKKyiX4ELkH5lzGMq33mD0IiMP3qa+97UzrO
m2+1hKF6dXqZfDvmzcqCqyA+4TjD3x45QYuSB+oGqoFVL7Clekd0wOpLi5uHKSxZIOeRsraG6bkq
1QkXHlc9scGr9z7njqDJOIWMkrjBWpT8EB9DsbNiRPGWr5xxVl1/4doEinTQSDsEHdlGqrf+9AeB
8s0BOmvupwpfRTX5YWDK9j7UCNhiQr4nLXS1i9ezFG9z8ltJ0at4S5b4tNa2isEBwSzOZud3UPmB
NQfvjsMpge8Y2Sqtk4xvc9C9mFFw7jWvfrdswhgOcaAzT5n53lScZoGg7PoARVsTPhWJqZ8w4XpT
7LrZY1KaLSc22Cu1MZodib74ipV26vMlJmJENhRSdFxWUDjagfkQmerbrPbB3/yZFzXR7UXWVyzv
Q8IAnNn3pgbELWrLHUmVFbzKqjrUXrgwsBZFwKTMFhI1AtlrleSIapvaEakF4oROVUmCB4NoL0gE
4FxNVbQ1or9ya7DXO9TaUCOnEPl5QfFRw+yx/tSUA7Lvy7zbtf91K68W1o63u95uE5VVs46QpZAh
zisiyOu7UWuss/Tq8WvT2nWZFl/fH7KP7Iq7ytKts51oxonUzMcQ6uKdERtPoxFEB9W287tbAYaH
ZMck9bcVr4lgrVZ6uURBArWhcHK2QgUc+Typ125e/ZZ/c7KQf4LY3gbjQrZVrXquWIrvPvXd/kwj
bWq2Tp//vnXJq5pwkzbs/pVen89dZQx4igSrqWugHIpC9peN1qLxKHMHS1XvUfbJ0euAbOueNW4c
PAkxCTWhw9mVfgihYj+TvGksQN5geGx02XPZA5S3IM5CmM3zZ0OJyzN71bci5txReNUukgYY/tT9
ndfF0SWU8kOtmmKJdUP02Ee5wsmfkh61MjMOSfScxJFWrszcjZZa3nsruDRqucrY85+Q4BunlLTZ
kz6cWFfsWhKunASnGFH4EyjEeVCzbWTppE7UtYmlj44k128T2Iw8StgjrjVkT3/l+mgsak/JHnCS
8PeFMFwpjdJ6LQPtjv+l6a8p9P7O/eCSksRySJCcEQMHxpz76RuUQv6sZ3YRedJkb+RD7+Fu1s/z
7DRnniX+Ygjt7G1qigmKr60cofBlr6yNV3I+bswdXzs0K1Y1na1xdu61XHF3eqD+DKBMsPqtguB4
K8yCY7IvTSMiK9gAgPRpcvvnMqUMgt3/fpSqq8KZ7V+YCU+AxtisQh6zPcszvxylTk0ek64fG88x
YLpzC6f8xQOiXPh58SRbVmNz1jJqTx6Bxhdtxg8at6xnFB3Wy+g+Qw8dnyPRaPN9nAzKdSRXF1nU
ti++YK0pyDi4b6XMvCzgrIvZatTYzx3gJ9GYLZfzIuuHvE+Hg9OT7rJaEhc5OR972CGu0g0zv0tC
+272k+lQkyB6B+ckv7MUc96rFo/irv8VzgGnaOmm7KzyQP5wcz/pY7nXPBP/FNG8FWrRnMZC/emz
BF4NCZunRVDhMWJw4IFD2tSra9mWhVLnSbqIyWJmeyHrYYMRQd0hfbldJWvXSSaQbCL9EZZe2fyO
H1K1VCw/u+SZ6V2QwaFV16dnU+tebCd2Hv0pjxbk/Wo/8a97q+DXPNtxydG7Gcdba3abO2MK+T8o
/X2I2AHyqWHca1Fs3leBUgKzVfw1jt0LskEAK0ZCWXuT18omKrp1O8btnsRt6xgMwavK02s7zb51
zK3llbyKGire6ykBKwJh/B2q5JqvjWrYzg6AaBu9+L6LjQHT2RkSB9zs+xZf1pPb1xwNiH8onveg
ebhxRV4McGIgPCQ+439jw31y9vDH8BWzorUzzNrxVqgk8QaePaxap7qTuEerG7ZGyxlNVydNA51c
fSl8PdrppRYsfbUBxCm8anRXKTeOB7FIutawPg7vzDn4ZGTTsoqfjfEnvjq8xwY79pdk5BI17kG6
chCcnLoOTSpJRks0hvZzE2J/6TdhBvAir158XV07ZuF9D9UGyEFepbtsCv2LLODxkdfstBu37KYV
5M1XwXfdlHUTn0LLdQ6uNs9bs+6I3NsG+GY3NF/HDB89vTbaXzzM4clmxroYM4L57aCcIXtjBpAk
6rUZqrZyTkZD2weJYa5t2+ovpihkrRqUmG0wkU7ZNIJ0INmjytZ2xGFzgGfgocXm6nuGCD+vh/q1
Ufzg7PVsU2Q//9kf06a5XHc1AF/L7V0gnBSG5m602I1h9Fv/dIHLrFdMexgGnp21HST7KIyKZ3xu
v4WGX/6sfEDNZtw/kjYJD0jNXwogjgHT30I9bPCWds2NXF8XWPWlvZE8N3q8mwscxK300sdafIGN
yMNfFFWdIl2HLPtsw1ldA0jM91mjON9n8lfHxnnzSK7d4S97V/o1i+M29XXEq0pzdI32owA0BT+r
SoftlAccajhKtso1r/pRGc4mNHF/LjSc+hLlLVNAL3Agqezjuaq/+eijR31S3jhbD7aIubqtV0Pi
QV1ApFT9B+FupBnmQsI6YRB9cgBCeLOrRiVfIFrL1pZjx5vZAKM9BYbwO6suzahNT7Irn+PfTd9Z
e61jJ04wiKwBUZgpz0bbu0NAAsUPQdSWQ1JEi7EV4EfSJCzl2/JQC4SB7hEY6HR0Zexq9Z1du80y
FoLXsMf3xkA1UukFD4rC845Rqd23uLot+EfFB/mTcD/JV4reCkUjZNLCMoaDHhvaSSdbZmO5AAQc
J/rbkE8Fow55q6dONf7ommpruOVPeQykdEnyzENfHho17LNICefpEsRssJHosdeeh/kQzJ23i+Uu
uxR7crKrGblOipPqBLT4Fy/cAAxGykOtUtjCiAOYgAOfFUu1aS37ZKGV5Ol4aGV2t77O7e+Vsd83
OYAy21JRInOMTKmEvn/yC5BnnhfvHfWdHdFrbAq7YRVh0LoQgZmyiVUYGhl27ZOPbsEYAXLU0AlX
lm0R5BKOKCxqJrgSGozCTlP/h85YH5q7UBTyGjm71bV1zT5loYm4rzH7PEBlVRbIdNpTIwrZtLvy
e6xo9fbTPDmlG+p/rpPtKQW6YGnBQV6GPdy8zVztCT473glNUHE8jr5i4elOt4u9Bpj5/F5PkI5c
b2qetMkedrNSNcshQ3su+xLDRhHVNw+QO5onqFHxGhotWFlxweyS8GSGmKCVyWsZGtN331edDWky
EDrFkyae4FWVTvPADasHc8peZXdqO86mFLNU9kIPpaeGixTzOaVF8BKbLPrCqg/xNp/KSzcW/RY1
g4GZKUdCaRO2G332/7LEQdCtXw62bKgXrAQz3in45URu8VTBVn3B5wy1tdJth44tCU5EKbCdotuD
l4OePydnW7fRPs0BDjuYWfU4SIlOUUwaoYXVlCcYDPLnuHHdKnjsiii670ye0aIlu9jvKfvAIKzp
EHNIoIX4wqSgCNfXttk0w4IYY7Ofc0V58Nxw7zrwbUS+xgw6fmQZhf+ZFgcbq1Tn4K4V2zYvIXhB
5oacNo2TQGcbk7fjz/Uyd3G5Cv0RH8cp1UtOPFJEKmkv0hTLbj5iLtYQtBLVKlCxq7TehPnBfvRb
/ZEHkXY3h/MauL7+2IlCJVdpXQ3m+Kmv7MvVUIITljM6qBMZ5hVgNRFd3AqcBsNjMCnrq83AIFKV
dOD9y1KQ2CzO+9OieQw6IG0taXZbnhl4pvbkE/DnQohqHvxmo3NEhIIMGMytwN7RW40DcYDrRDlC
1JgovAkC4jYxDDuMdhCC5dbOYb17UdLvOSHZOxf74nPcDQp40DARlpkpLtPeh22fnSbv8zBOPPCx
ZuWt3OmezmExS9faWjuh4hwgvETHWDA5b4Xs8wWisxi8HWTFeEVmUrYEC6EkazQZbA4mx9+AI6nU
Ztn5ZnhuM11/wSQ9XeRJH5Jt0SvfSXLQj8AixvPc7kld1Z55Vf4O2l45JcqlGkrjpa+b3wpJMvg7
pDbKJs1ZxlbBrZ2kXuKqTS5DERbB0bRci5MSP3n0+EZtNfC4ByWb8/OcTe16jML2JRzmdNGD0MW8
MJ3OWmD0UDYMf1dbnfIK9Yn1rN8qZzN0ldeg95d2pubPGSr4R4+kGacE7J0WnODMDqJvTRQSEBj2
v9IqiM6yceuWsxhzez086+jrJ3HQog1NFW6isCGv187x511OihUdq7ioOJcQ1ULRMEMMtDfb9V6D
MWi/idQJn30mjmGtSsKVmWNVI77CQqgpa62RsQiVVUfnr8CP1HRjiOHbHFUwyxItWExWqnLoDus4
0St7C6g2vMv5CpqYu2W8M1XY8y5OoprTDg+1Y3avhO9Ss1RedHRRj12Hbae2SjxIsHUIm2TTqcq0
89ppx+FhcZZFw4v7bFWhfRjAiSnSc0T2XUeziHVGq/obU3z9rSn5W537bpuUXnv9vsv+EorpuEh7
YITB3Cdr2XmbIx8MtXw6JOPvJJ6sVYX7jVlOXbCSbBqJoUFubBxl7dZ3pdQ0QHXX5sRiLkMdyxlA
/w3r2XLrZD3ZtqKZtQb6A72wjoPRJ/etSMawA5IZ4gQUCV+6dn19tdgVgiJZvb5gUPobu1ppdnzd
kV+LItR5XEUNtiyyeRuQTcXm6MRWtCfZSlm2q+yjzPxYwhznceidbWyIMTwoj7LlmBXqWdHfd7p7
jjCxA4tbYAv5Z0COTmKKjgHLyTceCz/7FluVtx3E03mBItY4KeSVlqu4Z12WG5PLNqA3TnKEqEi0
sCujPSDo0I+ewoszRHL6jPW8+uggm8pAKrfL2h8e/NabxEK1fWbVrC/n0JwJ6DCXvae6NUPCc3JU
JTpybtvkvS7JhIExuDB5+D1YjQn6yNDnfYwBFWIQ+pi1NvhPu9NFC4fE+kKgfyvH+sL1H2w95E++
MnhFvSap6ZzHxhg8UMmet3DJ69rILUml6x+bE4UNz5bsLDJTitIyFkOF1wXqzHSRGnxTBh+gnK33
mO2E/d0UNv0dNlA9Ar/qSHLUR5fsV6bK3euF+irnD1FuHUDthLhy6QlnFXl1TrO/I7L+Hgqwyxyg
1Ml+njgCkYVW9QJLUPWf+mZgrAu8xqG0O5O9yxg9IMToD8UA78/leO84q99ra6r+ymb830K3du9x
11Z2A16XJQH26qdampeu1ZHINP7o8BngDheQvQ2t3iL0yordXF0zgCrwBStpM4PRAJCmQP1t+W0s
nEWGvdXHv1vO6sAiH1jL74km1Dtyi0qcALJ1r7c9WUZ+vFZcFdsU0axnznJPE3SRo4bWkO+ax6kr
76cYRAgYZUe/n8HCoqchyapEA2L3r3YdGd+cuul3o8LNZHMqSGgycVE7tq6qfyvGfB1qffNsaf1I
KD2+2F117iu7bJeuMq7NnqVTFo/Vcxujf1XjIT7IZuio6iYx9GiNbVb1bCS6UBeAKgQDVD03apU8
23dySE6vmvG3jZPvSbbmzCXGp/UvOud8WzPoOEubK/sN47lllTjqTzvG6MEIrPjCG386h7zSUJ/E
C9PwOSHJs5j3w4geHSvwx9hs/sKerTzKVqg5xT0uNQs4oYegKoanTjULkm2McYWlq312fcx+na6O
V8VoWxuU0O2jaijNYwqz2x/G7s6wERug7D2Y8xR9mxx1CUzeeSPVNN36Xl9sDQHl0KtiiSufvtID
QN9E91Dq3HSqshb7gb+1Ne9J2saH6jyxrMWtby5iex+M2vePiHcMOKNOsQDwuz5ZRHqCDi+JNmWV
leel47OCk9lptzw1PU6crZEoDxm+xJfIs19yjCj3siULVTmx6FWOo1FzQJLrsB3a/WSn2kkWvt/b
q2b4YURaXi9s37KOt0Kbw+XQ+tkBk1ub3yuOthwswEfgS1xh0vkzIeFtNWdFewHYCfVbCTmMDDmO
NcN3M4g4BMiaADuZf4qpy6Pm2mlM2ucROcfyteX0aLTVjrj69KPgKJRPN40OVVN6L9nQ7eY0HR9S
DBC9LuuxxUGptKhA0J18kuSPxvgoG1M49MBUqn8GP7WVEvQf8YIHG1omp+/3IRyWp1RAbUlECZYu
wPed7IsjdTrHjnplVUhghZxBDr+GZiY+jTxdX6yyxKO5nvVfhJU4DUt/qdH4vRZ+5TMCW2PO4m9p
yCkzmmtj7ZKJerk+Pvh2I37Ev/4wBqz7ZC0QzU99rj3w2strqJvuiPJWM4TK1SRY4YjIb6cSVFp4
UA2PQdJnR0inGUGt1oVOmdqIC+Z+lwWWvhxwZn32m1zd9KPr42MQ7rFtdh7AujkPiqkMHKZh4hWL
PmUs84eon7o1HOh8nfNcK9ifrZOKxKu0JgMeofmTJHKHmlljdC0I3WQXkxP9qxd12TGrDXGNIibm
NXtj+UZ+DA/PHgvDgjjbInHN7NybUX6WNRDH2RmAYreMggAT7T8DSTOGOyewHn0cnA5O0KgHWfvS
lJL7L33/NY99nOmwySkFuq9FhH6Ziw5mVWOSdY0VkC1fyaOunFyjUU6F23is8UU7LgGBaCkHr3JE
FnKAAL+LbE9MD+OMo117fPsy5Xqbj07D3teTvotnbEPRenKuWmuoPSs3sA8ugieTnSPVNM+JsQSp
tUw0tzpnpG5pgwvXdAq+BUU67DNHyS9VYWob4vvTwlY8UvqC3N6HfeeyjLPnfpVbsNsK08kHaORk
6wd52p/rhH+o0pELiBk1dgRyROsSdZt16a/SsIph5dehe2rjnTwVJ0Ch4IuQPERaVFuE9PgkCy17
CGQz1nEAifEqUKPgL7kEGBqf172sqm24mpLMgK8vlgCyL/SFY7KRIkQpMeAdRLZtkJckzkIW5fAM
fjih8RzfDeT2UMLaixrXH2BxOdqbIYSUmRVHONWEaQx+4UGrLXKrYQgeIbiQEPWpKn0qZTvjBUs0
0HstijnZha3/WMaujnDKczohZh6IJRDyWFW8MZY849mNzhYu3mbadOs0dOfLjLZub1jTN5hRk71C
BzdfGqtPlnbc++tsHueLnCdrstDUrV0hKWfnDoyv6Ht7EYe1h3GDyudvzoC5KMjOme9ChPmHUi9e
v/T3jmJvnCFUFlUSq9e58oKIlfRKnS0Cybg779QGd5mm7YZF7/v1A/4b0FiN0QTomk5vHCus8IJz
flYGZ2dlXPgXzU1mFp84lUyd6j14mv02TtiYqEOe7AthxZCGDpZOJsZXrgIJMfvTx/9OsVGS3Fve
+ia2a3tNx2JAXiYHQj4NgtvF8XonPQ2C5S/e6f697JCFqelCgaITf+OnOVryI4jdaWcIfWkdFu9+
L6CxcWMQAwnHTRiEGsKUXj2YOY7T+C8eQyEBbITI71YMLe8h19fR1v97NFOIWOsuzK2kNsC2kBi3
lFrWGtks+FDCas4fzoyEzZgZn1rWB8U6deOEQz1s5URi8TN2Qved287vncVpbKnG6VGtumVcZdZB
Fn7nmYcqBYEia7cBpNUfU4pJTXjKuwB9yOHWskMBX1Rcce263eHa7qY9rFuvTecOC/uGReG1Htrl
i6/VzlbmAss0YFmwnsaqI5jy66jsk1PMHlHIKs9Ka+tCnN00qm6jzRNZ5DKr/NrO8nRJiC7da67V
ICv5k3Qua7fZamxazt1/30POqgP2MdekdWdQa2cte0O2WNNO3sss2P+MbVmtv/wQswDANyQN3oxA
rJ9sU7grWcIG1xHF7CY1aVp/2qYcD9iOr52yC6/euNeL5CTplXttX6feLh0Ge40exFpXvirkUWqw
tpWSs2ocN24f52xWEWRm8QFePztZvX468mOtlfR3QARpfR0QE6+jsv3ps1XUlaW04xHptXJUhIdY
JXBPsvalj1j0ommH7iAHc8NTNqS1/Z5aXYFlEQZ3Rm24l34jO2SRTzknaHHPJiceQELKzkHMv87R
OmUdoLBcymaNlcpOC/V3w8LWSRadbn3UvvSVGtn5i/+a09XCDmq0/7pdC4Hnn8mTrMqha/XLLeTK
B5nZ9HHzT9VPl3796ZrR4tU6Eaz+n37zr/e9/XLEOv7WLKvetrk/XIjWFGcTzbrvjgjTZV8jSK5t
iJDbzImoyr5O9MmBPngcff6/lJQjJqjqXrUfJvYOAj8ri1AwaL0Bn/L/r75uQLuvlSPeeNnSq1pS
sQyj01dG2acXX6nUXay43xXTTi7joPcwsaHKHHPN2k5Jo6n4dKfpRRax6kwrrNqm5FusRgBlUENm
dtIrl8i461xrOkHsdTJ8Crr2PBrTE0wBddeVZgvaiWIcc6fH+4XAX+n5EMBhQgB0AQlGplplrqXA
QxZKoWNFCqjoU1/UczC5kMP1yMGsj0fKVjY/jch2MTqnQFCL5tSwtWiV6U2J27AWbV3bKHeK5oyv
qe/u53o03ic2v0uyovEK1Er1rvBE6poYKKLsW2cm9pOeWOGBpeuw8jimmQAjPfpkpF50j5PRIYjy
ZROT6NDavbFRKjs52UbiE/b/FyL6io1mlb0pAuPXF1S0bMoiwVvvgyR9reZ+scYf2NzrkUrapP4+
ahx5FE6nPTsWMSwCGO2mEs2adExkLDimEBd/HnEhWtS9DlkB859nZEHuqkm8eDtEmshy7yzOTbFF
X8CHwLZOCUJOPWS7rJPT2JSrvp7S6GFSgx4tHWyMRlP0ZYZsFl8a4qew3ytjJTvR0yurqMaareyQ
wtlCs6ST17pRi6BaAR/07lMeswYZ1zkMKsXl6yW8ydNhxXYf8dUYmPU5NKxN4KY/O31qt9Lr0MaA
ql5Ial0tnmWyyDlSX1wtWzpOithEV+oZ6a16ljVHJ63b61j5/umS/dDrVT5hlbm+Ge9QB/7wRrY4
OpwhkopJMWoELl2C02UNpWvxtfllyvU6PZqMpaE2zfLLdUUPxEKIaP+v+8gp8uKwUfDOzK1g1Y1J
f3Skj4usykLGaW7NVkRwbk2r6YaNpac/vkyTM77Mvd2OAJUrskH5cbc5pT2OvFQhw/zXvT79WjKI
JK/7z/s4JcaqSU0a9e3et1/41idv8+m2tznXztrR3CVZ3fXyds31B97a8h5f/h23+wQEvjC9Crts
OWtptLKL9qmteNIHBGyP3aR2NajGP1XNHp2jbMuaLCJ7vMy5plwvufXLWpcldrj6ckXcWOV2Qmz/
pZ8NWY+Tk/gZsvjazkI3gdsY+evbHFm73efTbyxHKnKPELnFCFZinUMKZTqhG9fuIstU7xDqaOe+
KJbYuX50yf7AJI00GtNfeAuGe0XHOzPXg+Ah42t9H4QlDErDu0hEpeyyVe+17ZzwKGelYqoT2d6C
RJVVi5UYZ32eei66fNq3HECT+2knvARL5xK1KHvgi/Y/fdywuVl+CPXIWTeCKD/j4vw7tS5uqzY4
hc3s87Gp29u1ad8lraDXTr3xkAZet8LnwHgitUZdesid90UCWkQDc8MTt9zdhN0eqMcF+U76Siq+
pbCbRRAi/bZqniuzWDZTJFD6eSF0rd4vZSjeHbfQCUjrLM/1sT0QaG0PfVCTF2MDt0ih3/cGtLPG
/hjjiPr/dJq0vhgviiiT5zqaprmupXLy9UXDhprDH+rQGF4Cko3XVY0hQjgVh9HFaVsWoTMQ9pLV
RHhwy1pQ2h81XgVEEp3q1fx/nJ3XkpzItoafiIjEw21519VWakk3REujwXvP05+PLI3o3aHZ58S5
ySANtihI1voNBLZVqCfdviiH9FnpRX3CqJ3UQZ6kzzgBwQWtnoqQuI7W53ckQbKLLNwS3R4+jv0G
+e9ubyXim+nnDXATkb0hXrC3Uj84gvVBqRtP7DNRLv9szYVcWto6HoAnrdt0+Gff7JibeSkUv92a
F5tTErub2o6yJw0FSMvX2ufCB7FUmQ+sA6XP9ptHOAVnWcstyFqZQOYNALjqonkm9een30t/aquj
EWV5OWbpLmXjuzoKJCufiQap9KY5L0Voac05nfou5m/S20fh+GvZa0wDjPcPA2XVKfjze2WN2+k6
C3Qfk1O9ARbjN9OF9JjYeH1ZbrrC2RqFHd9jWZE9BY2ag1XJPjlxlz3pc1OJs9Y2NvuvQ1w61sk3
q3KtRyE0b6cJ/kLP7LPlggqpI6uZTe9U5AfdzIToE4GDrkjBzIVoMQcuyrLe3XJeM5xCYipkkZbt
tB+GkD9b5B5NnLLtvMn6nTRu7+c7Ty4BSg9qSAzd1WwwO4oqpm0KbyAPiBi6jikaCHJRFiGETZTz
x/3SJJeAALxm0eReSossps7/96LNbIMAKDxm9lTFXPWyulgZnSkuVpxjU5LbR/7+6hl9TvUsl7y2
IocU5vneGDGJLZQuu3nUi5xIrx+BrA9DET2NXfJD0bsMnTdqVa1A/x5JXZhmlAPHR0s0GibSLR0f
18xKbLiIxODGSPk7YeqzrVIHlllt+topmwrtFDfjryXbM4x0tdTLYTCRMfmiCLs8F17DCXgzdkXW
HfEzLYv89LETWYuq4DDi6nxblKt4tXEX+LGJSAu5fSWYbfw4hI3b4bq8AcEf3IGPSPoVILyaT2o4
XnLku34yIwEJl8YiKNZ127QmY5t6DomueZN+jyoF02aoFK3FJHAi+37J5pmfLNLwW6H2EYgMmm8j
ZLsbpyUg4XlcqYv40sDsacBoyBazbIBaIkXEr4qCrTLa4Eksq9zyAOOCgOfae357jMwCt3Bj1rjU
/K7aazG+OMOcFHScoAcjVTzmoGZ5B0XO/ZRqBMJtW/niy5yi1acAonTrUWBXZ49ABvGRS45171QP
7VwYLnB0F0JTo2LUy+NLy3j8oHBs8jop3ZWrxu2NNybJY5kZrULBZ6xst1V8nv30AT5EcR7L7vWm
xAeSg8xtgfYm32XZMOzxKB5fMTev9ylaWIdusjugi3G+Jn9dnxE8q8/TjWtMpHoXOMOXxCuIWs1F
7E+/lmTV8KZ2I4PaeV8n26Erv/K6ba5uRazSnAXgZLWdTbkiPvnXskO2yd5CQ2UJrL+7QoPDtDfA
P4h7Inq2i2ezWbXUAbMW2NkisuJctLmQS65mWatRD+otCrHOBR1PYrQZmSQS9chYAoJ/CqKzqvv1
swtX7NnNic7pvYeq5tzWF26F7bvyrNk12Ku5CYREuFKG5P6/w7p55f0nqps3ogtzwzDBguqOi7M9
/e988xCMrCzTSJpPEBq3ISIzJztr7JNWxb+WahHpyGfM9T8vJj7Y6lVTNuEOQszPIPTjWbkA4fWU
6aCjjkQ5ZaOXatFdIJ9k4Ux7VVJb38rGsUbcxC/NL9aEZ9LG/1yC97rqRJJ0dEj41V00c2PfPHPt
y8OS9UJORiAz6T4QKf8lKiWVpfzJ7cn/dscP7e2sSrUIUMmxsu229FuZamlLanRjCz7tjsX8Fah5
3CljFUAln6tJAMkbsQpkKAAMIwx+KWZ2xE70bUuOwWgvKerdF12vzfiO4AWxaGtawclqnrpZ9Tmz
nS0Pru5o2s60j/3kas/PNF6Rv4qm011yA36zHmdGUzSE472rgdG9kQL/qRodKvM6EqndKiRS/FqP
e5OXb7CaBg/ZwTT4wZMlWRlKSgC/7MttYqK90bjhF3De9YnHRbC5VWe9TC/1V/o4exAFQvtk9CWM
NpdEJ9G3v/S8tFYIqoz7MnL0ey3RCHV4TvjJYQKzAo1IUlK4/s5qI+cki6aCFV3NhW5ExJeW+tIt
lzqzuSimxpzoP9d1kJxEdm5uDHOUPz90y03LjcoOuVT23kup4wLdev0TcY3+nqAMcMbUP07SPKuE
E1MEbUsAr8AZLlIQiZi0/BQGJtDzOcv3r6k+dY5dyd46RpFHxwm+6OO4X7VeHp+ypN4jkU+Iygqs
+AQKcN86Pd67Mb7Vh7hI74dZLlEW8Tzr4VXa3qpLRzcPaWP+E5PVz2LS1gG10x0MrvEkPR3l0lIs
bYbITUDhlZv8RMocGpZGSIYMEztain7efDqMEwRclJQ+dCxVuSQHv2v7sEHZPZYlWLG22i3jltWc
ear3x03NR7WMM2aOeKG4A+aFkAfTQlf3rpU/SCqhLGT7UiXHlm7Q2/e3YQ31YVBicyMRxlaSZpdc
TyCj287RIP5+NOHa7ttAeewJe13sIYkuWWNE6B1Sjchc8Wqd67dFbQBk4jIHVUJc5lZyuBzZZgV1
uSiHLz12MqJ/hNKmyEuM1JDGLaTJt4Pz64GoOMpScAq3jRUqBzuP39JuO2sQRJHIzlJwQBZOVPNq
0VSBY5toHoLa9zYJf92txPY4dUScuoqhLYD7QSyvvOF+bJQJ9fmFE1XWxg6aACPimcmIft5PfZy6
vYSHSVBY7lQxGQmEt2dA2dL+sap8Qxq8vKi89VDGn5FkDcKuQng+cLa+hv0TN3eituo7v0MtRWS5
D8uQ6jgX3oCcud4YCebBPTSSCWUMZ1ZcLLsBKc48aNHu/gJjnMjZXODsux8M3X+UNWaY0aqEVgQu
EFdqHBpR8uyccle62ZvqiejseEiTSj3SD1XoqySIJsfCqnAAiSj1V4sm38PQR08Yftp6mvAf81Q3
DTZ6iN8eYFSyFUVmIJsNmhLLK5fImg+ctirFsC3Jr18E6j0kb0wXOu7UpVf0uB4HxNV+akTcQH+c
QlD9Bw/JXrSUA0J0u87D3GcBWMlsKrBkd5+304vVYp4QQzw7y8IkWnvmsf++6pho5rrTqKwMtDTv
1ankZtRPTqYlu9iK6nsRu8oG7KmzbkbfAWVd23fFiLybw8MLzjhq4RBXM0MPLjFx7le/LHZT0GvP
6MlGTymGfblRjSe/4+YRc8AxLUR2aovhgsYGTKWuHF58PJXx8kYvZxzaQ603DoopvnnIpz7CBqNo
yVZGhbruffjmnq7aKy/yO+UZ0tOdgQ4B5DT0NA6FMQ5MHzW4d1zso51m46cwbe6qzpnejFbv1rCE
NB8rb6NW8LrvVXExBQFryWdMIl5WKJa+I0EiSducTHD7NqLmEPDnez1Nvep/8VU2PgYLVAHbjUCB
QzZAAwr2wWF3TFM/HXNXewngchG8ccDv7msvbi96AW6c7/d5UbG1PbCDl2l+58umj0OIGAPZnwfX
TQStfBJ8jc/VPAnYTKCk9VEJhjzeZYaZIPnoaU+o9+IgPHNTug75n5UFp/iUNw+AF7QrvnXN2gtK
sZVVxfWBCGi6U90VQbySbbKAO0ZHXYCS1cAQwkMwi+N/n0ACv/9gx+7YAqVGYbjkmJjWWpr7nzNI
nglxhlCW8YCEKGHoulbiVU0GdhZ9B3dyW66NAlX92zKSBf4qgU+15aSSaa2AQy4hU2FOfqyTtgXw
cq5HLzyiIGTi0G4aZy/ujdvSh7bOtFAVBJaFksk/g5c1PrTJ6rIpOa7WeoHpXvP2oX1ZdelY2uSq
SsORadqsI4n+umxa2peqXPrTrt9trunh1nZggP73k/jTLnoDLZQgt/ytPKZl38v2/vUsZEfkohXU
TYDslnVlx7KBpeNP+xi7vD2gAHz6037+1CY392EXwvkbXqM4fdiBHCoPZNnQ0rZsSK+TtzGGWLsc
9IcdyLGy+NMu0M5U1zY5lvWf9vOntmXfcpcAx8adPRbfP7Qvu/3Xfcv1i9bqTyaaMHLYh7P40Car
fzo9OwlOaRePhw+nKDf3309CbtMueCVkwgu3yy7+tO8Pm1+G4E/qkblS1Xf30v9h58vpxtA6DlBO
bn/4P+3nT20fdtGJt9DFr/JD87KX5ew+tMmOTkm/5TEpR1lbig97XlZdruytLaqntR8HJozkf55f
y+B/bZND5KZy2wU15UY/5NilfTmUZXMf9z3v0Vd5SQZQwGTnMlau/+Es/nUXpdMfHQj5BzniT7v5
09aXXUC9YvqItP7tXlo65NJSfDi95WjjaYZIIr/xx9P47zuXm4/dtjg0lnletvmvpyFXWMbJqhzc
2p8NhFFPywH/Xy+g3Fo+VV9N5he7/75n+coTiI6NY8k0DqWZ0cOvWF1bsdVdsbAGJz4Xoz/aKwMV
XWSOqMoONcI829BQLyxNRb2NUy3m6F6Z3IYt7eScr0E3BhfwZgY+hz76HQO0890yROS9eUhbrPog
s+Ke0iJjcK+kx1tN7laN0r9Rsbd+tWV9jdAqQkabZSsx0ZdT1ref5Qq3dbs0Xnepql1lmxyr1Chx
KOng7JdVyawziQ4aJtywox5kR96K9M5F7XM5bbmkTzZx1S67LEMLLIzXQujJ7Zxkh5lX4pBoNgJ+
82WTmzQGJDUtGPPySsgmBHb+Igron5aDCXpuYPQ2SHf9/hEMLdAwNPa/LDuVnUWtQc5HuH9pz5mi
rJI+DZCK5beRHRV27OgNtt1ariV/w1KxAa9W3m3Y0h6Wxrkyfaaa8iij0QcpmpjFbjmaSWfuAOAP
2afflwv5ieHeLF6XG0fuPnS171EYpKelvdGYOAx2Ym1uvxFBd6Yj2fRVrnBrm2n6PrNtdFB+318k
FFceQWsyg/NNkuCOsPPGGv3F3xdYjzrkMbGIv21FrlwXBgk3X1yWI6hdT6y9zGlu5yQ72qgtD12F
Tslt3RYro3vH/ft2FeR5pp77LYb8Okt6//pzZErhbmLTcm+/ldxhq8YV6YXkTW73tn7q/WTmN8u6
/HM6/FX5FGowklquYR52za7Bhej2t5IdOaLLl5EQ6XKWsh2S8dFBQPSybNJUvAG8AaGbZaxhqMnB
MoCULuNstBTuo6J69+vJFXqz+ormw3BajiiCv7+x4FZv5eqyg8wbXNvE+S5XWq5qHn5WxTjezvG2
CUvt8GSHbbccEDCkYgc3y1j/urJRzMfhZPOVPf+qt4GxdShIkdzdhuBvwUfbJHCr+33h0ZTzD20a
ogI5t90udTk613YmX/++IeRhNJbxiua8druEcqhShpAyzCK5nZdcgW8z5dh14i9Zu+06aa4gk8z7
ZYvYWjZ8/PCSWg4mq2JYfsidv3t8oDCeXgTnIFddxtals/cQDn/XHmAqs3bS0n73SNQ8y943Sm++
O5kh92dh+XR9O1v592zH7DMC4u6754cJ5oYwjpFvl9+xmip0Lvr279uZykuddgeh9/7t6S036UN5
ISWYWe8eHRHwtB15Pu/d34xoO8p3YXqVN8XtShnou1p62N69u8+sBoF2r1Z2WZ3gjVjFvr5HPxsT
z9+PDbK87bVX8aD6/bCSSxDXXvj6g5D5uz2ZAniiBl4fy6+BbpV6LPIS2djf/yy5BLZtwsHo9tyV
48c8gzbnwf+U1Vvhms42IPeyWY6og097RiLm/X08bzuxil0fVAJy0HyjxrpI8RBSonevxTTIRog/
k7e6XRM9rVH4h+Ild3Zrc7LyuauMHBrfPw8RRcFCnDdS/+4HSxutO3ZGjEzhPO62bvZd6/3udrPf
NgkNiMmzHh9l9fYjluhxqA0f4cslKUYDewxzuv3WyyXVunEbk6W53YxyG1qKtrUbBsW793hP6HTv
TogOyD3IcdNQBginOhsMuArMFhLvUW2JcC8X0iZCtQnLXrx7dpRBWB59B62a22ryUG7Pc9lapWV5
OxfZU/YOIic6uI5fD/RJb8995Dwue5klFFeNKZ7yVNTTlkxwemIK6Y7r22I01tF9iRHjKZ8L2TgE
wBQPsvG2KLtCJS7TOZWc4q1c2WB25FofN5uWlvWrz1/WkGNTKwvMH3Jjsj4WyZveiuFiBQ5KNd6k
EZOKqlcyxD2UDGRYEi8vX0EV3I3J4Dw6Av0izw22TqGVrzFaFheOxEA5ZGr3WjIMOBjUfbVpSXeu
9bYaN72ees1VcaNoF/TMNZDq/tQVRndyTDN+JLgRP7pZs8a7zccGMUluTYFgCoNcyAUfRgxnbKVb
8y2qCGKOGaiarvb2hQVEcU/u9oqCodk9ufpeL/HeRFpTbIUbl+fOb8tzMxey+v9sU9oy2MDE1qy9
8JJx45jR1p85jmT6B+/TzHsUJvZfCRxD3G/c+CyXZOGgwPOx7cM4o6meVFVDbLn0jx6XIX5NFGPF
TBKfjsrEqrhIEnGsItCnZSw+S3zE+BskscAlaj9zVhFZe3XU4+chr6a10DRnP9uQjeIihf5iw4q2
rk7sVChNfqeH8QwaRmZZH3VvGxttejRi73PVQ6dXTIyupECE1IWQ1SHQ0mPS2rgBSXSIWUNNRTcO
kDikIGQZavOlt/z03ujse0dNrBdwGj8V3dVI0pf5NfCmv3RbN482oTHUPDX3OyCcXTm18dcJAIHo
jeqShK8hysXnyPDzfapClAFH4/j9BnvL4IJ2pwvxEcFlxRiCi2i7Jto4iv7lFxPdwctgmos8Q/Uy
K/+qTFxihOL2BA1TbUr3GtKO1fmpVVtC3swHumlrN356rWMBewhjipVI+uqSRY75GTDCXW/mxUzH
1e5jnPe4mO3KwR/jUoIlfRC+/jWJvbPtAmEPvAahmiCxt0mHyaqQujVjM96HjnXA+ax90rJr3oTR
ldxwdG17tThOQ/Xkijq6mokR3trlkq9CBG92kdqAcpf6S3WLFOUijSKVUszRvjhO/QoEdwKhnH9D
uSO9WwoMVd5XdY4BIaYg2+mSyiYHNmW4bbvOv2P6jSVFGT8ZA1wpkAvuPe6w7n3fGe65Usg2zrXI
Nf9SvMm1Tp6WaSg6qQe1DttPOElbTyA41rJmgAV5UcW1NBqTKV+9C0tQwsboPiqZcE696ByUy30/
IgIK+FfwO3xtQJjkSWO+qTpOqMJNW9S1PH0fif4ZaiPwAmsi/u49RYpmn3XX2/DUUj6LKWs3cUsk
XVYbP0hWqknMphsr1AgSZwcNP3sS3E5PxYB9a261hCLmNtNXsyffLKCF+l6wVo1EOXQhKajd2tzi
0Wc66rmZpVSgZlrVLpylVWR9MvXtLVECCU/ZwDv3905edTg0qypHjSlQHSKbTvYbkm9Q5+6ur9qf
WpRDN1QQVoDx+n3SMMttUnIuXXvlGYCMWZGpG5GI5mdTGi+i0Z+NsvqEq3ly0QVB4GlAA8pHt+Qp
xVh1XYEnebNh5TmtrnzqW+LJie8pn1FrHFc1snXo31MlZn8IYlzae097CEq/e8x1BJai2VEJXxtW
En78FOR1yrPKcDfjGJtvmv4zVpxyAwlZ1NehtuINdzGcTpnpjaKCRcn5VBPE9vE2qTeyJ8AYDkCH
Rh4sxoVr5m6XDmIDReGOSMO5+quGBbKopvo5yPbqGPpbDFnUpzpWxVOJWsTUVu49V9E6NWHp8mEH
0Rtc4k8ntH8MYWF/Gp1O34LRAfheqfXKDNLmuSLrMgCpeoMLgJ5snqPQCyT05FqEAbj82YuNwPIq
NNl1ZI3AhXT3CxEFvnTJFCEg43TrolWdbZhUSOhEAIVaNELPlYWm+ywahp57dxWe6qlz9pMEX+Sg
/dx3W6soxi8J/igrX9M95huD9wzR8Sjb697sNwMZq4NEDuRl/Unv0uj+d81DHupecxH6Y9px69Oa
wN2VKtB5GOn5VcutcdeXczi7bYut6NR+jYL6eF0KA9Tsyrf6nHiKDw8dvxivxL+QTPxPvNXsbdeW
noVbydBugxLHihrpnI1hj+oZwXO46/HKrRIMf5VZpyUqbMD54SzjIuveOARYuRf5r/54iNNTkYJC
lGQ2bI7VC1pnb2kKoKidIeLNDO4eZo6/VxO75d0/3jpIK3fn2hVQJWS3LbHgy/B3XVMPDC5Fzhap
tNe2Rx5L08grBnXcPXttgtCYQ2BBjBUwXsFcA/5jdY6akULE9XmpyqV+7v3vbRjQ+1t0ujr8bRlc
97NIq6G/BSHQaRJ40ZdOQ8DEs+p2PwVF+EX1pm+9BXtDA6EJpM0Zf3juqNz5oa7dqY7/aRF5kfou
CmSbvdYH+BfN9AZJapAdsvqht0y0X5Ixcpzs1UksrZaOyeRX4HOSHKd6r4C7arFGuBNzjQgWxsR1
oF/Ib+0Kz0FrVrYVzF4PcSDwds4zGuVo3o9wLGKj3tzGyOGFP0yrRFOG/W1MOU+cTcTFPUBb+Bfp
+7gO2lcsjbDuNe34KquBuXfVQf2MPHp1z6zsh2xt9Xg6dGVJCMJo29cJ+ad12PTBSfZa7vQAQ6x4
TMuweXGafgMo+UUJkuZumrkvowLrwuznyz5XG7XSHgv7UVZw88i1ILjmiObED0ykvU0+jfUljy1n
MypV9W1QcanUuvwBqry/GsSkXiF2q1eU1dPN0PViw1fCIcmdq48Q5GcDZvs29xOoJbPSj27j+6IW
DaKPc68/mneTMoXoUmf5qU9a0O+GL36AsGYaHKSfi+GvUAmiTTF49RdHDC9VNIx/e1yjrMuav+Iw
AkrtNcaLqnu4pBZxAD3EMk5BCo0pcVv7MQ9KgOvaYH2beuwW9dTc9V1GeGLg9ymyVDuqbuu9Gm5y
anDZewaxkDySiAdJ4HivDipjh0G3i60c1RudQl4RK21Z7eqzFvPCdBW0yw2nblcCfbVr1hU//Cjk
zaTWR9vU8PBshObvgQs7a4kJdlrINagkjEhzN9o2bDHgRjx5sld53Tj3vhi++1E5HWVNFiDk0Lsw
QpQUmTIs7YC/yp1BSMStnVWX2HGyTwxR3qE10GFy/tDrpEoMPQUSnPniWau99iSE0oPszKbnEvGJ
ZwGVlcDa9CCblAqNOaUb+x2vzXzFhJTYfDErWao9xeivfZ9QhqxZaSWOAVdnn2l3mV7aj8lchEru
neGxfjKiJ71vN10fRk9G2s6oAN4eMXtAEYs2a26zwhghXsD6B9mmx612jE2Iis1YODuYycNXHdlO
7urqU9FEyrlHGMBI1Ye6fuFWNu6nKbEfwsp1DqqBMmPSe+Gubpv+axJp6yztuu/jaOJ3oXbWlq+o
vxUQ+JiXmzMBToXfi4Uk/juynvcIUqPTHm9zssxrbsMC2I7fhhdPG9JhpwjzU2a21d6DzyKOeJnM
BkjwxHq9LbkTrRSnt8RWbuskrRvu4inDEg1l2ossxnlCvlTtIKwvZY/6g4r783rp+DBOzuOXNhsM
4zqOq19rLB0fxi3ba2fTb7nG0LbTNjO1+GTjnPWcubD+tXp4hUZWnutkqtYwYYbXHE79FuFtdy+r
eIIE0ET4u/BybC6hrn5tcfQ5S/+Toh+rR5wsvmZBy6ttrkmrlLmpnkdJqxTZPq8om3DTi+6Q6zko
zH8vsgjtFMvXFigDlGrZ4v7uc6DYnDSlmdamgl1WxGNt5xVhtRaeU1zq0p3/GUb65qU4BU+h/qnK
+fPVmu9tsVxOP7vuCFikxpytDfTpoZ+LpBDp0VNFsmpxBPdWtl1ND5b/ZFrhdC9HyLFhZ5k8ZIB3
Rb5ovVWQOMO+mGkznl6vrLgNgP3b/stkR1ikOdYjMV3/RdcwdR6jGnePCoIeVtLNAaD7LNGbDj/b
RH0N42BCm2AA3t+FxiEehoQ1PATmegsRe6k7Int9TTs4I34sbWiX6zozqkdRhaggxeitZ2ZdPXY9
5pdKPGa7AZAaVtZ5vU0mTX916zxdFxXPW1ltQ6iSzaoZ/AjUG3oyWWwRl0lze29paX7tJKaJ+fDZ
DPId4ckc8VPakcIIjnlgpukmSBRvbTT9NW/D6H4Ip2bNp2r6g4ciBBtD+WbGsbch8D1uPcP9W5L/
bjxA1zW/8S8u9giD9EgYmAVaG7P0PODVrRnz6T+Myk/DCtP9UGEJO2JQUSMXOYYXWZgzpg4VjDuj
yquDrpT05rETXsq5eDeO+NABr5lziHTUnR9r+TrxwgB+M1XZpqJ/cycL2Zai0ryvA9zyWtQm8V1r
q/rWLccgBaVfBNYgv5vDEeG+1bKVIIy+qvXkH+TmRhG8hcz791JvTRZSfg19hGHnjszzPnQsVbnU
186lZmfsEAoyt2Z+t8i3ybZw3pIyb+lDhxqozOEMS/CuGbRd2o8QD6SE11wobc6jc8L8oXbbPcY0
Gf/ylFduoKo/Aq3a9X2UIcZvaisnzMTPqc6/monnfuFBgWmZZ4bP4DoFGrLpOi716RgXI/4ikfoo
FXpCvcw3hTCGs2yvw+kRUS6kb6zuV7tu6R3Uz6wDP2wN1qEPbfGk89F7RIl+RjdSHfWx25VInJxQ
R452empMW5RGMD7pNAC+OXnKsTrwkkBbv0UyT0oZ2QO2y+rUhqcmHo3NIML4OjV2vNPRQEjMbHwg
tIAriu0eQx48D2Upjl5fjIeGIMYzCZ5zPguIiqoPD2lT856YP0KIUYermcw6aL13KfNKufcHvkuk
7FM2oMxXK2l0ScF/PptjtU2r70VmmSpYyVm3pFPbq53h0TgG1jdigO11aZdV0p/xFrwdDLi5d5qL
tkvYgMpXxcrHSW4nG2W3LG4bJQBnpglWO/MaS3sdK9/AGgaHwDsFbltew8DD604ulpOrnTt32I6z
Y3A/F7JdVlHa8sAku7d22SQ75TBV5d82qOUP2SSLBBzor9WL2OXtNmGjo74URd38TGpYFcPkfa+L
EqFNm5kUIh7ryFDhfo559D3MYjSmnObn5NhvaO+kn6PEx6Eeo+NzyAfHVRa8MPOd7tou3BpMjFZL
Tz2Al9fLyd47ff7iILz3iNSWvdEn7hmd5+xzpjkvY9/Gb42NTeIwDsMd3naAXSElYjfLWAyg/a2v
6JGyluozBUxNzVPTF9uPELCrx+ybCPqn2NaRrWrwFLChX5XE2ba1E0P36bEkWPdFD6xeDQqgpHX9
6DTVqosHnyD01PnHIsZqJpjdm274UqfSv3kK8/mC7MidIiqPz4F8E6NreCeboArbaICVYgTk6HU7
GALOrtVIzyxip3JpQoLlrjiUPpMu2ZDPS76HDJA5Au5LhgjZx3ES6BYZCIPgNOyUbnVpfbTOVZVJ
pkeQ5FK4yvwZEOG00vjZxUkirg4wxRTwsmvHmyRY14NirFt7Ki/4dGKCl4R/F0kYvDVJ6QH66/Wr
JbT8vvSwqpUdWFdHOIybvKDs7rOJAtoqNXBvgnWTB1dkCoLr4JcYP6rTJcQXiFrlruNBzX7xmBDu
gGCvM5MuXTN6UjXHvRYDAc25pptGtYo7Q7sEY/qEWEj+KAJnfCaotB+jQn81El0/hZP2OqBxlqOA
xXdDMq4Lb/K5xhRWbWb1JoizeJcX+uNk8FwzjdYkTuJ42yTT8jtNL9SjSk4QAjpZxMOoQ1rO42lY
yYdcmetiZRLwu6+NZrjHjGGYpQfHb7Ijdavs3lPnN07PiRSV02Kz596RJpnOfKt3yIck6gGpI+eo
2kBPNs0YxBsFmfe1VAsNuyzY1RrS3hgbWBs/rZ1H0Yj3S47quhcURTgHlB7NJz5LT00WeU9YODso
v3lXeS38NusxslIgWKnxamzcz1OuDTtdL+qWVzkfKgcrv+MuL/dqYCCri7/G1Ym6nhxS1b+Kvvni
amX9t9K9jVEvVl04FQd8cPLrbRZTBmCofQGEvhqzAy5H/R7Vt6eeeWyAf/JdpeLJm6ih/YD1nbPj
wwSGidvYD7Itd9K3sIgetdmWcUB99yFXo203E9B8cLrHPBnUFzQsmx0qP8hKT3jOA1b2VqXuvmgz
wdAf82+iC5urrIXUMr64bzU0Vol1Jzt4qKQvsrBPr0nHSxzBJODZHv9JKbIZhM1GcYvhHGE0tcSB
b9ra6Khcf7cHZGh26D52mDeWyj3u2Bv0VVFyzVXlXjaR+20PkPl4uae+/yDbbgWyPLzZVG0/e0KG
TYoctaU+Yowar3W3s/e2aNXHzEi0R9MZiEcAczzJIbLIEIFrmsKYv3KJWPXmD/lXkEXekGjjWeNt
+vCzoqjWF11D1LtU9Ona9KGBRrzQvnRezKtEH781GKmDgn0yCz++12aiaWChXWMNYcP7jra66lqc
7VUXgkcl8J7woLd7KSTYvHyLYl/bEiPwQNxjxD1AyUL7qvPPgdLxVMFtRU2nB+K5W6QTzedqLnhj
E45Gq4nAF1juxoS3L72ZBqMVF8FXT5wmymZEa3UrFTE8bILVdFgPE/HCSEw62saJ/VInkXlK8dle
DWFloFvnBXtTdNWj8nceYp/gWDYm68PwQwb+jKb2r79r1j81ocOsa8fOIXDsKWcXxs/iW1iYHcKh
vErvrEbwdQp9+mjhM7HVyA1fOmB+l7ia4m1hcwaCw3IHFUC7k+28wPfuOyXvt5gBZI+Ojb33CK16
5fX6X01KgiNq+uyCYtFIgCPFVBHD2PsSX1y1cp7HRrgn0OXVYarwhOor9ySb1CxAMS/IvkKrDvNJ
fbWgpqzQJRlr5EFAh9itfWw9EXzlu9k1x/SLP44ucmxxuAm12N6hr6/sCXoy2bcn555EinOt0sH4
9RSbO1Ivd+4V9z867CDAOgad5nts5ZxrjInWiufWuEpj+3ODmvKlN1vUZ3n/Qp2NVR6aU4Axt0eC
aINser6dMn8TNgbgF1P/lCLqvHWLqdrmSe49VLk27bGD8NfS4VQWTLK6c+7Gz3nCf6SZgwH5iCCH
FqXKbiCO9djNhY84Ck4YWX1q9cl8lEr8gdXvejdQQUgPm7avjDN8YyjmcyFslzw684et7PAbP6pW
crFVUs/foLd7QvvfOcSp4qg8qXWo2aWxghiTwHxGCGHWG5ttbC0PJk1vcC8WXgcvbkxR0YUy8Zp0
u05o4ZfOwgAkdqx0l7kJwp/N/xB2XrutK9uafiICDMV0S1LZtpw97RvC04EsFnMmn/580to4aze6
gb4RRFmWZYmsGuMff7iYDbvO+rTiIn30S9s+XW/MdZyPqiLboAPaQBbCAAsszGy2rV6XGMOJB2EW
7jcIGyLzKfAmYkn61gJallp/yL0UIY9qcgqOIktxWW2S6dkqpw9Csgb8s3FFTjwnSidzvb3eLBfL
lH8P8XStkcDWf/T/8/F/n+bmnr3J6TJZaHiRnmRYpkcugwOnNnerUwC+q8unU7BdjaAHeFzwCc0z
tn2BigGz1CDxWQPaJOC8vUXH1l6SS6oQq0ncQJelva1GQNXMSemzrs/xraTedYmZ/HPIJuXnu67y
dinRwhfGeCt3vcqTjY9wbq/rfYGGlBDIBCiO/ZGx5vUG58Uay57q4XrUpvUYDVWGolz1OLOmBfrx
ZLQit8PjCv0ixtlDrz/GOBoF3dQUX3B07jADXF8LIoq2l9nmwWigGCCP/s8zsiL+r2fAHsSUVyXG
rQ9T6zCMiXgeawOBojFqGG9zaGoEM4i2V7vaX8k0crAQGPA9i66HYxFnN20GktlQw0R5s84RAZJF
G9gX31WrcG4bhtgaXfrh6jeaqG68kfnyR16BAhcJ8z8uPNNaYijoT2SuF/qNiW/qpo9d9VJmJIoI
vbdJRu6ysOZ0uyumPLk1WxPYwtQRELbG3fXxzEhmkrNQaj8LwzK3jqbjaQ4Mf07wHQ9lUc8beTmk
h7Y2zMWqkIiY7hYYBjGWxDQvHi+UjcuhiwHXHPxzd1q1Lf/P7XUoZJI85da+f3udEwGamvskLpZd
mriItpS/sqGk8emfQ2fUrTuzOy8uLh6rOZ+vGwdKesZiGhDgdQthedJvrj/wGhyY07qvb7sZO4er
lrpOetihvj/fx52XnVtn+O1t2f3677gJZr9a4SEzrwzx0jYl1FJSG70WuOiSL7Cw2eCjebl7velM
KBjGMp5ycyWFJk0PA1LJ+cGgW934s43jCXTVkbhK3tA/7rqXDMLroZ7k9WG2h9trRNI1LMkefS+M
WaK210NPlWG6aOJpOKHoal+LWM8f6cf2TETnV2I+8ouRZBJMCO73ibHglQvmmqFI+qz8Ai/YNlM7
XUHaVRWrpkY2THTdgF2vVvcF2SjXo+tNPGq/0tSzmyZO3c1qUn+XrkhurzeqJkl4TRSuR//72PUH
ueGz6uCqtRdqxiNwnLvQvSLbyP+S0DTEsL8i2/XctHhPE1sxYKRNGSwd+BFsdZGjY1VY9/1xsRXm
Lv/EM7u+jfEk7ov0+fbu38cmkgMizxrmMBlLUtEuN+0Yy5M1YGvw72Fms964lrdu9RqYK3IREDGV
lfOm9IDWMY+Nud68aoz8FDyOvo8gnWosj5ktfAWCgIjo/3f8z1MtC3wWZaIIKEb+MEH2cAfsJtJZ
uNH/9971sF2ZXQT//ngu1XS0DeM/z/73kAS/5D9PvP447nptN6j5ojizmQyTquOaq73LV8rAuFl+
HbKnNgrRpAivj/VYqZTB9e6QXoz4rnf/vREjUuLWisOuzl/7GdoIg3UzmkoQ82RaAjdWViBpunUh
QxEraGTjs8lSEza1sZJIB0+uqKmTXXeUQEDmo72WfdRIgjW+sXPSgq4g8xOewMU2DKkZHj1f1Uj0
pOUiU8SE7oVN97eH1nJi0hF443SsCqsKWvviDTdCnSpwwy9t148czdvOg2USD64F1WAYh5giJELf
nI0KJovzQNBFHMW22DYlJVjRbmsmDa8gw4QdlnM0dh0ehzPJk1IXIW7CtV6RvcncrV2XW+FMt0kr
JTmj46v+ZZKOFZCSVQRzY+OhXFJ70zPfGrrqGcn3j3OZoWsG9V4wlcSYBaNiKttl02UTJt/dG+Tv
CV+R6kySjzhMzHyN2t85kycjXCNJQCHI3bALD/y5DZF/ydCr9LdqgdFoQFdmMPKkMXTYwAcjR7by
30Xd3yYOpsJ5hat5Driv6AkD5POnFWSgGKvjYuVh4XHBNY427qtm/iOBbgllxvaxWaC+YDY3peVm
GkiXlEOK9n9pP+WsDnXd3+DfktwTaBxlsPJ3biXhG+j1rVu5e1eKhgkUnBex6mSdW/esMn4oCjPd
Ub9vy5rfcKZ4F0+mCG1T/BX+aMBNw12/wdfXX2b4kW1c7DpXf6aOYObRsR7VvvoYluF9ze2Pjviy
yG6LIXQ7az+U2l9CMkLfcdpwkfiNd00W5RZ5xIZI76ThUtjWQLIGgEHS4LecLth3YtJRC0HxavPd
ojR9GipOY8f1qy2gTe01Yis9+4guoL9zmplCnSybbnKCpu7HaMYHnDETrvK4t3sZ7nsxBvt6U9/G
tq4f/YuldOHTpmGjY8yeX+61mhQ+eY3aMy9ZfP/c7f9J6PPGQd9cn3G9+efR692y7wFKr3cZVmKM
cL07TVj9n653k39/t4Jsh0Tx8of+609c71r/vof/evF/3oPWJn87x7I2Y6qsI7FdX9Wkpo1MMBmY
u/6/b66PSVv9X49lrg235/qTf3/vnwfH/8dLXF+2s0b/0DbRulS6fkLYS374itWVp6UG7gbhzEgL
i54CPDTH5sGY2/rIFjzXShGgPmH8pZYidMiWpawkbtbSh0NHcPBREeeouvJoGfqhHEUdWRpNxdiQ
zdvHHhQx3G7mSjeOECP26eW/MZgNBDopc5sJsvEh1z+NlDqeBvZT9JAWTXuxt63bn2fR+oeUZneq
0M23cXy3Npk6ccX9Ib1cAVJVuBQQPxBRge2Z+59Mg67GYoO/+KaMsd2FBYLZ45K6u8oiCHdJ3uGL
wsLrO+1ALEngZdBh1ATTucO1EmMjZAXxhQLhSDkCea1+iROilTH2fU3UAySu7LbW5j0QlBflMdOk
iaYR/4gloNqZgpaETPz2GUVaTkO6CmJeU5wTyrpkeJRew0BV+8pr0pXtZJ/V+Dm38kSCsoF1OsXa
aEG3F6Y0NjrcXo10gWIcHjApfx41bTeZ8nds7G815dhYJViGm3aL+sM3N27j3uH1Vm1iH2eaiy9N
H79bxmSdxNJCuvInfC2aO1GhyO4oSaNEHHwD/6VqhlDZ5ygsDIxsAqded9bc/YXuQSThSEnRdMWv
IYXY5NiXmBOeqq3E+Ssbt9XEKnYZPTiVyCBPLVsp/BdpG/cVnJRaw+8Ry4L7/tJJEGZhb9acSfrq
F+9ts+ah7ZJYJ1uMFzN0vpqhvWomiSoK1r6bg7EZ3YfoynZL8PsG6b8bzvRT8HtoPPAz8/fD0DwW
FatqMRJtbfT1H+VQ0+tkEnjNmIe9p01hQuowwnGIV34diic9XbGCNcW922b5wWLKfJtk/BdDlsBN
8PKoFB40PbCw6TJiuQwtw47CCrmAc/XbQDykzfixp+QrOyDaRT2Y2y5tugcAmduyn9oNJaM2Xhp6
IrehbLFEllp1Aqf+BoUm3ANnts7LjzJX+2uvCMKezR4AQd5v4nj9hRugNtSDw+xAdZiWU0zgLkAt
GG2WZ8khraA79NDSUm/npLUdJal8A0Anwmg+DvmgR9OEw0vfeFu7IktKKqfdpIY8xYaNk/80G6QT
aoExskxfgNANFgNpSMuXNTp+XJiHEjaw7vGClST8pCdKynYH7fOXaBeGzv50IDdP7qvZSEHOy5yc
jOVkmKy9nUrvofWaO/oHEaQdJYetlW9ME+xtJkxMa0V1ULP/5DGb3zkajj2aQ9g2oVmcTO6HbLRw
yPz5NJYMeiTzgwHQvRnVrtDn+oTPgSVEfh4yuwVnz0zYjphL2urLyCsifruiDGOSfWrNeQS99kiM
acHxq/w+8V+ywW9Q59gxYSvC2ZZmfeOWTLjg+ZIWo0x5miv3ToMEvHHGREKTzxrKWxUlykG8nE/v
vlk7B6dg5H6iOCq2HgxGTsfhXCEq2y4EGoddn7JNUh3yRs0bq6fnR8Fz6w74z5FqfKHMPdtzk0c9
pXVQJQO1TMpKbPTdQUrtN8Em/+gXztmH7oRbMc0NgOAcrLrzrnBgqMwJO5Vb23JtJlDun+w6ev/q
CL1oS8vd9CRu4Lzrbxic5EGv1x/WAVOINcLyxwtkue7reQQ8EaxyA5iYo2BYeDSPrNaFN1cs8sOR
yA53D+P6VRUYdaSm9wEyeU6Jv72r7ma/fDRX4oooU6JWNK8F0wuMGkdQGx3uFZZLWjbnkVszmY9N
xOP5yjKbKPnYGYQWNMWFHw3dL1gXYYRJzEBQdWZo6P3GFIW+cZT4K8ei3BB5Nodriamcn7YTI3o8
BMaqz3aqB/ksjVwLfGQLXuvsVknYi9vr72lTnmZCOoKBPnnTqjVwzFLcDBWJWoLJJlTFckF4q+/c
HuudUhYrHmiUtCrBLgIRwL52xQ2ZI8zrte6dDKrj0tlaYA5+QbYBxjEduRu1DgfWs+q7vmnFRuC6
zA5CzLvpcxnF2lmuzOv7uhxARzGzYt5Or5+FThOvu6odZDhS8OLWf8xgT+6TscIn2gBnl84wRRkm
gmmxLoGWuPvKjR8SnZSQgbTsNDEw5tFDZ8DcsUgopDw9ITKWGogABXouXPS049DbKT0/dZ3f2e+J
jWMw4zR4mviOt86L7fXFVoyygvWS/ib00ScsYgg1lbgCN02/hzJ5xLriR8wu3saKoTLzjr9N2t+M
hfgFR/APqDmPGptTsOL+eZxKjFkNtUW48D00uKWAQ4ZNOVyCqZr7iqFy1Gm9A7XZuyfgem5IoMnU
GGoQTk/6bi1azOha94N8RNyMXa61kq4kT2jkJ+VTLXaOyfpf3FULBisQ65jic3n1U8gi+55V2KU6
07C9vFzYxdgSSvupN4diazrynHc2gyhD3YwAvxRgyFwINye+6ctcKGtnz6F+jvmmU5SODWuRtSR1
aDECo/08I5WpItPrbtdRnLNS3TlFukknFmLcUfeF2X/YOobiIETfi3DbAyTjQGk4aU5rGmjC2k+O
fEvq6asX5BApfz72nZ9TYo90Uo3Z8D6tt5ok1czu2V4AIrpFDXj/4gxvFGA1mLaeRFRZZhaC3tN5
yfbvBInoYM/D54hIxKa0DnHX8AKG3j786YzcHtN79JRnbaRm3quGAFe7/m4719qRclDB/SeO0ydA
hvli0v6AfqdhfdENxpMfGoPtH821OzDq0qPS757jAjp2n/Ym+0icUhJcRL8MOxnZxhDxhjIcmrdp
1r4LiVCXPMlg9nJ5zqzR2dNH8lEJ1LZwQ3+bQjR4SxIOarOg3Cz1GgmmFKuZYnYlBxUS3ZnelOmy
JQixCYxEqrCIhUZ16uBxiodmQzliyOqemcZXJ+J3A5NBECtyVG0S1Iq0oet0HnBUxeKt/jJbY7i/
3nR2GwdlBjcnI28bNnlcdFtKxKg2+nOSjl3EW4OkkFDkGNhGDWZ919TNfZovcOtX5F4ob/Z4/yyb
Om2CoRieRC0+zGTlpFl7/NbnJxvuTFCvTcOp1hiRnK0PD14aHAE/TGeuycysWaU9o4t6Np5tP9rU
BPb7svr8Y4XzAH69NU3Y7Erx1cfjku9HbwTotv7A0HifgeNMrblZm/VranDvdfLn1WGXbboxVCC5
aHOSv7ZiJFaJTwfjeEJx45giPKGqy4t9RpRJqFFbB16d3a3sRFKAURbOzHBnAnKFmBog15i2kkxb
VXDlm3qF1yg506FW9bjd2bCYK71sIrRt8UZj5EVSt/5jFLskKZzNEDfftc6CnikiqiDWflUONPpW
Wa+6lE3YpOnfTpD6VwtCYxTMxk2tWiBOobammI6zdDJElB6XJ4bac/7Wc10ErZayCNxRUr1yKW7J
zXm9TDDCySyxpf9mlUPyesEoSQsOM/Qkh/6Yu/2zO1rGhnynCO6QSwiND7Jq3faxYuyRkByUFLt0
SPrIh7wcFpjrmYs2BIw0bmL8Kj1tl1V11DH2DOH53ccUFkFstz+VyHHyoMZi/B66EsmWQ8tv2Fq6
620ocL71wyg0Bdy7fDqJ/eC299MIKaJO7sv0tV/Tc9aUP7DWATnSbTah24LNH17oLhsbSA1aoU8A
rNyyzg1BLtSdXmRsqnqyraoWCh8eOEZFLl1zYKfVj0nP8BzKyK68sAYochxNhv2Q1tFc91s4NXgC
NH0fVZonw2xBnjHbAXVXZPjOvCHavNvoOScS59AmlfmlnIbtMeO6pC6l/WJv5tmEN1AoiOgxNlqD
0T+YyxRv5eiHPfDAdk7Kt9pB4dEPU4PS+yzY0ki1XrcGPUngMKeWCH4uDEtYRMlGLbhcuoE+rFhX
ShG5g84AVoAf5Wl1b6f+be8oCmmrzsKyFFHnXUbzVuJwktYtPl57l4y2tlhecbWLj3puH0bOF/Yj
KQKWodtJn1Gy0r/Hs93D+PCPozHeZMp7aAhWa7X5m2HYapbg2gZECjsTDCMf8g7dHgGazGLr+DFx
nV/BBHtrOO2nl2M7UMUVl9uINgw73hyttO5YG9Eazd5fxItL8lIr0UCsUDDcqTxMXfYDJaPduGn1
MjkfOC0h4OqmjdKscWtOw4vn1zhypXuveehTKnWmqvdV6dyvmLT0PbZqzNZC4Ze/81i9pyNYHYmQ
DJjM4eytVntqzfFWKXuOBAsPb/rMJMfGAcK4pbxFXN1Xrxm0Y1CKwmHo0yVPIHasBq754Fri0+4x
XK50dRCzBOO7kJdME0O61buwAT9N1EqIscttK0TQ+m5JMU+v7yV/XV0B11bU3tPa480O7X1KjKdl
eMIn2gw7oXmMVmI2suHOAq8a1wpEq4eV4Zraxnf+iBGYVDeIq8aMktE7b9ZKEJwZDoZwk203AfBS
/oAnWL0sd/hoFqSRT2VUqSHKKsikjoINJMTtLCeyuI3SCAqUkjNIStjMyedajnemhl4JXdjJUBDh
c/Pv3KZow+C99896Er9AnA2SuZbgVnYawVF9IIeeToFsqDF3NuhnilDMakPWGPBanv5pccPnz4z7
2jO8iHUEdXk5+htmAQ3oMuL4pAX8XHEndzvYqXXVP7mFmx3qYXxfL6+ZTfJQtnq3tV3WK7vNo8Tt
DqUlmyPnyfuSk9qa5s1Dmc7aSU/HZ0pqbWdk2QtsnDyMB4LZJhQOM5O0QyezmYy+rUxSpsVYfg/A
oKbnba1rxvN0LjM253EC5dcV9ACK8iVl06d6aS36cL3QfEgB+K7Sky5rG2EoIKkEiBjDNTT0PP2j
VsN86t3PkvA92qzu5sLMCNPxocBXO0prNhtdtL9WYRwToXxi7pY1rDJ7vyS5irJ6fh2GO0lmd0B8
8uc8vUtcXKPWHz7yuIgjRUxV6ZrJs77MJ61N7cDS4oUPHevD3J33qncvfZxzKFrBN5c53mY0OF9a
JqzEYFVvlm6uN83F2FtN/I9aNqUYNrNq4kw63+YxIrLFSacNZnbrTQZiNQRDM027HHl9LNRyD0ER
Mo0kLOAiL5d4Ax47zoWKb4kuGNa5cy5W14qMgdytUur3fm2AfaJ6vE0HCxEKi5PrECfatMgewcby
ENabFvVe/51Wa/knEdPnmuBWmBcGhJ3iz6im+EQSJgxo5Cc7xqYh2ZTEZox0jiKvkl1vmj8l08yQ
qo+5bYZTj9t2zWYoJnGESIBFnEZ/YniZt+lnQYrnJQ3eXh26GLk+NpdQZj8v5ZPBviZ9JhC+te4V
VzWSRRR+AsrrdoIrnJHDeQRucUMlJnenW+sUFElnb7UsbY4Ve/Sx4Pkg7vvaMv1zwsW9sRe/2Zq9
g61Zvcx7nIk/BnS0VPcxcN7ECLmeDPiTo04SZQIaaCxaiiWdn58m+p/QJywATn9yU7lV/tYYLrie
cQkrF4cUFt/N9QYfCnEq3GNfk0dllJa1cw+tWbevHeHI01q9+ZpxO+TtscVub+/L/h2y4Y7EM1qB
Aay9ZBt7JBa8OdOJsc+xIyyVZ0Wp1tEoKG/A3zTxjjY8bLUmzGmEO5BA35JAkyi1JxV9DBoTdU4L
NSLQVjb41j4MkLcD/mkuBcPu9+3FFgQnCfseEV8ZkZCUEo07P/vE+Hx264JFDh6RUdahL6I4RNA+
2X8UWM2pyCh/IKEsdybDoeMwuo+FmQgS7QZ8oRMYI2LJi+Pa+cUTnj8avBrUmqvqKVPhnTRWAdKq
hm/dhO/nk9hNZAiqCH0xkwPcnWYzewt0SLbYLbbmBqidSMDoBiIi1fK7rM2L3pr3sVMSJooIMwQB
9kNpWXJTDtl3uVQdzAV2QlqhA6IPyn8HvhhK1xif2uSzuQpB7ZTVNW2tU5UQ4DbliiJKoh3FrBuG
fUEdIGvnrSpIH1/klEcGgXhBtZgPCkUbXBFyy1qJpbCdbEdmI5TnI6QmndeqJPVJC4JqqrwOF0/u
DWt+0+gs4lXLkbaoMoL8FOgzrmyVOX6uI+AMaa7ummf7uldzkGU4SPTz8uPV5ZnLDxZo58md6Qau
rm0qzdbg+AOuzLSQQRuXd0mNcclSxA8UPm9FTu1TfLeI+OCXGVyXqnovvOVoLD2ghmt/ZFLetKa5
6UwqhyLLf+Dk0PuT54l87rfMXpn0JQEhqhhKdFWQGTXhgQaCqV77tjn7+cIY3Hmx+gEJvtG86bFK
VwHaRZtfNOM3UyKbOPbAHWdClx2JV0yt7+x3MZTNJk0gI+jgEJZITzoK6sCqhkA2xlMCZkfBT8gz
sbmf9dI81T99jfo21R+0Fk2MYVr3Sb7umrY4J92jl7Gfo9kUAUVzMUE4o6AoK7mLM5a51F2RWOIr
r1u2jDTNmsNBbBmRUMUJwBiaqiyoB5TuJbmjaOAWZtjaO3zcrSr1ezJoaLjsu1S9mEa/wzwUEbQ8
J4X9x5DJPY54x0JkT3Ky3H2ChnmsNUoBjQ5V6epnwrHWzHvMx6lR0iT5cotz1g1YgTLs0idQeVeU
P+xu/mi+2Sn4lSPJAJYWPn03EOLOpadcmgkFeG7dzAr0smyeY5tvKv0rVcaEo/C/E7pYytApHHhB
P+VduGQrB5V0f7oT1EoetLq/nkr+rsQlD2L8K8b1TN/30RTpu5s0N5P4zTBrDRJkowadUtAuDKxn
P1GBntZPUl+gpTQTbXCLHcqcguxhIdLVM5m3CAGl6R/jxfuoRvkyDO69qrAt96qzGJgR1t1jMet0
ierAHPeoNxWEMMh8ngOEP6xgQF4gqBkxg1jx9yoACCzOQdrrRee/IlJsfqjr+tO39Ht5AbgXm+wV
o00fMLf+taW1UU58Vth+ozIz6Rc09v6GEmEGYg7ymhPQssYLTUBC7K11n7yCGlTVgc47WC9uPP0U
GbPkWaSbMmUCCumJqV2KW7IvIMJ3qj5mlvUxT/AIgLbqHl6ybRrwgJnblCMnUizqMM5BAvjipxC9
2zPrH9OCblCBM/k7P9fsHWPdoILJkdvmXV8kx2FAo+8Pn16SR35VfQXGAmlbH3FgtiwCCF24ho4O
PxW3VOAWo0EMZeQbO/Uuuu6Di9UxGx2xwQjNEISR15XQeFoF6aa0J2ezNoDnvAcC3i+9g+lQFHmU
c5751/1WvbhrFVh5yTc4r+lnYQ0HTYsP+uqg5LsQgURpt6HM/YvB3XLTHSc//oidDLmu8+10T1bh
H9Y0f8zEmkbNah4yJnFT9StHI6oc9yPPrL+ltx7MYWgp7KGRkSiJSURFvd/pfZhIg2YFKdx86VSw
csZvtkmPCw4TZBe7F0uLlr2HwVNdgXBliAxHC2evaYul+02rlkNRt58L7knOpLjGuALK1vo2ZqQl
mKOTUMP379GfZ8uDJfh0VtiFCPWbMsyMSYZzDTO1tzSm1VRaOnWX9C7jsyKlD1mTX318XVWFfNhi
2JWa93K8a9x8T+QxonJ7x8D0kX5TohDal4vM9ha0Ouh58FmAi/kC4mKbWod5gSeweIy4hvSLakUL
piH5GcRwD3h6Z4jshxTqJUBxu8V2YiOm9G+TGe+5b5/rBgugpdqkOsSVpD45GADBmBj/CI8A8lQf
QGEcPzRlGnHdsE2w7mBqTw1jUtX6fvnSomauKmcz5suWa/q3qvVniNSgrOmjsvN3w5vo0IfzGhss
g8TXMjYIJ3nT1QVNHDwF2JQvjje+Z5p2cmk1h9m7af3kA+QW5jrgFyjWsLPs+A5G6cmmng0Tq4iI
Dy3As/qnQTEUsojtoIZaD26iPlHUEVzetXdd7W8sa3lb+vzLbeaSCrG9azUo+eNGQOgXtX1j6OZL
uYqnanKSYNAGWH5VdaaD86J5qMH3hptSFSbMIDAMJwD9I+1j4W+7cgbg8V/mgtlnhhVF3I6PBSkP
dqM9l3X/iKzoXLEmNQ5MVN2TD97aYtEng8KFJN+b9o/Vx3/SiyKChmWdk13C9ASTOlT4g3OsvWUJ
lZ9a8Ae0G+ISpi1oA1PwZaFJRAxkpvmdVhWvLgNLCBUCi5Hifu1d/Cuamlws/ZQZKXZodsWliwQp
NBkZdY3Jx94XkefiGU34Lp4OY24GIrOBadazIb+mHsVTOn6Qhw2TaOjPQ0NC4sXlB4m+x87BWr7X
h/IDS2bouB1kfkoPRGvJAuNR4XEVTe584BwoMa2GnscyE1PUzM2FeMoK4dPmWnVzqD23vVTRfwoN
NCNJb40RWrmWIkFyPv2ORaOeWMVcdXLN6eXSeiSiuUHSEhqcMzLXzytx1SNV05zNL9fdfc4NfIGy
IdTlRRLgDy+JBpWF7GkRmx+j5p6qonjL6+GC0ewsi9WNBo5NbPymvXgquYC0njQtWzmXSPoH6kfO
WrP5zVeVHAxSlMuRmMC57CmcKrJY7GrYuhf/Cw/ohaI/MsbhSWv1cNCbH3KQHyvXeqllfeP4GsIw
B77wVAS6s/6YToG08SurmA8ajr+tVQKa1wGd2X55JMQtCYelfi6X5q6WnhaiWWgxd6PvT35gdxcs
VboInLGH6lQ8ovMgAyyf75Z8/tOq6pUgwt/YFDtL7RBRQnNmTSpqtwx7rXpUGjpYYkXG9oXGhszt
LD/OJkAkDu6KdOvX2gErj/P8aLiAsLpVfeSjlCHyVbAITZ29q212z15jxw9UUX/G1nx+wuuGxo7V
zpiZzRARUF60MiNQQNkDW5hxf2uW6NUHc8P43m7Oky/fUiujQJmdHbsdmByFfwZ3lipuzEIF9ahg
RWLa1TJYSs9Orn25mb3pTR8ZheHu4wGcu9A5A/OigYOiiieLbwkWEeQ00pUYeTZf5eKd9GQ626S7
BfNUkp4213uymdON4QpqdrFLOQtkpp5ZFo6dxOkE6cadfesYM8DHvK3X+BMgnsXX1B/WrrtvUA0T
J/4poS+tmg2rosRvwsooBvheQk5UxhYIVcQ8pxtOLyb3PpAMgP5cdd+e3kOEWEzqlfxedOJ9YBpS
yfbTKpfTOuWn1uifY2G9yEH+ibXh3GNfmNoNWm9FDkwyYsPfv1k4OvHHH6s+wVs2e+lj+i3kTWic
RDGzaTSB6c8PQ+d8jnV1b6VxoCcvFDbMUvq/sf2XKJvbycWVX4s1GLwsFsqnfrBpGIiq4qPryMux
6xdfd9+6JGE5smgLLNd/nNyjC2+toz1RlmWFslVfuZ2+Ox0UTqaY+6qo9pBC3zPH/OuX3de0GBTZ
9Jy6/qUNNjM0qk28SEPMV9qwxNYesBzlUHWSbYuoxn80hnHfaRGkUPbB/C51l68Udk6AWdjOkfFp
dGo6T0fcJaR3Brk9w6qFhZBmkFxZLKNxrh7LGAaMSF6HdnyjJ3uXbXGvdN7dikeFVj53JcyrVoo3
25VZ2MbVCwD1DpTnGfbjvobjReyHnwdFaULpGOH8sKClevaDeq2kxv22hfu8stN1lnYz26AGa4Yr
C7T8eSSAuHta4/R9xoqHvkB/MAr9vYzpDEvD3ZUFPjR+W/wwm/9upxkKY3NaPXLYuvaYWPFj07Oa
FrP6xTDwFzSCgY0YfzoHuWPMGoDX6IyfETSUzJNH0zGJLByhvVZys9r492nZZmnac7n6RtCiktuQ
VQE3WXUbT4FwQ35Fa5PYG4TYx37kdNFRQgTWiC4Nhp2040uyYpmEnZxOC7QGjMWgsehOf6O3TIjn
y3Cnzv/aSIfDFWLrStMUWY31hAnBQYvBpka91CLdPvpCfbST+zY794ln/MCKhNqcKiBE8ZL6CVeF
cVt5B58pcGDT74dlMu2MitmDTOiaCARUIXwrL4FkUg/+uqn8Rwdt7ibx5j/gco7Ppl1K9erBlQyq
2dszQ3pYbsi11kuk19Uh7WeCdI2Xwq4Zyie3Mh52lSR9jSSRL1MTtCMdowvP+TtPJio152Mm/oGt
+38YO6/lxrEt2/5KRT5fnIbbG8CNrvNAELTyokzmC0JSKuG9x9ffAaq6052ouhEVLJGEmBRIbLPW
nGPCBTnmdX8IAvpmMY7sgV7JiDjGKrFZo7osR5m4mt+cgCe+pTVAQe2rKchbR7j4LUfJ7IOe05Ps
W9VTOsxKruDkSN5o7Tc3UQiiuNNMzJXjlWmGj1YfPseKNNi3GcckS7B5JE9RCj9GdGsZlbOndfGe
+KINmrk3EwDYSmlfey0jP4tOl+bLO6Pu961p3auDDyqCEn0XTreZU741YYikiHy1UKXiFh1JLVvF
2YGBlaFuopod9mg4kmZ4IO1rM8zJ1yxgpYAiuwxD200xW7kStdqKYtUxGb81LH+TumB1zZ66GOVt
mOtg3GDp6WwtgBI8OvSDQy2+jaopWht2A8wyz68nRU9d9JvR6lFLGL7Sod+Kfvgy5xh38M6tOsuh
jh9nLgEa1AvYyK0XVVlXLWjBymuG+MswslSzFBW+3ygsJLsHNKpcUUXtsHpU3ER2G9F3bDPGL2qt
PFPm+DKpXtTS9nCC8Z2rDq4Vercp4w9SfN2i1xeiOlfghHaOtqYbDS8gd51GPjY0Op3BqBdTHZI1
VWMN1/bbpgtWDThhOG/1WkiEsEklGSwWhGHCiBYSbu7rI8wTbXoKFfNk5TLZyGopoVMlYXg5CJKS
41ALGF2mu+iRLo69mgbILBhSVpXo3LCorFXUs4WdhHIaUvvQq8CuMAjkK6oXyepSn4tLZWTcbuqR
qI98L3pF3ZRyTtZFTzOGJdSUm6Q4sUU0++4BvuxRVZvbOTDvjBwZCWzzYzcFAYOgQYtOV+47S9Az
Y/8d2/SYsrK4F/2IYC9Nj4KEK7c3MuYL0pBXyNLbQnkUbb2fMBynOpIPalJ8HUQ7rFAEZ/Rt3UyN
4UG0+TWNjRO5zshCWuzftKoASSlYyFESTnK4yfP8xUCvI6mx1vn4BDkS2sh8H+f+qalQgKsyqbyp
XOI0I1ZgRCt+CYTfsy1GgqnMcbrLJWo3ylXOjP27LJ8CEIaBMUKTKr40uuWsykDObkPdPbJRPBWW
WblqrOChTLYDFVzCpCnJ01BY5QM2QiF3Zd1+sUP/2epCXH7w/SIpXadg7TG089EYMTOcWZO+dtlM
5aVKDs+qUs1kTfk6d+s5Rc0pL4ROOWksLc8XrLkNiRAmqsk7pC7iyfhUdK2yia2LqqZ5HvuCqSZo
bhJ7gMSq0hCXKCqdNdsmy7OjwPBG3cCGhBCevuO2V7tvakFntdSOUdJ/1dKQvm1w6If0BqvIjT7n
JOHmADDi+zZxnkIZPxV8JZhG+DbTfHZ9QhYVuADICFR6TWxGmodaVuusQ+ZtDGNMSz7hcuRzm7dx
FWirZkxt1wZBsnI4Nu6L0XUcgJDUo6/maLgZoB4vKu50IZZMkQYuqfHqMaO0vQRJ6kj9pKahsZqi
U6mm69lOWQ0l5oNIhwtBSUxq6mXreBjOvjJ+0Qhsv+ik9gI3aTw21+Crqve0k4+xNT4Jc1FvPecO
yxjS6rVdW+8Ck7JG7DsoO4EGh1ro5rOdu3QIKWPWHipPieoG3K3WI5tQoZQl2sLCsUI6F6x7bEcc
i3FkPDSQTM4zDEAxsqwwnJhWEJ3NoXAOwrGOaNge+lKoyDxQCWakraNDYZVsPBDlTA0BkWSom6zg
kle20Og1ocvNfI55QJUgQJhgQp1ezZSyZfEs0yhadWn6WUYYEfIKYRkQXIph/YtuKK+4MF1pN/eF
1RYe8qrcI7X7xqyeIitihz5R/+3K7rNKc9HE5MOliFOu0yn2mdhqUeFtSQwu3XpYzUXIn51Qde8s
yh+NNnvVAL++z/QSdVeWrYjcvY9bhKlVIYpdGtIdpjKD3wX//JgP6hb1GdZBVD54GK+wZVLuCBmm
JwBCYxc/NZ3yLPVQo1ttvEShNnpzR61Qr8o31YobzKfRY1sEsWuMKk1Yh35HfCwo+BL0iV4rbnr2
kTOpN22z8Sv6LceooWTjDLQYjDl+mbKQdySCR7h8dIKiGyMPbkBgZt4MqgKDBLLlYka8hCr6c1L6
e3bVxm7C5W4PJVVfFowKnb/cprenTP6D3jh84HXgIrlp12GIh33GOkT3I3W1vVVlzaEqt+Y0AP4m
QdilVbCd6OK7EPOr9bEky8llMEKDR5+SHaJDrYgvhF48WcOICTqhdDfjcyXjGlekUbHI0OUxjYKv
bU0HfDqPwL7yJgWVC33qwV6kBmMH4ze9iAe1odNE0C4vGCDCbThtrMyg+N/4VZ66yUBwNXs0N2UL
sVIwKa8G2Glxse776L2u2Q6V86NTjSAvRXhq1R6qDC0ytCPioren28Jh2zLgGWZ/IFa5md+G/pCt
RZuzIiiKSyTnaDKie1VR6M8MBsOfOm+dXOLtb26htFXEaItXGlqOCO6GfjPYTKyaYw1rwgHa1TyL
b35IOZ5y4k3VlG9p6OzCoErcMdeQ2Svv84g7csqMYyjqe7jAK7bPl9psrp3RZ1qgLDQkXODGeDmH
6rOqtQdqica66xtlFTvqjrIKFW1fvPVSXlVd9RgR6mXlrxUNd/zAiDDRwG7wOL8pGcXQKHuEmvWl
79YIxOQ6plWDo5llmWHQ4etvghFzKhR7rseGfzbMgkdjDE/EFD21qcGOL40Yw0NPwebTYb9Eqgjh
t4tZkRusW8e6ufGBdiJpDTs60BIeRZVba6AXNDiqhlaabYEaVVWvIZx8JYhoXelj7llm92KG0QGe
BzamvBw3WpN54RK9USIkjCkxuYEkmxZvyGf7DT8F7UvBMim17uvOf++q3tPV5LUM4+1sdkdtGKd1
Hi5Q0QL7bFo8dk76YDHy1/IRGtA3OFAvs91eSmu8m/tOuuEp81McO9DysIXXB6mMd35uUZMHYbDy
2/JlLuPLrnLeipJChjNlLzOZrmVRkd2Y09dWFfU+UUOstHywNPpXqcOVDwnzlA3Za61l1ND0bd84
bB/K8Na3yPI0huYzEgG3E1q9cyoUQ0iHn6lI+aqlPSTt+DyY7dU4Jjcmu0M3iivfDTR/B3jjGbTv
N3jNYPeQ+afBlZZNmP75ECQbWpz2lluRpeUmE/HgVaF9bfnG5Fmd4WKtIy8G22+PqkaxgJKiSSzb
oNwzVwRuPNOGMrPMw7COLoqALKZxTOJdfp0x1dPl/iZyQkQD/IsIfxFtsAVBmpUjNgaw0s/CVWUD
miDaE7rwaCoIAlkfrCm/j17RsAkkkROqRXLDJEq0xSgJk45SeyUvYQTW5Ieiz4HE8Z4rwT3ril0r
ALSgYKGsZUb9ys5p1VRBd4Tcg4wa3UUtNDrvqXMJhWqfIu93qwAZAP6s1wxBG539gO12t7b14YBG
PGfcnUzEOfKRaNB4hUehVrt1zSu4o0rRufNqHxvLKHJ5nZf5U56gVDL7KVtjdbgwArW8bTLNC0QN
zKluVyxjDpNTQFfy4Ycq1fCaJ+MuFiy2s4xCjB+pr7ZSbFtLaji3EnPjFweEH7RBivlzAWxxvTSs
spCIPCB+6ETIuIgig8+1yoRrfEZX1wBDm/I1bDE3bGPYhcM2mfwcAdO1zkuuEzpXdA+h8SDRKtZn
c6qilLpHLbXuuKiWpfxRZ2mn9621cfqpRU6daiyzZbTuEYFOJSo7vyyXC9WGgTF+rukau7UGFEdo
0V08sC1iZw9bCh1Yq+JyC9WVKTsqc2iB17NfCUogOeMozV7upu+6nxeboiMfPCojD9S/vQ3a4WIs
0NBlSf7FYgtH6WjCyow4zw1rU3Vb9GQoFtjnJBryF59eUplOh7k232FFO2vRFTR1cdfqFI6Jqu6/
NLT/1oJmSFLSJLBq+JmjzQnuWcbDA7DpQ7zR0AtdwyjUlWgdvIulyq80JC4a3VPp05E22PSxl57W
Vlzmm7BS8ElnnnCW7keJsgih9atSNNrB9Kkm+dCT2B8mtmc4cmOyUqvToL/SGJgj8lVgHkEhEAp6
TxT1SjJKF+f25YR47ejotWD0Zzu8/GV2j+HFeEIJU93XFqhc+M74XaPSQym29ufG9xwTaH5fhcRY
2zTwm6m761Nl8iypMuCG4lQBYgF93d+ANqq3tYUXtA/XPumjyCKHd6tLHBQVKE8CcVJSSlxF1FzS
kH9iXNqq2eAQ+x1u/D47cqEhwhNBsqtHKmoIqeiOQvXe0hS5mKPA8fR8XipvxTpV0nEXqcHjBPbT
DUbY6zZWMbomfeyVDIlLBBjiPoTKjo0Sn9wTFiaUHIO4oghDUacTI8pCsxio4/RrHIkxK1j64FBw
DxEmJZfyuVjXKS+WOPaNGDoH9WagbtQpYN9rbDFQFdswKanUVfUhGZGGMU9XKAlwKkrzK1cD8qb0
ILE5rNOGXkE4GI6bJphDlWAqvTaA1wCjiW3PouFGw1ryxY6MNT3Jt3JCBBDb12ZoapeD7ZNCrlp8
qPpzl1sno7RiDyskJWYE2zXVgrnI9KPMyoHSQuBZS8ZoSN1f6J21Ixu7B1awhvJsrei5eFbS35rq
8EVJ0otmCCPXSE0yUZoE8ENJ1neOv6Rks9cEcsu/8mIh912HtU3VZALDbg3uWCMCZmIguFmP0hV5
QoaXLpSucYWBKF6bCGOD8Sta5ghXKWD7tLmXIr1Frvlkw9neEgHE/hPhx+QTOmFY5JPU0Y0SbaFn
2JvE8dm9kbGYN/Tt4RfsR4PlTTMEF2YOkaPo2EJORXSVplQtDJuWLqsErXypFNrIUZq6pd1+CRvr
WiCpkWb3NTeU2rVCStV6U35mF4sP9tof++oisg7zuOCS6G97TWbIDVSR+4k+IGprt7HpOMVWdmzI
u1w1TSthV8cpYuPyNPRk1TlfCCvTVmUNerhPnb1N3g7zQ7JCUfmuaODOh7jFYmhqN3HEMr0MMm+K
gXf42RvxIRI2hYFoddbZ6PkvFaU0dhuWuqGYxSNR856aDjO1auWbGG8aFrHY2NfS2Co+LowkeMn9
p5na8s5hgeKWSXUBfIsMbzGvbRghhRxt10lnCBlOvB4thi8TeWUwhdCkE8vlAqhIoxU6qP3uwSgT
dYcIbUfiExkDvQ+9TiL66nw35jpmoBbaxtYR6UqgMHv0KRd0GVIvVdDHz5AhVSTWrd9om9CK9J1v
mTtMEi9kt3MCmF4IyKQdnM+bMjOHvQ+8SdTYTzoIgg2FQmZYwcAm66Ma01Wtioh9Y9feAgi9D41C
Y1sZnZbCdOUboKr5RKVBIG7wzVhirdmCA9VOzGWGdxuEPrs0ja8GSkET9jPkrGbVWHujvh5AQRyG
KGeF0uMnhTbT2ixsFoUUtW2ARdQWrdhMwNuxKc0o+LCcq1a9rsG7ZTHQZvQi0awT+ERtcIzYrMBn
f+sB87pm2GBbzJaCe2p6NFOwFLUMpUBt6Lzcx3pwo5TjdR133aEBEEpjuvysWlTAmLjZLwdob5Vi
2ffZWKLSgFBcVdjfLILWmQ4qdZWmE0Nowxcns6AWKVZbouxL7geL82c0AOWaSF3rEjIwBeylaTje
NThQwMOwcK9AXBZr2RawQ2m1empVZ6BOKlcx+2Cr0+JE4uowVeG6xBWDuyxheAgb9YrePW2KVkNR
UNxZTmevCz2oPWJErrsubldmm78kfYw53omufd3/LCsTdJwzg4oEy2cb7X3bScvV0+LURess6oeV
X3ewaOzPs9qPnlBLA5+LhTJOfssm9RWxeesPX/FuzQAh7PIglpvzT6WsHuBuwDNbQlUqzSZfRZEt
dtt5CVw533zc774f8MOx5x/PT/16/Mdr1UpFK/B/X+p85PffIcedf+/jyPNTHw+cf/zhXXwc8P3X
zq/3/ZV/e9c/vNQP78I4h8f88g7KuVe9SU2/9FFXfZySpEvRQuZ65eox9Qj1RiMNAOEtlm2sKMUh
L7TkoF+evd+mg938w0d+/hGGbuyxsKW0upyuPiu4BM/v1JayyXbnd/79LSDGgvN7vv/x/Pc/6nyk
luDHVoGCj7dCUD6qMlgQTLMGH9USrXv+6ftNqAy7smoGAqo46+eXrSZR4dx++uXk/XByf/jx/Bvn
f/iXw8+P9YWztmY/2+WDlh2+3/iR/+Nd6hM9ZqTotaiWQJ7zcVQMM1ZmZet+/7XzT99/dzJoRLDC
/um1UC1mu3Lqm6r2H+qR/Y8+Fgd0rcXh/JNPd9CDXv/y8QdPc34Ylpvz3fONRgfs4+73J7qfj/vl
7vm482OaiAAMhtAi7WIix/P8TxaMs+gFS+n6C6KEpfn/fCLgNfLD+UEKAzz4/T4oo3xr2OMBcGDK
vEmF7tAWWQ+iY0gdZ1iK99ycX+r8AsB/HktMLN7Z4D/oPdaMEudLmhUEKOH0+euEn0/X97sfT59P
7A9H/vDo+XicIVx0//mo8wHEIrTQp5dP+ePY86NR19mT++sB56PQiOFWhl67JnacoeN85s9f5Y/P
ZbkUBOvTv545f83OZ/jj8O/3zz+df+fj8PP9j4O0CCM2eLfd+emPxz4O+rj98ZGPn2nY8Cn0iR3M
6BD4Vnw8rIc55cKPX7LOb+qHf+uXd36+69NZWJ/jsv/rbfy/wXtxU6QTePXm3//NfaoIU72o8n+5
++9TkfHffy+/87/H/Pwb/76M3uqiKb61f3vU9r24esnem18P+umV+df/enfrl/blpzseith2uu3e
6+nuvenS9vwu+DuWI/9/n/zj/fwqp6l8//PTC/Y/KgpNW0dv7ae/ntp//fOT6RjEhv/Xj//AX88u
f8Gfn2jStFET/kG+SZe9Ri+//+77S9P++UnRNPNfqtBVzdI1DRGlSij78P7xlOHwlKFTyhJSF5/+
oGvWhn9+kuq/VFU1ARw5mE8Ffe1PfzR0JnjKtP9laJrAAkU0FDpq3uT/vMWfPsvvn+0feQftEr9X
8+cnXf/0B8Wn5SM//40YyhHIWxTaLMOyLd4cz7+93EUsOf78pP2fIcbTEDiTc6oiFLeqXoFhUrXk
Cn3Fo7GsKUugN5eyrk7zYCprMQzJFfZn6vNFr44rYUTKVZJ1YpuZFDGi2Go2jimTq9rIqVA3WbEp
h3o+lNEEUc+Y3R/O+F9/zo9vX7N/e/uWBIBsslNwOLvil7x7qIGF3RPixKq8NDxV8fu1OjcjPiiF
TJZJOJ5vUOqJ9ai4aMsk9SZ4zgwXanlDD5RQEt0zzSbEiRu9BpgxVnGDrBOGy/xxFf10Ef34ToXx
+zu1HMfmLAtD0nVcPogfTnQF9iMtQLKfHHq4B/C37R0cWleWWrGLoyZfs3gPnlWDMjcXsYSl70eP
MYKYHK5n7PTOczDgCVToDKxsQRXiTNik6ZcfI8d4Uk1T3+hpCZfdjp/pmMduNix1lwYKQmoM7kze
6v2kmVSot4jZXW3M6v3sDCo1PPYR0WKIzZKakouSpStq9dWByUpZAblsN3om+kuQIpon0c0Bp9/h
PW/YFA/ayfDxXU/5jSm16lg1enHj4DsrJp/igQzxfize1ou//9zN3z93m+sFrJEl+dwRe/58Nm1q
vvQDwRWqSHFuZDJHe7RF6BEyEMg9II5LrdAWwb7/FraleqEU1Q3oX3aVvZ28J+VGtwrlvU2DazQm
EJi0il1XXe0qiVjPEPZ9rRfl5Vyi8TMRrbdhD8aM5q4Lf6K4oWp3UisjvICA6E69MVwj3yazsdqh
3/AmSSSJHbT9g6EwFdJu0kpyzGQvXlhV3DZgbkEEf+v7orif1Lreg+9bNCzoNgCDjKuq2/z92RKM
Fr9c5DbXt3B0mz0XFzzj2o/fvSDTm8Y2G0BcqaCtpdkZQTz4wHrQTaNECWpM0ZMatj2inCjb1KNP
cqM6H02VvaKcjIGGbeFc2LRSi6jdAeVAJhGwH9T9EpUrAMZtNic3UWtrLOeaeYdJJDnkfVRf1Lkl
sFGE/U6XlkJFChShGUTKBuyjs04LdsFz2Vqn3jJDpPqh7hk+XfkRwid1i+CKQq7HCFoc6lBjt94o
hyrBWBnYNkz1oadtghPm0OJrRHJ3YQ60fmwnD7eA/Ea4Zotk3AyoiPs4gGuHLeqczj7xOOPrP5zj
ZaT5eSB1DI2IL9Xif6Zq/3KOJxU+vhoVzYlCGEA/swcZPMvkCI55IbyuINqkL1lcQIMYkstatmIT
fQnAb34bR2sfxgb2wSJ9HgEo08Vs9qEKJ8Kcs+hUYTkF2kALV88VWIlRUTwrXXLAxaIB7aeU7qAW
23dZ9hWfCBvoODbvxxdTgRPtd/5AikKdHNo27jzNJ/o4ImRspSHs2oC9EICT7OAWKgWjjD8a3mCQ
5Ij+BM28Lx7GoekftbLFuSMrugsIZ4g1L5oryky3czW0m8yR9FPx6LhtbwXX0aRf//2Z1ZgGfzuz
pq6bUqi8HwbAn7+9bRgFtWOk9SktqWoUCCUuU5wtWz4JoAmxgtRWkd1dlX2G9Wle6BXMkQm0JAXv
qFvrI9vhgISvjTlic/n796Y7v783k09dt4R0HIcZ/uf3Vup0HbQuKE9kWNoXVZjo92EtlP1zJAqx
7Sa5S7UsPmqdc1R7CskU5iyvC0dzVympp9m1fmuuRDwAYiIRbWOGDj7KTOxkk6BksmsP0MFXag7A
Q1LEeLHj3w0UYwCkk0Ok1G/BPwwVmv37yOqw8lFtKKwqo4X2y4yaMJamtpJR5zo4FQA51D/Tbsx1
zBS4AuKhq702tmLgHrTDVIEhyyqmvZNmysFx2ouSzvg1lQdKYlr5zHum5tse4bkCMcLA8aihawyN
Jeq4IC6JmUe9DUDueJmt3OcVpQ076fO7M/mxGibs8zS6eR/FXhdDcpqiN4M2T2XP08VAz2fuodvK
oHjGcLHzK3/pDVEVxLiDtMGOoi0aBUhFKG4U7HFfMba3yvBYgCR61IqHvo7mq6K0vZggzavZocJh
GFQu4vBbiW7nSkKEdylAb2ZUDyfyOvdpMSAuHHPLoxWOgM/JqvrifEPSA8X9qmq2qhOml4lV6IgP
Jrfr6DA1RvNY1ZAMOpuqXh9Jf12ZMTsm0y/37LUPCdPctm5gYdNci70QLfye7nR6PanE3asE9nmO
mNCvKFFL0tu8qSp8zvqQVcdMwacRJPkdxt7rTLkTUuvuo6V8H4fhvA79DF9WHCLPCd+mSolQ1GUF
itfhmX+KCRspz0oAK11T6sv2s4yCU9dCGKj6q5kf1J4OTizNl5Ga60Wd0bchQw0JX2cNOxPy0ybD
UuxFJWb7vDG/TmW3m5sEGUtN1O+cggDo0D7rjaIjBlT1K2Wmap9maASx9lK5AYeCEH2LpKU99PFs
AD/16ZMNRscUk2l7asF0ycbHDNZxSr76A3ZRygqIoTOYxo9MrIwF6MqgrHwlmqbDueXFvZ26+Eza
vV6BWVBzG4KtAaKLjj2qyhElkK34l1GtqQcEudNl29I1rRO6v4Nshos4xjy/KxJlHxSGeRuRguDV
cBZRyeVEHJh+tTNbyyaisIQ3RvDogXb5C8Hv0SZeUvk6p5sB7+TKjms1MFRtSxpQfEBHF6TKBUmB
+sPfj0Pnq/KX2UeYhi5Ux7LZYJi/jJF5Ri0zF2Vxwqc+gSVBVSURhG5mjZJhXyiXWhkhFuVEh6nZ
HNFCpS5rVKbJ2bjL26BaN1rdr1RSBB+T4p8Wv/9hme4IwQ5HNW1TZ1b5ZZgU+AF7JVKLU+WX/X5s
OJ+2WVzRzKMGOY3xvTQwgUeaA4LEh0md9rdj0tEBKqljzfKJcJZTTb/2KhnIz6DGCq6lQRD692fx
P419LCs11TEgerNI/3VVif9DUbUiPfVwPnblwDJZgdAdQVu5r4zmq1pphB+Z+XA/Jc4uVRTFY8dB
ECokSaMO9INYEhsp2B8IQZd3Udm+a5qR7s3a0dd5O+3pVDJowra6iEJj20so8GOlUrNhItU7/8sY
yOo6JybJnWXgu6mVBZfCCC40g0V7WKCvjedHvTRYy2x9UmLWZvx5ktNMKV6kB6Xsd3EfkEefEj4R
U9hBHmpd29K076qZnrWVxcquKGl9l4C3UZ1oW9nZuIw1CBp01ZONUwxbWafdBmvSesaxewPm9pBX
UDCiVukec637NisGFjhFmPu8M74GZqtclmX+agwaEoKABWyw5ImMDRz1CowEtZjklnryqYBv5BkB
9W7BXHeL8+OCuMlmTWORhJ06s2EaD4+xGfKWa9XySr8kvk4xk2NsFMY/7RzFb1O3ZZmmBslfgmZj
ffHLh01QRI1BA4UOm4TYK84s4BDA9+w06TWrh3TiU+VzdrbV8h7CKAy2yAQPUUY3qB80HCigtY4Q
YMWt0tOU751bk+ih13jeOLrZoJkg3QptIzCzqLM+hyGtpAkdzQ3GNv3Y6kzjYTC6NuPZk1LUFf6m
YngBLnQrgzT/NgwYEP3ymdS84SFvQSoIsoLuiSNNtxXJB4fBmq0rpaSU3zY055C7dBdF3Tw4pabd
DGnbn1pYKiqt/iefPf1Rl1AcpKmtulpxbkutM29MW1mblaPdx1Op3wuzaVa9tGnhZtDXzlz8sYKV
r5X4G8hyvtGdSt6qSQG516zijR2DPTdmcYtEQdx2QF8O9IYxdi2PYdTeKgrlAicLjG06IbBU8ky9
VdJ+5knnS+s7Cd+/Ojnayw3E1RH2V4JT1aqJNagJRYGCYulvAx0jEydG0Ov3Mg2DuxwNCRo4lJqj
cNplibfpYkP7jLAMwJcNty8Qw5Uv2/GKifwabzZmYmQm12CECY5BJ2rU+lb6o7kZo8InS823YKJb
qzmuhjsGnWwfoeJfZO4oTDs1AnOOYk9JZiKhu0K7CMZ+DZ0PBX9pyWPr5O/CaplL6DpvmFnGgxl1
UHHT16oppsdQuYMAmFxxcfsXddfQYyGFRk1z54oM5sFNSwmip8JdL31T7jKNfooRQWJL86FYI+kE
59Hk/o4Ki3Rr8Af3uK+ITUY/qElUgQS25NTNSZiYfb+m5a4zXRF4jwypGAh6s9liRvG2Gnu+riWE
rL8fNs8L8J8mH2spv0g0P7qBMODXrQ8EOWVMNHKZhBicez1Re4+MNBDPHUEeLfIHyxgECdtLgE0q
sr2ArYX/un3ufHvfBjZedow9t0NKokUtM4vGsvJYJrH1hGbjchHHfV3W8Fn0uZeJvE8MgqQB7Fle
Fj5Yqk2HCvzmIga71e1db/b6Q9/pKP+aor3KOpQkClD8wun9J/wcF6Nt7/sASo8a892QTf4lJI2G
SAr/2axqguSd4F0nXTzuleSxyeoHqZhPmF3Q15eAHYimI9gkH16CydzzdPaWWAfVuZ9ysjuDTn1G
unBnh0qF2Npo7wr75Cua9Q+nfCkN/rwnstjQM5s6piFZlP46UxkqDhQANNa98LMbljyoBWgp0lHv
xVVXwmIvgnGbiCjfdJambiqqZ1ulH/D49QZpmDiLXJHG/nGuK/RCU1J4hYiXpJW03sCiKJnlyGKa
7AW3aKCy6FVjq6XOPQ3revf3Xx9L/v7H2HxpKL+YgulQ/W11YJqw7VB2nQpfvaWAZN4kZFcfdEsZ
n9VpyvatpU8bqDOWxyJ3P6tN8t5J/SpxIv0QzgZ8RuSad2nc78JW7W6bwQgfoXplAhkO8RZwEByE
BiV9i671oyvDCL5FSlrdoKGhu18oxYUDNRWQTffYOnhcRgO6WC3J1Ij5cr/anfla08F0/VZZpIMk
SHeuTwfl2pJ3ao7JUs1N3M1ZkJCNHcaviKRcBc7CZ7+ZVFzAEgA2pL/IiCNoYSK86s2NWbbDJQ2U
8Iqx/R3/SbtXVEzHrI/peGe1caGj2XXbDNaozKrhtgIXmzaqvVfxwe4AnqqX1BNvuBjweihddw0W
urvO6DsgGe/FRvaAVYlowDZCNZjdvZojqC0GimA+y60TqJ7kQASVvwoWYDhWzu5yQhEMvLA2roIu
Sy5NocRI4UUIGLmgRZt1KRlPtKO7sdAWbh3WpghRHYonnXAv+rpvPhKLsqrkl6JMge3mzUVpSOVa
mr1ynaeWJ7HlbphimGMmzX6QKG3cBvDqPu5650EPge0peFiZC/EnjbP43CehfMbYkwBGBRbb4ARk
bBXPmfnUmjFbyFibdr0CwrFXlKtWi+ZHey+wPnka1Y6TaOLbMtJC/Mqa3q7r2C69kkmsAQT2Kgb5
Ilr/FhmN5QoL0QezlLw+3yBHu4+TmJGKSuZ1l5bR9dTgxBbhdeHoMV6zKAFrMe8Zx4cdrVvDZcOa
bSzSqZ7E6O8rNtlez2JOW1c9O7I2OGoiCY7nn7B/BkfsxIOrajI+sD+u3VSpT3YadiddpZmdBSVF
AkByullkW7kkiRoOkvVEViOOOhw6Ni/9PGXiJeXMrwynxLGFEuLU2pO8ilq2tJbazJdSeTs/4qdE
/WQmYi9Vv+6B/l5bwxv16pbDZhM3jTkBpWy6nV7XypGsROV4/kn4KqRNqcyEPdNUa9p0OITm9M3q
cnGZD4qnlrgezjdlbedH1oJs/Eo8cFUAx71s86scZuBNGnyNxya90EsdOYJvpzut8B+0NMgu5+Xm
/DjCAko2euRsDF1tAdAw7SdLonhmtBqYM74ZxGeo6zgspou0lsNVMBeLvhEfkdbm0X7oEBYzvrVb
aoXiRIESanain9Jcna7bSbJYb2v/JJF1rERnEuyrAZVBZxTcxboFO8jop4ND4NGR5LRTAf/6WjfT
+djb84UKsug6p0zvqjW7THya1VFZbhKzsoH8KotXXg/+H2HntRs3EnbbJyLAVMXirTpHSd2SZfuG
sMc2c8719GdRJ83IP2xg0HAYyzJj1f72Xvs+BuVZSXx1dZn3MIyt9PH9AznV3AEoWimp5W7OsdyK
piyfk1ntCxWnuKxjPEVVMd3fP7rR3hhKtk9VB41eQd5fVXkhT+E4SrpI+fB1BMzcMAlu2lWEz5y2
b5RDtR+xvT3yiCGJPYXZDteh+yh6mGFVB+eMTQt/LJyds64qCIJxYxebqS6+1UP/wkUvv4W9R2Ik
67trlRIbzJC6S7PZLJGSz6WtELSqcjeHcXj0gvw5Z2v2JgwhNmVFXS5Oa9ILCQlsWxj5FX+tTzNW
mX+lqJwKg5ZKncY7dBZ1J2YWTM9xWL8RoetPTVchKQXjOQOtfnn/6NPWvRDtWIEctk+eWcO/NlqI
Pn40r6bQs968kpA/V2X3T5lG+/ff7PNsPsC5KJ8dXbMEsZuXWMXtSy7Ss2SoCKEwZaCtzP4WtACd
ew8yT7v8VNvhcDNlRqortA9VWE7cFx50nFybJwhb9CctP3L6Fqzd///5+y9KYFqSl+++r8OQjAUf
FUnVYx5rPFCj322J7gzxbH2mRrU6Iob7Xgav0Mat5NR0azfWNQqGlUC+Ooei887m1AwDwcF4Px3r
0Vz6NqPp8f1jttvpcSo/BWB7r/7YwM50m5lJCCpxp+1/Asdaq8nfJrbd/tPlHiscB4cefFfroC3L
xh6YsYnu+44bkzc8+3Kf72+CheKnqC6yOrWqOpfazh6bCc9t6tfdV4ytmHqph6REwi/3NUaQi5gw
BRSFOCgmD/soCXju+4mxEeUw70glAGrG4XnG+UeaJJb/u2nrfVsh6mDkYJEY1fmxZYtn0/TzbFFg
CgyxLQ5EEr+Zps5PDRcZAFj4m0BR8pMTp9/YUuHbYmc0ztDlHqKExRysDn20Zy0PlowhDVvqaFCF
duHfRnBv+ZGRi/KSSViWLpUVz64Y30Bifi2d1D6NerIerbzXAMFbvQGG0D5HA6KPNSWvmUhrXpaj
ptziO1Xo+T01R8LZYVy+NlW3h70OhUwnX/wAnEkQgy41JkT1lQ/Xtcs0DDHT+Q4zKX0qy+DNtGrv
7HoRPUtGFb4w6BZreBr5pu467sx2Lm/0Nw0gXN10E1Dd8dDzGiBE3ZUXZbFnC4PogTkAOfi2OYy2
M960plwd4+XjWMz9Y0DIdN+PZrMN+ijdazXBUs2hNLdAAO+di8PNGWIDhqsJUSzQeg0X+Ym+Jrh8
U5D+gw5P0xXrj5mo1z0l8l56k/d5EnTz1Q2cUVxgl65ltCEcx/9cxAONqDDYJvAKtZbV2WGywfCn
MTYE6tyHWkUjpNAsPcpMfstHW1yEbtc682ye/v/3A28axmaLgMv7r/Wgf1aFUD5/HcpmQhul21TN
5f1niMkkNfPxJ7qIv8+Nznt0bCrDQrsbvzgBZS30Tx79vnfXIEvKYaFvUqfkj6DHgmITA7k4BzpL
HyPQjHyD5vQG5hmTblBBIlpaHxSht2NWZ//nR++/VsXQLKPmCx0G8jNPcRYEwdwfIjcmgZZisexT
R3wC1bqLRR8/FTK+RyNOWFZ9zcoHDHNz8ghujgN6TmSdf04qV5zL0/uPOzOy92lqLN2RYXVnbg8y
GfXkn1i398mI+erar3gNqfZsggVuJlbx0Ca7RP60qnpT2Wq4R8vb0gK9YXrentR+/Bqq1n+Yoy79
xKi2W/mgvddVYuZ7BuflHkMC9j8BcjCJjGAD0EKSJDHbDZNmZ9vgqn+lYo7mPPJsBO8q5xQDCAUq
l0xvxSjLHatWC0W+R9v09RIStM7gw2igCZNurWjBZNom1EVY2aVASXmLYg98xNgMl5GQ1PPshr+q
AVZBIRx9gYTJb1alfZno0XjKTML88wKd8JnWE3ckb0s0iqlT0advFSnQVdywEWwNn4cL7RTPKRL7
Q0sk90fqv4Aj4+04GE9m5KVkCEiKmSl8/MxL9LMHFyEfHQBP9Zx/FknLa2z6VZt59ghzP9uVqp93
iaf6r6sgJZSITPLZZhS579Kw2zRRKT8POUUEnmc5jzaaqQPv4ppbaMo2+0HFyuapDjE9Nx486rad
xMOQQwPx6kHuTOGdq7AgcQT4/+LWebdJybW9KOA781QNx152QH2T4ZIkv+wZplXdW6hJ01Q8gjHs
DkS8471TpumzbX6faf5bsXPxPqsuemvSUPxaHBlEkR7LAsxsTF5w3XR9eMwp+3obZXV16957hsCm
bhoM85oCdzIfXSyYGoji3Gbq1Qb0RflrcU+hh52nKfjqOe1rUM7u28DQup4s2pbNGNakID1C6vEe
gG2+W0PxbUSWnMyKSuewOo/v26qMZ6GZTcF2jsx/lO6mfT59qnPlflJ44wGISoMFLdINc7GCsXhZ
c9Sl2NXjFei9vJg6nPZaRkujz7BVoe1/lZkXbsyuHo+UFzS3P+9K/d/8Gr6NMcfBVGJjbXbtD8YY
D32TyWgR3Edtxgeyps2DpeJ+p9rU3tistk5xTToo80DCSMMyTzSZvtRuJg+m3S2kdGoGXXNhUyet
ZDwexXvyQXdNaJOS9AZveN9gjreonQgm85rk4Q/fyZPV7BRQ8NwyxRs9n5SxLCBo17167aIhpwn9
MzRJvrGThsECx1iZSbnvUZn3huoSsjL9uVNsIDqNHZkCGofWnA4PP2C8x0ay9qnM9JQS3GSR1SEx
Rwo6Q9dRatz7yQU5amLebv1QC8qXzplfzkC4jatxlxBcAKoU5c9kxqK1xwp3+/7T99+Ay0ZAr3+t
2fxtEqciQc/Qlppvc+0xrD6zOvbXRLkQWt3mOclA8MJ4uicNDmHqSiDb41LZ48pYAu213rhk5M5W
lJyScc54vkYuKCI+lHDD9WiYM3AjQthyEdz9gRd6ZffNnjBfKxN2fFMwnP58QcjlhP9H5eKCcF0M
WejFpi/lB724jgNCKt3g340ZtbKR8CKrwD+OlpOfteqflioKymCzY9Wp4po007ad6pwdUmAeWw+i
KKPtfbOUHKtkLq50boTlpgDk9dj2U7vTQZK8oYbqQ8BAa9W2oX9TbXjrqg7CWzOkz6qk1pFYwOd+
yPUzKVbSWF1aQ+OSOOZ8w1jhuBBr4h247TU12iPI8Q2hsrfG86dLkSVETvLh7mdNCV173BkA23YM
k8ZncySeEs0UC8ejnew1kJz1NLAZ0bgrzil7uRHt9sFtOvEkKb5YBbqm6wrOLhdcHWxF+7eh//90
tLn/lCkkRFn+++9gPY9iM6fxPLgPzDaJl+X2E0aeDkJmtnaceLoko9ET3Jq6eJ80FFHA0FP3P59y
sfwlH045niZOOL49zr3zYRZeG5FfwXFVd3fBTlC7s3fwrtwNG9qj8mq9Y1Q2ndlZ+Ez7Wvtkp290
u03PYhQGyr8T7mIs7VtPTee2S4NzNhADwwtYb7hb2jP7UpJoFogkKuEA6eSWqDeNiuVjAGPYsmS+
i+fAWacEDl4Mr7aPdgvhMNHz+HSu6Eei188x1LS2vRmYoEjEoagBbk62lR3S0LG2cY4o4Vq/stTf
zXVPvi8onuY50cSGxdVW4NS6HMAZOaAkaSmPLILolUBXSSw5vAAoKJ0Htqjy2oT6LKb48JcD/Jvy
59vS92zI+nwI8/2e+5cpzrEDoL1dr+5dWTsHk8IuwEjxvKJ2mJhdaT9WOukP8APvA97B2vWNT+1k
5fsamcrFRnCk1jHcBmxS3gaQqNqgHadp6h8GBadISFF7T5NA7nz0jb3MEu/Z8PC+vP8vevhFwMzY
OWCxv8ta1vusp+gPd9YF+03+rUHrgJ/JjMaTP13DPCMHhswM6L4M3UVGMBMaYBNSMBG9mmz5E2Bg
Ub5ujTK5xB5YaELVYMtEZD+XqYoeJmeJlOd1GK94/O5gTyWoNO3dZER7+fNxVfZvF67jCCl5dwnL
Yyy8/P6/juuMx8gvqa68t61eknH0zujE500y12rDpI1mYYNfM7PSfxI0s7TZcCagUm5Y7/jZxg2K
5nkMKD3xC+dFY7wCigvtQxMgCV0zutUUWGEByAUCkskhd8FcF8ZNytrb9nns7NPIbF8NLdHKhuiV
aOVVtrh1ervWh9CbRnbtzg3glQH0dZopZoegHjrDW6V6yKURwm2U59dBOclx12ZEAJPUpxjXg+Pg
Gk/GbO1DPDnH2cLkF08x5m9q3U+/ErMmdeaG/mGoVHpF//DXlTN/01obOwCuPbjyCM/B2isj/5tQ
LCdo1RaXPBLxmbSP/1aXnNu2ikAQFoP/yL4jv1CHLDCtQALCrResfauFTNkvu8ggmS2O4kgVlCtQ
IeZa7D1uPPRCFLU/n1T/90eiIx3BIJ3poZS/PY16Q4QmoDBqoNlybOfF6zSKmSB8DMQolXZ3GgKj
gz/S887ngK3myhHgjKhe47Ce4wBfhTHih+jtJDmnfRu85YLuFcsdqC+InJ9WELMNjjCvB8HIVG0K
Xsw0JAemVLrC5BRvaabMn6LI2TsxRrC+saDGL3ryWMoDN2a8daJNB6TiuZubVzdTzjUzzdeI+wjh
V4C7kLbzjMCTroAC0JXQFeJpZnC5Bv0QXwWtXBrWwbpjqX7L0+SlQVgUChlnIAjH3o9MxqCDSycM
f2vWcf4Abp/pWBsW390+aM7MSlukFu9YxMBBnCHHJsSoLaHkg4IJ336SmrAnkKpNG+fBixERKfex
R37Np1+JF6dvFgDGjjHbPhaeeeKqJxKMhXYv5xYebZ64u9BKSIYFckQwKMdTbDz7SUEFUB5UFOms
6cVLeHFd/3zu5f9wQzNjE9Rn8XqwHPVhNcoLj9GyrOY7U7523VLyFLXREy6jCg4AfjF0UwPMFS9I
mZFrhbpZUIp4F0m1N+aO/LrKyoPsbKbtGgSACJJpOzdUIikLTjmNNeMaeZVx/c2fp3zvZJ37Qqdi
Y1Rno4ijfYwR1vTs4USD6muHDn1oGss9GdTKkVlrNtCiNgMmYeDGLRBQhVu2VO62KY1ujSckvhjO
c8oFMMWiwcplvmWtETFbIs9a03L10KtIHCFbbsdqPhsyZOTc1E/ec7EAHinWwwhA99IhUXIfTvMB
zlf3iq+fzaGJbeXPB/t98v/f175gKOa7mPZdz/TebSL/enqCNNeKbOVw1x3rzGRSIdamgX70koqu
scUVNZTp18A3szOPVmbW5dRe/AqoGcgV41k03Rdz6H5Rg1g/Mp5y10XS7PrAq19rxKXGeqZNtVyN
oEyZmQBvyCp7urSyA6duUy4yxe2TmVrW81/+WebvyxnheZj6bN62GFQ/vhXigWM4zXN/V6kKDkRL
pp03lzwg6Xky8Y4f6xixyvUxn0KSwZSiCDz6DrB59X2kRPgZvbx+MEsjP6bmfGodN7uCXqzZ0xn4
/ZAZVlmz8K5F9SWLyBSkuNqqFNoJKfPh4Dpjv1dG8gPNeT4h4PElBhg5UdCSRgzT/Pz+Qcej9RDR
2octvqCfoeiNGyigibkkvjNJbdeKHafN1LN/KxxtX0QivycGNoiSdpJlKlLesygBS99oupWF8Q2X
evsTJAjeojL83rvtjzk1Mc1W1iOznQeMU+4xQAQ6mezmVpVhqw1aYHFn8XFUEzzNzqsY/AZTf7QC
JFcfGlmVFfpKb5G+AvjL10COiJqnAjOCEdNVvnztPvPHDZI/p5qsvh+CHhk0FWMY1c1zM9cHWkjF
HQ/mMSu/xEHpEfPHDi21u09RKJ78C3Uf5b6p3faB7sf06HUCm0c3luiC9PhUFiTyGlP6a5q5L6Vd
v/WOry6h7pjwjl5xAZMU7CCi/ezAu66MBZpUSxMQAMs/Owr3GbQ1cFOeupQGxataVZcirkj6O0AQ
3CB+XgZsZ6aBzBHpXohddr+GHJDjfZjITvqtqLhoYoPFZUj0MyinYKcRJ9YU2vEPXhAyc2JRFyHd
X7RB7lrXB+EF93GHyQd+dVKvHS79A110yxvL/06IVKHdEu7mBw8ao+JLa1KriiGI+hgMvzk8Nlc3
57BIbyycjQ3ghuPMG+9iygCHbwd0cSQTezICABZaJxQiaevIFcaBxc91aJgb7ERNbxNat/lmzvRO
krpuq/BM30fF6mZujmY5eEfl8qzpITCZ8lk7ZXOtc7hfCBf5NiE5EZPqPxPYcZ7mYl8Bgngxdfk9
1EawFoMJdT02nCPEgZ2duebJZey8Iz+xinmKo8RUFm0+dDanCgQJIFGGm1VRP9pTWJOCrxFnkxz6
frvUajjhlzDEkD/x8t8QMkSqDOTl/cMKh2b356cEj/ff1o6CWLowPeGYLMk/+qJmJlJzKscWJBV8
Aoc1zbn3PeYT3rBuBT61rICrNVDrpHNIhjpszWcTqYJmGMZTRrdpAYtBA5LoTsiVx8KmHiexQuvJ
7kuUBxd1n8LyT/03OyQ+UQUNfchVUR28Vk/QMKOXCs7Nzz4aDrNljmvuf7GdOq/e26GVrYEiDEnq
wOHC7yAbe9ilxaSPYWGvQl/k96aQR6sCY5LIgUBA7qDmzom4SgxM63keR+a0ntOvRvJMexKXgMJd
y3yx62ib9jgi5xz7nkYB2GsocWHTvihzSJ9Ei2TDlLl8sJ2iu/kUMcBhzM5yCr8kwhrw8jbqCHAH
6ypNVKnCMO3FQEMVqSCKQPKTYQ3Z3apcuoUEWGZYLx3Euiap6td4OTrBctMpO7m+f6hQSPBoFqJK
JoCEjlF6I8wVrwunwoffYbxNbCd97I12WnuCaSYsywIhwv2uEtN+ZtywHSqXNswfI4GJO4MlH8JI
fmfxOjzMRJCitp5ughLfv7w+rd+MdViBHAHVxcd8w7b5gxc1zECClIFR3T2uZxzckqq4OIRr0WHA
sMCsuuiy62lc0P2DRZnOcMBbTCuuMIg3T8TVJe1VpU/TWi4hoU/DzZAB9dosvf7mAvwtGeNLQSqL
XSjuVIqDPnyvXVVbfmWOiO09yQxkiD22G3jZxYSVw9Xjpk5q4DcAfIi6+e6mWNIEMTS3DTUqDOOz
HpRvFj3ptpkWjs8F+4f+i/LEvffbLSk9F9Cva0tSgb7/QYdwRTPNPJhaziL2+fe3JNpov0onnItY
AbeeN9vnvHZRoCpGzkiX9WqSEzT3JDPPnqQ0ski9HwY+g4fWcKtTN2MADsegO+Ooudah4NHu00Ps
hWV80wl1IUkcIU92GVi2Qn320wHgtT/oA3H8n/C31GmYXLhDmDbJ1e1K4AiPDNwg/UGn3IpMs11s
ovixj73XEiQoKr6jLhEI+lN1rj1ogP48hp905ZoH0HijojADz0P/6rls5D3RSCYT4aazInW2wojW
jGbfGqE8Mii2dm7afWlM2iaLqOsxjIADH7Bg7OrZwesWxsEqCqldISKX7FpT0qeqh+lUGmTdo8Xn
5LsU16cZcaW8HB38/doFeCqNdWbW7j5urfBYZvH3sQNuYUeR2LPFdh9CbS0VlANAwJl+XllTXViH
7avFN7HtsCP3lmVQdTS5X8pmT0Pbvld5eSad4j56xQSIMJpwjo/sd2qkr7WxIFYtT569yR3fLACT
PDLy6Ir3fJh0/skdmKiZnbg5REOmqCsuo3b7s+M4O8PNqQHsKHbMapKPIEu97IBl5G41c7D3cWsN
WJxPU5U/suMdDvkMix9DW7f1jKDfRKBBotjRP0Q1fiXXzdsla7HNUBpQhbX1vVeuz+M0Zy/Dwi4P
qUpcNMdYLWY68q44dZdtAw7IDY6aLwYh8UPIwPfFjPKHppu8XTo5rN3yrj1NMPBP7hwfYy2m9i8P
G2+59P+7VufWFWh0SOWm5XyMq9B12LXosdV99iJIUR1Lq7ZWJ90JDMS9WV6HYZU3tnWpKIbcCU7h
gyMvndcNTyp3n0xlqm3Szva24xV9ZljCw7EtMbralLvl9X0eaE/wckhrJYxRNPv+nyLo+ZfBjtGY
p4+qwLvd1MA34yj+x4hk/Am12mZV6Uv8Cg+WvqCATVvblz1flg+8ktWx8r0vw9RseTjHlzRy2Mwt
H3SVLAxK9MC4fpKWvw1LQx4GZYltK+m/CHi4X1EmboH2Tzlb3hdjQvjt8+LgcsaBnbjZS2G6zpEV
KKU17gjXOWmdR7DYwFBpjYhLsBCJtHu4s11/yjpzt6hCJ9MR3/NqYEfoF8kBCCWPDCi15zSsnf1f
1hjLU/W/J80TluTV4HmCNPDHJUbvGmPh40u5W2yBPBwDm+SAsK3Ip0n4NUF4mKX1BcwWaT9R1muT
Bt2rIUpstS03a9L9LU76+7AHChrPVTAiymVg/eEBO2RxNZhDld2xqA1sNCzW/l1ziUE6D2EEdX0z
us2J6Xq+1vDNgFbHNzlijqt0dc0UpRtUjosHjrl3GDGOzIrndDdIb52yphFd9eI5L1aCU9CtCcrE
EemceYIohYoR1o+WnCEdMksMecETRqKHFArWxvAzZ2MN4Om6IZnXdd3R3upluyyMxwNepFW59Jv5
DLwpQYcF/eez9Ptr3COwsUSWEeGVMD9IDhKyWiUKP72D7/1MY+RiRJG0HQoUMKeINx4XvxFLuQkS
P/vLFeL+TycEKCdJDLYsCi2TK+hfW3DbQ92nxi25MwZ5DvoEepIp6eUSPxvW/gC4QoLlzAizsfgs
5sY+FlB/6BdMz/NMVqHUEL/9kOFug/ElqxOYPIG5tRogivizXS46W8EVlYiHVnth8DxUuf/UzcE2
GsYAYIj4HM7FTRcl1gDhXvPB6J4AAexMoIwrbyReVdh8xSgqQK6C5ESk5rZpbJb+5SAf46QCE+/Z
f1PM7d+fd8yTGYkwaV7mEh8Dh7QpWLjjpviOrkA7IqY/NnYpRniMUnvM3RWKSPRjmg0snNrDr+uO
TyxF6TA6Qu+odnbNLqSqjR9doooNPs599NVWJRHgsgm2qrfpKMLZ5BT5Kydha9omZWq5lH9ZeDm/
7zI8RAgbrx5lmGh/9n9PcIcwTRYqju+TB7pSDrwfLApTmKf804f5fKL3CB6y3wJuporu0kXbbmyt
ddBg0XAB6VOdZ1+wXX1qqCrDVRzurYA+y8CWOL1zkIZMRMLJjq+JqKBrOzgFBum05BboRAz5A988
rwauhQUT5dlbeJM+xHCjVeyvfODGGSZztjbuX5Q8y/z90kZT49SDgkDo+k3GdUgzKFzb/s2b+0vV
YJYc53HXzED3rQgv72RJ5nTJeBjMsQUjFlOQy970CMzlc6VVexrYkq37LqZaoMUm6QSUi1vjLaGP
eVMzVqCtOsfnhlRTtSFlskp7bONOKfnuT+ag613k0F5gUSBA12B+cydvqymjORiSiAZ2R+Jy3Oq4
xnOpPsdOHRwHb5vPotqmlq63YatAVLWQ80yHHHHIFs3kd3HxIm0Q5NhzAZ6E07P5Kr+ooO4ubUGO
MnUSfeDM+XTysg/wQJRGnvmPbGPncQAOETd0uc5hUz9OqMLrbEzZ68d9g48nhOsIKLRbEl9Ryqme
Ajp+h15RV7DoHLLuPzcdNcfJnOerLGHnoAsWs4VlDsdpiKqNa0Bx9QxNp0SeN+cl0g/H+NtY5FTb
1dknoYbsWjTNBdLdPxpby15FUG2tIHpD11/5AIdns+ihTBBuz1RXrJzKofggSE6+zGjiLhuqygUJ
MB9pdf3nB7Hl/L5LUZaD7rtkK/jv480ijdxXtOl4N1StPHGm0whCF6aWIJNQ9NUpntNnPQMGHJeN
emIDVw01jZaW7z5wmCiF0OFlNoEXZMvU17S3Qdd/m/x+QiPvBzSr9Em5RrgeEtjGQV7Nh26mciMd
8vDqv45lIk+Uezz15kC4NkQhGjWBMdGl27xK1N7PSeAOqgJTx5CkyeR+JGW4rkmTrZxRRU9CUa8g
C/+A+4lGZBWcmj4PcSHfobufejfLwe9TugaUIjhacbuy5CAP4YTypbJgPgB5DmmY8wFQaqIuAQKM
U3ioBVzKbOphH6b1ND4NdXm0I4B42vqE3zp5zIrpZ5GS7fQyihMYtKYHW3cAmzvsT7FZ+KuGUUqI
vrOWbUmpcI+cG0Hm3dtx3rPjxFtcW4w6KGZmZx9L9xRGEqxPENIRRXViAYhtja1Fnb3Rb0ALK3vH
lRfl4hSbTfIIFl3QlLnNGTyyl7TvcWEEZ4QPjjXP4yX1Q8y7FZswusUuMncGQJBQbsd1aQi5bczD
OEeLID8Ym4bXLY2D3d7L6yUsVyNO2cVNido+8Jdb9QTgzk62buJQHxWX8TafQDBJvhyckRQOciSj
ZwBtD3BZzlYeYKXsqNPKecw+2G5tXpsetRcmOSiG0csf4GLcddnYf3kGur8vLbieebH79hLBY5z1
34d/naIQwP9WN8MLu5U5qHYVVVG81qLKLpn42Vk2xgRbPfsE0dZtSbsPHRnjSUKbOZTUBniLO6VI
m6Olx3rrg7jZ9L48o8kWX+h3ABQxdumRAfBjNKW4ceo4ZZSFYZS0sJEPYF7DbmdjtR1+kCfnHEsY
pFZY/rDHITsxT262rqBsnR3917rLMVbCBKF/gUK8aIyNFS2o/dHJvIrG3+6nCBv3ipK4MvVIMtow
Wi5v48ufnwLvhqN/L5qFTeTHgQakfGtxRnw4aJRdOJz/ll351D8U6djvoLbS5OXZ0aYii4oe5e+k
2XGxVjG3AOshzyQ15lB81NA7s24pm1iZIcxkza5jRT3n+OA6n3rnMOi8/4uBw7M+rPGFzTkGU+Qy
AQZk9FEFKll9GNFoq1sXAm232uDeUSiEXuV/9UrTPLRW8oazysdmWrPShnADMds/VmZws4HlbGdu
25XBnnEzdT+T3mKX3JFBSW01riLRuEezQhlI2yUoSOFrsvzjRzLkNg1aVfGDEPLGbjOimBWJ4RCu
bdaM2Q6ut71KWnpBEjZfoTbHDe1H34c5MZj/V5g7dfkZz8UnVCzxKOvqUoGfOWJ2btbgJPyHxjFT
BlRy63Qw5bHwPWGZCk6+U77VjAmOprL2RoVVa7RgCEU91/f7H0kFEZvAjy8UEpgHVwGi1qZ7BBZC
kQDlqVtsy5TijMvyEXjanDnnxhCHyvXHv5yZ35aQ72cGuoNpchvZvznbjIgkstVzZqoYwMo49Uxy
uZ62WCXA0IzW/CQqg5jT8kCwKCPYkHU/qlbiQIqDr3Wb6/U4T+nDFBpnR1WANHX2SgVff2xaODq4
vc99iM/bkMljPAQb23Xcfa4r+xibULT+H3GL9fTCqfo3Vclelon/vSnY+lKcxTUGfsP+6NBprYwq
TG15t5L3EI6RMlqItfNKA+Xd4DlL93YKw0ZE5mUeKbOml6Q/hpF/oQ+qeJo8M1/n1qB3BTlNGveg
wiaa5b8vkhu4quFnJpyArXs5bf78jb87Wz5+48T0TTwvbK84Df99BBL+wpOvY++GMHMvLCPkqVNG
Jx7TGzaP9qHFhE7NIKHteRQ/YzqfrmNCg3qcfwO9TWcPQIuHLBr1tkX6WVkakOH7bZHWn3nkTqz/
6N+J8UYwirDdkyhHfPTJCyQdmUYszOx+J3LvU7XM08W8F0WsLgxev0bKyx4ttdV1/sutcauZ+VDg
NH3qjJsbEKkJmmAfzGtnENONu2xt+xA/wrbrD+XSsxZ4DfXpmjuMCnQY6/Ev7BjNaW77q63NaCM8
l2yAY1/zWu9lwlgo9Jr+b1OMj4tsrnFbcny5Miwk04/uTUGnr91isr0RqJpo05iTVVuOV1VRzJpR
kbVuanNkrFi+eiEAM4lzMl1n84sza/dv38vHrc7796IWjYrn9u8DFQqd8CHMk3frqP/RgrlIUvYp
5+3zHHq8k7gLeSSBoa1C/ZqEeXUaKKtuY6xgabjHkwuyKRzkX65Aa7nCPlyBOIA40g7PAV4pH7bY
XullurZTcSPJECNDMru3gyf6GcO1jaRNNHRYkxvPNp4wqGG21JNVshbu7W+mH1JZRs/Un++JBWr3
3+/IYS1g2tJh38+5cT7sCWl5N2ZZVlg/GIhwfKqXCYv6OnIsyDi4wpwwnGgvSKYDA81y3xFLeuCh
XT3FBrhaQn4XNw28TYkwYiXBXoMgWL0vCcBwx7uepObR7gfYs6GKoEh0AGxcjPyrzCNZReF2tIMV
hZuEld2efRv97GVmrgqjt0DJgcOr7ZvFQuChCKqXTo/+nlVaVlM8wjL5WavhKSFzwMunAjNm6PiC
0kstYFJQZueRB0EI+4tEY1m/vWU5ZKxu8IZYNufyYw647wrm+dh8bl1SqU/ppKZVkwgyK4beu1HY
b6sUKkOuYC3EVbaaylhdrc5/GBNzvBaSuXSPtWbd1RQjgWx7kHOab9LOGNaNbxVbSiiGic4Ym2jd
fkBgZFhvMr8E/m0ulS667QC05OzPS3vDhKk9Ak84Ev2gXTwdMOKP1X4oR/fYYDOYu+4s63afB8FO
AjX+VGY1u3sc/lbgVZumhtZkKCL9dDdE2tYQ8bwtdd4Gp4oNQ+q++VkHp7ZotvSEfM9yuMtBsFlg
4JQR0iEU4xvufSAskWNQ90IqkdgzfunBudJZ6Tz0cWBsK2Fw9wPV2IQtBfbkENhewpLbjGHQrEih
Pbu9u1GdS1g9l5ci8f11CLWItCsbr6XY2iwyfeii+pFFY7PzVUyIg/rgIaMt7n9Rdma7cSPp1n0i
AgySweE2mfMgKdOSZfuGsMs25yk48+n/RZ3/oiz5VOJ0A41CV3dZyiQjvmHvtXuj2lf6dzWX8VHF
xdlE99KSn/MkGugRdh4dy72R949jlgDq4qrc65G98d58KHV662wdp5CqLwwk3V3f15hpWfluhhKu
opEQ86L46FHHx8eZVfKdoYz4cGpiqsTIT1lOZi+t5rtLKc9Cz+pEIm7D6HL8cKOmhLtSYM5rpyow
/k2mH6IY6QUkvFTj9RuXuKzQqa5WrQXbO+fBX34cWGo2JzndgvPBFx6yZy8nUC03jXgFDK5s58og
/GZYsThPbnOFuwAjwVR7Eu7GbZgQ7zpTWcZZzzYHpPSghHgWqvkWmLhQRG8eUq3ST+6EPm1gEwOx
TTsDiyOIKMlaMB+udmS+txL6+DiHZb7HoHE0+RXBuRBQnFOd4+XStW10KeywPb31nI498D+q0dpH
4C9iDJOx9B4RTjCaiZsDhMrmzsktP5zciy8BFtpS+mCbf3+5JY4zY+3M9ZsHkY8Due2ZQhxs0D8n
RknWarbybh0TA3TERW+64SMr6XhbKaJ854BwQ+bgww6SzDlgGIJXmqQH01LwEBKCxmrSQaMKpR0R
Lpofa91mjCpr0+psOObc+QKgYRU0kBoYyOb+mz2vqAfMTRgKCSga6MLy3UTpRYZoes3D+aolvX4w
QLIeBxfP4PKhS8yRFy4ZlDU1WbjUGqdV5zosi4imILU4IiamzW8KcJeASOZ3cdRDwJL5nSvnAwSG
689axN0Cuhyjuvf403oADyO8fLo1eItOHEEZKzgVH/BzsYn4NhW6zpou5JEfNX1v0566DhypR2T8
aIWFZoLP6/WHsObsrPRe7EeZpRtNf6hCeWkU8mDYX1B6UFIx8kMdpOB9JElZscpQL66pivWUNGrn
2P0xpURSed2tI8wHdHhOeI6WJsTSXfJfiH0hh2oFJgmV0bhmWyhXWAqV8wreEK9jsB2ChGmp52nY
Y2a5gqCes70o5Ab21HBGqPU9F1DaIm6tfnSOErTNNjWI7RpYOj6GULj/+/113rf5y4fLc8quECWA
473p0f41xC9aYyJ7NR9vnkG8MhLpaOUuq1LYKtUqMxSBWlwryBP1gzPUX1moA8GnqyKI+ZguXiFO
w6c+rcNL5/TfAiZGXOxz7tPNfTKawecwI5crjkCMVYOzE60gwoeTySOt8aEI3QNuC+0Syum1DrEy
JvUGT4y7tnF8X0jLQGFIEBFwMrtHEYzcuCJ88ED3zXwADMAx5Orbmmw3HdBukFHNbdThZq08chYz
nhc8aQxS534RZo0JYgWc/m1M7vnQ9z1AI6y8yKC5ftKaTAS16fTJu1UdaP/eIYpK6VBejFTbORU2
AD2Rw5ZW07y5YmVJaJs50D8ri5yDI1BlxvrsMwJMj4n2OcAQcB5HkiFNUnnmSBVbNavyXt36QQfJ
97eUrMjIhc1r8n4rFtBTDLGXgVbEamJaHfw7vIQEFosIRyZucJbAW85P+C1L3jUrciwiUW3ukLzE
fsMzucNZnqxZisRozMt0I+uMMldlgV8Bi9tJziG+6EezXrBeNcOTzNZ+RlnxNJuO9dhxqXuhMR8a
ZpytYKOrITedHJxGztAePNOJYKfWIHwV8q5gqPvVCLPWr7LsxzxP3mFqGWLxA5lYrcerkeA45SZ9
rVJXPlXzOtYMw4+KokbOnBOvUSIRTGC/KQyrqRZePd7bB8Ouw02XldcRSZY/CpeknaQkvSgntVNv
iVsaE2sieInVEvm0TJBXLF3EZTSpFJZyq7Vyv7Cj/sgf/WiPBKTOAiX0Ej85ohFim39rBO57Oz1j
id/nnYMvto0ZdQOTP3E87Z1+lojvn1GHo5QAHOizuyGmyAzdfeI0ybq3e4yOhZwO5RQy1NK3bkDg
OmpHB1WNjTRNZ7cDHU/Diuj3gbe2A3fNENR4MZ3SIwFTYE4semuF/OHrTD7arqsJz5SDZp7MRDuF
KLTbFGZysAQlpQAhhiDcdpox+lFSNVs7/kqJbW/BNW2somR/7G7snksJW8s3NPmYDtj33NHFvDX3
f3QwPJ9skKXBMYNH6L14J+hAUTBc0m91hOFl1PNfod6tUmtQJyR1mzkhorW3p2/pOCd+N9SPsWVo
695qAVo6I753ojGUIkK10+1/QthRK4cHmo148UAU90s4uTcOtfnifuqk032KSNwy+mY9WSXmm65c
Lx3oqpVEKpG4pa91NsxrciNjamODXEWSvFbK68s7VdrHmQePxLIF4Pf2EHa9fy3dOl4sp053GyPv
BQ4/ENQwbpZvDFXS6D1k0oZagHZsCxz6mADFWs2xlW6RHWI4S5AquxGm6EhbchwJicIt9JiozPCb
R9T13ic3T/260Nw714H58TqgVuP9YEpDQUeX9+fIowVrHRF73d+mqCq3QSVQ4lnaS4gj/GZH8+vU
0Im4oScerOxIBkNJqRIXhCrkhniZwX5cuj40/Ub/gn4ZDkjepwf0/NRl1OPxZHHtOcY6HvRk23gA
+fJ63GpioVcv6b2NItV5MrJtEzT6Oh1+y1Q3YYZo+ZWaPgqZXI1lLZ70GkMEEbxOVrv32rW/fgKw
RCWdGiLf93scYWF41jTZ3XIDuViW6EAnybs/6DGvZyBjPMBa9Yyg57ECwjvq3Atuk38GU4p6xqKs
QqqN9nz0J4fXuyoM3Q80JFiaadyrvT/24gxvmTaTL+Xx7/eGA4+dMJ5wq7ulri6OXmR+cRk4STGV
DyDXElSJflzNlN+1RaPS6UxOm5ZEie9O3xId4qTRgjHAal3Ciw3qcJcQcEBQULsZej27FWTdeDwC
BBeqfBPXlbdriAoUXZBcetp2hULWJFnnhxUV/8RTVJ8brYMgzxInDbUD0uD4aGvHLLAWExVLm0y6
RO00abQBU/sU2/heLblQ1cuiP2Ws1DcNJne09eWdapwv6cPYwpSWgS7QgtOPRm+R3f+rzFFtgWgu
nZtbOCXhYTxTn+1ys+v2gN6LrZOUDVQZhW08yW66zM/jXLxyPXWruNLLbYiVpaU7ptI8hwlltTEk
i49013S6WpedRRb6EMu9NX4dqJBfUFJtMvoYQo1H5SMwK/YOBbpvyXRcFzPMR49Q5308ojsH4kI+
btkx5y+y6ZI702uKtmDVTQFkmd49dHXrXVB577EVYgKTe1yNfMq2d4XgTewd0kvPwOrVut0FnEKz
twiKRfmQE8ZUUqiQgYznZ/Rsth6bkFv4sTAJsFI9ShfbLrRj6XFEokEER5l75xCHHNBjYfnQjttn
TB1qgkSfCLjiQZmd+nMUM+dhYeQdHbePdwbdDD6Bn2k/q6caVj6zCVKb3URxGT5gzznWhPVe7JCN
rR3qAPSW/7BqOh3yiMnEHsU/c8swe26Xs9kwnv5n9iM1ROQOURNcnVcZZr1f93lzGRneK8tIDnhc
vzvQ4ffJgMe7z3DUxg5Rm5XGZL7xG9YzOzd1UorIifCUYRhOCCWwOkvC26sg3EkbwYWIna8h6I8Z
SMunwnzQHVU+TDrmXhFdIbHsaOStnZZrlt/DNyJvGuYg0jSgUDFHAyY7IrOc8FmzTLHpugriL3Ko
M3EU1GCG30ZklGsWmx9HpM8ckPqhFoROimxIDkRK4sYANx7LWtupEsLrf1f3H5iuEpEvRwS/l+vB
Y37/2NP+kaoXGO0NgaW5QiS4GhZ6DZ53RL8OQbNTqSerUCOeXUR4j0sE7zc4fCFB81SVxRLCiY18
qh4BZi9M7AfNQTP43z+l+2H4uhghF/US/3QsW+9/yo6tih0bYXsL23TYkdCKZ32Slyp4HGpSZZ2Z
S6YBVFGOBNXyU+2KFL6Z3ePV7gxKOq3J8ZvrVePnQQfA2aZnAPN+qBBBYn8ojvakXy05hEj7k8U6
SlRhE8fxMQevBqaCaQ2tIJQ0y0OHc8u14Nl1Q/PBnIFaNHb3SQygDy0cCYgfEghObsFjbzPYKCwE
xkHbXropZaVlhLfSSbotL+DXwqJQLDUHFYL+MIvgrKfjz0YsME87drfVwByDYZqqmGSR4WgeczYk
MFWtT3lGCqw9kLnVWerJnYlLZsW2y7vJj73Yu+YGkOK4netTGwQPJoXCknhFPp9Y0t0Q/G+n+pWx
dX2wcWvx/ynbJ3SLZKUndHi5Na3x3ySAr8J+BxMDtiAhc+sRyM4m8vI7KrG3zIw/C0C+XM918Nsu
PrX3ErUOqiZFl2hubwN1HQ/htk3qz8pGpJ27khW9NviTnZNaLAjGGJQ65RAwxb0YEuPjGJb9L7XN
InqnZXo/RuhtG3MHc9+bNvLNMjn2rN+uzOkYxwy9e9n9GGcs6i1HryzSDQLlcKuZNpnQmg2aOuC2
B1EYbfOS5TwpvIeAgJaLiGsmMywkXGnfm/UZf7vgXcbGOioQpu3vh+1WboyijEZ1MzIvY/3u6n6v
UBnaGdv4eJiFXxZmTaCd3WEYSi4TCn4vkdlJeeGORThQyIAboAPU7QuZxcwxsFoEBgxawkNQMeIk
bbBNdBQyvNtsBjnWulxtNcXkKS7uPQt/+Qrs5Rtgg/A/dvI/b+FwiqvGpbO/TdLEIB539jquM+k7
uQnveCb81UlCz5+MOdtF5UM3/iQC565UZ6lh/3wioWazzkPWtqiR31sHbYwsVt5go2QYpO9bVIlr
9tRfe4O/4DifdzGG8BW/Akd+kV/46LlJkTTyjMhiEwBtmITBqWgb2wjn+J1a5YPqjrqTbQ+7Urol
yQr43YA3aWWP+UQUtyrI7I014W2wGpNZXzwf7Rn4etwTVRGw0F9LlMYUVGhnvMrMtpMIsrVMkCCj
gqkOgCbCFf4V46BnbLajIox3XJiu39c74EH5LseZkBERdNDb8RiYgluLPlKlulg3kHifkHFlKyJB
Hb/3wtXSTQV90Phjp2/nuRV3Zhkf0nfefnFHsvCCuojl413vMY1iTtrehJJvTi9Iew6hydGgkVd5
TDUW2oXLKIlTGM0c+Q2EX3un2V0IkFn/D7thG7iRm+6Yx5e7NJ9h2tjGRklL7gblaYcBNGiHw5zg
xpp5z5Yo9eIBNt+4ttUwQUEeTyTvnlN8yJ+QBX2OqRlZjTYRfJR4E4Zixv/lKNYtBO7EASyjWTfz
J6IOX0qFGTEZ8y+xiqDIIXAFwx3to7R8GKpKPpieE7KJ700ij6kbiww+/swuxqujOxe+8/EqRXkm
bGwu+jJ8fltp/6vOnZqobSLCDW7SZVMyWh3KRa/LjqgcnZUw+e9q9wviAuCRVkG6erOfRuiydmYW
XKiQjDMog/GCFmkdbgblwttrUICsvFEg6mRetoqakJBVZKMXkFB+mn/vFpEmk+tFi1Z9GZPya9aR
8mAL95vphGpfR0230VLLQtUf41XGzQSTN7yQgI0BxgjOLtS4zQTG7pjIhNBQVHLnfiKXuQxIuVL8
7yOU1Me6Zy8Ipf7Jwd97qqbgZeiw8iVObR89K/vhKHYDoTv+TmOm1kGSHYWTkhnbheaaUFgOtWG+
jdpnfKjtcRDz71g3SR3TGuljGcrOcfcST6CgBwKKG8oPGpSzFjJJto2c+VXT/v/Utv81bwrtw8ej
SJIfxpBAxzr0oYNjdkK7OSiMksuIpwGstZ3b2p/Jz5w8oBQ5JAEZatFWlpXapfx9Xvxk3IRzoK4s
Z0+1tg+o8J4BQ0YHrlnPd4Pfo5M3L0MQfDZHlW7hpwM8SOsfEWLrXYtvb1OZwKHKmMQprHGsi91W
7Z24MiibJMNY2y9aUNogaHCPEzwK+so9L4CFC4WT01rWHrPsL1UO6eOQh09Q+MJDBLrgnCPMrN3+
an2FEPlsWrF9NvFG+F4zRbuSKeWqqZPvQ0INQMmJqG2ZN9YoNxGdYuZCC7rGy2GdBqBCcPsMrl2t
+EwfVLZuvitsgNFaZqnVHOHvLpnX6yOoAjFtOhYwF8+YUsR+rEIVpqj9JAi3WNaxu0JHfTFmaMt6
BfxbLIpaIH4wVcgs8RqXdYY9u1CdMudUivE3VkSCUML0S8GDW5rON4ZJ+pND45dgVTwVzrn3oGCq
qrCf5jD/lEdNdiLbgarMy16zYXbO6eI0z7q520FoOIa2wx9mjObeQYz4LEWynh0A/XiGoiMzJNb3
Mr2armmcbWPY1SPZ87KLPs0WVoZ8ekEAuXas/sywu32yJYHu/12Bv+kI3l2JQCsoUSwT+/mHFbUK
Mr2D7J7eQqkfXOqOFWNDTJmYn7ZaJB/qnmEO8+NgA9r+AfLFiE2GcxABHrrcttnEs3MiRdo7EWDt
nYKgvxmSDPlyIGAZCDpQP2u6xbIdTiULgSXrO9iWDFAvMW9aUQX9IVoCCYzq29CPFDKEaNdpOl6W
2UGWMRYC0CoO0ggfGDGmay+i5db7ZqVZEbwukAlNRToTlUy0l5Hj16UWnoeUdKa4LTv6HSGf2DwP
q7rwnM2UE0ed6s4lSJh1MCT2NthhmYYL9fu/P9g3idC7D9bmCkcXaJl/qeBam8NTWklyMwqHPC6h
Yj+kBj3GtBTcvSRBl6PJcZgdzISwepWYJBLzHq+MzjqOWCTg0NoldD5m6jXR1OM1TYNPlHLhaTRx
vmgF9PsqKX5GKYEntciqO4/GX+p3vKyovzimgJro7yFPSTJKE+hgd4s6Fm/hxA0QimJva0G6LTUQ
LHYtCZ/4JRw1kTFF8Zy9Ru6k36kdl1zH91Ub81Qqg2UsSfn2rjqIi8BBsGy3qIWy3/V3qbyahtAD
bdyzI3WD7Zg42BIkayCblGl7WJEti4OubhEkd+bL6LE+cPQ6QckwMLlhySFDCzRQwAo1sFijljlh
yMpglMADUTJlOdQBh8RiRkhFSg7hLJFiNAXGkam4lK21q3rkKUXFmfLfj81fJCMWLyM1P/Yrturv
O+KSuStp6317U/lcYyEy1qGZWJtU4vGH77AZ7GrYxklrbpbyEC4Cw9FA3OnLnWUo9ufDK3XWrqxc
TYb3H0ahKB5tI+SyvWmDxVYz/Zp6gDlTrb4UqRseg/pB4B3YDmVP+LkaYAXljAg9j2xqpxh2Uo7n
2ENulsTTT12vGKZJjWqIyCQKzScBUsRymoGlhgz2XQo4syXnQ58fU3PgfB6t8xOeE/dEDfE4pMg1
G6N/8ogFOKEjf2mb8FWRgveiu+bjYoOc5rF8SLEms4367HWT8DW+cTwC2ilPuj0+nX5ddeb3Ae8z
WLdhZ42NuYsMOiKX4mPVYASEqDXiKuW8mZvpAUQcepXY7xM2k6pGVI5TuwUiwSFnbbohbY5sb8S6
N2syK11M0W2t7+q6v6lAfyzrqSHH3khWdjMCBbCzRweJD+vOcj96P//7ifnLwkEapmXr1JJMe/gL
vst/FX6zNRQu0uzyponf44LjyQYO8HQkBTBDNbTSLWBDrbDmJzDmO409ShAsl3kHIzEwf6WB6e5k
gy/RytoTvKpXKD0PJInVfifJqGPrehwHTbvd+bHfu6aliQldoLHkiHFNyzP+/LEZiLbTXDrFraud
dJ9o+rhrBAHJKkPPHbYeqEnd2jHQPdnFyIKoqOzT1HOCQ0Ey6uKhNdUnp426Ve9IsdFL97s5qZMq
zZ/xrLQ7L8RfxmlsWpG6MK9ihIyL691P23n5qFXEGIw1FkSZ8blCsyi2YVz/8orW3TJSj1eFN18Y
c7FQnsz52CiC0m1V+Lk5sCQlj73KIDgPY2lgKjK6dS3je+unv4y7oRAxUmPG6bqO+/4HDQ0mFRbe
gVtY1/mqKHXACzbZ08Im8rFqRlCzqiep7JWB2XTAdDSvu+ChTUECR+lja3rPM1HjV2Yf1bgzgiR9
GoKNlrvZc6u0xzJJHl2yB57Q+UHFiINx3yCRVlxuVLrHuggJSzTLl7A22meLnKjOM48EyQwH2Sdn
t7aGRxvaKaQuKp+6j3YRsJIvSaQA9pnzU+omX4ZI07bdnCt4fTQrlRh9OwjTTRGI7M63+ibF+eOY
85ZhBAplB+EnOpN3N0tOfV1NUteurjKxuaWa2iSzma/djoinf2InMtawBsiRURsjd18LKjc/ifTg
gIUrXmmsHDHio5aAfLLpKPcfVV69eGlzAI4e37kGPypC+WGZrSMMX+5j8V6vMXqOUFaQa8ymY4tN
edP4iRnsjNxLCVCmoXKFOEvvlQUvG09EQeDAXa7CGYiW6ryt5c6v//0Omx/e4eVHki6K0OWe+IBi
CumnZkvZwRW4ULFxdWD7Ju7ycnTrs+m8WFYeczKKcB31Bk71LrtEkLjnMVHXodwJ5cA9KwbrQIqf
WLlDqq1ZVdGCIczApDOH9CyzvnE7ofww1w55PyTHcu7JIHBDqFY56Dkvsh/ZwGQ7M1fy/1wB4Y8Q
Nh816Se6/WGCKaSKvLmvtGvCsbt122D+hLJiV+fJ/BD0bD7T+DRNWeyTXS63EUMEBELdwUnkndHQ
2yH+7kl1eUItD2CH5JF996TOUTEkssi0awoPmcKVUAR8t74N/G03dhRfdVTNe4ng3NHqmfQA8tu0
hvTb5LM9kcwyEbDIRaaBzjcdgg26/gdhMYdAscyd0XPFIZzrL+OcEYFExVlOSHnHyji3OuCNMmE2
3zZX2qRfIPPldkiGTaxHOlanDmhIm4NFHhJt7RQ/dIWJy2t/FEDM/Vo57aZTMKXqBomgIPskr/K9
zorSr4xmj4kWokE3rStix8YSwkMTa0Q3hHq4zURxaQZ6v3pYo03tkW3lIQwo5LFo2V7++0n+UO/w
RePZIbaHvyB5bPn7/7pD8Qq3WNqa4NoKu1uXOsy0WnPWWqzYdVdhdJC6wYREK+6IJKzle/vze7X5
l87OHdMpksF394qpqzzS3Em7CgIfVuCZHpgtzadOntK4nk4aHJO1PUTPoiquXmgT2lEYF6J6NrXd
pQexZHt07u8gD+HdOvJ3M83m2ozJvqzJlnkQRnUYw2EJk0tWg8kK1sE+33tHqjtyZwoWUBlozFWU
hWh/J/utLd0WeeQjAB5P0G+Jf9RpeDEbc8qZNOgA3w9VTpHTFqipZ1er1qEkkjopSS8s3erJbJI7
x8zbfP7dh8QBzdkH7tWSH+aiVY9PrZsD71pkgpBLjVBi3X2Z0DFR+ltbzP/jGaM3wz5Y9Hb4O0sn
5iZFW26MwiXvDAHGAewvcnObICHReCUP28gTrjL5JEFcRTbAIKSC/bbObWRD0+CPJJrsmtAsdtCB
Pg1tsE8SUTwHBtj2sTyZGeQsJsPNo+5Uh9we3Z3hoYJEP+DBZJlXiWoc1kLjnQfmL0cuWwHgDNJi
E0ub8O5JdcjmVEOoe1fBtMimAVnA0lDOMuYV3YjvPQ4+Yb//XOqjfAqsjPs2+AWpTK4HqFun9rUw
WP5rbkWwUJ3/arzMWoMoTv0KnMq1UeITrq0n6c0KGhce9LTXL+Eb66f/RpDY1ohNHhM0iXfuYnAg
H18FyHfcwrppcse9fxXsPom9wKyhCqac8DEutHXXeGJr1i3JJSsUaf067AmjxcVhrZzR+CbHAWui
a+MlHhqbViDcBO1n06QtrYOSzJSUEndoM+7JvtyWqiZ7MTKe5aSbz5AHKNQkOHAU+Cjq67WRDfpJ
keAaRI5g/m/Ue0j32ZM0k0f6xpXDuuCsV6kCMarKq/iKqjF8TIzgGecnS8lIXNEagHxZsLE8dy2B
F7rYdTw+Vhn3NEURaRGxpV1uQYjr0StQLyo33OAceEoKFZBAZX9FjpvcQkQkQ8obaGhEDEHXAkiF
diqy4jMu8qpPi72h5fWqLMVXZCb6Xkw1uKNW/8fELbsxC00/Akc4TZJxTi12XtA0jyH39zbKY8Ja
ZuImUsT/tDgY2bL2GR3gK6wqUKQD66ZOSXsXW/AsZFJ/GW0C6JtqOluVUr6C5NWKGZ1ZP3gvWVCv
QygAXZcGXwRbb63SzCW3Xty5ij/sw5CPs0hkUYwW2PuwuVEx+Py4dIG92Wpky+80u2DGkOtxRZCa
wRqrqfQ7nF77g3QEVTSeF5sa0frLdtroQHBP6eRcB2+M1jhm652ngq/l+G20GU9LrqIM+mSmNcb1
pll4qlnb9hcrQ3NmtagXg3zQkYOAnuiRma5aFckXmB5roM8rHgccvfEUnwIj/4dNY/LI8v1UW2bk
F5EZoFaAoTCa2s+u4HaMGmE9WKH75JREVuYMiPxZY7baTc4RE21KtmSaYWvkW4ce0zJ1e2gTq9+j
HS8ARzdf5sb9oQQ4vA7Hw2YaCrILycm5KMSc2zbzYGMN3xmsZaeuJ/mkqz11mV35MpuvyMJS6lsa
s8GjnWkjaglAqI+gi5yNFBx08A5u+jg5DCvEE87/GIvf4N15Bj7E6LIYQotMop4ubXa57/djTT5i
5kqUcy3BzEWAkU5zU1wRKtSrrszCWwviKPFYYgZD9zuv1AXY1dOsN2gfqio5FKl1zZ3Ob6Vl3XlU
Po5t+NGY2dsuzA+kF+8FWVaAepi/ZeOJ3rQQZnet23s+kEVjP64Kalv04RlA1xqo+FtZce+zMT+e
nug8IHW8cfAx1f1ZwYgi1jhkcvvKrY5JnOydNVvG3Sz7Hxp00KMa5D/9osiOKlHuWSR62Hebpy4R
MWN/dWcbZf7lMPcwYTGvow0V4n29ajqZ0U1JYV9HuKIEyUC68DI7vABav7gBLVXQuQotVI7yQLdH
8sZFgQp1rFdavqR9Jt0hH0hd403B+58CzJjH15Fe7EFogetr3aOTzmQoSTnvQKIQwal3sJJHTKRz
j9zNLaqvb4KeQjGoEwG++zhV2Z3b+E0S+K4yAT1vY/RA34DQ5l351g6gZofektc+It7NQswWIeb0
szKC4mVY9LnS7zuuDBZOEXcnnJOQ/PmysZhBBv1iAON5sFuwrHMUwnT8FJLv9LmOgOka+SnViflL
PLMmBLBJCOCColE61N2ZqInycLyjFVr457vod8MTgMyOtR4dLJHFIZAkQpjgKtftUQXNjpQakopn
zIv8gpTUASEHRKmixEr0rZ2wDI2ZkJog6Hdwp5dbZ213kb52GxaleZZfuFabY9LndyaeH2BCy1vN
6oE1JI4ZC97Mn09uoYo6FXElr1OExiJJ4uPbvV70bbTPjPzrkDo9KEhkKwiqdCG+uUVECGSqXYjS
AgGrg1F1rODB6BMXCbr6bUaWOHIp1ayPx9Aa0ERgj1si9bjcNkqpkgYGN4LpfYq4ddGl0nwKsdbz
MtuWyxeCZKz0vWSCw4I734VuyHsrN2nuJsTEXpFxEdUKHhOVKzLzrnbvjXH+ct15NqtBC57e4h98
95mYydBLK0b9Rl3pwt7d9HjPsTmmoDdcg9yv2LzzKIsP+2O+Bv40GnkQ5vJDYQl+H+2FkvIq3Thm
LpP1G9kcLOz8jvepsxisG+kQgpj9mU2SG98SxRoOLrJAPfzC+oV1ANHK/92W/a3aRd/KZNPi2BdM
3v58NjLbtRqymeTV6DjVG042U3pU2YH5woQjXamy6VEHWMGmmljAk2m0M/WVMcbOOk8L+JvJU1fo
a7sotbW0+863G88lgWE7MNQHIrTGMlLuivFKQ0tMXnnG8e8g0756JK32Pbp7PRrkHZ7ZRyMfHzWb
FcZOnsnv9V6PVPShMbV2Kq/ctGIraswv0roUGvHWi3ZlxSSA0FxnLLeinF8br/+KYrtb0QHdzPHe
xgF998cxDp/vUnFjYMG79n7R43rDHEuzlVfE+evcm7TjaGnntu5QOcbOsLFbL7zliEHStt22db+b
y/EfN8rQ2Htesa2H7OIVYer3U5H4wC3rE7FkV0PGj0lbjIcifqidAdhalzsLdaZ7VVgskkJcAsOk
QUG8sbbStDyzYRkoi/MVgl3oXotErBvnJyPTvZVTYxYJkw6hkEsdFpvjzRzYL9uZOnswmZzQczd6
51W4WpOfSBwGAJow8blDYgUFbojLNX+07WOmvejIb1eBcPHN9PyRjKjZjIfMSzRsGr5BVCOtISk3
hmx2APchllVReWCiGm6GzEAgoU94dN3poJMNO4zAmVKLLfSYExiicF3EqIqPOJbxgZXTVp8lo9TE
Q7wO9pWPZhks1LzXWbT3IkWqZZxmuxZK9LwQA+qqJaOnfTJzvb/0rfyB667aLTlM6zJoUEuN5q8m
7GHda1l5bGVBax/VxIKlLLBGxyfDYjjXaEJBu4M98ryZPrETaxbAkjjdGJwCp9YK2KXG4a6x2GKI
tB8Ehl1N5oiNvOCZP2NNxcmHaWXDHiHfzlXkrs/RrOHAEM2ujvsTUlI2ULHtPPX1RVn5C125c/IK
BY+ytjddXmdgq9OTnoTFlsgYHhANVkwelaVfm2V2bNMM80MoHHCzpbUxvwTh6xTIm9HxD06Ytqw7
b5NDuP7pDb8MxhilXTRPk2LLjlrrWorSXCcW0W5hz0uDH+hrGU+7aJ4Ont6diyTQ98tu1JydiVp3
UUj4YnTzbw6NSubhdlRauyTxAlNsDQfq1hivS9EapyVxZlsE8lSNicaar0bTnwzPxItk+6nPH2cj
CVfSCp6yKrF2IyrcjVune2fCNeWoWm6gvE/UwjkIlIKUyyL92tUv0vzeBEH8SaHzImgJRxk6rRXq
vepbnAlj60nFSUDqPXzBgbbQ4i2JGqxXQahX8NyREnsjhIgeNecaX1xSma9VxncMINAfqtq5JAGy
hogYJ0PL7JUep4hge8KrioivyHl1m9E9t0nxlXg8zx+1Id8GpvG7jyZkMnrzHYVwvR/L/udc4RBL
U7hfHvfsGlo2y6AgKrYl+vtVT47pXkcDueNNg8YW+F1Sk+iZTvsgKvt1q/pHT6EmStDzX1Ffmjik
5a8x5bewoPdsmC7in3IRPWeZ3AytMBehidgFt85TpU+dH966qT06meNsTMG6x12nOfxVkdbOUwx4
clX/P8LOozlSZd2iv4gIvJlWQXkjqdUttSaE2uEhSUyS/Pq7Sm/07uC9yYk4cYxaVZD5mb3Xtufd
DFzimpF/vOnpZhKv8hMKtebYjP6Nryx78cziakUlvZYaRgxAJtG8kRN/iREI8jO4snBvG93QHIyx
/rR8pZI1tOvYcnhOR7veuA0oxQkqFr90/5DUpQP2l/bhoJAbznFxC6dFHGF+tGxGpzh0Vv0zmjh/
uuAahss+XMFTrYS1JAjZ1F3oDrW7m68sUxmmZaH5MnSmC95UmSdv6IetL4dpC2nXPumQ/tK1XEB7
s/qkSm52g7JxqymCOISM0nPfxJHMm3tkpzX6Pp6UzF9QOkRpdIhUyinC0oDkyvoRMmMAhW/6Qx4K
G5Q2WCHQaZ/CLdnBFK1J6s6g467MxGn8pcHKAGnEqlpF6rP0/GHXeQ9eGcqXfomueeYmLrjFM8gu
QozyPgkXjFSCh/OsVbCyGhOcN40ZbBFoizgsbGdfrQHJiY/h41i+O/CAz3lXi50TIGlkd683Fmq8
mKbhbbZM41h3JAV2a7PsfCe72Y+AOuhvirOXpUy32L/9tRYA6r1/Drr0S62XfCcaxfUwGZ9Ox3Kz
mv2JtVKqIK5uhsV+q/BiwwGwtsLrrKsc1OFLfhZ4/cvgwxMccwK4i6wmfceqIJ459TbopLVJKf63
uBCaTdT3w3OwMJ99PKWeuKK5w+Nqp/iE6+GULqQZdYNPOnmqh2sww+TI9b4uhmbHEIfWO3cfycdn
e+yWo/I4vuwuq8EIlXcSeFl0MZk+9p1tHrzMerPrsD91E/BjsyaokBXzKbSb8tIt8ttoKpcflV6c
GT5rK0WehESBxIHF5x0MlKahEH/mmSgcckB/GwElKmg1RH+WLGPsD5Cpwx5Gtcd6SLYu86wq2pQD
HDaLydu9JvhjEzmaPdjydZOICglxvR5GlCsj8QtJHgTiEsJ4JAFad3gL2z6B0InNMqfkrod0OYUT
OPx0WC6aDgY6zbcQifY9mjjDNCid7ePLJvQOzLPvR4kxzL9JN4YGuIrLWjTPi9Jj0syAVw2MKLuI
gfZsyJ71C7xqw8h2oznNyDCbYjc0dpY8NN4U9TKPtULW5jkVQMmpO1o0EBe7L01czWiDPPZl3WyI
A0xdsSNg+mXtIj6+oPpwGkY1Q2DEJhX4BQzMLVvmPQEUBHatPVqnMn+qYTBsw5VMM78vmKSO4CzD
DsIHa0FbSxS1frnpPf/mWLV5bCzr1PgTqb6GfdbMROJIe8S8eP2J1nu513130PS3u8mGE204UbGn
lGoSoxwVWEij2laTexYkXV8YdfPhhhAks5rwJ/KSqGVUdfE0iDSxFlZS1hDwgtW+pzJENlYvLuA6
I8Vt5P/GER2d8h5TD8qLM2Fy0wG6zz0ycuu08h0ctAqR1Q1Bdwkc0d/mqkJWHKXG1mbc/1jGe0jK
LbE3LPftS6fZWkofDYvZv4QHksxLNp4643cJJPTSCfttroRJBJurN1U1UtqYdJ5Fke3ZtXBCGLY4
dNViMAKzNtFNScd/SUPv6NidulrAHGiUUQ2Cef1r9ql76+1vpPwO55465LJmCpka0LHZto3DOPQv
wErLs/JSCIPG8/oIctezf8LTBUy2E94mrXNj2zf48wOxTpcgX3/m/iT2X39nBj+Y5emjyK39glPl
5PXixeWZ2jWjtk+hU51FI8TRAo5wIOj1mgKxO9ceNFKhOj6cQp5cTc7wXPB4kr/8J6yItC3N7B9J
THacmsCTfZQ0cVcwpqI4/LCa6OdE7GxSlr1zz6ew2HY56KWvi2PhjLLn+jFpK4wYbnhwzac/mQ0W
oI+EuZHklBx5Z6/4J78XyF031cQXPua47CtRY6bkSqJqzTIb7soMSxqu3CFwxmdgol9/dtdoHcpD
A/OPLvzEIER51zjYMlx7vfaUsTLzNn2Z2kfwR+VletxTPPgHbPv+8QvaE9UmFMNxArswOTX4lc7g
zTVJBuAsGJYFRyHVSxsMxxZaoO1CKyuiqgNw3T609gyIy7F/QYfln/ycobZfY1a2yyHucjWfTDNj
zef287Xu8xMGHnn3oMD2am6/qdzezp3bJYZvUmHnrXEQ7SoZZxl9gnOtQG9RVzi1oJEa7NGEuRsK
Pp7UC4jPthImzSP15/NSF8HRKHOiWkZHb4psyPdDL4/sgbxknRgISHtP6gE8tdXmbFzcX50uuXLR
fjg9xmNRRZTeFr7skp8KUnz85Y7uuEWH/TNzM+B2Bm9IVEVnTbN3Wc0WYmTP9mVo9XWYbYfVom3e
tPuUhsF0n8xsPHfucjZnF5lgNr6mosX+2vOX1PeYhwXfGjZv+xHNAk/0Y7ZM5Q7z2eaHTjO/3QLg
/KLJBEqy1KAPdlq2PLVlEVS6PnW6YznB1U61sbQ7Q4X9xkYpe6HiIIQHaq+2oKZE6jyvY3NSxABs
CenQiZ1Sx2TjPWIHHQ/m8ivN+mWfzl6zUY+di1MOwUZJxTPumeCCVHOXg//yWIFcDZw1m6+/BLkf
4GYigQtzpZXgLSQEIUpv0wMWYKTyDGaIlsBHilWYOOR6Z2spMB9a2WhtBsc74iSDwevwWvur2PQz
+EDTl6+sdYjgbCFdh4z6itL8wU/uzpEaWOyMjzjS2tnmummZqOcEcURBum0JL7AzcgsIfSbhIsoP
mF+MDTw/Fi/NhxvFZS0dzpmo3nhOfWRirDc2H/yOyMd7zod4ziu7TqbSf2JQLa+zG1loFLS94cYP
L2veXXOoLpTh7c/Ayn41mwkPHFjU7r0SM9nAUS42qwR8FnkDg75LIVHZB3bT3aTJmG1Zs9jpP9HB
DBvbFeJkZYrKG6R5UFfX2Vc/I2v8ymN5ZLP35V5Ejy3dnHZJR1hy3C+SODlNje7RS0D/9U/YyeYb
oIxsMxcWcb51J1jrcOEXK+ZWn2i93ZhxBegJR6qv/PZdNc3VlhsqvbtwJ8bZk8Pef/47M7q1usn6
OzL+WVgGbqsBk2nmlfmhtDMDOuT4ks+Zfy7WuSCT3dmmuvU2GkG10XGjphFVelGGd37oXljKO/cp
ZWlT87C0bdQ++Q2PFNxkM/FtLrwSySdReTCTo3L4pPtKIRT7C+Jt4+jO03dP+3JXAazaCkvgOjXF
qcxb1E/DfBfZkD1DFBtjNAgmF2v5OvXgd8XsQgWareYeZHTVvs23wqw6jJ0msrf4uc0daicQYZk3
A2RoCWxfkC041modIhtD4Rh5h9Knl80DebXL0H7rqbRyr9tJo7IvEaXhTY2ASNKo3QTckd8VAlfa
9z8CA9dfxXiAYj+Ply7k6Qg5F0aWgMfxga3pLYaypZUMQSRfhD3t+k5FOyVcAvz6lcHsYr0MxiPl
0e/f6Cfmq0fYFt4dAftAhVmcma3NcjykoQ1JF2xs90Mrx9rjIYti/kO9palh7OKOxfYrhInxD5EC
M2vh4sEsdn1SRglpbPecbWzKK8fdNwQyJuWERFw2xSEq5/bMSDGWK+0vqHr2inawzyltkTDL+dSQ
2Lid/Fkmc52fbFSzFxB1ei9ptyfgFkx/6KGgeO3MqDO2gVGQWbv47T5llbFtyiKF1+LWh5qAji35
3OhCtD0eU6O/SDTS2zq05yc7vDm5PdwDotDPgZQX1rBdYhE2IbM/eUnNNygT+csUlVeZHZ3w0s+r
iU6rZR4SWVfPas2dGUwccAT36HxdbkwA0o1d6YngqDKOHvVnmRnmnRMJC3EVLAn5JvzCmUQ/6YW7
eum4HUpNruhi6aNH3AABJFxWjlHsnabLdpKE0a2gpIRhaT3zC+SHgSrhgKru55S6w5PTy1gyeb/Y
ofyLFUp/jxqAV5XYV4+ayCJVeKEFAq2+ut8Mmvc4a9JnyzUZ14ym9TzPI8//CNHiC+QJ2EdvlyCa
GddjXvNT9880YattWcpt5fogaVjsThcWi09dAM7JHeogCVL9rwjLKGmVWBMPDf0ukHwTrWrIWSim
4dYxjBq62d/kuAb2mtVoPLqwEcohfxvZOZqr9WDrAanG4hbAUTSfysKgVLHq/o4jhSldLec9Kfd8
xiMz/Zxwa39m5xMs5avvvU9Y57eEDsgdBsu31k3HKzbv36jP9ux41HOVvmHMAK3eosL2iVPM+SdR
TuKd6et/mfAWPEG2TnoAiTPl7DPKl2Ul72ls7bfOpSewre8mGYWY1+eG+b4rtL75H53vNwerL5YD
IbMVq/xoD+9qeYYRol6CrlVH9uv6ZGRV7AZZsbN09nAy/ZSE7NxKMXb7vG9/M8N0znJIP0aCxX/h
zes3PtXZyRjSeWc6d48szadp8PVFyuiCcG58nqIqsVqCC7w68Ddr55pvKVKTqDGci23bV23Drm7W
R1IbStc8bbtLtIKKborcR3WZU+NkhdiPOPjZDy+EUwMYXsWQJtJMNfnVDqErfh2LFC9OAaQhdgvz
25e/q85jE55iglAr2nh9+NlopNSKjGNNY53l879UDYACF2feYx5BBloBV2fRu8mqlSpDGAHepJ1Q
sriOYIQWCsWtDSHiIjQBUkJk70Y6GEc/eLSZIvCOCncZTKTQPAP10zBUrn5Xb3sK6pubg4ZHFVLu
zFI85YS1E5wBhRs9wPd1af6OI78XEAk889DjmGpE+3rOdg2z+T4N5s08I3AwDHL78puKxpxt/Hzw
SlvckffUGzua9jmDoAsTtm5LV9MiPS/YhfoCw7jBCBZ9tLp6oYDgRZUyMX6bQG91pg/MEjEEUX27
fsrUGb3BW1kMfQxcT64mtqBH5W/fQQafISiTJZ4FzyCpWnx30Q9rwXjiB2Z1HfvGO7p6/Kb4Le6r
jzigLyvYiWiV92nDljOfJOa6ta0P/pAhue26747CB9UUoKKX3HzqBL0i1hiXxjNAGe2reuusbLTC
fKVoKmtmyHr5xQ3pXafquiI22EpcXvBnloJRDQl82eigFGyWACA75hizBCzLEw7Xk/DYod6EEBDk
tOLps0qShNyUx32ZKYu89DinwabUDidswLaShJ00nhWu4agMGAQ2FhGgChW/Lhh3iWLfzXnNlx0s
XAGkVQJazzYR47lTSlAIEAX2C6S1Wbhhdj2PmRZsmuolpMAB6kv8bZdUAypSInMxxY31sKv0bNJA
ttNxslYH4P+sEEtg+qEvYL2T35AOrHRMWbZTGV9i1xH/PkbVt2p02sTFyDgopzquawcsIGDo4Iro
PAXTEKdVwHE51et+ggDdivXW8RNjLyBeivxtBGCMMOgSHlfqhI1kr6BIBZVJOectxHW0BEkuJXYn
1OOfQoPewjxpHIvIIuzBY8Nd0XpsXNVdQO2SDYu4MHSkepJjXx9Y2pOlyIx770/jtypNjXM0Otnz
V4vtjPKBAuB1MZRkQubV7fPowbwQzrhHEsMnatgvkPtxqE7sNqw8IP1KLmuMUTSIB5WDTdaugztN
jvup5CgsSKYg3xEwMNiPKy//D9FUO2N0SJAkK5RRdXVU7r/Kgd7hqE9EkV5MOERxo1tddl+tnxeQ
WzuIAtI2vLjNrKvoTve/F14PqgRkT8wrD3Kik0+ODn+ndlrxiVv+u0kMw9K+GANNcIhrYgOaIj/W
9vLbtLvq3C44vkvDc3ckqv3A4OFcUvVbBm5HpLTHbroh0SB8DCxmEB0MSW0snmbdP2U0Tojt5Ord
cCyNu5LQNYaOpKWUfvAeqQi6+iiR6i0DC96uZ/nB9PDsL96YZCSw05C1ABHa+q1YD532xicNCeLo
6PqPyWBiG0AbwlgNbTnVMrvLAlE95mn/IMYZ8qi7JlS3HQ2oSUpvtw6bdmnDm8tYWyD93wFdNSnm
4W4Vqjuu2ONY58vpkrvhzVrXdpv29KnzYK+7qiLDBt5/LCoHllh71gHpz6SPxGXaHeYm+u77AtOu
XJf/ca4Kgn/kzN1hzTyKY0+AOOEfBRsh8ORE2fEyWE+OVeDAjYi6LYXBFWlBwIy4SsoA1TsU6ZuE
VXIwvJ633Jreuc85foULB8Con61F+MQhqeCgjAfQ3t59PbyU0WMwTFfCL/aGcB8w69U7gwvyE+Hr
uCgt52ezBnf+JZHAgIVojy5q40/Qa5qQoN3xewkZ6BxaYb7RXRB7aswTh/E09L65u8h8xBbKlN1h
p8GkT68MQsp37MITWVAwgyKsDITDbxeL0l62CLRQN6k4dYKDi5eXIJSx2cs0Y2HGUOUQzMvE56ax
IfoW+03ixgyj/iuh/BxbU7+Pphm+cEqx2Sr3qFHdI3tUtZ148ZhfVURiE5PHVJ1g5moytqtHPO9i
NHVMDuUMb0x6e3i1Lp3FJYD6g1jOfe2CRm80y9yDZVVXXzv/oDd0sTuIKQkHe4F1bfqQz/8pUuGy
1ifdhZTALSX2TrIi/QGq4bsOg/I6BIg8wLuf5NIQKV2D4ksjh8NjJsnVzpd830R+Sob9ig/Buodp
/RoCSz5L2Dak6+S/504Mse09dEDsswqzv0mPcbzjM+MvB6rvWob9VgYRmJC6vIwqEIc2hYVNF1ed
KmaHGBE54+UjRAXK3MP5VHjxTG+1GYYlvzqiuaByPkcy6vZNTvZfnQJI0a1wnkuRfrJvF7CRLn5E
uszXNKhfsMGC5om2OB7UpeKj9HIXHI8n162BHj+eO8s84ND4XEoIpG6/Tzlv9lVBwNuAT5+WHY6b
XykqFtfvtqSVDeeGEp5SpOfaLSaqox5+sWEjcq97QAi6A+uzRlN/khWoRHfOGU64ZI427iIQ1Wzk
Ql6ny+Z7R+IvND8+6VM7Tg6mXFgxDZQsnPDtujEHlZ2k5X/2BPQextBCoGQ4LDPg7bIviYhvnj/c
dSoe+qdfGfEKszKNPeVGfyoqbKyKhczzvNbtJfvR9QHXrvVvdP8B5DNfLId+tOwnvimN+QYb6Ad7
9Omgqhm0otSXQDuQMIsF6K0//qH2V9uOliw2UTykhvsTO9019f6IdpwJnaLAbcLggGCPnWW0uIj4
+pqHtDj3ol2+RSaP0ZadS3uL8mYBU88Bs9jzg024cLcs0zWlS620Ap9aL0nZWx5JWirOVqG21OmS
Ctj5hUyIr7vQ4c0Oeya6xUxTzFSsLiHSBr1kbvejCe0F53fvYQAu5c6eGfYYS0R0bIizqmvbD7EI
Gc/MgTSUbp1PdWJhubHHnDi/CoOmvxbq/FAo+V2zU/6MVUwaw64U/lshmJ7ZAES5QPSmG8LPsYNc
n+pop83pFgAAfRcn5UN8UKk7J186ORRq5CHPMIZFQ2a2NiXViCsSNrqvvsJObs32fgIesVW5V+2t
LALebUafltuOl3TlexrKwkzW9NY9/IMIWPmNQVPEwiBkfbGFeUdVu3lwU+N1zkCfV8PHVJg10FmM
hxPq3oj4RoLi1AEWz8QuySbeSVPis4qjiJxzIieQlm6wKQMDJlVzI2yiT8hNnrd6if7Bn14TyM/Q
4Pv6L5iFN2XeJycIeENh4vIS27zw88xrGpX7upmPTiEpRuzpBaA96DFCQja2vGaTQl9gh/Rf42DS
z0pcOwK6jG6z39UjZKC2KB6jr4Rmn3n/CjCufWyysXmxA9P1c2BHf4hXeSvGJU8aqiypjSQOy3VM
nDo9Rg1Ar8HEoCBzZbx2HqLn9UEDKC9NyD6urwmMNtfsZFTPaJW5Mtu+OIXhvyF/oATT5XcPmLWv
3aemCypCsSsKQwM2PrZMzLt/3MrBhZY23Z6csA9nqV7o19pDWLpjrHL3R6QL7lQHLtMMby32sYIk
2QzXoPQy0uDKpju7HSu2SoRne/gHpDDbmwuHmNmLDvFTpPeh1b84M0KUCPzKYcW/f05xZW+WlOca
jNb3rCCezcG6sRnZ4W6+1PXr1Fk74mpwgz6ULo+z3GwWE+8OK8sIlByCxYAR+3q2O1bl2VQVYMXh
qnus1p8KlA/uMt1LVRP12XivNeNKlIQTsYcPtHooEHMbrF93Xm/4bK7Veqjs/JYPqfOEvI2ySbbp
eZ0loyBTk5ZVcCIMM+ZWUwTOZjEc4155DS6gHJZuXl01SKxD0xLf1wTSfPO65lseerg/1uwpsxgS
Gjm13kQC4hqImom7UxxXkxO3IPZ06/Mz4y8JviS2CHPPzGR9Wo51X0RxzZJkAwmbASw1z8HvUo+i
dlqStnUOZjs6L8WdnJPncYzkLQjrpAs8m4ic7KcrDCu215zA2/bWSMIZecvXrUawItgLn4M8ZXJV
afZwguxn9v3I/4Izjl/vNGcAJ3o0H4zsjO/p4Pyxw/Eu517vOGXp8gYZvjojXjIhjW3mcrW03mRt
tJzHvdX4Nz9N+z+N/74qo30zvqnI573K3T+8+QBH8yKyj7UonoMQYwkp5F/GFHROPwb/7KDmr4Ol
/XB5gGN5JCliPGaMpROnw7lK2BH5NANtpUEUihphjaCtFkXEk/pwGxnWtuo123ljdJHMipwrYblN
LXaVugo/yOdNY77Ptx5tF9PjEu/SZnqYrr4eNSNb2FOn+X5GsvyjX0s0ZOTzbuBDKZoSws2rOX1e
xGrgeXhkDxLrREmx8TtfxQWSQyaS2OMJZH/NqnE+UXw8G6YOkoJwaDPsiXVyXCJISODeeV76XjOX
SQZikDijHpzVyqZulXV9tIPywKFHwx1M8zkjvGo7uJnDcnhOwqytd16WVvvS97/jSEgTy1/YFdJW
bVNnDY+1pV91GBE+lOEAWUwr4eZoN1Dn2fyk68WI/OuiG5Y6DWzUXPs3JKuY/edQoTnT8lQXHkUH
yEd6khysMQZdJ1zu6JDGV5GlV5swArRlS3226qI7TbZRbq3KPeSDL3+2HmPldXa/2cy4T4xum6Rf
5mWL+VZv22GuX75SJhtCgjzhkmWsRZ+gfPBQjHCVux9wgtnC0EMnDrqeUyaj04Sz4Bllv6mn73mk
2ntKP29qeQ3trjvOxkBtLQd6aARBfbqSqEAxtQ3Gob76boafcwmBg3fNeE/tAxpVDn/ZhbE1EBQF
dnu8W4P+XDtbHaZppyLTZihCDsfg1zcxMq5nAYBDqYQATdThsulrSmUE1EMSzD8BK9gvq48lpcnF
VhCdx2aw8w6GwbZwSFtwKO6TTWjCAYy0uTHlQyKBdi44VlXxlBpEPOazVDtnMOybRcFDh+GG28Ik
cjBzrz1a7PMEbGYzj+OxSAUaPkqwuJx1tG8zzisym0fU/ZvB87pD2zJ/6CwFxnEBA+CZyJnmT7do
re96YM5L8wH/Du+1862q3yOUuU9uk/kkHwzMXmG2ztJ0bvASwFM0Xr/zLSHA2OeHySN6s/GyHabG
T4PItjvuHFOU+obL9jwEAGxMI3+t8FvdzcdHGlrinIc0a2HbHDEwLrdV2TdIT+6pr8iyL9duR71m
XVTgx3VLFkNgqHVb4fI5kHtJIFPKDLBxTYeUCEC5FayjDSMqkHx5c4LCci2iOTpWHEGN05vJmJPd
ZDOfhkBlvw+rLo7En/UJMdkE97QV15yLYFuZa/Q8uFdPsAJhvU4nWLp/YeV2cUf6H4sFOW99QzNz
WGoNntdtdmgJj6QBkSJnjkfP4Eyuuv4Vs+vO723Nc1J9LwVFZTo3DTkccttF4x+z1j8acyRrQBfq
oHuSXUMGHOxODwUZX08BA+AMyf15FNP3xht7kAkcX6KUw466aY8Bc1+yONnhUcxQdAw2KZ5tcS/I
OUMp1D+33M1URMPHMFoMaiuIQB3dbY3vJjH7hXJ91f4J3OGrdAGORLKMNljybwirEhZX+f+n0n1o
rP+3th/DERFF5D9FIXa7/9L2t6Zyglll7jMZw/1ZyHcZAEyq5G7Vwwe7+OHqRoAV4CPHlsEWQS4t
503nn/MGy82Acvz/FkMzVP1voS6uF6SHTEVs/kBIdf/LBdyKqsmWyCqf1gv55W2iB3zf+ViSTG5z
psInbuFSVP9U68KaROizCtPazyHWiLSYDyYyPdSe3nLzalBxxsT3E4XiF+N/MrXNZlcE2j12XfcD
uMJdaqvmLWZIObTzoQTEtAMtxuUqQ/liOBRzOc11DvFr70Bi9wS7VkzwzFIl08MAr+VW9ALUPhf6
/DiD9EKaKhN3Y6/rqd9YCAREYBGuCEwArBgBa5hAjm7A6My9hWpO742hgKayPCDf/u47xkBjAnDE
nzP2peIUrOqNXrO9mDlx3QMKmMWGSGS6kujhpS1vTCP5T/py2YQueJjW+RUxDt/mvSx2Kzo1tAbZ
lmRyQoJc5mV+tB6tqQIvrxuNqrI4S3vgFasRwmZquGRwY7eLosEKy3kHsSJ/0uTgGmocmPQ8shDb
QW9tM//0DI3AMpUzSJphb1s9Y2LmfHIoKgaWzBznMN8XlYWaEFyNZQ/j1Wu8deuqjA9RWivHmnqr
RAoYIf0W1c10QCpp0eMOQaLEX+LR0DG6JAe74Y8oJ03XIC0kMWbnRq2CCI4tz6VnhT4aXbizRfki
WycJGKnyhat3CpV/PjbHuwcujfWQvwOFwEwTI5hJwRKqjoQ8hUZ6wgqCOcQynzw2afKf63J1Guo3
XrwSmCebUbrnN3pOEadF+TsSwSefj7x4XWnvEEGRmWenf9mbP5MemO7DcKTuHZ3mmsofmQFEzjIz
3Cde06JQhA2cBR04F+PNZ2PS2y7RWgMF2vxrCfmIw5wMUFSOALXwNdYCC4ea9ZRwhwR8LfkPo8sp
LDJ/V1vULlXavWZJ20UpjdJi7Vr/Y2Tp/Eyxzk5sqZ6soNkD6Ffv3jyZm0p2gFSNB7UqbttyvvUf
MusBpmSI8TvtUhb5asVxtoBh3joko9yLzPpgpGQn2ajeKSCHY18h/mpWyRlQVqcxtPnffh/rV9vs
1A/LY9eeEkRZWGw+M+aMhyav2DoW3XUMJvm9HowLmzFEZehgr0TEAHYox19R1zxrz1igKwPEs9N0
Ore2u6/Zlj2ykW76YZFnn5dm1l84rOosmCttVovNgtuuNKxeY705KidnsT14CwGCD8dBnjqHlvp6
44TND9MBYbj6RHCYy/s8Baz+xu8+md5JMGCG7uCqbiGd4JhYky6yb6vIf5lT/lrbFz+EQuuyfd7z
zZDjptlW+QzncoXoj9f75Ih1PBkdjRHyhONgl7/ZmBHGSVgxiDkGkw+du3CvRGb4sY3hNlpBL6YW
75qx0idVi8Vp9sdqqvTaVPhctUCy1jwczU7TEBwZlLH1eLqWbmC3V8VID90jzonx4BcaNenkvrKr
fG0jkLhQ4NZbQwNdpFZ5crhjecScdguM67cdqTkZoyc9Eok5LDvT1NToqr9ky97M0epNgQEYn2wH
a2JfQr99K43uvBDTFZX9uqUqVnEUTuWGoPEJxpd/Zy3FGyfZewVNepktv8H9NieV7QYbMoCxMWua
7QtfaRSH2fAmlL9vmnHXFP03gA5YWybNNNICgd85p8VcXxgQxr7veEy61rdqRrGOitED9N4g65xZ
/48O3KEW28Z2XPgHfqF8wqnHvxUZSjKcj7ONlnQJ0HgoNZe0qN5fzObZRggqwXB6LIK9EM6lHn43
0+iwR+WPCTOZ9b5O/y6NvW67UBFYXFS7VFaIkkvorWxZ67g0CThzmhwraE6nPthogt3s2bNVdDJJ
gmKQjl12Qiqsme39ZPhHxeXsUW+QLe2FH37Z4ejtQRRUAKkdJj95JN683vsW+CNBRfzohqT42M4O
2uOOhRJkxUVgGsnicyPWsKxTm2l1X7W/e/O9MKD9IfZJjYZcZLnWMdtR0IPM3A+AfZft2DGJw7gS
04edkTufV7LzHhJn5hlTcCgb5BO91R3HNWpfGv5MZejwCLVyutVIl3Ay9FYcuMXzOuYkOqrpMKjL
ULAbj1zuDViOn3TzPGFT91kO+PNIYFhfhvmwKOu1HZvb0HY3l2xLljETGKq1XWMxGOqQ05Yxhaw3
OPo9iBCo86Y2WxOTLWMPOWhHDTrtV7Lrpsbq0aTIhg3xVCY0H/Hi6fP6SCgJu+G3WvjYc94+pLrZ
kzLQDdERbSRD34e8Sh+Czk6iirJb80nZw/JTnIXZf4aI6/ZMiW4VLTJK2ChxdQmDOMexUUqPOKUk
b+oOrBotiq2DHeZ9wgMGdpiB+Stouwy0Vpoz9EmPKmt+6S79kYv6GVLjL5jwRINLD1Ipn+mcO9kJ
A2QKJIZuXhY2yFBmy8QeToAdA+OmDGntXGUuzCC69VwWsoInFn62flReshb9+ILuSxrmy0ji64GK
Z6IyOxFw9R+yzmO5cSZcsk+ECKDgt/TeyKs3CLURXMGj4J5+Dtj/TN+4s2GIIMVWSyRQlV/mSWas
uPPqKL7FCZJPlo7GKs8SbLl1Oy5t5a37uET+oqxihdcrXGRWdauNlvxb+EkgKCCTwVAxdllG6J+R
ORZb+P9L4RF3c1KPzYe9rgus3l2FKyKvbG1bMUiENdjqawhcFLYjPcy8gZODn2Kh2pTW3DrsF6IB
8h27Vn9yS13xFnWaZd7pOlqnQQ52vIjUoOcT9LlphOlOlowMWby1WvlZRAzcbaro8XsesW+aL2En
zlXFxJQwwL40fH0ZRhTbJtLbp6G/o6cyXla+92GJ2jlVJUlSVFckfzjcrhNQrUbRLDC0Plw41ntS
ZhflRPoeN/26oIu3y3CCeH7o7iQbWXy0J2rIw2M/lh81b6j9xPyRPw+ujnwOGSQQN0PlfBM+t7es
XDbo5flSz7txMznexg/oPbOG9plNGF59zAUAlxA4jJBmKBvBZcQ39NRQObQcOHmw87VfR1Lty1G1
LaHUIEKRLG/5mOF27A+FhSgprKzaNn33oymmZ6aLJmpubMC1+uPE7GFDg7NUnob6whzbajGnZej7
TpfS0BBynXDdjcLBFWCvIR5Hx7rmBFV4E1iUHMOXHZo4lbt7p7VouF7ENTkCSIHN21j2LKDbGNHY
aJD8lD5tnMYlwFBnzDp1hZtz4rNavrSOCvYuwutuDMothQv+MkDTZuM9XFpfcfVrEdjC8Ui0Rdt0
Ar5iRs4MqzY1SCJ4w2uENsqAXg9niwvVKZi2sCY+rJ4Q5n91KUVEE2UHBA8svOT4zF1EdxhbqJZF
mpKySZBPaY5nEicYZdNB0yY+xnl/xLJT4zac5kWQNgZMlZJsTYl7vmxEsKzZPSw10x6XWKhuE2aw
K8syqFwfZmniwMs7uZDU32ZGQjN6N5dinE0d+ICpt+8G+gZcAu5o7c3QC+8Vl0C66cWQXIVNSTE9
GMGWRNVm9patNBVka3Ngk8trBiT1bejXq5rL5qbJZxejqTP9Aow7sIg99wzq/JaPfhaxzIuxXoYV
ypcm7Degxvuo6n5VKCl2NyW35B0kQLTv6ZNjYfINe5ZSEzYdfjcesrLBCzo2pK6GTREH2XUwi/ya
M+Het2X3xk6PWF+Xa+umaKKTHQfbSEFzsBL7G99KckP8KEFsZR+OV25n9+QKvQB5VeRc3yZVc2q2
8lOkC32Vocwv4gwTaJeYW4+zJwhHKnmZ6vTH3gl3E0T5lSHGcgO69tSCgmWhSKmaXrLWnnTXXXTp
bhSaRgTlcyA+iZ+VMoTMtNG13PZIZp4gFt1s8yWaU3cLVlets+g5zeLxK2qh3jgR6Vg87S5/2+w4
ZtVzD99zR4OBnfTWta1ljxgW4AqfdCC3gBPqcnRXkZFcK+hc52quX46Bca916I5BqVFOQLOKNkmL
lJ88PvyHXecO2Mranw3x/zjs4tc+pdxXE+wLWutJRfewhrUIgCe7y+KzKP170DAkNkZoQw5TspGZ
OyhOZlyyK0hGGNG49AifLJqwT7eRBYkq9H9mY1NuSimIdiBmiaz8OXCaIM1nopaONlfugqFRlH9G
nUlzH7XzSzRTpqVqRI3H5qs4IdTk+sn9ZUBRBOPRiVDzJqHLpnCxgxQ4shHNbmXpbFhgRxdaycgH
RhZrE8NZppjScBsjlLLWYr/T7qJgIpEH3JnkTPUqMrOk1D76LBKWHhPlbKtIGMCsPfkdwkwbq5lM
4wXsAQ19w/WL1W1qrg09+B2WAf+I6r91kbZ7aj63JpGmRchaB0KyjwIbmewKy+/CMLNNh8HLTYN0
4av+o2vMz9IJD4LVpzQNa8d2XWOrXp7NvideyK/AnYUwwhnlEfpsvfRG7ONoBMPa7lKQyYF1b6Yy
eGpzM1sS71hOpP83IYkcmKTIg2G0Sa0ENK0dXT1kOc4BzVdXWT/cyBMvel9tJ5R+kw21SIqfogvL
U49yyob2j9N2z8hMVDoDIVo5TFEXdjj52xE6F4sz8zOhHRRDNxjltnNrfsUYzXyFn+uJys5fOsOy
Ra1DfNMisRO+2e9ySIgUJVhYQGh/GYRYTCgXTGGOOe4bfKV4W6R+cM0feO3Cc6AkRjGPSKXHium9
gTixKhB3MP0769BCu8TOT9WLrWr22o+dJuuLioGfFTwVWTQxIuP6ylbr0iTeIUosdbIF80ou4MtI
pykgEXaJokF8KR3Jjo2mt9SdvrwKLVoz98tx655zO4+QKize1opybiSasUexSYmc8kYeQ1yx2i0Q
w+85RLEB+QMZE7BQEep75YYGooz7ScCy3U8Rvt2pWvSV4z8H317u9bsefXuhG0RSG2NuTAX4SUFf
sXBKagJ1CzqWjfBCfWux0hzzrGuSMVgrdt7oqYU9DEDZpcErJPiUoWrSmSM2wQAEqZqvvxVrQz7f
d8jwbFUGfNTN5L8UCTb6QmKSIHS7AION/dENvZWIHIfO3/Ldz2l9wJNcLKoBynNcxD/hZJAp1I5i
1Ov1oBR5DhF/pJyMqyhyVnZmvSY1WZFWMZbo3Co75xKkiulU7xhfcUEo5IGgj5ytbTbBopg7ju1o
6nfDJsFQvGgrJzpIiN7w6+An9FqCvYZYpU1vNif4padDrxT0PywMP0TosG6RwHxH1qPYWLJ4j6VF
0oH1SztjpNxkqrexF+yHpvugH6Rdmm1ZrZQIxNZJzZp135Ssu49AhwPqorqsaBmw1z6mj3VWmTtI
y+m1rCyE3IZVSUWiqppT0cHwp1TVPXKKZyEGnW5QsQGIMJwH60cWjd3Kx3o5Weynh3L2DKYzYinP
9/QjcHacpoM0i6We0dODpgV4qD/BasxI7II2bybrD56hHZfE8imzoKtrOfprLiJzqTnjk+f05q6N
zKdRvPflcBhspa3r1ssXeOPl0i9H2It6dvQGLnmq0oZl0XJKp+6AqP9AOilnrsea8cO2Kw2My/QL
lkDFmTTINm1TXhknrMwoaLF0lICNmGIjcRQY6nFb4EXlBEdjceAPR6OX6iD/MgXmPrKQ5KdidD6w
/E1Ee4scXT/EpTss6tLrD9HMT8/05sbIBnWueEl9TG2NVuvLtkYXb9zBxKuA5RiR4xKpcEGVNb9A
MQRHSIBvDhZxVDwSMcpUUPXB0gyqeJkCcR1T7QVHEwVQUZythSDKVU40aA4YX/ZpXIagUo71UOmb
AYbTShYfYweLomWeEKunmlT/pMc3ZaYvbYEZEGs8qhR2WEHCM5ycFcGdeO/1+k161la1vr6OCsAe
U5HMpbzULNgs5kwoOcu8JNTW+TPnosfe4Yc7agocDFymvnR942k0s35f66AK4owhvGNlAHI74tFp
4zjLaXYpI95xujToL/JKfWkVeBByKgayboRXoF47d7ymAQypIJPbhGibFvdn2szLlezXvc/V066Y
BoyQsquImbxmhPVppN/MMjRrJ3MoUmWrsc0Myw3iwapPXB/zIafg3hvvlrSetDiql/gi2GGi5xPv
ML97mab3yh9+wi7GkWG1i9h0m+2E4fIVB6hX5xgcs+Lgjqh+fkFHT+RXnw4dLCuRAyKxKsq1NbDC
O4KnzHMhO3QxM7AJDtDU/vHlwJtsJJ1QFKiWqOBJQW2ZfS61iRGkTow5UMEh7XvKd/34w2gxVU1y
jBbK6alv6wd332W8kdhDK03OQRTTXRqQtlbCcI9TZswuXuvsKoGfMiF7YbSXvDDENWvEd18ziDP8
fMe4h9MKOO+NBd89tX2XXZ/G6i1v10WZ+TsYwZwmk+RIxsU6dQqsaY1UNid8FvM+R5Vmd8B2eaxE
9GQifGd5FyPdy/gINR6s/KmJlFhnStP4I2SXWJXfQlXAMQzAT3OANy34FJY+/H18rEcqBf9UpKpr
ZUScUrpmzSeiXNvB0ibUmwAc2iIF4xVFWkgz/iiGjWFDY5nuEYuLaGkkTmBvRjXDQRmYcblvFp1f
T5tOH/Ym3CZcUzaYDM7JacZ/rkn7S5+oF2T8VSx70jukIblwQSotXxKT/r8I7ZHOAUYXPWFizV+1
KvvOibvuPC0hK8sVhv+E4R3iHhpK4FvszBz1DeFng8krx9ya2pR6EtxGQGnaqH63MivB1OkUhymo
Gv3vlyjExcE5gctLDzIUxSGZb8QwehsndROlk8AbqqWHAfxgyjk9pGTFWC/5UWHOYMgf54d2vnl8
ZXW1S2OlRiVzbRAbZvM63z4e022sFKHbenxmH0cfBx7PfXz176X+x8N/n/946H+81P/32v9+gsdL
/Xvlv8/8+yr/Hvrf/9Tj2/8+9fHQ/37+//ypH89tabjZyBEf+vwrIc383y8nyGhJLpJSsLh21hmd
97guh/7q9l5/pUb6EHe5dfT1UsBq5CKszD69/HsGdoOSwqmvxxGGOtgFQB35x7aV+8cxkllzv1o+
7MJx9M8SM3BguN2LMvT+hRaiHNLZi5seZUxQXIWIT1CKu6vjWzuzpRw3mcj6ulHhvJK0E4whe0Kb
811SHtWOgQwd6/NdTmjsGbqWgC7s1FfHLvRtQmnHf4+qqNxOOIhADPNkcyDpkmEIXD+ejA1D3xga
oN+/j46o2Qlq7OZxN59oEDOCvAHzwCtblmWupcI+/ni0MPB/GuDst0Gg88q6QRcB793t48n4k/2V
NZMjH/8FWqy4xDRaCCqGH0MKn8JymTa7x/daZiNXoERMWhnYduDUIMHJ8xa9y0iaTGD67jvaboJf
9oS1W3v2NXv193BklecEIYYIwpQwHmjinZ1CyHw8Sli7XGkyYbE4P5olzm9F7c7FKsr+7LfBRe8G
xCOPTVcRavWLGolLeWZvLx93C7M1Lnnm3bRhrF9MVTcvHXXnYULPSFJrb5YfeMfBx3FvFWmx7Fpr
IJrcE/QHx3NIfSc/Nkn2q/Tt9Am/e7DNukFbS1ZUcJEgDWObqmZymW2QMs+CxSSy+vS4iyEFc7em
3S1M+V4wFi9FOCw4pbZPKKvFi62nnNRFYB1kOrd/pSHBjmJwTsyxLqOsrbuEkXU3RVBRToxl+HEM
7I15d7GfbKrQoUttft7jpsjo3WpTNOt/z8NH07NL1eX+8VKPB0TtX5uu02lFSKJkOVlPE+GOGwQ7
0abuQaiYt3PgIGZYPm0sCGN1enzcPB6KO/2/u62efY3YQKxIBNd4GuK1nVQRzZcWo1z82G+k0Uiq
Vl36g9auzy7TvAXEARYDTdEyJrfGjXIvrDqJkv+/G5E2DaSG+X4bNP89EnhsJrHPlBvkkPoSdr8V
Prxzk1ifQ008DbC9fZziwAK0IVaRf9WpfyMcUk+3BJGKhjeie2NTb92iDe9pZQJW0krrVkj9kj/O
/ZpFZ5d0DoxHglVJgHIJsWHaKZIH0mrdu4NH+U4IrtiLCazJ45hRAEGwOeUsmmhM7obhbqHSTueM
X/DQ4zLM3FyjSpWb2gqrreaGM5GConkX/tdmSBSjmDSZpcR5Tvn3y6IgnFp2XbpuFTgphSfx9Pjq
8RzPptSU1mkW6hGMeqM8jzDLryx89dvjiGL+ufDCyN0+7j4eqH36DNIAv/DjmOUa8DPSHKtomue3
wfqVeyK4PO44csxvTuuQfrT7HJ8rT3jcPJKwpvuaJnV69eZn5SaLt8Z58VLrJSkL74Jzp6ZSDLeM
TTb9rDVh/Ur6ipI4qpOJ2Vf5gprx4u7PxNqGcMGYaM7Zs9m/LzU7PPOhexKRHzyVYCNWSNHaKpoo
EZ/KIUc7zuKTFcXocDHX/oHcCmAJB7YgQSivTfBUD95def6w63Ta8AJGH5+dln60ldbfo5E0JtMP
NmUR4wmMoeOBqTUVusn4ZfUBmTdNZ9uulpGF15uF8R+GDrekqmr8kQRlu9rMnkvMj9SV6zb7miR/
fhwb4/bcCQyHPbG2rUyLnIb4ajrpowYUK0cRi/wNk2vzpuqiWGVMaN7cpid7hl/i3fGR690eF44n
+rWLne30uNEb77+v/h2D4pPtklY955XCyPh4oLNnioFj4t6nUWlDV2/DyB887ug1zSL0wQe5riE/
FAKqn2r50k6QzlPMda/TqCUMLUtzF1qafQ+kBosxnA4dpkmQC61frCG002qqkldYN3S20h4u6mH4
tsf2y3QUIcbQn5H6Mt5lJNo3BGDYJ14J12BncxOxt9p22I0jBv0CHWkJh844Q8YPDmPjH41JnDR9
ipeWVz7HurXGaeZjnXN+WJ0pTzaYTjSuxjiCzMjPgxZG677rp3etvaIvb7mSCDzpuenfgLnZg3N7
fC3nA5Vt3AptcI6PQ8RbeE4CK8rzHWv779hYu+U6pK0UhxTf9XjASCadpj3EpH/H3LEuATaln6VO
uqbUY/c1kPKPjAmd2z41YIVqfmkGkfgeZeRJxd24HQhTsErNw+tMd1la8GwiLc8/czP6Xfps7TuZ
DjdPun9Gz4CBpYyZsdX1e6vuJJSTltMZ/JBJ7/Kn1rWtl1qhd7AdfnM7ENsty4oF+RTtze7jCuIb
tdCPR/OgJog6VWKLEUSeRTVAizK5BGAZ6JzuYIDOv0nVBy9T0RIuje3hxI7L20U9PDnP4nI/ME24
DrFKtzp7FVinvrOf3FDu26HZGX1TbFnNZwgEMzllNmRjcTtUeafeU1mzDc2sfq/nGbv5ntPj4xlo
s1Qng2jWyWiBoWrHXWyU4Yuy7Z/Sd+bOio4pUxxSBEk3ydGwG+feenib9TCNf2ZN/8e3evep8/Tq
EEX2tK51p/rKyw3YdWNhtBae2X48h35vfBh2btDCYxI8xDh8JOaXM6KM5esU1UCpilr+Kdn8Yl5J
f8LxxuaOZg65x8aTMiAvybY4jQ71uWVHXayDWLS0ASZ9jpFzwwxAyCRzzgzPk+/Jbn4WTiTeJ0bJ
pFW98ZYIOH5uo9G/M7YXK4/VjlwHmTGFxB2ahvokUHzp7KT87iBj1IWu3/TZOOyW2bOh184fm/kI
3WjGV+H31bKzKZ3XnSTZ6bZb7UsY4GtVKqxeAW9UgXEQCw/9j3FNrrE1MKwlcthPVeX+Ycl3znxZ
f/K3jJG9/faqLAr3VMerQYXP7lVt0+ok75AW9Zd24if041h/6itg9cZIA5IoxgCTS+Ex2bR8IuLs
CPOsQIBpiX/iR7uV/MNHItUuXSVNda1Se9z4cQurKHDopgjoV0R7omWBnNfRL1L6sqOIDsUy/nac
hozDoJ1yLpAnMWIfN8tq/7j3OP64YdKqnf49TUXOF8nmjj7s//ud/54WQWRnfjxwkW1c+yVjY15N
Wf+Uz/cAJH2Rzh/Pva3slyIS9dLEjrh/3KUoDNp6+XNiencpSOLeuh5wrSqADT7uSk2VNylkRWGl
ccvmZzwOPR6cZgJ9xMBoB4OiuvUpYR8Svd2qgv2E/EHQv8fB/NpZz4NKmu9YE0suSNmvKv40Cq/e
jGz6CQLY3Y28/U/6O/Dt++ZvhQfbzdptOSY22/nxRk+ffwj7i40vjcCs81TMcJEssHLaVB0zP4ZD
oDGDmo/+/ZJLBXQF0jGbyTfU3jZh7c2NKG/C9cstGABI/fNdf8i79dCgPUYCVctlVXHHidzfvTgt
F51hj/t/x4il/1SD6x6mMejvj+OpFd1tMA0YH7hIL1EtdtLrzPPjQfiMv4GxZNvJgw/Z9U33JmmX
OAxkqWi7K5pLKZPXHsjQVQXja0DIfeVFzQ8/9ym69zPjlPCJmiH13H/cAA3mYDl7/yPz9+Mpj+OB
x5P1VnlgCtS5whV0ZL6PKy7g3MuqZljYousv8MG0p2B0rnyms89CMTTtOBWisXHXx18QsCrFpqA5
GWFFLxnG/RSHTw/bcOT/KTJ0km6eow12fTOSsjnnoeFeQLW9mZ6hv+q1L6+qqF8oaSpfeoooiCF/
IG8Z58IG9xbROL1OZg+zCqPkHqTmU1npxrGf7z1uklHy//O6A2SbiAYwjWVUNCdfS4RJSoXbQ29j
pkuIHrL7tVeuzScejP6tzsf4p1GCTgndvL3mgfpQselsxlwNvAek9Q4crltACD8Gdpyvqyo4WFY6
7MC2+8fCtt0tlldWpDDuoDbMXkIPknqX7ZCq7/A3SPlUL51uMzEP+2HbMVb9NXgMvnHL9u+O2VFX
MOXJ1uHfWesmSE8jsNRPK3fetXpji6AIAG0UOaf2pob5o6YvlwaPhhPkk+fj/UhtrrAM/VIPSxbm
sK6YrCvsu2rDeWxcax7uBBc17soEtj6GRYA2GFf+x2QyCBCbvIi7b63r1zn7T7y9xRe9Ez7lo8BA
uemH2Dl2WsSJKKmguhXRbWpB2kNLy4gWmSsESPEZOuXZcf327lgwQFqjZNcnSvd9VPSmp139hRvA
XLmTjuOqDswnlWQ/lf0UCaH/iTPqEizr25bPcehty1TadwMHDrCgmWBD4RRzV2YwVZLt+iK1lm2m
nzzKCzZd0qGnInTs7EB9uYhH5yqBMDzl28LwFIW54Ssxly9Jyed6MmuWGW3AcN33olVnlngrdXai
g5eIX4P4dNMx5NOc8naLjOhZZ4A3Jq21p68eXgl50osAsTqbP9x3reO70zoZNnihazrZGVdh21k1
uDV+S2D9tpdDR+prrEBV9F7VbfcKC3XtZ522gx/OZQTrriwSpIUgY5rGyvutoTVn33akuGwytQTJ
StCIpcarGqZ7SJLCPvve+CPsik/PNqKPQRJtQywbKEQF/ITlsF1Y1MP/EfKZxl4bdmuhscW/Y9pM
flrGrtEt7ejGWbwlV46XYurKVwcxZAUdnRP1YGJDaONxl9mJ+TxE1QerAO8LlgKGxHGsr0Rp0Pma
GBF/zE5BcQHIioBGte1TPMXOIR9qLokeejj9fwbREumddZptDfGepXxbUInmF2g6oK79Czaz7im0
4n7tA0k+5G74zLKsOfkF47AAH/pdy5jvWkTdFxahqIOrM0qmhXO6SNVsBxBmH0VYWfgw+Gih84tt
lEzVC6OWlVYFpH+LBhsrajbERCNYyWHkTZmUxiJLW+3kd+ZKRgzes/BJ8/tiFwbgzqbUIt0cm++y
qD4mCf8sixhgaio+lh5L17gT5GYCuAdJMv0swtI5ET0krlJEfHR6k5NpZlhrrfQFKivDvYxp6mHw
B2z4yp4ObjQsGuVHiyKt63dfxEedLpRF1ZLyEmSBLllLrMO2fmvGKL8m5GhSBrRhIrs+Vz7nhtYK
vbsdBF+gXPhbuvq0dHEv1uYg1mQfWSFllGX3IdeqmjwLeHR4su13PIPqHjcOLAUCJu0J6Q9pyh8v
pjAwEElz4xdGwHBWg16qMCxiBfD3rvvm9F59ftxgi6W/Hh79UspKnQ0hwlUyTfbhcROYYQU2L++7
hQhzvM9S/NYsu/plBV/pwAQ0yN27KTX3Xs60+1FrzlxS1uM0R71itA2nEMF6pM1tIbUUajwF3szi
S6x+bBMWru2D05oUjv3aHHOQhUbB1QHstpCO/8kg/ydJkGWtIv01jhsgU2x6b72LoZOUybrHp3xP
gH2uAQHnoJQs80Adyoo0z0Fk8kYrsPUW2xA6Rwk+D5n0Req69wxZEYK0AaSjKkAGj3Z/AstB+mki
TS54N74lhuIMlnj4rf0I1JdevuIeW1UdrCZm/q8iwGGSooEkRZ8dyq5u5kJcprszVFHp8B6CwuDy
VO+QxEh8i9Z7ApnyFhlgXp2wurYNLNrYxWmSBobFqhjEVcflB6dqYd0omTFvpj1dtCJdmcI3XnpZ
ZwyLUnGx2A8tvJSFnEjfdQFkhA6RRa+l8gbjEO563fIewXlwmSafdGNL5qumPHKFQxdTqSe7C0XG
n4Y56SzGjIXWfOnKTo626v+7aSaudCVMYXPhz+XW1YTIGo5MSgopww9H916ydCgXthZ3y9g0qtvj
pg9TwJsptHCXWoiDZI+2BpuDKtDV8pSK5s/gESJm8+Rsa1E1L5UyvtS1sBmSITAksOAF8zwc7dRb
hXp/t1O/Ppox1qmsoiKNTEt0zPzu2ZR18mWkRbPAuQoAazSyXR0XchdlDQHOscw/1cBqwvHUE91t
JLx0RG8LIbrsSudGdUy6N72K5aJofhtDXf8oSY6hQ+6KSMpLNd+oBAiSqtvn7C0mir/vEjYdmN5g
ckbX2oXWSiD+lHZd9Wp1Fd0E/IWhR2dwnXTAtfwcuGcEjtUsWmSd9buTmJMbAwF2BtA5oriMiLBn
6pQ6KFqsEs42u893YaSbMpHyZqIF6yNj8xYvr5htQFnKKBYDPOH62iCk5BoaYbpsndLAekP+KNYO
2+ZD6pICxum3c6lre3zC2YmN6zCrWGjxqb9pfmWt6ZLdViXAD3Q8ee+Sdcq+4Yh71j4mo/g1CpDx
pQQehUwlDr0/rTqpNppQw8lDBbiUs4fKd88htIll0sEb0/C6wSiJbk3JbzYZRLDSHgtROJIQVnDk
NI0KzkRM8hJ7uRyt4DxJ/WcSJz4Ko8B/QU+HJ/VoXZiMVBvqbJ+qlk8l7wzqwUZyCHFbiX1qK33D
ydKXSbKk3pJhtK+ll6ppnx8cDJbF6H6YvDsfo3jcBSu9bvAL5DAMe1+rcO5X8wUOkhx0A7W1pP6S
koPaCCdxlpY0fkfF6G7JiiDg1hKfaTvdBlwj58jKeBsFDX3tLQu8IA539ogHdJqvueSzGb/nAPZF
/UUKml8dwcCb41FokUa8Mu+g4WAipK0HLA4URfpfTVQK/svBcNUqSrRNzesWpsISa2IJ/4wTqEhW
5kHaxOL+FDXtxqRdu05t8ebarJRJNAcLPajFW8fADRuQjQxQYy/2NCy4Bq6abW3G4Wqu2OowB+1d
uLobA5jjO3DvYxp0FBB55R7o63fa0Eoy+lPx2k7EhuzChfRgSZgKEe1GU+7+yaSVPedaP+yZydLc
XtnBWnPB82K0LN0q+YTHYexHH1etDNXJ9x33KXML+YRRCGmLYPswqAvwzRGyLQafJgBX0Y2EkpAx
VqnGT5YL5zSpsNsJgbjLpyV+atqBAJ1fUweNB2+hmYn7pgQXCGrvwNrk2OxY5zpHy0/YvgCB1WXu
X0iM+5dIsByaiaBtWPo/sML/YlhEZwPbskpJ+6CzPkIhjE8+VlsieGCLHtsOo26SO15CYnSlfDNd
kq8FbwMNAn1JA/d6HHArRG59CVp6p7UEG3sjWhI09P9xSZBr+kPUFgsU+0hKFC6FDG6Tw6Ku8p/4
lKXPPiyjwfT5KFE1uLHYdQj3bGFLlLX2IzOE9kpyxd+j8i/6AD8kZ2d8z7hwVwQcy23Pp5t4BL3u
j5vesnaG091a2mJ2ycw0T2NaZKQ9lvtisp9TAnVX9KsfY2g3Z64X+6Tpwx0ulXRVeSkbBwau54HT
1RI33mEECUQC1jk0JaEDnEfhLjJmmF06YJSYrXS1TJ/iJtEPdffZ0EX2hdUTmYwYB1uVcdUkDRza
UoysVtS6p7huU3mOvcE/VuFUMr91ZPdDh3WJkkPmDR12RbdAPKa/JT5qI+P5cYp/mc1YnZpRA6Sv
QfS1raegMutb3JYEJ+HqBUUlj72ROoeoIKpdjcNzO1kwDrDnXknGozoP+lF6sv1sUhhY/H7zRYqR
Fdv/N+c3Yla6+uwr80Plvty7ym9PaDj1CU+1viv18fYY9AxxlG1LcgNmp1tLbciBOrtGvy8l4Acd
olOQTV+O7mbPhZeMGwgArBn9tD7oEMoWXOXjPVkAjNXA6I+mnuQ3unXLvduzvXR9PJI4n1qPaY1n
Hnuz9hfmikskWX7yt34DExYTRDaCUh4SnG1lT+Qh941jaVbBqU+oEqZWcJP4/icFrNBVMTWsH6wj
jUDuqspgJfUCmqVIoZ09pm/EXvhESD8+RZynY5pGXkTtHdzacbZt1XQHVzaYw0folzh61kK4cgNR
H9pnFdt3Mhu/3Vy5h3weyj0O6aa7VpE0L49Dg+4PnBvm1XBP3XGj7OhHqUnonuHUn5Ig05+5Ut/4
K0Y/Rkoe6dEhkOC3TvFONIp0HKSlsI1+mlH9q02s5k0wsWB1HrbnuGn9A3YEB+IpFhAzCm8wYObu
1VC7OTCwmENrgGFxzQ9GlL43llYvUEv3pVW+u2Fuv/eNV4P2MPNriDy0h9IpdrovxZWYsgSAN1Uf
BHGNhpUUFr9vuDCwN1vnlzZjUgLX1J4DvaCXMIv6Xaum7k7lY38PKWSocGlbmAXx3oYXTmr9s24m
50yP80+pCgJ1LIH5I8urBkAG301AdFmW+VtGdeBCFhqu325j1UZ+Sntj2LtGLPal1mH+AhhA7yA4
nvmm8GW7Uy7D7JXpgHe2e1BOXdG+m6D0Ab+Zw6ESeHZKHD5GVqGmq+J3IoM/PUPe92aiCcVRYwad
D8bXoimnbzO0tj1Q22erbYynBJh0OqhD1Xg65zdSnGwIzOZu02BrtrV1G2wrumbZPJbvgo3lY4Se
bKc/t4REVs7/Iem8luNGsiD6RYiAqwLw2h5t2XSi9IIgOSIK3gMFfP2e1j4sY3dHMxq1Qd3Km3my
sgy58hMZ4UZz5o/EN1/pAKYKFMimrqfkMstebarKIQoOwms3BLJdCRSYV9GlNSeTU4dNAQYRG//F
0cj7OhfxO3ZOewvIJoNhGNVrMyrJshhu8wxZ8i8nEptYnU1UrAGRjByOq7jW1XaMrfxCCtnfaJjR
W78q0005ieaca0ffi9y4NAJhc078b89QJ3Ou8w8yBjTCdUa+bxYDqFCjZ1yjVfLWci06W2yFgBN6
Cv9FAaU24P7jP9wuXKGJ+0M9jBP+a172uwpjKWQii5MtZhkREECAMh0MPDxdWsXU/L1MzbKLGycl
XNIuz3QFrMpCR4jq/k1H1LwuGc+oOumm5ZFKILXRt3DG2PvVsTX/mrhRwylp6jsQiZ0lu5GHKFnO
xgFHmLqL/jPgEKsj4XzHfgutJoP35GvabtDYzmXvQtrOgzBoDPfuRXEcNo/3GMIEHN2U8htLTHKn
zU5tS8/4MRuV7PHye8AjuekB+ptgbEK+xTAKN+QmiyCluut1MKJ1MdnNn6J9ykcR3wquj5WBwZQg
LHKUO6K/OzPfh7Jxj0k/lKRpXMDmj6XiuHyVweeAyeJkFsUPNlP5oifB2gtgANiQemfa9rJZmioI
DVqNVz5PCvbYvX90q/49n9P2mjTiw2WMWbuM+7fBKOqDJ5yHzFlfDLJSx8DPgstscLUaveSPckmA
agg2G9fkThpkZkFhqW2sO4Dem0GwwwZuieS4crzBDXEjGWFd5r9LXP3ngg6mqFbBeU5w16F0foB3
njk6umCnXBifaRLTRMttRzwQm6Lsw3+z+pzTnQzXWD39+5HCoT/5jX4wdyS6Y1JxriSgeXtrWOMH
wa2s5Cqg0PBFN128R4HAMIHTZdu1nbMGiORsDRO3ATZx8LSZS4bWFqyZte/tFi6WjE86foOXv/4/
/LrFi99OMBWcyHVOdXKeWX2fBeuMEI+ERnKtlkPqEClzbO79rm2jDDOcn7xosHaUkjGHzsm2VKP/
HBcKvtm0nMXEeFzZp2X2bCZfrPUOqdV9vlRU//Vd9zzW+M+0kvqU9ckx6wDKeSPy9kKwG5IpUdjI
OOIl9t6WLTTqjUNs81cQmaGauFC1HXcsF6/crzqn6yUOcP95+pjaqXEM+Jiu+cLdtPQJ5WCdWOX5
Ep0SWCor0BUP/LO/hBH25lW2yZZYEMls9GboenkkunoZDTH9YgUPN91dF5kZ3EoYWK9Y+okq2QFx
w8459wD63/TPkEzld99nkASxnQI7wZpfWNSyJbmEysDHt0jvi0qdcKE4b83x2RzGbtrnwXvc2phK
1YK1E4n93aLiIs7t6RgZaXFGuM3ODyrRUl8IFM8hDUr+YRLaORUuhIPGLTZUuteforNDW4PsHMaB
pVBffXduUf03ltVOWUXJxJZkt3hooj1K+AMwGkOMquz4EkBCq3NXvldVUbKZe1wTi4VncN6/T1Zx
nnVmooWBGcNPTICXB7rtzVA4fP3aO8lfzHMa9/ojdu3+F3lB+975wfswgt2pB2dXtDQDVNFP1nAT
ka16L6Ls1uZjvZlGTUVBlMl9anruFjzfoRFLwE142ZIy8kIbf/ABEJGzG2s7P7lAwfL+e8iJleee
E4KTpQXC8j5Leww+SIeCKCLUXc5+fmlnx70Hk/dfhIac26D22jEettInHoWemp8bOfZrGWXNxmjT
5WxFJESIUazN0SguSuZe2Mg/CxLSiVGSUqNKZZ8e3htY6BYQJNK/U1XFTzovju2U/E59QQ8syJT1
4MfA8woeNUCOmPT9IP1PW/aeLVp9AOLfEjYPRSWhbkhOAK8tBp6sCwNonV77ScrzkP+kj20GMc56
jWcCvz2Rx4tqP+bGgm3QIab1ptvvlsGmntPP9zFur3s21sMz8CYWV2b1ro0MymQSdFvHDd5tCjnf
Gyf3TwvJ6LyJmrd5FB+WlPYVVe0JelDNkph2ekz17LbHej51CvNIfZ5tZsW4W1Ropl72VjfZsIoS
6z43GX04net9lDn5rNhYnmd2Gfsy98QxI8K9AkMMprhxjauOxrcaWDVdXp3zrudg5jrbzWdHPoyH
tYBq4CzdOpIy3WXOoxLJlnQD+OZ6+eCVzEJjNsbXTIHEwz58Nyc+/R7PshOXsGavJGgdwjPntM/0
ZnJrSHwTzOB5ccVTuTgf/gNL3Ve1ecIjJWIRvWriGhQx9Dsf+M+xG+vuadGozksXkGcrraPMI+sj
BUaJ5+IJGxc1K+mTK/v6M05JWY8xK5aIVNa1WWYy6ViGsQNRgSSCnM8BYI8uNnym4uzQTMCXPRLE
UwzegBXRNkttM/Q6tjyqISPQesE74VsSo6Z5SoTgilzSH2/AADrUef6Z0rZ0pvJ6C/AV1x6ftPcx
JTHf+A2efjuB0DXWV40EkWXKfy5LWe+ZYNyNltndK6S4k+/1yBjI9BQ1tXqTPZ2L9jsDnHk3vA4B
cgC9V7bOLo0yfUssVB/KgLZtZtLASPb0OjMXrlDT+gvpOy4mGPX6TLHlUN6matxXLzaGg6V6hxpq
8dVMP7nOLpZS5H9qsAlWirXb96hkGXhEP6WgRXd1pGkyl7DU5Bhwk3xMn0shTNBV/AgsoFRBW+9H
IyJQSovRi8Ajj+N7phc0jn4iWDLHnlq9+9BpXFNFD24PIwltyOnfkpYtemYHEIBmVkN7Mia0R1BK
qyHt63OUp8hhOWJP4nagsA3q1/ax3R7aVPborFw618bFlDUCg6bNUk6Wt1VzEN9U3k6raiDQOlnd
X9PIvgBMvRr0wn2Kpwb5GRPBUr0EKY1xQU9mZF62IDUo3F7IbMgjgTDzyWWqvi/IsARY1iRW+v+y
8ekRYJdQp39aGgLGod8hTapf/8hfuUvEqQV5cMPBsMU15HzGgYyvAfeBqkUFdKxy5zluFo5imo9G
nSzHGQ5T2OjmRcZ2sq8SS4YPp2cYC2QmdFVvNU9GA8nV6v5MffMyakSODr/LXqeddVUO2LAOtxg3
TO8Olq89ijj/K7rsOBb58B444SM1u0qT2rzzkJcgO3I2IcHrKKL0K6BV2XCh69qp37+OOWJWFI8X
zyvdsEkxxfEV3ZV9Xp3+/Zgz195nRndD5i0vja2NPaExPmJ14v7BUPs3dYKvOoX3ZRWF/RRzApv1
M7A8563ueS5FLWG8SIAd00HxTAd68dzbLsRq1nYuguYqoYvrblAySwN1cuL3bfa5MX8lVkK48fGj
EV5+Yf+EotB+gL3aCTXKMymejHLtK09JqjF7UJAphJIx5b5SmflXi9B3svMRvge56d9t0vi7Zmzh
KcNguHV9/B+uevLjKZueNmBtBd0gP+p5Gihir1AArZR8GA8r7GLJMens59KBMtlQb3P698NBEayI
JwAzDekzrCCKkUWgBp1RLLAwwwbzpujKYT0M+YfzMOINnlG9OKlxxpy0PPN8gjWoiBAuutonJMmf
4I0ScynZBhETf+FiXb/ozoo33GEj9mHRt6Yj87kzU+KwwbxGJgoIa3TTKe7F2Z9l9VzKGfGBqtGF
LdzOye103w09ONAouHm2ZDGyLDkya58eohYqR2ZpModZUHmnfIEUacQt8eeRcKthJb/lOByKbBTX
aCHnLLifreKIgQZX+9HtjP7k+5DyArYZsGcL40zariE21hI2gL7gEPhKB3gOoLcXGW3LCCkf0a7f
5/kDsGoVHEmt+jWOgLfmQexVTrFsw2d9F9t4y2VqWDRlJqhgmr1o4tAAMxVrgbnF7QGVCrTodZ5o
RD1COHAhuw0NoQk+9ap/XNMhFtEfsR5yKiRdM8oOduK+jHgCz4jILZx2MsHjIpOQhvM/xEfLN+QT
rnrKqEN08GBVBC3XJyNtDgkFehSF5e7Rakm/pGwAyvEvrSn9XUWV2CwRPdX95Nzrvq7Ojv1orHZI
rbALz55YWj9V/BNYKAisboy2ODQiZx24Rb51fRVcCy0JDTmtplSM9YCw2nITxYF3U/uBf/QVkKi6
2tOynQa+Iax/fwpV2rRCKfMUBc0Cb3dhEaFN3Fn6ZplKHiH7xcex7t9IbLU3o+cH979zw0B3Mkwq
L4b8uROB85TxwaT/oDlNy6iPI5o91GVi8d3cHnAv6hemdmJEEuGhp6LtVBoqxyzJc9fshivbF574
mV5eB7s5mSVJorl4Y45q7jypf5wiv7LiwBZL59rBdWGyeh5J7cy9upEnDhQlP4R6a7n3wOBc5Buc
a/a4bZtpeo4cGKp8lUMzbh4r3MbepXFfb8Z6ArzpjH8T97Fs8U8Sz9iqaYi7/yObGU4tj2bK7rIi
D4tZ1X1ri0czVdrwOI7tetwaxVADAMk4Brzs5sxEls3au3Q8sOkPn8Zzh0mEKT25GFF/s/AwXcU8
uNciiYwdsvS8+vc/AQESVnbKZZ8ypt2zSeNszOcYVM+AG7VAFh7q+qng/+ILGUHefvzPzFqCW5Sd
ncpFeqha1pbR1O3buMVsmUzxGcfKp+cEwxnzS/Q8Dr9nsF93+gkZ7R7sPe4LOuS672LBsfttB7Hk
gQ35jHz7aIxc9R+k+oqs0TZzExuRqwoRzqPzMtEqZZdjh8Ufh23R1qesK165GiVPtjWOB9ClXPsc
cvCKDvEDogRpJit4YRvW7HzENszdRXchfdAeLVImzoLfCmAyq3uDY6HynXlXlGa14d8XVqxF4emO
Pp45NDTMk2oeqDtlMOTQLdp1gG9xotOOaXY7R87v1vCCXa/LN0bKb5wa1b4wQFyYwENyVP2VSy8Z
NY+Hpon5l+FivQ8ssc99Wd3anhoIA+1jU4rsQ4xN/qSIGmzchlLiiCUHcVtxHHLLvESJU93LNqeb
vXJ2ZqV/csfMTwH6WOsu6tku8vYAZ+zsp97fjLj3u0mRic1Qs2UbToLUktC5Gufy+CquuPYznxgt
5rTKA2LChCOGHjPWMu/II7B9ryUCEomai9OP9jERrPxhWWAoSVi5KXBB2ia3A1uUlsva3RYlPn8T
u1ydRK8+uE8gWEztYI2dI+HPz65DmpJTkz0FkoCrNwbn1onoWqRBDmAAs6HPx25dD2o6tpTN5tXo
rhZTd2dKxUmrPrxnga9FyIJtZ+c0BeUNvhvDSJZnu53tENg/HMupGLbdYpGfX5rsNY3GjcM1xOZy
+wHn84ir/iK7tjgFNTtgy+ud7TzUHVZVGTYqAMFRt/YLxevP0vdI65NgWvNq1KvSoIWJgoyrEYCW
GxTwPNpj6g22qTKc6VXAl8Wv7QWwnylHLmaDBuwhJV9UJfSq9pZmvaOZXWLSheE/G6PtFaHMmfPy
ggyejqaj8/gxD75F4N4Z1ktl5Od/t0qRkBXqO2+GJM70MZfdRVrloQJ/YyeUEsWRMEMzp7aahUfK
Zs7bZ8UAVZbGPxiickX4l3KzoospPmTp0nsuSipweBxr2rVP7FoYrfjLoNKb4GRn6WdhtdHJlcav
9MHtnBz2AkZjWwfwVz7fZnTwzpq+RhcBH+wtwYTsR/QwSuuuvjaNCQA7rdHjg/Jc5Zbat9J8+fdb
jb13mC0j4ZLMpGwAkOZumLcrUFPLhi6gVx+w/T6pMXCnQmGZluSHMldep/UM0ovK050JjwPVlMyf
4wjYAWa3qZGnb7zmKJaL469iv3wmyrCyfJfYei1Q0XDLcjjz3dPRk62z/iQTLqDMDag3nHOgDNwb
XvfzZPTLsRgiD+IXOuKccCFQcfeZj9SzlQr/VWNU+65poSzH8UnHDP3Ey4H6lM0lYv++hvW9RUJL
Nq5e3o2Bsz6WbX43+iFs04HnbsSsI0yPTg8F08KLEjbND5L5mBb0+lZeTEKypNWPxckykMTH/sMh
3abeyjFnc4sm55XK+YgwtBDs/yz7mEuVR4HqMrlkZnjQJ4t9Gag8XCcjta+9LTkqHfNWTgGzegyc
0e9M52I48ot6OXfdujg6Ih9vIyIDfplJgB4SxjpKwRT3Qg0hoyAKSCvfWPy+4JZmOo+7t966NzP4
vpFb1iZuNCuHdIh2yneTfdpU7ToFsWZyweN8m9JjDF+FF+WXtlETuom6knKEOKg8UsoiiOhiD2CI
wcb5gnstkPGa7mRahP/bGMOOi/5EKYV5z/vILleFQ20HCwnaEoAUbKgt5VvW0gxJR2dJ6+DI1Cwq
nB2PM5A14sXrBDi1BHtPk9WPsQxkYV/n3JQDaexUz9gVOLxQju+xJNDwHeEiknqhfeI0Fn63zUSH
9Wg+53S63USbzdsJM9M6WNzoxN1br4qOGQjfb4XI6VendKBWyCbIt7UnR1BnxMZ+aOWlz0wKqdOg
OsbKfiPvKTZlRFNaF6PrSBQg0TDv1QRtsci1IQLPJl/QpWovdO0x3blehAjIrVVzNuQT/ZnEPbK1
lg+xOmmuko9CGOhlXGlBI/ZcEXc2dA+jzqDuixpY+CpRXO0rMgA+Z8mSmfmBa7e1iyxWd81gl3up
oSLBe4d2mWQodwshWNWnxq5finQlwDODpWS3QUEGWc0Lh7SJZwH4UxNjms178aZVzLIrwXkhlyUE
BZht6Md8pi6W3berv6lJgS7h5vuFc/isaNNlGlirlDaBcoEx5pYVtIpkoUeCtE3qj3ewmnufSd5v
BvciCHJDQLJeFioIYvOVjEOCmpY8Ctfs+sQy40z0Zgmpru02mL7KXcb6dY7QROhg2aSEPugIoUHL
1KdksuGOmBlx+7VxlKYyD4HhXOsoi98DmjQpMvdGtz5XyfInTQvr5vpoYOwbjkJokAPmAztn/nNm
AiIySEddisQPPd/9ZEz3Q8AM9sZwIW4Zgf+fBPp18tOahVGt7tJq94M8xq7eOZTjsRwwxTbiQbQp
+wqrToPtrOz6t5r/MCZBegjs3+4sqeTCyHFKit8FCx+q6rEYyize29ShHoJq7ncdvNpYwSOnG30T
1Umz4977NQz1dGJXCEFaKhBCEOuG2cROWvAu9xy8E9+koxu3XylV3dex4xPu46EFMweJevGto2ON
GONGSTGfYlsG5J+65IgI9zG1jFPpptYlGVPquTit5rlU+0U1P1on30VGyVSp+ZeMbDc4po755BMN
u0LMohGgRqgr6zY7p2I5k8WODkwLKmTLbeGubdV+4k9GNRxbZ7hriPNt3mxKsC6nceyenbpuTzOG
x0fYy17nFs15vG+g3ZPGeEI0F45Ls5P/OWVUHsyMFHuuUtFhyRB4dBFXt/F7chIV1g7r8Lm6+A8L
eMYl+wEjMMHqMYEPra13WnnONsDLQcwdsjjjdrMP6vpX2/TfKsnV1fXsD6QLWomh2+81xy1WsHq6
5hOcRSv+TX/kvBllU9xKk9bwarROLD6rXaZxmSRjBuE0o9BGPO59c6nfYJrHcP/K6KCUE86GBLBV
T+belPMLR0T9VP6KDXqbHP0WTVVNEsQrd33vjKvg8WfoGqjri7acQzERfTRE8Meb9pm9mOfBnLA+
T/W41q7jXvLSs/ZdwbTlkgm5Cpy6cEA2+jE/2LGfXrsuMrbO4E9PcCNx3visQeaBPaDqeRBIVhQu
i3fiQhDEfpacuketRFg/vJmIjm24TP63o6Bk5wL8KTma9OSQwD+Mjrrmn0ifI/wUdv1uOcBZHgtK
LiydbVRJ+6NdbRR2I4Wv9mD27YOn3kEbcbIXCpi9kw8Ayk3a+cQA/zpo6MAxzNhUvo+8S4eqLL6s
x1OmTIMbisgKMqV3zIQ37RaAeivqdMdL0dRc36nzw3PP/knvhcxo/Ur7j0qY6ugnmDrygdVcoeCw
JVZu7Acuw46qrkrr8axYspER2Dd97WLEcJeTK/RdkCC8RMvK4vQ6Ns6fknAuiOTlJYL5juyf8+K4
XmmFzSQOIwiUp57SY6wajKfQp0+2Nd/SYHb37sIlhqyxBk6/KSTXozmb/vqFAP3Q+B0sdrXVPjYw
jKD8YSLAitKY8r2fGfyNeZIifECjkC7xkgUBYbYHMPnyY2xxvDQEuhMJzKG2i3jTMr6F4MbRlePx
k3oI+BBmZoBOL1+Yl9jdTnQjg8pztgwqzoEkzsk067+en8T4nVrGmRZEm2eOoe8Or/j2ADp7xa0d
aGutl1/K4HyDiXjKMxFqIxDYWAq0vG72TqrtQ3oZ+jMIDvwJejdWvHBjzW1AcohtscRh3oriksMR
P56ZY9Xny4/IMaBUz1Pyw72A7XqcUalgYaUWy955vE9oj/Vu3rRDVHOlUX8EHRJXkgZrM5ZxuNYZ
SkCvZOjKmn2g4dASBOV2BgXMGn4T9K1eLzQZwMPn3RwIRACghjhn5emLKzv/EHgQc5R08ps5Qvey
IUH1tea3nDPUJkRNz+r7k7Bm3GtTA2pqoUV+GVrkqQk9GVD0AFiKoAD3/TxwIaXl3V6M2YA574GM
seP4PqjoP+W2Hl/CBoJbX2YcodWDlS6ZERLKWSHKjusmCIItzQUvXgMWKBNLtkttRL0ZYCfl1zgI
0+bZaqoHCjb48Np8uNj0H60Cu3suUox4FYLXusgJRWYqqK4TdWV+jc24eTwb0nafzWUSmsIOQn8x
ykMfa3WzKsC8pHPhEPCpA8RM3V4Hr5WD5aV0HMJBNkmgVNAM2absDQDETozJ5sQflAiESgWwBX+g
zjcaX6HZycOAzFGyJdqh+HM+FynPe0m/6mL/pBnpSvKEfj6loSHVeBjT/Aumn5SU2+F8xD1HFbC0
6RZM4mwrqg8/M+sQvkFziel2JMmvsMOxW7Qq1q+E9Xf0r5z7pvg7W3F9a1Oxb6Y8fS29g5Gdi6QQ
V+7qlBBgxD6AuHgkc5NpxxYZcDXQKjDbXDd1svf5hq0T0V0L0zJPE5iwXBE6oYEMkGHnoOilUbNu
yMCsActaDtExEF3QyjBUrbEbLsxqTXAeNe2WRlCGZZzKVZrN92B48nA8rp2mpyvOr3dZbHshDpqM
dcL3wjqV9SepZiPuSwqwjGkH2g71dbZ2g2kqautN+nBmfRAaz+uM5XPDioivSdseo3r6IaXQPBUO
aYHWas9ghso32E/IztNbXFK6pCsgAq6kSIOadRw3Wr1MQcbGGo2Pza3zigGb/k0fdR944MkwYtB5
cJTnNgvCITXCYlzqTUfBwjHqh3FHhZn5mDwroZLNRIe7RYDh7Ca+s1W1tef+XrNzBp/Jr4LROFNO
I4B4a+7HG4plxU7ZIOHjorzhZ2o2SQYFNYZCQ5h9kzgJEdyW3hTSny6JCavGsc2S38OWXw0wXrMI
zk1lDyflOK/mgoIjF8qFGHWiVSYp3Yr5HSE0I4UQknKvuWFwlwuKU+tW9ySCp0WTEh0qywjMIRqP
pO+TZxNwDn4IvW5tOslof5zRAYAEtHLyKegoa0Bwyw58q+YabRvbSVk46qb2TcCrYV5Uz0FbuofY
spC7LLRqclbU2yLFU9+2XHnbMCmaiB6csPB9aXMqwRyao7qQ3SCeynyUiDksG+/uc0DXc/Ju1/Aw
MrOamekAKrlCzNt8ZmLj1bO2tWXPYfDt4Cdc114vD8BLN/G0WGerMb4qXr/aHpar77rJ2m9n8kR5
8xZFGTqDMS7bgSv0tWCtxITD8aNaD3a0gx+OwpZkN7MF27WKzomZmjgeidohIq/48EtajpQsOASW
/Ox4DdpFDIp2JkmFRVf0h0xkf5W7GRzTvHSqEGtWzLzFcV6Hs+7fKh608fzFvX5tMPjy6mTBkYPs
QIGh8wQ3Onxc1NcqMaany0DZIS4Ikr4y6UmMGpdadvIbMhf+eizkc3VkcfTeVZO+2L75UljiKYnI
3w1jbp5UdMj72T7+q1U2pg/boznczoyZyzv6F+vw/GmM3Hc/maLjkL30hbDCaKy+hqAeTkOtPrLc
7s6F/RDdlkMLExz/zgypRXCvmuf6l+gqQtyYoTwws4viWt7YYB0b82rU1rQZsVNu+MXBrvWN1wIH
7QoAdPzskazZPnLBG05VZiYI/5YLtxWvyKMJM5t3SE4+HHEYJ8FirvOpzraBQXem16Fx0gfE07iQ
E2b7RB+HyVV7VamPqfX+c/uoDAEnQCR3H8nWFgxiPi//JUZQnQaHREDcOfaWmwo4NRUPx6CqJEZX
EraK2CYkentd1Br1VFnPtDOKm+oFtTw9BAHBU3sS7sIVdNAHWpk3pRbezfOHl3SShzGhNmEcFr1l
3fAs/MEjX6d5m30GIkiz3mHBZrRinULtV+//rnsf869o2DbOeIrS9Gu2RHuOCyM5WjI4SO4tazZ/
2cmM6m9VzkCtuuorrXs4gEzptEQMxhryP1CQkTI6GkQdpqKYIm64fjYKwtmnjQ+TWfWRunQMqkHM
/7+/GLlZ7rWZv1ZT/cLncUTC5hxyu81QL9Efv7epY2Q+1J33uzT0f60PrTsoQCIgQ7us+oa3rlUP
EkCOUyrwk9+HUQA9YJCOeWEil61ywI5AGxaWD+slgY7Frh6XdUYkejMa/mdioTELw1FrEjPVhYfD
33iywtFEH3Qw20MBnQDKmqyxgDLFhvxAOoCDV8djmOX6ZYooQPASvgaM3eNpyA0sJQOgLN4ERKJC
6AfKhZY2x76PvuuvTOitVNL3xGTobj/Jkif3DL8Cc2YcDmax71q96dRkvDpCnQxPZufJhk0CaWNL
4AlxP3Maopi4blj4gDKoXEryBl8c//0IOq4cAq83RgiNkf1fLeLivjHZqGNB0R06X9CuOY1uceua
d8MHIpX21MVyLiEh6RcJRmU14DLeLob/gQvhV1V/zSazulnyCQJXwsWD6leAJo3a9jPGam3a72IG
PObl5q32YODyvdWky4JFu6cGSuSGDqqckZKgGsvYlVlJ9+DV80THUEuBK8nyzZC7F8WHd1WAM9q3
dCKusgRjAGoc+5KxuXCXwOUbZXcwk2yIu/GKphusgsnHijSV/KLFbF9cr/1NtuEVpjvpCCejStSi
bb6ru6NeAInHEeEk2C90OjW9iYDH06ArArbWgQqlO6htU7ndDkIMmY5GiG3z6LKlj5CPgMZTjyWG
0aCY7+PjR5ogGGftt6y77JahDqyATPhrJ8VQOGb61DE7AekENeqMI8DgYnqv6jcRGD7PnDlDn63K
PdeIjlACHRFNYW4CT+a0WEBcaH3/kufcqqgzmtPG3xPQ9A5tBmib6nmctcNjdIjaUzsVT/BvmRTF
yDw91O6md6Zx79txtIl8QCZp6+9nF9LoiBd9Hem2ePKiA+AhfC2On65sz3oClVRfS6vD2oOV+pC5
t4qmB3rtrL8gLaZ9iggv22Bm1zNk7PICDCJE4AoPVkcVAERRzwAt4jfGqVABqokGO/k9bfLY/HSh
s9w9ktH24/LkdunWUOVLiQ3vMGEcPpNd3SFv6Xtv4qXMHd6rRnX7TEzBc+Xw0tszhx7hhHQzVASV
g75SQBjMap2Yat5Y1DldmhZPdpdSbFrxzlt23GxLe15WENbaozfJV4+V2iYgYrMLGmtrQloOONKH
QR/FZP/YXdoe2Q+uMEZ0jFfLvXWAVAawWFnNU6mau9xzfGIcVGoxZFDXxQNoMS4WT9+DQFew65yk
etC9p3L+a8U+pSE5zrppWXB2B8gNTSf/U37cXppEvWe0tKxjLwJU4RAKoBi9g0kzG4fZHz8a3C1r
12keRlDxEVHF/TLTiTWSFCRQoTquegmpnR0Vii1ZmYIwQFThBRu537sPXif7t9ofmO7jajpziN/Z
2Bj7oJKsPQNJnSCbg9uQZO/V9FBYWG/vpEtCTDfc5eMAgcnpDOwZsir2DRnGu975bTfdSvRJB7tH
YpPdbUcxrh3LU+EIReh3V83XR3DT91u8EFk9b5QpuSANn3IqfyTVmfeSUI40UXK8NLjDf54PcFu9
k13T3DOhnBfMKiygDoLGaAQAY7hbWfbOhT9Y4SJgh1p6AVcrYP82VcQnSzCiBlF0RDp7Erb1bERC
XYxq/h7SlO5pL3imAXDZUhn77skJhT8yN7LnwuPof49OMCFWTC09d3b+6ksSmfM2jZJ+75oQY4eI
6g4c4KepMLB0uinkN+etLz3C1DXeY2Ip6Ub1CkVpqo7azhgJfHtX8EDph2kfpRBbWXV7e6ftPiLw
3k2E5Uf6VrGupuDTibgnWoyT66CBJBWbZsixv1V2Ii6svbcwSpZ9N8d/Vb+M+2ac/7BAXY785ffY
qqq9wh5j2uRn+gbTBX8/B7MEF0Un8FlRMLMqA0kaxNEXJr0HgCChZBPGNtwnF255AIIeIASXRwGl
2LbyXzy1iJOm/YqIEIbOZePObn6pskmuZpSkqa+6L97XjWyixzHSp/9j78ya22ayLftXKvzcqIt5
6LhfPZAESZGaZcuyXxCSLGOekZh+fS8kXR9lhavj9ntHKBBITCJBDJnn7LM2YZCJKNKG0rfgWFMY
7Af5hP7DVOwtPDfS+wEX+UhAemOki1lE5CGNdCegM1034V+WRFfcFN/RC3PdRiDqtb5GHsbgHX/1
WNl14/DFoi99jLFnjgW+fmU8fke8/TQkXXasKCvMMHi+MBNV9xPcXLtOt25Ms8LUQNWeRFm/aYqn
7hiH45MM8JzUDScdi69+yXJN1/xuVDyu22Axp1PAFGDxyeqJmgjKiQ+8eRe+mL4z9SbbC6HfTyPO
u4mGma9WZ8k+opzjonadr8lQjzeV8aK6dnW0ZpPHQgPo1kK/1jYNJYC1GA50momcpuq8gS2t+0Rt
FT/WuoqYJfVhpt7WxNkpas+SnuyKmuzmIRa7Ju7yTTdlvKz6BwTnzWEC/s+A1iIpYTcoDjyMLGLH
gDaWWwMiHCHWY1dvW4Ls9wXpqbWK0VhuRRQ+LEmroAc7NoXOofHGXai5l4Sb8qF3eY/EybpCM4Ut
n7IqA5ysK/grW0VDjL2Eb9ClFNiRgCMdhIurIqL2rr8bbe+moZoMYX+5Vbs8IrRtazcDTG3qRjat
Vi1mw853hAEEE+AY1TNwFjO2h1teIO1PgsI/bCOCH8TocBXagbFKB4IFdhQeRIX4C9s0+gHCpmAi
0PEpmL0f2mzeTDEWZPRbqAp2W4ZoGMv7k9Ui9yvDXTYGB4X7BebUBh2MvUnHzvVLdN921jk3aJfx
XrMJDOR2e1uNw3hwS0yvHOwGMS2huoCaZNDUNxSFIOBXieOYhrVX+1I9YMio3GgkOolmXCYaEHBe
qN9U4FQmzh5r3QJz1jRDdsC9AJPinAqEMW+xdaTPGVgCXmEwgbAdqj0DP5R2VA0eERm5fkFqGqCy
aJ7sY+PCkZvBNO3SqrsiWJ74MHhGXJpM96LHPrvgRp0aA6zKMPLPq+giAVdBsKqwEEPZtolu/hI6
vHNpRfihtrryAwKzdqso7Y7k8SPS2uKOoYXLUBudZ2zgXhqFi/msFV1kRbkLuN8YlwBRogbsICdJ
mdFdkrMOShTEoEzOq+Wyc1POkZ8oDmPgTD5O498ngzQ5ImUOWDKG/W0WflBOsUcMBna2IMDKttxU
zsllCjh4avmDoul2uhdXBw+Z5wXi388U52K49ffniZEkr5uJcryOGoJyVI6mroW7EPDcYZjmAkSt
Wxzs2fpRaku4so2slWeF+EbqFMLLCRVVcIXO7aS1u4NJWvlioF5BrSnssxoV+lgbUQwhDzrMetI+
acuhYSjB+yIdVBwqDc3SMizpk9pvzEiUe3oye5i5iIdKqH1ray4AVNtks+Z1sJwweWLlqZNzcnLa
iFoXfoLTvFwstz9v2iaJvR95d5cYauZ7imULNKdWni9Wy5x1NIPdgzyrg3AMrcJwhtNOvJMCo1Vh
1LcT+pYYfvmH0y9/TLns9BOdV5/XnJfJufNE/i7n5oft8PLmNydyHCATE1Sv5IDY+IHPm/HuYgvZ
FtRu4Rm7fOgsR2dJNJkIGRxUBrfLwvPkfOnIZaEQIAPOq+WZOTfl3IddPjTfffHzflq/gIzxIcMN
MR0/J6bhzr68AjpHJ5fTq7NJ0FWN60NnjZkvf67INYrD+Yc+N+Wy8y96bioKudTV+QeXaz7u57ne
BhRGsooXNDOD8UoFjtXRN1kmDXQlrudcaUlJLwu80Op+zZq55YIjDz/T7Sn1sTxYccUegNe4OJdZ
OQnAQb9v53HzkIku355+n/Ppenebn2ZPZxf1g09/zXfAFdA9bvtwUfgzwROMO3L5P39q/mmZ3EOu
kLudm3JZ/feR1QGsl6oMP/vUuzzdqfKelBOxPAjkHOMbbkDZljfyn7b507IElBiX7nKXy8nH/yAX
ysOe/sOiNoxB66NMbSYqUPja599U3sTyh/2w7NyUcx92+9Oy/3io8+E/7BZ5Dr0PM2RssDwjYxWw
xq/Zpd0vF4x8Zr5bQ/0PukC5aiLF+mt72T4dRB7p790nQHnU3vy9UM7pfU0vF3WgPHgtIoEfoy9d
X//rdfzf4VsJ7XYKy6L913/Tfi0RdMRYc31o/utzmfP338s+f2/z+x7/uopfiVKVP7v/61a7t/L6
OX9rP27025H5778+3ea5e/6tgQYg7qY78dZM9298sU5+Cr7HsuX/dOU/3uRRPk/V21+fnn/kcbGh
lrqJX7tPv1Zd/Pjrk+55Ova2//X+P/xavXyFvz49PLfpM0n1t+G5+MOOb89t99cnRVO1fxqWZ1mq
6VAXT/Xgp38Mb6dVGva6aMK66K9PtvpPVVU1x9M9PJQ008UMuC3J+P31yXT/6XkuQC/DUQ1bIxHz
6d+f6bdf7/xr/qMQxCwo1W7/+qRpn353FUYzSf5NNTzVVC2LCDbrX5/vY/pHbP2/MN4maamN9q1K
OOHKK+vcz4OHME5AVoj0e+bQixoH46Y3GEPgbpJcxQOBkXdn6ten+u1TQNz88DkW8Kpn6wRHTIaa
qmb8/jkEMlxCWl54nTZjma3G8kq+C+WdJV95pM9DNA9k/nQlu5APQbmFfFKe35unFyAh5mSv9ACC
sbvx8mjcy6faEJcTrFsdMPkc7MhrbOU9LO/wsjJWeh+TOl06PgwTTxvI/52VOcaMSIxP78U//d8/
LYuEpyAPjC+7fl76wqNNXi+ob+RjkSIbat7n4fb8trRbdFB596uDKI/ojHgGYNBGl5p066GwwBkN
lHcSZeIH8R2UZetCpV8P9yT0Eh3UE7gDgujbWWE0rZIfpN59wRzXyOLeTT4uEyPpw4R4IxlpVFfL
xqHSwzDop/Goutm4mTy0bzN5O0A4s6L5WpG3h1gYGFOAxSdr54oW7Rdzp/XjUNzF1sJ3N10K02YM
561KqRF1/zYBStdkq/PC8zajGyTrIFs8PJddvKJGMiBnQ22GF/zTXvwRQnO+7zP0RIzVeaNSrFMe
or8npuCVCFOAXNMyJ1ecl43MZrAxWGNOymc0TNR4KjN+XlSerzy1IZmwTDDfEAc7iH81bWCbG0ra
C5zTZyv7uOF5v3c7U7C0nbm8SDdZ6g5d7Fc0e9DTlskwO9NBNuWcm8/WvgCEJxehMdlxC8d7uY68
Le5vcoVJMYKOezHHNIC37wJ1KSwmzl92gN7XcTGoh6JcKs5K2FFrQHXWOgkpOxOJbf1a39oK6+VS
uX1tkZEpzAaHLnDCcvkkjKn6LFfItlLUgBOxbMIOWfeFipp+SKz7Fvn8RUma9df5lOdcnu7TSZa/
y2lWLv3wm0QU08MiJ2xBaCLB/it5cCbox0azdLkK2dtSNPo04cJal6vypX2e/GkZmYIGrVWEswjV
Hhdaj2Ju6V8AyqKrIWendjJybGzovVRaH/NOXWbTZTK10BLgNAls666wKUO+zF2AV0C7x9KX6GJF
VWJSA/pbJtTc9odgmfzHZdZY7UQhPDCLmounB6wXqkr4PvJbyq9S/v2lsiqjcynXqMnSz5Sz77bU
WpciA4+xeqVezrbqbdSiTFcoy8aDioMqJoHLrJxUJSc11wONaFkzHtqITBtxdhy8XTimnIh2ly8r
5MZTZgMTAjQzkf49UKlUEQwrQkTTfXU4T1pBqbLdThmfX01yXEaXBXL9qX3e1HLIrA+QVHcB1ldO
FHtoeWJlX+Ps1T3JS6OXd6+8KsKI+h6t6DRKVKBeM+z+2tbuiM4GJyGSGd62znCisSmyoCAHzM/S
kovGKvD4NKapbVGc3sploUHFx2oUAvJ1GqE+UvSJCk5DLXy38oIjgIaQnMTQoGWMeKCVVnPI6bth
+bgslO3zashKa08RM6VMbHdeLptyEoAp2ORk6PbVOCuo8bkj4DWIgzZ2xq9Z+Sg5T+Rq2ZyFetO0
roHYl4fNefl52yGedyAH7tOB5zJszvEYBN2FSjAbzJ4WHeVE76MOM6R+Zzaqu0Q21LWaAK2O8+xI
4DA9ku35NTdZDHQyiClUtITdIZ4ZsuuGLitc/t2uvLKj15qxUK6XbTkx5ZbdjDuxC6rl3SGWg7WR
ikxM7mKb3FqtjUmX3Ebu3CyHPTdb1X6bPA/A2/IOkZMhagdKcv9uy7l37xnI/bCfwLsFJKghMfCY
jxZrnaU2kaL086xc5fQJgzi5VLbPk3db6i6RkNOW5/Vy7ryjR+3ZvJYL381+2Eg2XRyPNrFJvT5g
ugT/5OUjvtvnfEy5Rk4Uxr+/tnz3OT5sefrGcmGN6eS8Pq9/9+U/rvp4/Hcf6t1eHz/ku73qpn8o
tAH7WjnIk0/QTM7KJ2ZNOfiv5+ppg/PDVG56nsjNZVNuIufOy87bFUv859z803bvHubvPpXcUplg
+yVVrXtJfrFU6bQyjoBVQepnsL1W6TJqbNMmU6grX+YVJwtU4p/LfJPjyrsyQWYRXo+NjVheHXIi
/ZPknHQusuUZcOX0NG9EhTb7UOU5Hf3yLhmAeeLTKN87p8WnDd/Pv18iD16llHXoMWSW04GW+NNp
o/P/lkeXn+Ldf5Ntuc1p83P7/MlPm6M/hi7mYITm5SMhw2USRUk7E/0lxBXrqoNgZplF0UuM8eMG
xMeJBFExxW5yVm5w2lbudtrhj1u920Ee4Lz9u+PpQkdJygMNciZdAXQYnp9HKg5M9NJxRSDU4JBL
X//yzeJcpwUPqybTt0avw1NSFnJBekEpJOaXKBSdprxWXe2urMfuS2envDGLutrM2gMmWdNRLSt9
P2j6sSGlRj1NeQtW8xH2MgzbOfczNIGbenChZqPg8nvLSnbYt8QUIFBucRydUfMdN4g3hds0t32N
Sy6ZpmbdIFM4yokJG/6ISp2sg46rYxrigDgaXwgQvy7M5a+W1mJ66k3GrjQAhFlVU/sDWNTVnCJ/
A4ktbpHY1Ouxcu6ckVS9HhjbNO6oNXWE4ZshlXJNo5G7IEuxDuul+kyxqSbK3xQNoywtcop9Yzto
XT1kbm7y2ME9ugjq7rNhDs0G7wQH2q7zBZKFeZ/XpXV0VO1ljAFbyHNGbcmbM5jKpQm1a6dk1Z7M
fIu+vTavenNxPHeUgAKhGpYtfeltP8J1RAcfXlWwIzZzDRwaq+sQzwAmjIArlFuAvSgffiNu+agY
I+asNmKjMfLEIY2zFJeZJJ42aZ/bKJydbjWgdgQxXdXWCoYoOvGFe5WrOBXZaR1vnRAsPLz9l0gZ
yfsvY30PBQiJq6XquXFN717NgYQNio7ftzY9tPq+6c1tQqEtig/EWk0Xpt/rdDHcXJPujHdhP6FZ
pOB2ztrNMMfmscBW82qxy7jKXDBic2H+lC2tiL+KVKW2jhQPetesg5mYmPfgkFaQnZKbQlONhzod
0nXktt4Bplj1OARwuGs3r6+cpQnn9R4yrnIjbFE94inmt+no3ct188H2RuuhTN3pqIeNewmp2b0U
xW1M5H62EaPDu5lvxbaIc5ALS/8SPlmImqIyr+HymdcV4tU1dUmUCeJxSEfBYJzs0HtdJoiGu4so
EsNRb//tQKMuc6oVjkiwAuDFS4c4HDt9K2potbKJAMjezTlIXCejmLJxC0hHsA+G5AlZYXNvFkHy
2dOdnY4W+bKjasw18GiD/frdMnGN1NoyxM4Qw99hcBjrjeE9dpzll1ih3xL1DXl4N0WiYU2buo7j
L1HmZQc8i3CSR2Iy4k92jb4Z30nLuU28TCgrt/hBMZRYaUPR3RV2g7JCz62HfEg3VD2i/zbDaRsg
bUeGkHr3KYkvzJjR+gcu2fukp6h7CtCmeTYjrgTn+UOH02Kma296F2kvZue+CCMfGZeV/HSZXl73
pRYhlQsexqovr40MJ4sN0hIVxDg5I5CRYwpiI+mm67nQxEU4e/gk5bp5mK2h3QQaGoXImfsLE4uR
fWiZ+LWKgUykExjXY0bRSWsCwYCnQyUdGOavSps+akWwUgLX/tr1KKusxdVwWiRqc5owiIRGjIEt
MvFhyHFviOdrq0uuGm78O6E0/T6jSCvvhnWWhE/YYWqfIRyEwEBnNLumMfuGg4pzTDTcBTKErogf
q5uWutM+ATpo9NAALcMWX5C2wl5t++F7OpgPgLW+1JVaXmCm9YQnA7Bpr++3OBHh95B1T16jd9cU
MXTXo5W9zGJxILHFQxi52WsY8tSofpRj7o9q3Xx2Rfzdsvr40sLhEhBD7ceQ0V5NVbmfyQv6yZxM
K9VSYEI2iNSFo14oQrmZm9F4jSlYVunYRnh94o4TvuBFAu/cpWucZwFv51Y9hDYurq6TMQpW0vLC
ibyCh/is3VCppd44BBlCMKVL3ZZ6MwCnPQazuR8apJhyEmD+vJ2MQdvOFdJ/nLtvBoWR06AN00WW
CX8GG38UtkNCOMu809yHJlZVyDepU8HMVEkQ0CaMVtLxvkHR7MxvacbzfLEBo0IKNYpX2xtXWxJR
ODBD0qK0uPMuY1sx4Oapxo1t18llhUeZbCUTZNFeg7SSB6FxKSeG2CeVtoWMcsQwK76m+p4fp3i1
wti4yIOYyzGxjUNcjcZpzmYAiPmTg48kLr7xkPebXLFH3zFBZNuhRoldq6sKkhmqAJVoDngBmG/E
I+sDuWcE9rMS7TpL/xwmprgc5qLYEnbsL+GbTKC9cMEFdZjb1XhV0W9H3YWsKEx6MPADPHSYrhE5
RdQ/E5YyLjzWANXfSMzmar4TRNi6i9rjoWQEWXsjJwVYQl+P1NcJR4ILMtvYy+jxipsBWy9RH+XE
KQWPrkrHkcxcnpkdA4loPYQggosEJ+ck1ouHhmLrrRo4TwRqa2RCYX4zUqhAqaPS3CkJVJN2EOOG
MPrW9tBTovMZGIWT+2nECOg/oZq9tjvtinSndiWL0fjO1kZfiNuyKVcQ8GSYRGnnRWBmHQx3SuVj
OMX3cqIGGMEFOnZ5o6kk93mJ7l9RAhT3uGCDE1IM7TC3uQaOaqbyNjF6n3qim7hzyktUK2KtxWV0
P3gMPxDXVHAHXZ6tt5br8NCgHl9kmJ2PZgav3CiiCEAO1aIaNL1jWIB3kM3RKV4rLdIvIHnCCh+T
aVdENaZeDYgNE07FpZykglGmyqNwl0BLJHACo7sNBaJ+vMM8zKepePHEa9GN36NpGm7qxRCy6ajQ
zIZt3qfahviutsmNwIbwGbfXMVA2Slm825RSUwqmHJ4beeEbSx0ioafuHqGz2HXCAbkdhsRRsAzU
e8c+2EUHaA5l76bPDazpQ/vL1GTFs6vx6otF720xqo6285BnBGGxsIQ+CZ9z4MeMOsrQKdptMC5H
CecclNnSkMC6E9Xak7KavCpbN1Yc7apH9K/BPXwm+6J1uyOhawguva1/6VPVwTcZJC4ik5dkXvDO
WZvtyg74GEpL4xY6m4uSp0dx7wntqFSODjNCX4uWGmxcH27qSLT38dA9hL2od7DlXO9h1KcUIb2L
fBIzgzyvri1HzPfAcYnaKYQ+eiPqc1CIarqOHVXsySDM97rNd6zaG0/Ri1yYdMgg7pAYV5G5oCRf
0uW5TInKpZ2u4UySZdaqMUlWdctEzgXVCKwVn1BYot+7Yb5xZfpchsvf5dAjmYWXS88TGWF3oFAF
kJnsdtHILiHac3r0nBg9L6PGiLwZ5lzL8KNoo0j1ZWLrNOvi/rg33braKdiSTwhd57WUJIRKgE5N
JsTk5oGHxCYyqeVo3bUM58vI+unTy9mWYvoJN1CUFJlUZcit6KyQHZezg8yqn5Yu4w7g3bx0hb2X
sfuWjDlUG6hGJ0GB/NryG8u508J37eXcyyZ2ZUYzjxfyP8vJOZkhm/Lw548sm3KFXPYfm//xUGj/
zVVTb8xKhZvzt8CjS8unELM/pw8oa5DZSqN2gGuGSNUMoi/0vCcQn9abWIagUvwg50BjvG+WUZ77
dq79DHGHPqSLZzHGY/UhIEC8D+K6HK762i3WasQgSUMoaaz6ev8u74t0hBH3OZUsEyVjmaTzGg4h
D0XIm7BA+9fziZFzctJa5h34bEqN9RuRNCPFSMvgfklfkwkC/RqLa7mhMlraJtJg8muihrp8Ssdg
mrZvY5tyAA0rRXIAcWzf14DIZyqgdjLJP8PDx2l4RKXUc8rklSqP71lLlG9eCkkgEXxTlsATvch8
JdrW2shNtBavbQSxfKTTxGz4/92obeSZlBMEA60LmlZ+SvkjnmQS08gwStTug1xWw6ihtNC7ta3p
R4Rp8MWir/z9h8kGJb/otB8yvZWVka8lfccH8Xh26wd5m/Ag3qeCdME8j0fUBPk2XwpL8vJF0xNq
1zIQ2FLXcf58isZb3w5Jg3ao4F2K0RE+JWCrEzJyiRpi1b0EuVyj/TZ6Hgg2SgAOqCFMnwvg6XTh
yptKzp7UJ++Wnm41qUk5X99D6+KdI8oRVyTO3VmhIJuakyIK67q9vJ/ksc4PHXmQc1Nucrq/5cIP
uywpJiWqbkywUZtJLAHEWqo3gmJbmqZHLyUsNR8HHvhe5lyt8sEV22ms7kxGvUQcBDaVqJeH/M6g
w6SRF8GgAF4MtYvo+ewlRes5gJi5+9OSktcYvgkglG1YwQ7kCuJiWW4u9H5Aoatpnep7BbgWASgT
Vjci3pPoSEq9iEf8W9olHxly1XlyXmZISY1sn2blRuf1snnS3Zx3P8t5TvvIdtIl1L6hcG4pNFRi
2zlpiuQ6uau8auWcXGYbzYWDIdju9KA1OI3ZE8lva3e+VgtsqKbaG/ZyEQN7wmXymXKalUtlW87J
iS1DYaGT3SKyGCDfzY5f2/XObC3//OA4aUWW83lepsNlvfj/Yoj/iRjCALTovkvxL3KL38QQ3wTE
1n98fmsQ1JbN9F4P8Wvff+shdBOlA7Xji42Pqln2Oz2EiVbh33oI75+2iWLCcewF2Gna3t96CFv9
f9E/2Gg4qpPIZVF1IGjVXR05hem6hoamy/2gf3B1wnxNpBrfArMrHxxDwBRqqRgYIfo9JCohsLa8
nWI4MvNUjqFv1SXJpS6gwl4FSW8iHIbauyb/Nd1OBBRk7x9M2LCNKpxEtAQ/j6APAJqlKYHlwCQ1
X8wMOPCIyK4S5IFbN7CpXOP7o1mfgao09mUkNPuyjsw3g2r74xRQWBk3DUWpDR6xni1utYjYDuVb
L/h3hwe5iLxssyo0xzjYHa/xSHWfskIz9/QOO1/tGDUQN3osCI3d5C7FS5wac4PON7yh7Gfy9bEK
982UwExxGIgM7bg2+zb1VQHbJE/K+aZ34Iw5Xj7hOUaTT0YvNVi/u07+IAUxqQb//Sdx0MfwS+sO
DDDXcD3N+V0KgmSBzHJqDF+T2uoo0UrgXagvZWz/JBW4RolngEmkE+u535RGDPhsUuIOSz1o6s9W
oThr1e0fxNAS50k0jDVjZNp59L2x0hv4kubaVKpnwm3dKh/RmRNC812P4MZU3med1vGYx5QwK7Ca
StG7ZRUl8qZR2OsIC5S1QRFtaIG/ivJ6rdWovW2ncH2nKzNwx5smu8pKYWy6hAo3NxzvHWC/DGUC
wDxtrG7MFrdApwE02KQPodtV28IBTw88AvF0Rjmg7dXqijBgRRmh+5NBN6JCt51h+qfZqgxbnKga
rAo1B3OHxK2+dYHG6DsR4hAimk/18HawHhQsT32+Cs7PRX9P7tX0Me/BwzZqQfIU8dpwtVevmIgL
oS7JQ/pMgjgh6Kp4NddOsBlHvnTBFRPD3F65CeAhOLHp2oH5FzUEhzDtCNYzHtFtT31RTIwIONbB
xKunbh2ih0a/pWYFFQJGF9dtQekjfBXkuK5BeU+IY0fhHpZ4N/zekLE0fEIT8U20Y5z+GbIcCFuR
PBDRurMpg1upmg0x1G6OaEisVTdz/vohuLMbYOuUKm7rxW/YK+ZtlwnGi0Tm4EHCnQzNZ8Ux97ET
63sRtBrEP9tXyxZfrqg7Drhig+MWlw4lHRceiT/iwZa2TUXqbfqAen3GztihaMcckw4/NdS9WaXq
3tDFF5B6+s4qhxo4mUMtaWSuLQfcrCMwrZlirBpK1S9Vnbhfrxxc6sk2Y+5sM2pKKqrM1n0TTXun
eVLFc1OO1lGhwL/CvOhCcat6nWBhsx15Kq1UW2B7DCcxVmNtG08JqOzuJc84H71qE7PSuXCCIH+d
E4/cCHZYMXhmD3/aMekAj+mF2LhR+YaJJrmbVoMG512QxCMoptkaHJXwuSTFX1WIVZNs3bWdveZS
JpuROPmxg79klmvSkRY1+TPVxDBwRdnHPhZv3SZhaDz29WV0M4kmWxtt9Y16ai5Tg1/UMcUPbu9N
J6wbDY8xgicZaKT5FveiZ+/OQUuCwwpXyFziaEoN/Noq9HHTwW0kntZvwYkQjaO029aXZJ0XXJbG
5BIXov9xu7wpdvNCHFt4ArmFdMsDAEIBevTVsbK7MWsfclyszCiISJSIH4P5mHrYTnom1pLQCV1c
AxqNDjnF+j3e3y2U5hh/RVAcGwoDkXUoDOkm67kJAWBVcbEw0GY/qatLnokQ/+BacB/GawruL8NU
fFeS7q4ZDD9UIfFiONhudNu3dfLiMSXybtAAlzFD38kpp1HLXD+2LuGK1EPXlbk7s3IS7kPrMwCo
pyjtnY0Zetew3wgajQAFkJB3afWa8SiDkANGrFkkEpYnxlUFO3DFuKTyR4ysllJ3b1251rCynZT7
f4J4Zs43aUJZCFC9VHPq9aI4RKBfEc8GOVE22Ju6vQ6NWLkgcsZdNBOIbj3s1OFxE0H1zE1sZABN
s+xgZVVJAENL9tjKEttmA4TNI3aO1cZ0UoBxM4j8siSQOXuLA14OpbFXg9gnENm6pGPhrIbraLRM
tKlATBk2POYKYy9VKTcgQIkf4VPtWy542UnYu2pxUm7HxWvQwmEQ8XdzofT5MbUibufBY7CEQ1EY
fcUa7orCNiqniTRWiXPdq4q7hlD6FiRI+MXYR2DZHjEjhxii9beNFjvbztY/K/0IZAlUMgW44j52
YxecOzS/wHTxdZtbiJUi28BZ9gcsY7atk+WbKEtrPG6+1m5v+WVaIbIgGqs31no2C+VoB9pVmI02
ln6RCz5VeciJXG76ODTXugFdUxPXIfIxbCa2HW9DPzASa2WGwHK5oJZwnvkSLGy4brH+ihm+jZAD
IXgX2wRonaPBJ+9cvMPqpv2aGfmlAxZ/A/XAIEHIAzMolnKj8jWpQRXXfUHQykUVgdZsn1VUiwEk
v+iEXW3Csvsu0L/B7MBBzObpFWMnvFEb863OJiRvfDM31SAcdHAAUVKtuoAS0qGx4Z1lcCHcXstX
pFy/43e2lBuIS7CU7s5myElHw4GyAUvKyJM3x3PA5Ld8TTyeAYtltrMZIpIyDXHBVdKpFwFcIUac
D/DP2rWpxfc1BXKrmgAVyslvGGikG8yQSpYUCUI27TYetHgThdQ1w/nr1rrKEzZoLUwDRQP5i6Ft
DA7KWaLFplAvoQcUcEe1FKtP3GqBf6ebsr3J6F1tvXnYxV3ytc+0tRZMlOR1+IKa35Qa2gOQJ+CZ
lXkw2oDXYsTrhVwweClII105f6tLqJEKynuRmltBDxaFULlDKPmiw3XH+4V+WWP2vAK7l5DQpl9H
2OEEtndoYRyFUexCSVX9Zi6rO0fklyaAYO7cdOlspV8zz7VuFANDTrHJdEyWFYH/B/FxsQFyPeKm
jX/oIwljSk7UEayePhyE2EQ99UdFklOxmeNzF9qun9sd0GDPuqgz7wrtFwjgGbAvzKJ1lhuEL0ft
0l7Yvjwt8NlxYESkk7Wn0vOerN9b3lNMNqKrWJONiTOX7hPIviAHYCWK9JawyHjg5bafEXH5mous
ABrGtncykpvYgNnt0zBbUD4Lb6VbpZ+rZbrNjMo3lXzEMtjSV7qofhZTdVWIAkp6BRjIxoGabBXP
bSJL0E3o2hUhriTRZ/L9e6rhN2mxmHgO9XZqx9hvKrEEXZCJldqPbCo7Eu9KutZzh76LF62JdEH2
T9QbXYmuG8rSx3p49GbvZ2GO5CmDfZLQo7Xoa4PjT29Hs7vOuvFJUR3tS0oSLB+fghoCIsXBzT5r
qUkd2m+cGNgBVXLXaBTaa96u76kb1pPqxbGAB3kKNoUJBgEqzFkMHqkYUx/6IvWwX+WhqFrOJsJ2
I0T4uxIqdltjdAUJ4bmaIoUCfhNyltvfzyDlEEJadwimYt+7w+yZx4vZ3xcp9FU7fo7b5Gfb2I+w
YHsv+4Jd5mONkLqMTAVBMBwM1RTHOkp2WK289DVJAhG8gVd9GAN3IYSRnP6pl8Y3s+2BPbdQoLwI
Fr2e2EcqXX3D7Ud8izR9FfJOKZrxWZ+wQBoGKnTpVq1mzVZRRzirtG7JTyTLhV8XDlgwm9pnsSmT
iBLL66lpb2Hc411qTMcwwcYnqNV+x4t1Zee+Ai/Ar3Qg6XnifZ2N5HPXx499WxMc8QA6RWM4rLL+
tjUMh8p6bZOm2NBg82Zv4M2Xef/di/NH0hbPgWa89k2yHcNZX645h3TwS4JUthH1I/Yj4BStV0BC
yQaDwD3MPmiqBh13TesOEBefzPFqTPm3ic5njbLoxVrSNm1LVgAUmtc9zLlxJJbG60p5mwptwcHU
RHoib9+01St127eU5dcA5q2f1hhSiOuRGhpdbLXGfhtYITxqaMnOyzwh3sa58S4ogCGo884eYP5p
Cv06s4of9MjYZm0JFR9iZhwM+aY0izsgJqsRJ27qSgGhNs5w51XGZahEdGHUHoSsFX0O6pHyD8x8
2ybdD338NtRJuRn35IxAqJcxVyo4LgKF4D7qIqNzHt7i4Mm7uV0bZdhfeTZAV+KXW1JlXxj7QqvR
FrZEJNDdWOq6KL3X2PR+VjVJo6j1XrPYOgKXAp02TPzWUAMbZ6Z8YAAGZJRfDby9V2VvL6+XDHwe
ObsaDut6h/QXGPOED3BQjjsuFAf3dOh7GGO4NRpz/QLVTUbxf+T4cdStrN6gnzE2IV1O70jN+ZfS
xcwvpJza6DBUrtyhWgEKaK0Qck0VXEwmHIuZGtR0xJ5TzU3GWdh5+mYR3lpZfJvaEwOY8HHOyTeY
c/IcDBEZwJa8P5mZ2tl1XbvNgJlRKNpCwxtbbPo66CQ1Nd7e0RxVi+g42Y3Bih81J+EE1tWrih3Y
Kol4GLrCeHZ00BGdUJ7AM3+tJ3rpKQRJ+q+MKRN8U4oipeJfvZqQbe/QuUDdhxyVRwz7mtIqcclc
QIHx/JCFeU46Vq/8BlLAGui73zvktWGxYMmIgc+6Bfg2UgndD0CwTbxQe91YaZFrbyzsWFdaqD30
FUyMhfSSOGhxrfqryMrbNkuhhzGURcHUPigR59dQXuCYUF4PLCUx3H2dzfG6z7JvTkam1ikZwLS+
1RQEv0MoniXF08EMdqlME0K1ka9gHhLr5hPc4GwTpsE2cYwvTrAuUOSte5sLYqgwTui66IvtOUC9
PNwveHRkButr0GA4ujMsx9CSPgAZVc+zjnXBmDRwok3G1bnW+eS8ihNMZxY3yamxGVH4YMsxeG/M
Yp0FWOSY4wazGcru0fZtrWQ/tqCjm6EQq+jR/j+Encdy5Mq2ZL8IZoiAniK1pmaRExgltAYC4ut7
gfe19bU36UkZycPDYmUCgS3cl5tVhjpzfM17+2V26h9grVdcqSxDPf767l1F4Ijho3/3HlsLHdR1
vrWz4Tyn5jPGiNCvl8yMKX5yhHA5MLjyNEIuKVpzhpstmSqxWBdETgLMMEDlnvR4uIud8Bp4zuyn
qhzZirXPXjTHfjdm7iqtYZx03byb/XiE4G0OI+GOPdkpC7Vc53uFqaw1RGzCyZX2j7y2JJUrpxYD
gC/zKbaT12jUXslcfkzA1iLgXrBqQEmKu5EQDplFlyRV37U4ibLoVoPe/05evCtayodJshmKQzqZ
nPcR8apNcFahe6vMHfJVHrZgYyy5aZoRPZ1zrvpO2zqA6Wq29EmjNizTiUixDNb1lUMHVAHnAjLV
EhMro5zIQN1M11QHtt/xpC8plJtiZD8JgmLs5lNQgtRn1AMIMT+7fYSCY3b+Cbt+n6jsElUSj+zx
hAtx945VfSSEaCcAAVcOHWTionbuppkRls1WggkTRIX3yBhzP5r0M0r219FCpkO+Cf5udOhuuicP
NIRyAlhNVF74HvG9cT844BaCauNmnLqG5jx1xSPcr9ZXTv9qA55rZp4EIv2g4b8TakkKJ/+pLMxT
14ENSQRQF2RBYIALsKqJ8IsOKIFoVpXVDdyK4HxyiRptjh0YGs2hL7WXBL7bFJr+YOS9D5+PYOAs
O9lqnPyiKh9Tlyq+E1bL3W4BGNUe2xgtW2B4v50GtoY3YkM06gMpnvcdkVaWQpZj8HugS3viidr5
ldrWNqm3ttKw8BQLhMAk13xRfjv5ZcNIjxHB6BJLn8PTLGf7GE/eU80wFjRdTVdr9bhxKHXnIbuH
x+f69mOeDg9LUoOfOeTASvto8dRZ2X205uaGj2LIJ+iwr5ocnVUMmNpMgRPnNlCFjBLJtgNO4rJq
1sS0nTvakLBXu1YXHGSBRuTAgKupC03kHwRllU6Bl2OP5GPZ3jH/Co1oH2qSSiDnsWqGLYUbpfZY
9j8xihl4+Zu6S99Fo5FMNL6TwnLI7J71N+qoDNpRmw8OfowTdF9nZfQAWMqO/Fo9zN81N2poB8Fg
O75E58RtYPLW0JHJgRwWK3GRYDDOhXjyDu5hJ1Mwc3fj8sbOGuPgpihuJgZW0JZTvCZr6j4IynUn
wxcD6u245FjGBW3qaN97OHj8BuYXrdVTNv4OenNyDP5B6LIQt0URWd4kDoQ0RawBv7UFQahPz57M
a96XngAyt+Ii7Y+KaRh5qiep6Ws9g4UTkV7pVV+cX/eS9OmVGIJ9bzqP8P8OVew9CE18JTopOY77
Geoq8cUUfheCnDz0sjH6CCgJWg8xcWulxStCxlPZWycDvakP5+hfCfLGdq6w6ejSSLRfFTAhob2V
6algiNVgGEDgkP9GS2BpqfZVPf6yybd38jtHAbYjROlLBu1Tja54lZDI41tOdXFH0jsG8pSSZk8D
icIEQ00OAyuTpyxiEOS+ezV4ntH7hK+22MM4/lX2RdQCNBXQSiRYXQqruuqNeEYVC+sbrmVxicNt
fRWTcw+KY98OUMfJpHuZFPPcJkUeof+zagRvBZCk3ps3roYk2taPLVYrxlYRqM25aP2kGndCQU6s
JlThZnqEDXMh9GKdROYz2PN7OwGPGLnih0C1dnBeYba/C4v4jUJbI0xA9SPQ99XGo65BMdBNa8cW
F0Zq9jlVUe2LhhQPYXdns4H4PiOaRbu5xI1SlyUW6a9aSYooS0HB6tbvVT5yMVnHOLQ2KGyZfaag
ONy03dRgnZi3GOamhDrCVLe5AR5FKJcQj1kC8Va/xNIxCXHjo+lZy+hyPLHfBbBv10yHTPWTks+x
lp31GxjRL0HupOrM7kPjVBichhXqp5MGabJo5+9IT34QNLdMte0doolgXxnjWyune7QqGfdy9DZ3
7aM7KpbqaPHm5BnbyQ3s9cWwkocsDJ6C4seIZ7rXJv8Bh8w/qxyZObJDhmSEwpR82Fh6+2wqnmKp
USA1z16AkNjo7dcUFoTvZvVTiUQn08N9ApILjP6batSrZYYvZZCehpE6oomGtR0lBD2iuoYnd4oa
6sXGRtVbUnDahnZKh27nuYqV7MDdkRbXZSzdkZjSq30uvIekaW4DulZZ6oVfAhKpOdFKYHOrNE7v
Q455R9e/6qlajRM4uKL9Sm35SYzSW5WXe5MFDimSSFqt6C1p0q/MAMrntVa+comyA5wIZykzAMB3
YTiBcXde7erZ5nol0YOyZ2FGkrHd+URMM1Soov1Q9kBRpbwE5VdVD59TMD+K8JnJJ6VVeada+4Os
9fsAdVEAC9QH7UHzFTBPi/vkmRUVg7cH0+X4QtD7Cqf6hNeVnPgIVSY4L03rb0kf/9NM45lwlCd9
IKGymIgUaD5UQEJ6a74hurubJ3mCSRPysG+/q5QwJMZIFS6jFRnqgEKXIDizphZBpIosDrtBUVBd
aRb0VK6sWEwfTeDt9La9K6V+71Rwh6HffJpy2tpMAsQtTrKrXoA0M4iPipKFrxqAR9phso7Ztoec
DWMFAo1wdE/wKCGJ+5YUwcmzvjCYAYJm3rhU9+k+zHKieBhUF7rkjmKVSWfj7HtJ6eEmoHMy7UvW
yS2I6sanV2QhM91I2CBDL2WeHGkOOdns6xlfgpUndNQss9dEtjexDUdj01fefW6oSwNyHF2wxrIC
qZ+v3PTMiGQdktKa5eL6hKj/yejkv8oK7meOPEhXYgMd7gY3jKQoog6JxWzex9iB4QjPHgwmQnj5
Mg9OuulMVnb6zFe7yYKn0z3rDHan9tRrpJdVPCoztC0rTHWssXaaNHdtqX7btHyZs/Gfk41X3USq
MRb5g4MyZFziK5TtUiglwXcg/GnOsQIQ07JyjPJKYMETU5pwlWFOJp2QoWIK7EbaWBlLKE8Ev6Jz
gDE4/gQaXZMzPzueBuAwrs4VFT9N84PSwUECxJOqf+y6hPEvVzxKfGBKZc+PES8TusClQSzgzKV7
CPzhoRu638nh5QjUeG+n9jrs4cignviqpPfI9fVtcRWY6P64WtJdXvXEyuSvg+acrEC+E3aODE97
m73+WcSCzGRCHaZMdKzueOpOyfgMBX5VcDfUsbxVKn4OaSW4Us/Me2H+Dc+9k57qQV5ZCtMAj/YH
k6ObVOFdHkYXEtd5Mrf/oFY1PlL6g9Cy2K/AkFlBxr4rZAXWUxIUavRB05vtcHDRrTD4bImGK5NL
Su5j1S0has5R9MW7G9Z7j6GETNUpl8ZG0qdMfXez8eQim1LvY2c9yvhrjMn8SMgeUBldoSRk03Mo
uYuFblVTKRi1tnINWRBPXpIZJDgsBv3EWpH88A5ll+vcLFvvadKhaDVa8iKL5OqwaFgBDUbHFkTQ
4ZEFjwnadVJOwar104p3jAciuqmIZ44+hjs9z1YCMVXihm+Vcn/yYmZ/yoySJsV3XR6HeYQ9mEd3
5Gq3suoemC8+FYZJPg1XRCLeplwRSOhpzwZnfizqnA0Gr9i0kg2XW2JX1DfVQPxwjUob17We1rd8
XJawLVXRbNqPo2c+m6FzDh2mWPGw0aqb7rVX7iziDOLyy0nEa1N5m6YlH9tjbkFM2Yet9AMr2J6l
o8ULO6nHmA6G04FRY0qY9GSI0yzC21iqRV4qzlJjkqG65F2WwdlgbFvo0Tlup7eCa6aPp5dU1C32
hDO8fId7jwBFQqgNT92Yc2zconwTPOkwb67wAzwZjfE7ZNO2AlTbEgAeeMUzuoeQdNU0XPejxoge
hREdNIIw21shfeTqkeju2+lfzDvni7k+eXl6YqyxERVyUtu52ZPxFqbpJzvwDVOCLVaCiTFR/uMU
1rU3hruSObzKMNF20ddIyBiryrzZhsaBcxL5VyCRLDGPkC0rAjIxk70r92mKSWHu3AeYYbvUBrrk
ZPRhVyuSd6NRPyAJonVSLySg/HJgLzItzyEIKEXEPjC2M7QNGlnOBkE1S2uN+s+JIt80XcvPEiqE
CH0XLtUBmmjwJJn/NMY3R/yI4SNdQ4v9JobjoyC0xcqzc4r2KFDG55QYTE8BfKb9mVZg2YU75EqE
nD1dHR09VQD0kktBZA/sGVkRtGCGV23ZnGgvlG9VSbg2+p7wClYheWJ8Vrbzniixxvf8y4N2is1D
ISns9Ch7IJCSJNtHrbe/NTt5DFv3XT9E5NXGujX6g6vjF8rpPHgMMwBgJ4VY++BF2ntacGhgL7zw
KLi637UrP2uDimis4I5StnTcUvdGJQz0BuoGOMjw2xCzqEsKD4JwuSrC6Y5ZIi+mMg925J6wvW0s
PdhBMdmyNH9g2XVn0IELVvetTQlmFVgx1lFQf7WLKlWNH0EWk5cSIsST10qibaN8CDLN2jmDR4oX
LWJl4t1Nwv4Jm8ZAe0aAkQyrFeJ3FopRYi/c0XMnEWvxUMgouYHki/fSdPDn50yE0zY6UwyYTCOs
yZ9M+o6k0XzF7i3rjefApp/LKkjulY6eVJC6ahoKUUlFuztFFANRnRuI0/uLW8hqndUDg3I7uBF5
yUK1+rWa5L6WOpK5IuHJaMi7zmk+xCNBBnLtzYRtUOMCooa+vqkSE5IrnDg6bNdvIYauVctOtku3
aVHfeMQc+zY/LO2E3fQPVj/+s8361o5il/feXWikz32qoSfWjvHCla94B11hNpzZt7ah/XYXWFlE
XuI2zZtH4fHcU3ZXrqxOGUhDyM0yWNyDzQMx3pxtPXmTo3i3FPoZU33qs0uRHn4GRvvpsufwO0op
58cdmRUGCytekRIp+oGACG4BmXvfSbo4t93kU1a/Y9c+icD8TUrrjNEOrGrp+AUsUWWeK/pSh0eH
HdVQ2BVJvAM1ZfEjBn7isq8qeiQehXvtGu+zn0hyYKT+XKJPzfT0Z9JmlAsVB8/ySySD4ewpWh4J
gQKSGd7BTOEhFwKw1S551+4640m4xtUIoa4V+h16ym2gvfWTBr7h1dQX/Yzx5DXOMr6hUXI63g/S
aho1jytANDEFDcOuhqutD4ZshV9vN3jdBa8cdszdiIOfJRSrhTJ8IIOGROIZ35hxB9Ov9etIv+/5
efVPPdWP5Bh/cNZHPOZLSbstHs2S9mh5vJtmdBKYd+KQlAerZxpvvzlFpe/ov1esMzCvMFygsN4X
tfpmy8A2PZr5gjc8EHR49oL0h/EH2XCkDW167dsTc7xJBQk1QcumNI2wjQa0aGXyEo/Jrzela610
I9Zu2U8nE7aZUqLIiM+yNt4rvYLaUo/HUGZvWcmYpIh5Wrrya7myk5F9Rx7cR1UGzCsoCKNOOXcT
9CyVZvEw18m6YQbTuvEuQsLne1Vx68fpJ004rWgJRp4WQbwnCm+nq+GtkupDYNxaTXQMdpsWCNRh
H4TM/qGYvs5uvDeweKycJkqhoxI1qJNnVCbKXA25S+qDFW7b2KHPdcs1WUEA+Sd5b3mUtHYisjVK
GYcEPPc1QOqNHq5HbsO/dMWZYAJ95GfZSFZPgEf4o9aNU1aFH+SKBftxGPBrTg4h7BPwhkQbVyVN
wxIs/h33Xszw2SLgOk3guLJvOotG3s1zjaVi+mUTgVNQ8pJrdFdbL0oWTY2EYT7HzUYAoj/UOvv7
KrIw4wDUQqMyfLPM1w+98LwjEvA1u5EeTDSVrdZXxWOZ9flRhlL5Vcksu5Ch+aKU8yDzeDp6vTde
cweHEv1FfBKB88+rLFTIOUF/LKTUupuZugcEOTD9Gp+0sYjQ6FFFcGNarKliHuSCBIF6osSEOUXh
bB1mMw/QBbFiaORAyGQCby9SbrJPCjbjVhMrJIGFtfOQ+OZJ5R5njsZlrtlvbYMcAsmU7qITuZMZ
Q30r4yx8wPmL88Qi+TQMm100qbcidy1aGvDLmriMDCNfO/vYyqp5cQ+SBJRdXwG6LzB1FYN5Yhyd
nP/+WNKrW9Ez3XSGY+XQ2WBnOgdBoK2Yk82Mtr3sJCcN7YFL4iT+2pm7XczXceihCIug3vR2tlBp
J0wi9biXA6oBEQFaNws04fDwvVtf6vuC4PHKZIQbplF9pIomd6ccBj9tKmfHJBkRTtMBiRxRamnZ
jOSYLaOLpYuwu2k/haQMRMgpgqyIHxsFhScje9Oe7WKDmLoF3Qsg3tLRVsBMJcBzajusQIOJCqKt
EXPR4TeoOGGoI9KyvPnHyiCdNgrNVwirb0V/gVVaL3d0qyQHDlZwsvry37gIZRDMHSJz+MBIVf6r
5uF7DoiwaCLcP/aSQ2yQtru19dZcZxwCESajy8hvSPfU6XcW/os+5m1kCmqDBS9Zs5SHNl+zjhmP
swc8cOk9WkuVF81MpzuCsn77pBp2Bas3qml7nM+TDcA6D9iAlk04XSxsaH6YIgzMBiqvJuzms6nL
+VzH5SvPQEGILD5JLUEFUDTEHUy5bh9gtz5AHF8SWIqTuQynkAxZ1O7zqXRk+IRKws+DPFjDbX5P
yBheT8Ob5YUfSUginuqvaTW+zGGG2g1/R1wweI8Ip/dNvGg8MX/jiiOsiChrY3XvIOnEpN+eiduh
/mo/uiAdT6R4vMOcD1a10ZOcnsQr6I8NfLYMatRF5GQMtJi9VhI5UUSNoIuRoeJSXfJ0K5OeiLJg
uJnkohmuu1WzfumVOCYw7Xz0QV2c0HelGlTpwYhxh8ZXYtMzflryDC1J24lIPZWsSk5RlNX3c4aG
x2neSgPAZOS0B3IykXfS75SN3m7TIT5opWZtMq190xhiHUTSPBr1CNRlkaFFjaCSTJesKDLVmfcC
KrBKBkkVcSs90XaaMAQVQvCK+m/2yzHZ2BCFVwkH/CbykkMSxdRyHcNaK1pHI472mJ7ErcIX03rq
kel66ewPlvkpeRlt0qkMjYNVL9SVXuljGtIBFJhDQkRB/44//hCM9qVryWbSIn0Vclppo+Boqkl2
U4YLsRmahJHd40uofYubFnptDPM+WADAQ8AF02LyR3HhW+WbnWH36Hv0xLPO6tGKaTuHq6L77kzN
JVFnkfL1jyPLRb1w0isCwetYBqhH9dT2dfUpKK2WvQ0qL3YIHunilAzdVsj8I8y0dwSfPy4Pcn8o
cjQGcX5gikPaVO181J55nwg0XE0bPiYoXXy1ThOyn7vypel5IpkMYfOspGTWb+W0+OgYcPF2jxee
Ae0prSJ1i4Gv+VlKjxjUvMP1r24Dweq74k1Pp31V2MRLR/djBwO8lffkoxBhxlU19M+ZhppVR3nL
FrRg3PqOoPJ58pxmA7Huh2PpgP4zWhm6+qfMGEeOfLYaUe8FbqAeOMqevVFcq/xQsdj0MhBXY1l9
DD0VqRmav1PmPsilVclRua08+54MbJN3XVgrxfJuVLwLxHWQNJWm7v0g1HmsPISXVrcq20UUTHzr
VAcX5WZEFCP2pdXCjpjH2tEY9BfV91eGW4boSKBRmQ0LA7Axq6q1bVSwM22CIu3Iu+QRMne0a7x2
Oth65jPAIvAqJo6fTQ+0J+GG0FoNLcplqutDlLvM1JQ2bU0dtUZ5G5kWbwUpQOR0pq8I6kkZx25k
TEOwVQIDPtUtEKIo971pCnxbmRsiFWD7YIgMnPDTi9g3Q0SG92qTNdJiZUXVjslYI2gAiSxSpF0F
G5VlNSPuSY8ZWVfolnuKMIf83qA+l0si9LRA+IFOHxN6fXBGh0aU/Ftr5ppBe3Z6G3s7ITm5mV7n
mVOTiNltM+TexsYJnFvFtJy+YBuG5ppEW+wJUKDr4qefo1sZvYC3uCv1aqvJuyh27iur7VclMTYs
642f1iJ40MLrbDXBysb/jEqLIYbC42W6i72q/5EOgrwwt+66TCzjvWpdUTEwVISlce4RdQFsb080
8CaIjGyJ3y12gYNrv0SGArfiUgrtmSABZ9WN3Ei0PRsrGp6iMxFs3O+LoltyXlWJhmf6h1D0yXc1
K1gNanoJon47W/lLdocTulz1ibXMkotXO6SnRio5sTf2QYAchZttRUGSVDssgbshAhV9QnM26ckn
moiawsl6IZXHW4ee8aVlTCK9jsSTXHTfZt7aG6vbRa78mT1eHQAkwaa0Fhy7C+Jirqjq53YwVoFq
2bK6Lio9ZGlJB6sdWp1Ha64Xq3rUgLvm1cEwiieXyW+yhMUblK4rAhD2skwdzohYA2qBZCMuzQ+b
Z01Xh580eYRYmMiXNEVVmz2NRFAv67MvQ6vPU2BdZqt+S3XrX1OO+z62CZtt63KVO3hm0RHgqmYp
N9kBl5b7FqXOqVLEgxUJU1glu5BYK17bSONi5o5f1bH97gTMDbxEr89dSOsTRPpjbKpHwA7hJnTs
97wZHpnXsCy0p03paHtnZnkeIzykvazvlKyuuajCjVmy6ixMnj2RIsBCdDcGe2tysLdtZ/AjkxgV
FUZ6NBxGI/q7vz8QenxpRbWHC3CPJXvd9xxrbeeSUzklpNJF73SvXzIu77yaQbeXtdsksoGXmBpl
b5yuZgcZQRlNXJ9VRL5Fn650iTzeyknAq+a1TSDIGckNmc25CWdSk7+9aWTbkoGWTx1lk7KRxbc0
o8OMR3c3jtq3ql+JzixWpjnS0dr6RPgnWhim59s+6siYz1mUsul/qmsXN93cHmRvcagNJPYaDdJR
t4jYejY/Kc98noPA4TfuDAMHCqm5y6zvVhn1YQrMO2gvuAvt4AGsTES9h2F1ahp67IlhuZMV91k6
foQjub217D65y4rlLSGTfEOaDHca89faIqKDdF6GVaR5aCSbnDyKeiu2X7UOKnMDGMNvmaZs5aLX
bs3+NgTTl5llryH76BF4QaYRNBSxDplNpyH7PfnOUkrZIB/wufd7oZj/OwgkUkQ+ujJvhttecMKx
ER5vpJRFa5NWaNUgyBVEN21KVb9lPMc4PTEb2uEX2e40VBb61QYKf5a06dkajKsMwltUljlmauux
C8odc48WasIyTo8qRFTxm2lC9wimecC1u6um/CrK/EpOBJrYlNhaLBKUhYWLusexjhV31NponHcF
AmfXbpvlJdJqCAKNS2Y6Ay7BVrMv7XWJtR2YQnVHqMt8EBlDQ9IqNpHjfZmIDrZDuFODqI4UnLlP
5sqxxKBwaFrxWzfNudXqT7TtkCpDJZ6k5vxARUVs3OwNEzl+KCUkhkzTT12kIVtj99f1Rb5V3XPb
FdA4ZwoDM8ivFeHDk9EFfm7My2p40o7UrPBpAsa8nh5OqH7ItXF6qdbYT2KwoZSttPlLvnPlBPcY
DvdoFDhZHPtkJ6Q/EkyMICZsEV1MJLjVoTzOERVGNzEGmDN9hz0L9bGW3krCDauy6zdTUciV60Z3
UmeskA4LXbZnOVsjhPEM4ud1u9kyGj24DZIPg1wGHPCCoO9QO7RD/causEaYapy5HbN9hqBlKmFJ
kM0z+26XLIs6fdfpBZkfbcw/oGRF7MjCPLeUgyqVOvm/nKLekmIVjG8FFyNDB2sXUeslEg3pQrbZ
EJGDdaJnGDNO+cDetM02qeYSnyjCYjMN4jMQIXQ8nrvuiE8knVFqBzMfxSYCTsVwq22lt4nS+IFQ
XvR9sofXX3Ffh4RJrdXk3bEPjteWrvwsZw5Ym/WLQe217sFMZk72MJwFs/2rY483kdrvpJhkG6OX
L0PYOHtrplWdmaOZXBee8+SkbFGUE68zXnufZAKX9piQe+bFPgo7AlVI+KreET/g0+1cdzMa6t3Q
Bmej5+HKwpDhWWfmZP9sw7HQul7aUg77bDzruv02xgzXrILhSiCcZjum7s0sW6CDLkmakdsdmNmy
DdAwVFj8zZwmilkqjyIjIHHXpQsjJfRidkhaTVOeib4OWcTROiIFI1CuNu1tZPc3DxsJTqUm3yKs
nuZXbhr7kIvpbcA/e0wS0uU7VBxEKsM+LcEbZKl3bVMtPpFCydqw0WGwts1ZNwiBgTemHbUgJ06u
fsmK4i4iumRpMPn1EHP0Q3DRWwRWEkvL2mazDMiXH5HIdc6EfDt3SX5zwpOUhKo0Kt0heb1oMfuV
odAPKvHGU8LSqBqcd40N55a6aymsWEeFfbzLRu8Rs255SE15aJB/bm2teI3bolubtmP6VtrJXZtr
LEwc96A7w4kGMttWoyBzvmJD2HrDgQjXYjfbEkwWQ4rBjU5hxRhwrOf9oNMGKzYbK1dcvLmPVmk6
gUHrCV8zqnBVOOQY5jNXtlewj4vCloueUr0avW3Z8ZconF9rLR6PKCP9KIpf46lnPdZ4uyG3f0Bv
PBZZEx5Y7kDYYarDPFg/9SY+nTzHDoLP0Qvm3xxWF8+wFvEIxyhZOfg89kAA82Mj6IKrDEiT+T1P
9SnU2Q0nNlq/kGOWXv5SdkOzQTPPwV6390XVy21rM7mvzIiAG50xl1YniBNz+wRbrIRKDVoJoSwJ
AwMpsVVE+20Sn7iMuMNB4W/KiYFWOKsOkbTv3GUUFb5UyxaR+MKhiMWqd7WBzRxLdsGMJkPef5Bd
9a9QzQytGs0kh91DaiJ44alS7aZYoxstJ0wAToQ5v2i2sn0H9oRQdzA6HxwI6fLai5OQDCJjLF0L
Ja6tyafTvfxNz2jEu0zisy4KlMNS3NWamewrhKmJxSdR+BLZ85bkFLbdDH2gPjmsZHHCghdAST5I
DuqtjE2TZVz+6ynqkThWHeK/9tOpGPEGCFF6QDRcOJLCVyyuS/OAFUOtCXdDOadfTVuEa2Bs3rYJ
LIPUtPCdsYfsRLmtbOSBKveujUxYnaoOBxFGOd2t9TVav29TZb8OkolylE+F6u8DjYg4kawsGYvN
YDD0QaPORedxDbYxbWOMoiiESxdYwPS0r8StH5JkeDCHZ8O8sT08m3ZtrceOEWprexZ1E1O+OQ/Z
uiGJi1zsPBbzu3WtUWlaY3JBIFQpZPmLpHJmLO/wzwdiS6rTJgJ0j7URKWE2sECDJgTmmGPW7Foe
Ew665ZkdKxvBR2TQu0I68ggzDv1rSQidOd4bgpWrsvMT1t49/jcXx0rPg3qhTpSG+mcgyz8VdniD
sDVS4ptcgDruKVPdBNr2rdFhQdE960OPDPuY6h/0isT1LuFZuoS68ceMyPJ2n8WewMKGR03WgCjA
D1HPW7zCM/0yv+cBXiZgXBbyLihZ19D7A5mQq7rmgB+DjsA5fYAYXqUpL+qd5YFbpXcBhRBgxO3Q
Wx35qXpO81YHtkbePXQ1fSp1nbZo3RnKOzDKw2yzxHL8ffT3x7B8LXUsuoH/95+TJR7hP1/8X9/+
91/+19f+3/9HjzJsOtV/DVFqHDvbMGBdeR8243/U2AsUAoYu6om/Dxv4hgUBuiA//vMNfx/+/SeM
XwAX//Nhx+xv8/fhwCgFFuTyY/pU/t8fQxwIXty/r/73D1++q/z7f//z1f/6K/7r16n+fgdttt1D
4a0DZBZHzQJsJurqkgRzs/ewgHsMB1YDKdcG0JWm6hhek0ZmekxjnJqczNTtrgnZl7Vbm4Srv3N4
VdvcnrksTflYWFRSNeWkrxJOLxmxKartTe6hvbJoHO0qqffjlFyr0IZ5CS/fbjgiqxwvqEZyGSa0
T7c19naT9xRo1LV6Zr2rqX+rvfR9YCGAd52ZEKrWJ7fNyDId0XPXFP9uNacHNPYUEY3zKQvHhG2k
7RImljs1mVssrYTFdtSgdWTdITY4VvWy7upcCmjhwp0OyGljYKXlobaz844L1wjvOq0/J2N6oM77
SPqIAqLnLEDCibk1wJ4U1tMhHtV1YXghXfzX2JraFy6nKjqiVaAhg8M/lBndSefl94dwwDikZQxl
GO5Z5EwZpfeGlj3hCWHFG3PoH6XlHnD1KAYa+qsTdzFasYaMK+KqYPx1JJDB2hzQeVukE5iQj4ew
sA6uYD2ZOhgtZf+qT9ObN43TZs4CPJ46dzdcOJ8lBjvrsHuQOkajmTmoC0HRn2orXoFMX4xFlua3
v2T9vpjo/7aWPVzaeUIHju4yA9a3grSmm0va5szaidpWFsVISGCxr7UyeDERCjQFDNzQZoiggrUY
7PtUpRev3mmtMtdVL3hCL05D8lRXjuZuS2uRgOWESM7K+motatoqN2hB1UCxhGkMptuJ6uiXTvLZ
dCK2pw6r3KbzPif0oT5HNsGF+dhhLmWb/NPEFqfETMmhAvngOgr6ekUYGzuyiEZaQEgPMe1J9WQF
qbkRLO7iUr8aomTRN3IZc1ISjpzJNcnC/OQqe2kN3jM1uAsF67//UOhzmAYtX6TbGf7nQ7y1ATTQ
kjJZq6ffv//sSvqqqauOWpsh+FDpyMvRcZkJCKxz0A7HjOIwZwvE5/Sk//PF//Xp3ze2s2I69vfh
3x/MYf/nu/8+5UGChS8hwrIbaEigmsMWXfC39hJf8J8PpwUu8//73Bi56IKo4nYGRrNmtI1wRUM4
nNJhr4WF1Qb/qH5WbtMdxrE9/H2Wp/gUPCvTVkFSqVNtGoSbN8K4kcybDMp8sIw+eqzE4pmt3Gaj
6upGLsmJotG5OIQHolW2d3+fuXiZ8GUwBVTN6CCfxUzq8TRiK+F168AMeiYgld+DwrlwPMFxC8uz
EbenmYaUKaojd51ToTDjOa1R13iMR45/nylp1WuR0mn/Qe5ggp3mwROXv8+a/0Pbe2w3ri1b2u9S
7cId8KZRHVEkRUmkXCpdByPN3vDe4+nrQ1CZUOpk7nvuf/7qYCwTK0BRJLhWRMw5ycHvGhfCp1zb
JgmFPBeorQ831F//RVwY4v3me+jzSWt0YkmxuUj8FcQTijSZthElW8e5q5sjWVbQmTDhIvzkdIvy
cAXpPSXQrZufOphHd4FtUpSVEsvqZkqwHJuCixgOBaSCKQ0f0jK6QQnvgU9McRyIrN00JmJ2vklK
aqCK4irwUKtzyt3kNP27uAn6d2FdXE19O9yPI6DVCXLgS97OpWYnMThhdDWCXZ71HV3QxL3QNORB
qDAxdlaBZq2TD6j2lU7IL3+WmReRmUONVbjs8Kwd+qHdiYJ4RPqGUiu3BCpgUuSPOLmj056Cmh17
HBINQRmhPjlGE280M3e20kXzvT5JSzWK+kTUiHQ/HFOX/M8A707eU+3O6t3k6QetzrynVPG9J1/N
38fZpGyJuqkXnaMUT1RAz/tE9SBLWLoIPQIBKdDZy92+uKc8DnaUwC7Iv82QHnKC7Ru3IdpHmhpZ
Q+dvYkwaosqnUW1uuq4AXqIt2/VpisZdH9jbcSAvzM9GcMy0KDx6Y9xdt3Gw01HaBSo1kJ4JEFnk
hBjwdbC96F7vwTb6kaZBpwjEllI61C0V74GsNPl4dUber6iza7ZaUHqQJi7fq9USj2lB15uO5hxa
Z3If/TrdW5wv7+AHHm+tuvtU87Oxs3r0oINE096BAiuvgVGyiwK99A4qr+bOGKITfL7qu95Rhp1W
jguHM3sLdaxLOD5o6S1x1DpXIOBoq0vKJox3zVKkGhteQe6N/XQyjj25I/btPRU9V9CI248uiuCO
4qDNDWZwxxtbP9lQTOxtAkuDVzZ7CuHsw7wQFWt+GJyoiL2tnfJrCfPk9QKlB8duDJ80ryDxtoAB
z4zWQ+TBN6DDq8+PACTqCI/ziJy4hR/41RVlzsr7pXC5V7r6lu0DUcSUeKxlltDQ6siXsa2ADZiH
tz+gvm6EBuTBxoEiAUL+yuhTs++8K5R0si4qxTvlPf9KtaHw82IcY/JQeebwzRvN20kGYcZ2tx4h
/wsLflMK8Xo1oSTWJ4LnVjB2GAkaKaCV4SUhEtjMbX3URqM+zstFWnJBgzJElXl0zIPRBLcUp7ro
zLjUp0sTxPqxjamPA4Wnx5cFJ+RbNR/fOQCY90SATLTGM/PGtKpwb/jTexnyl3Ez0p4r2G92wFCH
AMi7vZmc2EUpoQ+QOU2DY1cvLIlzG1HQD57zQgZnvYz3aN12lxFYzet4YZSX1u+6/8nYG8//7Cr8
08tIhcZvfYH/7CYR3vzf2fzx1Xg6YCZ7mu5l1fl2ZzcFySWwNcu79C9zv3P39qW+9vVqTpae7/Bq
VO5wvmNp1qBH/tP7vr67+JL7Nklnvva9zry939v++RX/+3/3v9w/W+QX3v6DXvVfvRmvmvIyft8n
fg2hDCmHTb6ws0H4mwMh4TJYkHy+6f7OROyS5f8rrT+uXU1Wuzfu/+jq31j7xtX6Ste7/dH9m7X/
xt3+567++L50ivJgwZS1k1fxx1e7TvzHr1ZRF67C/7mbP76nqr3wBP6778nqZn1Pfrf2/+P78UdX
f7zbb9+P9VWu7/wfXf/RZJ1483avrpaIVZRQzRZ3SzUhuK+6OE2wu2ysAWmNpPQBH4tIBlUNYGU7
JSBPTX5cDGVsnR16qvRkdp04ezAGMniJQTGTzJQLPb605BJAubeBmAV237mkxL2pLyuOJezm85Ff
24AA9uBMn9zK3bV5pD97fZRdCKF5v3Cce5Ht3sapAw83PbkIAXqJZPo+D9ijJXoDgYLMBOS1Ach0
2tl6ZUqHPvuZQGxJVAovMm4rQ3BnIDH9q1/PoCZJSW1j549e8L5pNBshwBk6DWrb3s8xMXzKdm3C
CRV4cnf6ZiCGdJIeXOKPbAjNO+npOikxtW8epFca8+WEdsiTeA3SJxXdPnZZbP1L5EqsbWI50/Wr
pkmIDEKUEcm482i/NsU2UVsq4NV4qvdUy1HcPljQPIQUyru2r+z9jwFUBO+R+u3uzbl8YnMUfBhJ
nojky8avDYK//jTtQEy3O5ltSgQGo0TRrmWWupjnsSmye9u3r+Fsia84XVsgO0Jiu6XVf0m18Zui
DNojmMCUsioAziknkC9OTvzbyqO9sAW+6H3+omf5U2n0rRrpvyc1+p9oli4v5/XtX17ewnr5/1iO
9FvR5e0ibhpExS+qogYEmH/WIt18yb98//IL6yb2L5Sblv5flMRawBBVWDeR6mbqhwSpuVJuusZ/
aRR3uabhwRdnqjbMnE1xliDV/st2iHqqlm0vE9b/hIFT07S3hI+uqRmQI9imZXi2xov6lfAxQ4UW
3gI3+KAoMDlyLO3RAXjWiTdxedX5MaMtFOt0EkMLn9XFrJ5ezCD42DYOSFoYQ4r7NoN9WY+odiGg
RPLGTOJ9Vo0hADQ7l1npWaApnwqteG1BzuFsIZNiNsCYcZnZenT2IXcoKFDIOlIPIM7GReuh9EtC
AC6UYC/NEMW7yDCyQ0atJSl0DtabXglUWJt986r3AAT0MSwWm8Kn5Mbqp/qqlX6vnOLKax5Sb6hv
DKswLp1qKc2ClP8DzB/efrKqmqLwoAS2SckSpDAp1bzMpo31OCkkNYBhWJu8D90np/CAmIawVAaZ
5jyVYCUOHkCI8+zgRNDYd0eZE3uvAApQFuFwPUCn+ORG3E+3IMDMWie9g4dwZ0DMe03oCbnPWoQ5
pa85i0bnm6b0aw01PWlNkYXip/TPTVQX6mtPvEhTvCYum8SkmeBihMz6Sq3mRWaiMO+Bu5n3U6IO
p7IwNhSZGfdyySgAKSvT2aZpUQCHgOnQCtwQecCoQNgW/fqW9O2DBp3ZpTXl43PhDRBNBkX3eag7
sPih9xfwy03S1pDIwUG61zrqBu2geYCxs35oGuBdaj3eSa8uGrJ8DhCPZSj4aWVwlqYaq3879HOh
qbfGbQXtDyfbvN+qTZXdFrobHydT8y6beeg/Qh9xtBvd/p7YymPcjtmH1bRaTHNyRJdh5fcfAyM6
5k7qfK91sMm5m5wMfb4v+wxSqMGtjwSX7T1I1C/SW8cbiD8gsYF/xZ6js6lKbdZ4kS9Lxc6EjGDM
vXo/Dh4TQHuUy7GnuKMvlGIDItE72eUQHY3Si1FE0vuvLSxOTVS3nwubr6E12R3Q/Sx69GJOzpTk
918BBXxUyB6+Sw3Hh7S7c3Zm23ofilLbi8Hqu09sXhgVWf/su1L6nJwhcKi5aIpdGwN97c0svevc
hDppkvyXAcqaX20g65qZfs282r4kwO3duJnt3SUUuhIc96MT4ISJulYKPrK51K+T5SItGZNLTzyd
0MtvbMY06Q5zPdy5oOi2KoC7p5Sdzolf8YcBSNeTDAHwfaj7LDopsWo9qVqqb9vI1LfSrew8PHmj
8xBSnPYEawa6sLZ/ItIFThMtik01kdpArNIrqB+PtFtCFtqtE/UUPS7TWWbo1+euTAPe7Ygz/JiR
sfP02ceQo2OqIK/0VSvay5nX9tny1P6yhzj26KnefFsPlPglnQaaRCv2Ta1E3xUYqKgGHrunOLX8
faSG85U/6d1j52YUqi4mv3pTG6U9NoE6w5KZ+MB3rf4TifR9UvXDcTLCcp/2zdWMo6+KF0+ktC3q
GGidKM+lJGoYo68xlQJ9F47vo7JWlrT4uAf0dWu3RHYbo20hDFVPVdayUyXzrQGqBQdTBMUDfDD5
Q0tC9o6S9I2j1S9DsZE393ZylPkxanmedcNVnFkZvKiVZt2U7OZupCUX8sToZQVhfDnNPhxXi4lc
pAt/4zc9jCAQdFrnmHQZZTe5kV1qiuEcjeVShmk3X0j/OOuxcxRLmVqNZKGfTJQAJJH7skYMrTy/
aar2w2RZF+Rry6+xVUybMrVdgFGudRimKN8rk2o+RYpdXAR2bn9Pe7aoi21QJK9tI1trdh0g2hxy
N9Aq0JwtFx7A4zEeF87ByRiD62VWxmQ2WmZDme1JIV9PQ3ZeG02QFkOEv9SKy4xPQFOWQKF3baqo
EluLBkAVOqhAdCb4EWmmilJSubpMyUXlDJwCClhMF0iIGK3Tr8zPloGCTGjTlSa/vWMLtBwlGDWj
cMIBQUa0ki4U+/F9ZKsb6cmlJjMNo1hgb7qaci4+fQpqcpF9pzf8rqYwhX9KdeQMFh7TWzfJo3d9
2h5HLUs+GdU+W7KCPGmjawO+2OfYKW8MhPU+m8jEXPrhQKpBi4wnva2eZFyL+U0GUQ14Oejjx7ZS
v1mLvVoq5ARcxT767jBBm0h0VIcI5vMAswxgkSy/G2M3vst4wl6Uo/NY5sXB7Sv/1iLZcVAhWogN
hAX8ZcgpEBdbu9KSscTc217WnK1ktdjLZbWq7OkxCdQahnKceUBvb2wYIz3FHDcUHkVffXKeVd0V
H6LOnvYW5Zx7hIan9w5sz1FGEU9g7G0Ii7Jv8QcfGaabLrfjkV8dah17wufQ2Fm7wHO7zzqMxqSP
vujqmOxiillRY7az90lVH3QOFF8AzjwpLfJ3yfAtb3JeSKuZj+NQpLfe2EPlEVqP7XIJprSifKAL
d3WpXFplZUNgRMnSjTJDMCSXIPQYlGaoNDDrVoTH0YJ7mX5rGIm5XXFqSs3qG+Wx1NUtFASuqqKu
lieaznfbtYEYIsNzUeVTft8DgLHDqNmKdVc4P6znPtP3igbilEMRiD/jzjpFy0maF+GhWMg2Trrk
BYpT407UeXWc+97OzMu02NQ+1Rew4dzJWicrKUJ84yuXQ7ssKXv2aGJ5HuSxDznVMHoHv2l3Nmyc
31SF2nlrnOb7voaahpytAbujEXziqbgDspWdLXzHgmXXL26rsW4fy760YE9QgoNmKM2jarXKQ6ht
DMoC0g2/Ct1VVgHwlsnfLZiWBcAR+YlQj+PoXWVQUt3mqGLezrPR7CpvqdJeujIhl8qnxGa1k1a6
mAARoBozdwx24z+8yMTaHVybiibpaxZyVlrkXa3+VjtZ1urdduin8lhb6r1bulSvyX/e8fkcw4VI
2huy/3vXIQuhzjxT6nnut3YSx1deVrsfyDd/JKfc32tKFr0LXOrpNc/5AMZAhYu/sTfOYuVWVn1Z
wnd/kFmYDG/8MDEf6znQHxRvvjcbQ30P7XtGWbIFz502vFzKvv0Oby1ohwI2ThmH4p4fK7HLobzn
DVysecHWzWBW30NnbHfq5FOEjnhU2AEkPYjFPJd+A3CyeDERNwZUD1dxNd9AhF7CbwhYNYLLTEQI
AMTm3k5ECeZUh8JyoMxxDLIKzKLbQanJj7nMjsbYkY4qPxc1iQ5Ze3Z3npUVHeg9pTTivdmN4AxQ
pTz04CCkJxcCIOO1tOLMHs6t342Fy6yYwIZCbKjhGXSp6ZCryWDBtz4DIFAxdW4nhXMNU48NdYED
Ni5O4QPWCNYA9wThR28dpyRHPVusY/DnouAA7/VuNe4XUuHVRFoyZk8w2lgL7/C/YVwkSrxxdMO6
FOM3N6eyAPxSre8Qvav5sUvjz7ApwZWuz+kx61T1cdC858oKk89TRd1NYvXOdRbo5n2ZzjAtOOkB
LoWvSDN2IdvSl25ppWTXasij7/QfY2Y1wJRghnpzh2raednvxhJIFu7aZWmSwpiOMHK5s52h2SYF
eBX5nkx1NXFK411Uw+gadF8GSCxTxvumHN4BUApuxEwusrTuq5elMkYOXL0d2YXIoqJqrX0SIgdY
cCjdxlQP7EunNz7MJgTFRWm6J9fvyvdd87Fehl0lM24p4rcubESbP6yLpKtTpP3rItbpXoV6XgDF
7kXRBNUNCLowOvSV+X1EBGAXaF3xYwZhhBuxkUsH/dGF7bXoov46cXazjJ0XK11Z3YQ9l/NiE9Hb
Nov7jWHlYE3NxLoqhsZ6l2vUMXptTiF2bFnvgHRPB9OA0UC6ZRQaRydwP4mtBonlY51CArusPBtM
1tbPouHh7GwAWG6bvB3S/f/jVh3Ma24LK72TK+dLFU4vLeIGpyLxzMOroZ9mgG/Az2htfLkulZYY
Wwn7zcxFEvjnAqsLYVWWflTGZ8fr7Lr0WxZm46aEIg40paroF8bUmadgLrxbp454UlvGqVt0Ly+k
Oc8uBdpkbLdid14CsM67VaBMlzGxk0sQo/drUyu+SbKmg6AbX+tEX0+v7iG2fsQCsVjvIxNB234O
9DY+GZ4DnX1pjSTXlw+r/revJtF7BWLmO6eH0kY+pbXqjnsTWDlsK1jxY/K7RUEVD4ciGP6qR3ay
yEn177TJNFEQHj9EVLu8G5cCEseAhKWOz516aL52YD6PMsXmnQJzYjB76eoExa7E13m2786+pCcO
8UXBefxO7pUl/VdqhIgv697enym6o6x03KsGj2YyPvZwCbVEoyvvOsfkQREOzaFsu+R56MJgu6i/
7TMjTJ57s7Z3ljWV2zTU4meHM95VPzQA4Jau6nb9DfqSE0QkdJXQKU9d3n2QpZWp9w9EFXfSc4M4
eB53Yic3srtoN5Z1cazt6Hp2huDe7GAjbVXtIXQL7SGmxp1NL5CcZUjG/S4Pr3UHMTcZEzMeBure
Nd0C6iTsEgsZu3z2r2EtcKnTgZQYLmLOH8u+aNL1m7LMvKMMdW1R3mpB/F7m5CKL3KgAprDY8xnn
UgPAT1yAld3gHaOuiwYYDVz0DHv4tq+pH4o2ZRQbz9LllYSvu25CiV+m689+rJ1eBY1/o8Wj60vk
tYCvs8hFHclBbU6zddNzTVOzTMN5E5mtkxZccDzU76Ognram1V/w8999rM1ovCryEeKqSp8+l5z9
HcPpPvqKDdxVq+pdrCbzZxv7BbN+tl/Hf7WvFj+o9MEXwO/3G3vx//O+4t8zjRf7xb9TIgFnuOp4
KLI6vw1jxDl7e8Hl58l8SW3oeEio1Ps4WuU+hoX4XWZHgK5AB13IuK8l0y6Gu2Ivq/S5/OIMOqg8
CnqfQthixsWZMRCuMic+uNKFkcO5GIfS45hYdB+8+koWh+HE9isYa54X3LKcRiDzoabuJosCEjZe
ylEuFbxPN8mCcf85pKg1jzvpD1PyORzi5kp6ryZ0/hHbWWtL2DGMF1d6BljHyjkTBKrKZtWay6u5
N7IPlkqkpvbB2xCMyz9w2OUENI/Pqd3Y971WPsqw3sfN9US4Amq7Kf+QpSWFBi6sLuKD8C+0THBQ
H2W2TpLLxPye1L12Y04FJxepeZOLeUHpFuiyWU3ASF1YS8fRs+IUGVllXFJ2BkvgyYFEwLj83YIS
fR5OmubfedO3CsyaFkyNgwocQ7S8oeZMrgqfujpws859mFkOG3U/OOrUKMpQ3LmdAivYBJQKdr1z
d+pgwB9qAKXOQqY/ea1zL9biv4S3Z7uOrfcQ92IX+JDxU6MP3pk7ypAsWO4TIXQAo9giNX6+zzC8
vBYxdhwY00junGKCUGnpgdsxZ6SIl1bnphT7SR8pH8BiZOyiqxDD1WZdImNn459uOnBYV6panhe8
8rfa5RBmXcNkSVEVxJ2wetVoEyOJSy1qibYvPMyUZYHkupFLbk4vrb7PmHnVX2zO5rJSzM3Fx5ir
O2j+zKs342IxcwS5/OfnkbaIzP36PLIA+rgW22HXsi3Xe/M8iizQo944+s8N/J5evXGL+Ks1Ax+T
DIBkBqJJUbelCd3umhrwSs27npTx/TokrVL/y+MTdLcO2xQkX5w9AkgdQdnVY40Q3Nx0e7OARico
FfMpQ4zznsq3Sxsu5HoTgciGrNjtKfkyfm/ceu6lKcYpFKevjPP8YHY1dGJUmF6Uw1Q/yCWq9AQ5
yh9jRGLrh9psk+subUP4O+m+GZOuTMhasRNXvxtb18o9hiKstlZegNXLdftGQ85qWuKUhQQuRctZ
+i5kEJB4tPVWuvOUIrA8es15ySvrFD5L0IuLOUSfCKwlOcluVB2d4693EN/nhW/ucHYhg/oSRJV1
uIGyHi/UAXzW/e6rESumc9nmzW3bh0TtHd84yUW1Z/MEiTXcaB5MdzJGEQKF39Lsxuq8wgYSjtwS
9P372B6mC77UkbtfHGZlpV9b4t8bwmC/+jk7qymdjZrNrNWAYiqPQ9lSAS2XAiy4VZX1SXpioSuL
xNViATowfOoJrLyxyLrm6Z+/L4bzL5lVi/fY1kzbtA1+xfXl+/Tty2MEnc7/+V/a/57dgTqPsnFg
1/f/sjI4yg6qPTo3VUnlwmU+FzDGa3axVRLHuamHwrmR6c5zDeIHq6UKZqydhhvTCzvI3JaJabmc
+7JQXJz7hFBIahDBAr+x3EemIjvv+8N6D7g4/p7crkQBnsrhs43M1pP64x6rNagkHRBeCBd639bI
w0XRAV75/ZT6CQWjasK/q35pvRnzlam9aOti3sqE2MHaWO3mnk0AgS/1xv950YFFljvpU2rK/nGx
WaelZSr6rGxCpVRv2K0uAK50GCp2Iks7LKoj2hb+/jzoDQak9ot7sQ+HOb02fffSMRLzCGEtHEUc
Az/VWVZvNGhmbrNaNd61enQY87z7NJMoQiQn7fbSjfNmO+iu91yHioFob3RLUOce1ZDsJrOL+8Lo
in0HEv6mncLsRhnIGgMPSLnKaDENJkI4zWy+DLyaE4NmWWuVgC+sAEYjHfWpeCe+5B5kvHG19tdb
SUtsZFa6rzw2ZKEsHyGnf7Zbl725h0zI2PlPkDvJILqIJHyd5m/pnWelef7TXg2cDRwfEYMeNc94
IcCzW+dL3JcIIS24Wn0m/AfL5gDpiut8IVvxhfre/AnSgOq6sVEp4miZ3VZBWKM5nny1u8w9hPCm
3SvzclGK4hAZJlR0y9g60aVIz4Q+uojLeKY1OaHEoDikMGFekD3LzrYysfj1Ctis9AkFJbDPzsOU
wDTCn3MIoPU4Si+Oy/a+8oOLxrLaGFZGfnrcyPso9vGyyCOQtocLudnIApkofXYANin47erXWJgy
uyAfDvzst4A54AwuESZ12yY9am1n7CNt/qwtQ+s4IZzsVRd6NxQp8xLmrZ92Yjw4rj6AYcdVnJDM
dxwKGRaT1U4mC+gIt/0w8Zi9rP+GRg4xtd4CWd9Pzh1F8e5j1TXBVVQTcMpkluPIfe7Fw9G1Tfdx
ajsLBgkYQsRYLpZqwJrvdjXUszjwZ1QW5779JgsKL4B0x4DA34nM5iAWHjmZYwxv8+qjmWG+bZNI
2ysOPqLJbO7JW8PvTk8uKMjASduq8Q5uEvUh0G6zUG+vU8Nvr5uIL+7F2pfWevlvbGRarM9+1v4b
F2tXWn+004z0o4bswfZ3ZuVCtSZLZyX6qtSOuSsAhdzKRdFK63Y0A2jqpD8q7YcunIz9G5OgbhOi
wjrWzaw0h7iPyVf/8LK6ejMG/xKoiQn89joht1y761qz+jjonJflLuvw+dbS5/tL0WFtvLzY1TBR
ugYexaLY50BvtpOSlHtdKolMiAikW1EmSLSgIqcZ++ld3c3pnYn+x21Xo+269GS8qhDE/Oefas2k
6urXrS2JM81R2SGq1FY57hshYmprTCKd5fScF7F7gPntroax9ZPDq9n0WV48+FXWw7jcTNedY8A+
EKrq8qUZ37kk0y84bBrfQqOFTtA0/0YzfKMG3zJUjm5M49JqUvsa3FJ2g7gkWZ0JOM2FNGVQzN50
lb7jWS+DMr2uljElxg+eSw9K46YLYMJZSqDk0ieZFwIFXkqgFAvWocDV5l3VjV+pAmN7LTOr+dlm
HZzM+aEAuLEXkxmyiU0LoGerAFkJrRbKc4k+L3FoCWEv43oNQbqEpuUiYeyf9uuQtH6Oix9x8XN8
9ZNLjHxqWxjHuKdYiK2sWsbJfWfXUdyPG91WIBkuqvxGLkr+o/VmLI5aIDpJqnCdshBz0yCPuMDu
zoOJYiNnMZXzi6ff98+24lu8iL3rgYw22em8dv/zJYnJ+ZbLmJeV5ZaqU6hmgyK6GUIlPF+6fIJz
TPpxGfxorvO5l39p+wGCl59L2kiHZvVXNzL7ZqxbVsC2mP83gtGaZ//LqdBBuhu5CsJUmq5S0/jr
LjerNbMLZyN4tpGWmfx306xT2GanTXfZFGpxBEFWHPu+f+78qYSGL0+TvYwl6Nfti9r7NjdV9WLs
wzyKTIIxPitlXV6JgxAsKpmfkjrfBtaBi5TCw03KGXhX67p/ypLGh1qZVqlF6VVIsgbmpRJDGZRp
Z5EAmL3pKL23bsTuvMSzxvSqDTHXzDG5rgrvLh58JKwb1Thqao5io2J8SxJtun01JCYuacl9RKrn
opoLE3Fxlq1rZSwASXwBmaS7XSfOTqWf5d8hsJ1uz0NFN1MFONr2i1f2oOXGXuSkAC55e1clO+GZ
TXg3KGZ52SIO9nH0/ftqHPy/NCQZqcabvkCUXm10v+X82kT+fq716WCn0cuiJJrnj7rv3reG9i1J
jeRg6LV9S/kCwtbFbdChgy4jg6QXpekixXIJlpv082IrNoMS2reQwpK+7F2XPV4e1pe9O44wKKDV
cuPHCZp00tSXvrSUlOzamzEKh7Z2oOYHmZxbBwakxezsS/r/0nxjKh6drjo1xqTuXy1Zb1VNQQCo
sa/QK0lLChntkpAVGYgod/mF9vvyxBZ0Rj45rHRAfSraTa6ZahdiLvP8bSgJtSOBy8BB8kmpDwSg
EpWciR2c9MCCN0/p4VlDuo/aJFdBYZW6n3MXpiF0ue30ckIm+UZ658VKu5niKjueA/hDZ7qbkWDD
ZZ2XY7GPpiq/ClE6rIJt1gOq5EgHUVe7BARqpH/O/WDkxB9TIX6pxxnkHGt/0OCVctVGhcFj/ByP
af0YKZ1+q5LK2tRpDxlo23ym2LZ+7IEM3CZIFJHFDKbPqA2/sud08spenau/RsQP65b4VnNlo/qw
B3xOMY8ZHVHoernkflENi0R3dBwWnqCo0CFCXbpvDNeuDnH1ZVOTontjlwCWRYlyucHYpux+CfqD
nVgGX91G5gFuRhdd3/rgeX+8lPUO69gCukXE+tmf1WyXu+i1oW1Vs8tPioNXolfjUG5yHpPZKE1R
kIvMm86egRo3adru6oRcmNgpqtcCK3UOpWuqd2eT1kMRepr0aSuefR/3rVoFR8WZ94EWQ8KUK9o2
hRl4U3bl9NlrjI/BWKiPPnom5FQTaxOYxnkcFMv8GOSMr/YO9qHGuNh3fE+Rar2uSrM55Yrtvy8S
aOo8MrfJwCcsStWLaklvZXZf7vhUxXvdrswPFJ/yu6RG7c9FYmUH9sui3GqNq1LR2yuS7JCPmLCH
uKZ1BzuK+2lWoQUqHM9/SKrZ3qlqPfFzF1AbYST6rouV7LHy1BIKCt/9hEYm5CQt5ZaFbT0FRfB5
4OlBoRVDiyTujtQ7ot1L14BG/a6KI0SoYCWx29Ld52pRHzPdr449vCQ7B5nJiyFS4FmVQSuuqBkY
Ku1K98Ovs9u5Byj2wNHK4S9eDn/rQfF8WuTwJ3broVBsq9F/bSuzy6HS/HkAPS83zPwgtnIeXZ3/
PKzyDOT+yk+7M673pz85pMox9I0/sagrF+aOEtxs4mQ8opdLoNmIMjiHehpeRkz03PqLOYkpBmn8
UoXEm+/QuiIv4QwjBvffeRCPNrzTe955tlocdbNvvjE8T0ow3khMU6Kb65Bm8yxauo4Fqj+04pfu
sCxYu7Ie3qKX2bO7X9dq2gDtFFz05OGKwr2KnLQHqU/JranEj1Gkxo8aCZ59GHraRroyQSlysjHR
vbuSMbnEqbvLRrLC56EfjtZFf3Q0ltRXtbHxFxlG9RpdT+dEUJtAmRe7n6Ng3KoaehRwH/ydd0Pw
jCriuIsQOzmboij8yhQ53rMpLByvTdOpc04NVV2XXTW98SqmPtWgO3kBURTVV/wGoEywHCHkOIBe
anSRIaixlSNCkluQwsvJ4NXp4dVh4/dN8VeUfMRXV+djiRxTxF+2NpsGegCj5EFn6byvfjFTojla
T3JhX/6+ozL/mLSp9ZS5drybDVLLMpnltoFuCXToP+3nuH7vlVFzjA/uwVygFElN0tlQ23ukd9zn
yPxANrj8YFMTitIdYX4xcps0u2odM9mGC94C9qzg0up6F9w6ROvQAjynKhEaGB7d5zn9KGtmZHDP
LjpF6+BY9+t9G+h7B+mlv1uvvSLUOH6h+BsyjCg1H9FrmnZ61hoklGuXmPyI8F9eKI9K0/gXc+dY
X2qWez+W+2E8vV1uuLO2yztPuVCIWCRQ1FxrWuW5VNq5xRX6oXCzJFDJnQd/2nSxC8ILrbV7sWtq
CO/gvSsXFePAeM759J5GR6Nuhl6mGvNpKM2PyF7o57mld7bM2vOc9AyddDja3XdQ9m/eFkGOgZtB
YaZvpOhRahlXEx3N+FuXvUC14AjXcWnJpKoasAIZJrXjBMJhb2v58aH4wEAjk3o0bavpn9yxp0yI
faZtBf5faf1NhXX7e1rwOwTKrX7qDVPf8SaENxDDFUf4JPMtdRyv1pTt1xQere/xsqbrC3K0VYcI
Eo/9cL6vgyTbIgaY79Ll0zfYfXbk8f/BhZzlSYaIgVIT1XonJNKtpyj3U4pWihf71k/P9hE18JeD
P+tbQ6VCWKmSd8PyuYLlMbjuKkR/BeXj6X0OyMKJrmTW4mOHtIipHGW2G75bVa4//3QhoxZH9Wt2
GjACLx612sm34diQSsyLJ0iklMPQWQYHpt44QmuJrHZCQXQ3epwDZFCmEZYwjw0YBwAszpWMy5BM
yiXTfPe6olzuzfhqG+mDfYlG07xZ73i+j/QX7wBGnKvenNSroJyqd2rjbhKCNiEkI6g913Ccvmkp
KvrHMkbS/aWlGqBNuqH7THFDc6MtF3IbzY2Toz97If1zU0YHGK2hLF8MlHLYWIWqHaQnl9XF75eI
kaoozU0apeWuqrIKue2hueOPbe4qu/P2hZfUF6TCm7ueo8WdtNYJsZMV60SfFS8rVlcUSHt7mViN
39xjNV5dyc3X+xpaHiNTbzY3ULfqy7c37Zz4eXjd6futznbruUW4cZnR5CtvIh3ImnnpFEvnl5ll
TRaPFzVIgJkddzsY156SFKcUNbKTj5rKYWqn+67si9M6Lq2x977nTdkfEs7o8Px5nXYjF6NfFJtM
31S3RQkFDOmTl5m3NmfzX6enrn40C00zw2/FaMeHsGrn6/jnZVpgtMCfr0uvGfdUubYZSjKYiN25
DzP+yxKxXqffuBG737sY4SfPLtblYirdpK8i6NW7bu9ZQbZIpyr71EmUhyZDHNDVk1NRqvFReuH/
5ey7lhvHuW6fiFUkQTDcKmdZtjvesLpnupkDmMmn/xc23YZG0zPznXODAnYCZUskAey91mDUTzWY
g8gAUPuo5y/FnwEKltJvsRldcOMAZb38xlnyexbLXhEDa72PBrYjBclIqxQzyAoJHUlqQ9YzDosS
lr7FdjSkhuIAU+VJN0zc9CqxZUjPnBaNNzrnSjYssLK9b09I0wIOFMmR+4BqGBqXup0s9DIRWzK+
U9ceAPOlH8nK5id38/6roRsbDijwzxmynded3jKZNWg+6RU4Bih13bXNTVY67p0F4IT+w4JisLQA
0fGAt8zKwg5POYWH2AMAmMWBDwZgqbfeBGoBIBC9j0lNhg8yP+9HUENKb2rM915QSA2N5y7pUVlk
Ld0mBCGEmjaUnKh34/dp72RkQyHupry7zLvp1NVQj67YF53YpGn5aRY9zKjs7iLq1VprJEkE0JZQ
GNgn4twALHNYeJrdHYTnbEgG9M0SScqtOGMvwFl0DiCMUdZvnAlhs+SFAS1o3rvUO5K8lcoeGwLj
IuoBqYv3yUOYxDi+J+O5G4DYZs1NwwEd819i0ZCarACkEiDN2VrJKAJNzHINOL1atucTKDJBHNva
B2raaezWQ5YQXY2N/3kGLCMw17ypySZB5pCxIyGwigCUqcaF64Ko0i3DHv9HGXSO30VYG44VwKBQ
RmpXhxpUjjchG6AVnLgBEnUS5byu8G2fTm3TOicakVxa1X8XkeNkxChClY7SSjm+h59FqETaA/AJ
WyNAi74kvtkt8XrUrcspMC4A651MAGlVxqWMQWnB08tkpbq5yKXWTQYkQI8JkBFJSC4Uxq2y5yDk
kpYOrnOUycj6vQFcd/Kdw5CxjoU3CuCSYnM3HerB7DNyTGcRuVD4tgXCdQsiu6UwpvbUAWFgx7D1
eGg0+a7VdGOK81GnKw+6bOYx66xfXVLRmLxoSA1yJTLka/Qjyr7wv3Po/18h9wq4TmyyVs6oAyBX
qsYqgHBW3Zvd9ykGNT1Zzz46fgPz10npSXY3JY0HzxhXDBX3y7ts+DDMTw4rTyQKqNzIstubmbl4
baFE+jwWyTozAbjqUY2KMbLsBJjx01yygiqM9NSleF3TUd6MlFpHe8qqLAB0meZv7KRvkFcLGTVW
h8RYQ8Q/aQREs+Cm4eZ5TrHdSE7K1LS+5o6wrsqyyYNnxjPzqCyFFkg6crARkBkpdPweVnQtFJ8U
oPLR/vFaqqjTkFFXTfN11GYagBhEXjOuwTKApOZnLtvpcZODC9ANbEA0aiAdA5cKP9iymWwfKup6
Ni8tgBZ34CtVDqSaxzlKUJGemX0iGdA44DlrHkPNOpKq5m4qmn++FLoqMrqblC6iqkAnPjjJp9oP
85UxROJLM6KyA3x92RVY9XjiN94HkqdCErBPHtvVYNz5kuc/B1FOnwIBLGUvyPPVJL076c0Bqjp7
G6b2gcx7QKrhne4ZkJX5srG1CJkpvOmPFXV135Q7JBiXCTZHgBkH/SiFSuOllrnNRv1y59JEmuEv
lc2j9xwIeKw/8IAG/LcMTtPMCjW2x6jCvUDOqKZ9n/HuSsUY1mu/NYBuWjKcO8g6irHDV2wBENcL
xyHdlmS5rNtQJjRUjTIphYCvGj/YCOCgg1Enxla2DEiNp7co/5hbmkGpVBwep8YavFP1tqqQN4+s
HhwihbmJulGvDjVk+oKAemAsXs16ZhjxFVCD/c6FFxDLsYGP4imsGE28AJphBW0ZJNc6tkFwlHfj
bjLxxjs7p8hx9lDYt8/TppSYfw5O6ixUUh1FxlswdqAMYhaiYg8GnSvScFOS8ewytzpvs3AzWzY9
IK/1pP+TgTdznQzY6aRmjjDb/N1rjjDLKUJng5PYNQ730987zxcxXxBdcYLlxWoCnRZKgBrc4Tbe
xIenSXPyM+Alt240yC9AnXzpYuCCkpIaPx6s9VBV8coFL4YPcpIil1UNIL8bUZYpPZy+ifA3TVH9
udaTGuc6wMAH8iLKhqfeqk7UuNhVP8lKzpOoXGTiUnfWSGutAqtS1kc9UHXffahnNB1yeGd3aRnW
sPx9IBmdfObgupfOVwHIEbb24qDTXqKiectMRFagdXFkQ2mGYe9sbJxAIDEPCY0kosY0WbZpe+Av
KVtSkF1d2hus/K0jKlh+eC7ghLl8/w4jzzlTz7aFgbvnUGyUwqR3d1OU/cGMwz32KvGeXsu3+LlL
PmONHy4JhdQMbgaA4KjXXuohBqSjAUQgmVMx6bZxy4MQRwo6+9CBifIGuPAdYbr4qKO7WRgRdAtI
j2ad8nu3fPdzM35E5es608oIhzFIsD5Qw932rTdknnUnK0HxAaoLKSQb0Hgb6xqHVEvTYe2w0CXg
Y+6jZhLrB6zJMCJRNTVvPSXDPe+Ta4CfUQMu8JksHszALQqaBTCLoN4I/ndTTGXxuSpQH2csqsZ6
tmIQTAC2xXuNDHBngSt9OlgVkDQG5mp4TjHtKwO9Gm3tKtu0yiacZHjjbJsboE/KnGMWdfWTaGLt
0JWtvvb9vPzi9gylY1P2B4iBQcn5bxaFO3oLoAj8cwxlETUA0i9B2yS+96iwwJJEM/GXi3CCg12p
DzQMsEZdgOPW/NCmJXvUNjq2zJRxJYfKmLRqSJGrvmQfbB0VNco3+XPyMnOjfgb0bUcVXo1Hfzb/
PB5+QDwKO/CvgUjr4RdUR2FzYFkC0PMhviDj0pb1CkEWf2dJ1ux0KmWQw8xpGjAoeCiy4CPgMqS2
w7nYBYQwKGeQJkKWLzzIyI1TnUSfASHczkF3R6AKI3YnNwzkKovQQF3VoR1RZQgoXrADEg5DGq8G
t/ZesB/proohsXd0AobsoVfPdNynOo6D15ij6Fcen1VxGB7ZhDQhGv6T06AFYG7oQebBrS5/cbCB
Tps5wozzF/D8yqMT1HgXHXK4DA5+z9628UizIjD+jpZ/FontgLXQGJqdofdfSEaNMkml8TB2m6Tj
YOkgB2XHSyD8cpFNKyVTvno2+nt9cE6z28S0FCR23pWh+OsUlXZwaqMGPGdyOMtSHGQ2ll4D8PiX
TGmV8e98kUtyK7Tc2v6jK3k9hEOiOOitWPv025DyImjW37kCnQ1b6LjzrJVWXaLW2PXK1ot6GwuQ
hjI7tre6vItafLDA6OXyOVGNtDQ0JOiVGlIamzL+f/IFf6p9yLT0R86cpP6R26Z5yIYKvE0aGD95
PfHdnaxGiSUSBfEoAEx8W7BD16E+tUG2DdzCCFQtIwohloBgaqYvI/YJpig++wB2H8DdgNeoDJnq
m1zv9HNsI3kNDPSpfqaxmwAtyMKuC4mc3plmOQ0zL8UeA5/NWw9IJXOXlFPq9HtW2OffeVKgKhqb
jcRLWkTgKluGrLFXVCt/V0ZP5fGqUSX4ZT2Ge2G0qImK8mrxO5M5TDgM5j4X2HUwh+kMllicvyPV
eJXUVXiNneEZSbnhIZ96oHCTbEqAReKBmmVdaUZ4JRk1RcftrZtqBRbh79Yaw58k7LCDmPqgJUms
7jloq/Cg3CiKWzt8WZhZua5z8NJ12EhBsrOTvZaj84KzsOhCI9SMd4CQQiozDQu7sPb40QXLmrXZ
qzWw5pZ13cpwWwdZkzUOwP/qWo5dtSXbrg3uXVHv2JIrKd9nHistvLh9nr9iH6xdPbjreNjNMzPp
Xg2o5n+f2WuFs0m07GvnJiMScdBYUfvWo2FhOsOjjEyMwfyDT1a5+UfXwC9lWtd7ZBW+8iPxX7lq
piVz0f5SUenYwPGyHFNHYSqy1R5y1ULb12scKjUfjQ77bn2XuEfUqn9CtmWwDVNUYfgmACS+j8Zg
b4MofHJrE8QyBZiPIksPX4AzllycbjjTaGAFSkmatABiNB92JHOlBfI1ZgvDCqIXYOOjAq4ORzBN
6sXxrXZqXA5p7F584fwE20H5qbGQVpHVuAHREK+W9UqzWrEHpAIONZMeyTmJcTUSl38EExBJbbNx
L6NpzBES3WA7wGZbK1JSBHfKxD4tUalcI1lgfsB1Pt75RQwWy/n5R+PMAOUzYQe1JkoL+zZg6wqp
LQtwpAFeJkqPGei9PoGbF/B6YevsWRw7N2TwvVlkBrJbmRndWK0fWgk3YI2g/TNL8RPo2XEN8ol6
VQaowdZ8CePCxxBMbZ6sA5F4BYNsyhzY42XcPHqYWb95+6tNjWS8yA3t2nlaedKTbF9Vmn+lhuQN
IEIACKTpWOpBAXY3bdb6IceLdRGclNzFhv0hz5vPurRquw5McnGWIWNWpEBkB18UmH7EM0sS8awn
vMEqTwclk9eJZxGNC9MvjMuYatkT0rscnGLG7Rak0DjQzUT+hNNPoOLY4YkslLxJBrBnMtFuySxt
B9DzhNxeNziPA+GYifLlokxPeQMylDT17M9V3+w7z43/HAF6sxiBTv4KvLdp21iyWDuKvRtYNvE+
J00SD4wnvg2CZxnNzGrvbJtjekLdWr7OZbQS0RJAAfzJag81b0UYvaZcAwJTJv40WP210/L0OkyT
8THCVySLMu2lAJHv62RYy6LNjI+BdzLrYT0BzWYFRhN8A2XTyybvJWINyOBJlA+5e9Em980iMZMY
xQ5tupu1yA0C6UiAV6Iywo4ZBSBNpIWv2L12D1QYaGJprw/A5FJlggCgB3RuUjHAQtkBWOJ0MJQL
no5LA+C6GGu8OI2Zf5qH72G82nLOs8xPQVPZ2pxtVdgq9/GSbGtbE1hVt8BHnhI2mPVvUZKDkC3Q
fkxhfMs7MX6u+1isRNcE1wbotHuQaXuyfu3RKSsG/4cdprfGGpELVtmGvY3H/GddsmpP2FlBhxp6
zTsrmKzBQQbLUOOmErV48wYrWQdA3SgM8YVMN16eWlf8g6xrnefp0bemC+qSrSs4JdksH4C6tmnM
oAHP9i8FaVG4DjSl1NfugpCiaTjoLeQ+5ntwnCnwE7ZqNmSgAvUC8B9aN4Aj8N2WTMDyawATaHDA
EPfrCknhG82zC7gB/PR+XQ3uZ8OFu98eYushbl9xhOTdoGwA4ETqsGqHFSqnZTLjL3/6+JNwf1QM
7GwPcj3eYacmvipxqUXpwaizj0pEEURqgwjCcUGe+dfQnY26vM4S9lYp5g/pgtch7cVZfUZg4pnH
IsZ5tfzYSs6qQEfqRyDZzn9dN8VAYVC6FEU9Pf4Xpkw/umVmHFWQzJPr4gLozPK/S4EA5BRvBIia
UQAXmmdwnH3T2wQsaVUIKlGShb2BbvUZh+T9mSQgTzHPswWvkFSN3OjPJMPunnk28bI5riaQEK1M
DgbJ2Z8cSf+PE6kQ/geajATzNciLox5NWDHnswo4lG2/SrwQtz2vTM7g8AXsbG58DD3UEZII1NhB
tB07AOGUdnNOsHEAoqEoSM5ZF4LkzQSE+trgngda6ncV6alx8DtfVAnX1zitBCyO0lCvAw8jUnOG
/TyzYSENHQk2iA4WN4anWD2PUt9bYuX6w/asdEs3fXoQTIO7NrCgvbbyOZCDJfxoPYlqEodSlF/i
RGueYq94a3Q+PeVu2WAn6Jd86FiCZFQHpbRkJhVgd2fXDChQUtIHyH8aZeOXgIj1IhwdKAXNVPDq
i5qEHORMbTBhpvfJA1DWb3o5E0UjRVg5gDMC0PAiRFmj7RXTMyjlxmec+gygWA8K/F31N1kQDntv
4P2FLHJwaB5QVpotaEjNEPAMr0et2JGXa/r9rXRuygA76MEW9YfBSsmwR/EJTKTFiURahQzkrEhe
aUQXVEYARnGRALNRTrGbL8ZcHp3Iq+04N3c4CcbRhBySVy+QqeHlYXYgWeI7wXUw+62KoT6j+txO
B56xtLv/jJmGPAHlBTbbDKQ8oJQnLy0Tww03bTVxaZjBVkvAM6mchli/+4xmCJpS0e2BqSmc9lgV
f3DnxTaxyetLWDwcIvFqURWdP49tMJrCCMMK/GDRKiteDWaHwPOWwHqzNTm2iLczWc2TMzem1xpb
DGPVlU9h2HYvDX5nyG/CST0NPRtkQKkW7TIk/L74Tti94Gk4LAzGywMNvRB8k2kD/nds83nlUs+c
tVEm5ZMWIJwOlE4kJ4N/cjaW4dwy2ZGSZqBwbfd2QXWPRRTV7YB3Gxx3YRpsqXhnLu2J3oX9iCz2
tRFIvnBpNMNjJS0Xi2JO7zK6ERVIl961wi0RCTl57+0bvdkRcQuJqEkkwZAakpmLNLEHeSrJiJSZ
AALLHu+Vd2aA9ATzL7nRFEmLfVskJ4GvaIxaFDa68YGQCYpYn3aWXXZLGna5azzjC0kwBSQB0gRb
+EKPD8CkATiB5/zNPsqfyZSayCpRtyLj/87eF8B2h70lgQ7m+CEgsOl6XDuMT24cP7ex5R+4SA2+
tK0SaWlIf3dwInfXx46yf6Cml8YJb0HyG7WgG78z+ns/D0NtdrvXqWDzRKHuYNKYWkAAfMdjEImO
oP1GWrkwj1wmB5l1aM6N/t4jGWnJ7mEIeiUBkiUD2U3S43d2pPj3OVDb/jyKpNnStDUfwalObv/D
ZZBdWaMkIS3NvfoYv5vxdzKaotFx0NPEh//hQyiTqkzxa5g/csymXeoV+3+cgdyoAdfoxtQbsZ8k
WIAhm1qCDARyoYv93UPjs3FHIlI+mJGiJjgA5Rv5rtiidOF11r6HU1GoR1MoExXej71mkVdmvZ61
FP7fnSmWpeN8Tc+u6koerlZNQT0LuWurcardTWSEW964qA6TOFEo2RBH0yj/vAOFMjskywNfYaNk
rAEpfZBrv3MqRKaBTSF2FqldDudcNhbXenAQA4nIsAC9K0dIRR/OZj9Z/YpZ9a43pw+oEIufYr2I
nwAuUGa9uAEGRtwSL9efIhyqywGJy7FPb+JYvZuQFFzyXsG8J7Jj5SQ2vMOzyWKtvW5Da1pkxLIm
m0Q2gSnyevU7tTBt3N+qELRXTgw6XIDvAfvMjtyNW2fDpyms94ZTGN+bGDSBDZZw12mMtWMdFnzV
1Hn5vUmRvAmDXgdSUO65DRDfWXXFOQqOeEB++n20y21hiOxzieclcBw4yAwzP3tBKulP8oyS7HsK
yuEXFynee5o716ye5rYZ+9vc+RDxFRKQ1dxArnibG0iD1bV28bZtNHV0dRykdQQVwPJKwb5pwsB5
TdV011SI5GAZOWqB6rx4tXszAXs6cvMNsMaTLapcGMCKojdbzeHVstP9Z9rh9cGqvJqixNnRMEWF
DcjHakme3gD/S2rVcKzD6M5Y+eL0rbs0g+YDwbQoQGudB18HHYV6LjMBJ2Snl9pIXRz8QQ7+VL6o
c726uK7b3Tot+0NIOW7nIEsAKt4R6/7sA0oWsSkBufAadw1SGL5LkUL9JetwVAixBSD7bWLZA4gS
kLSMilexjCeLXzzUOa2sAkssN2r5pc77nC1w1FadC2wWz0PSpNLaYsiOSzRdw9amNCRNi5TmYw5O
YgpIdrPWtwBz4RvM2AJSFSzMbei4O+wtfZtjVTng20a7ehWNOe3tAMu+oTSCYwkKcmy5tE3UPBtN
xHddXYLJUQ6pQV0iiCuDxNx5urBWWeyYq8YLzX3dgcKb/jEFUMv2rRzSTrwa0v+Jhk2Q3RsPPmAJ
lS9plTGFIm0lJ/offOsgXfVdaN3MQlS7nrvxFltK9ecOXIkZsIy/oa4jWfFw0E9TCDoXF5hZOC2E
QuPlJ2ewvZeBp9a+RFHrGozyztdoxHkj9EXPorWf9sHR8fLsOR7YuohAFyjrwnQO+gR9rBlQKszk
5oDUaFHIQrIiT3JQW0RvCjPt3hRNEOSzBygSGeh6pxagzqxkIZDldAbobB/olbJHjdlUw6psinqp
FKku/mY3GyfDz0gYIIiX/mRGPeVKw9nWO0beEM5Wfl1oLV79fs1KPdROalsUr71akQdG2hh0Ghb2
+x3kuvbACvKNXd7gBGWhJ613jYoxW/O+KldVxL0rNQl+6FewZd/6qXQOSl77wjh2enciEblTL811
fLuMzlxE2E1oqh43NkeAM1MLw2Jv2rmXLHl7Fqj+xy5onAPxPARlgInSpXkoZXbQspUdTyB2IhPZ
9HgLdHrRnnjS5c+8zKIrkoI2yiDQIpSlxF0LrlLB9y2vgiW4DIcjrt7HCXdsfmnsEGDrAQgU6sJs
n+y6iXCkbhhfotLIVtjgi4+xYZQfc19bkVyfrHg7hmW+LaV/hQU4yJ76j1mUa4e0Y4BXkHLHDkMk
8gIMGbh3Fur79WJRxEjMZRVwGtMJKDlFNhZXo809QKs6wRrbMOwrBzK+OVbZH/9/FoaMwf4Soxlu
jRibGeY/4RUOflKkK4R4ooMBwAqmL67DwZ8qR7qb/vwPNAjb+esxgatjTc8cHdXsjNlAhXg4Jigz
i6ESmCcvbc02GQ5mluAhHT7aWmBtwrQIN9zQh48F6JlWPkC4dqQFA6ezqFIDL6dS6/vic4E66Csp
i8lc+WPQvxRT77/aWbCYxX2NZXtcPpHLhMfpKdcGUEqUbv/sYt2DI1uw4yTCwk7zYBzwMA1fqBGW
6JZ+yRNAf0PmWZGJdP5ptiAnBydISw13mt0YeMOqM0rwSfx1hdQaSLgbsnzcKAUteLBRXtQrpa7o
hYHWTP0UZOspwLJG9xJxbIJWHDvZ0LD0SuD4diN/sphRbpUJ9ZQduZGsb+1op43mQdk+mFUUk9Tu
yJ7wIHkLrOzeppWXYTli4zqtswPiCI681UR0zYluR5vSjKYrkjGna2jgWWjZYbGx9aiN16FW/ACm
XIxbL0yU3TSgGsyqxpOZ+s6y6XV/DRaICktBzchOIw4bprbnG4FiyRM1Vug+Y+EjkcYCvoxkTjnW
zu5B87i+ZUl+HItWA+G3TEvHjlPmA2oRNj3lt5M0NyQL9qMBwEMztiMpOQzYXa+7zH6pWB2BQzz+
liN/4tUSVvrqAbd10IPymURFi58Ys9zs0CEb+jUQLuCJUUvIejd8MmRTOmGDreOqWfbDED5RE/R5
9KRF7q2YIh+1S0buguahCw+OVX15MMOZpAZwvPb67z9H9ogw4ergwPJc2/N000Nq+SND1RSVJo+Q
s/hhEqG3mkaH7cPABwDiLwINozDeqDRIFuQ4epIWM0OGsqMED9IiAeg4M2eQjEwimf7ROYLtZYX9
1BU9UtfaEAeUpL4zJ0sP6dBrWSG8VCFUHJIJvJOuWYzN/AfFHEtFePwA8krIhUyQ3vgW4XczkYma
hNwaKlwMkPEyFuata0Yfae7s7MW6eXNkw5C1tzfAerIo2/o1ErZEB01QnM1RYovklAKIslcaFYbX
nkCJ8QKuJFTYtiHHaRxPwcL97pBiugWPmb8jD1L8QxAyEJXm7pCP0W8BBtFthxoPfC7zLU2Zl0mN
CFL3iJyZrfNXOZkxiUPYoXRe2Ue+SK45oIYXU2xVO6UgB8BZ56vQKp2VCkcKNT8rgQQfWwUYouWM
ZOcYWCjLi+impLMWNeWWZkiBS+XkZKcmUpMDlzzSkDkEKhqaU9lQz7ambosaoxaYdZgJqCHxYUKW
69Z0eY2lStCah74onGwxZ37IMUozzQMNB4OP3hEVFOZhACXyHoCdi0Y3bcDNUktGytzAru0yHMG/
NI7CP2JJy7eVbjzRKEO2K6ojpCLK8aKxoC41QMtkO7Bd7e8UMbJoj8okzkP/SLKEnPvIN/cjOBt6
GVDZpX6AbUsaP7rEbW8d4jZCOglc5jCzoZwq7XGTeXN8n7rqTefo3M2RB/mIpZYZDKuoHlFhkMQo
fu9GbDoNLA+Qrfar2B3HGYWHdPOx34/xtA+1potfQADQLoImDDZdkoJrgcyp/B2F1yinALQxG2xW
XgawprmuFhwnBi4IJwW6O44OtHqBeqf8pDFUya+oO0sNrbvUrV3u7GrKcRjZYcl218XCoNmgaOcv
QSoZiYwoEPWUDJCPFwak7t2dSIW1WACie3Vt5JzZ4smd7GDvhSAyQRkyQGzySMfuJz/eiSJCuMFi
+YxzxmyTBqWxyIfAHFfkQU1v2uliFGm69aWhgfXkOmhA7+JULQObQ8JOMRKN5h4Yp559bKPvlCjx
AauyKvO8OQn3i+uyta4lLopyuHPrR1RCZEaaLWg4Tb2LnREgQY6Tl69IRo3X2wN4Mrtyq2RuXn8V
SVgdsT8LBr8RaxvdHesnsrBTEP2U2NZW9m3DsXk24RRJyXjfmMggLq2VuqbOKpNllYTBjuwCu09O
fmCdBChQjtmktbvYdnc0KqSIDwMrF6xPWpwF4tWVNNQw0lB3tGOrxMkm7MnILRiqhlHptCZHpVDD
xxA0puZuWnwrmp2s9bubyynBAfvvT2LDekA0dQ2T257uuMxzwZOuP+bP4DBIa0tTmC8t6EfWyEB9
6rrR/xN5kbtIBHmw6CbUggAjOAIi1z4w8UKyGNoLzqCKaJGIfNX4nf/TjvV95lbmn2Vu3kCb139n
VffdsMzyAvKHH0Xf5BcdnCnIovUT1JF3wbbwAaLsyiUTahyxYe6X08ITQux1PSueSdEO2xC4ybd5
gA2Qg4lDpIVysl0kNkVlWmwSIBcteFuyXdKaPqB9xbeUu+XR7IFZsMR5aoB3jtusM+36FGvjs4F7
AMjnInCMwcXodGBXFVm7LO3JiZc4O9GWnd+Ym4YL/4b6AO0msuKb7aTi2FdVvtH7slpF0vfv8VEx
9DzPjd2wt7i2+SLMyXkiFxWeZqc55FXnvRvhLNU2RLzJ/Zjj3cXnspDIZqBK0q0OuMtO+KForXpV
R42/DY0i+mAGY76pGCr5aJikQ7vrXR/LK2GAYVYwML75ton8WBgHLVLH9En7rOlyNKTdTR+NDemo
cS+NztxX6vvipbGK7NAOJV6++mELzijr0MiGiwIUYVOKJDde4Z/ZZrj3k6aoJp8tUUsEfdJ3lb4j
HfbXkLGDvCF3TWZzN5m6b4BO8tZzvNny12zK725KVzejHGnfcnoSO61I/+uXYbKHJaNhIrPMsLnB
QOyK9LJHrN+qMng/if7FsT84UerEK9+UzwkAuS3KxI1O1GBrB/SWj10bqWAnnB0Vx9F7smgwID0E
FTy/8WNB+TIWwHlvtDaeo/7Wbp7KigXWkIi9JCMK3tuosVnNelMDnB+2LIDPn9jDR2yD+7vewLYP
YbxorV6dGj5eCeyFYKu9X6IZ04WGtdtfeV3WNzIjEfgqrwom5q9xyNT1xByaV4UF+g8jqyPUL2uX
JsFvGNgJ7gE5kt9pZE/1eIujHImgowZI0yoGt8jAk3rrRQ12o8ijGIp9VQN2v050iy0mgyNJTcte
bAsMlNsC524A1uiPQw1EG5S2p8EKZKoasqFD/xJr9Qho5hiPaDfQryGr9KtgyFrLwyCYZUpRmEO2
LFnabUgWReOAr/Uo39zwjEjH7L5RsqJJvwUd3jCUSNkqGRhFklMdSHix1sQNFYwk7UYZhhUwJf/j
rs5AM3yfFYm7umdybuNLa3HL+ttdPcEJKN4URPlSUo0BXi6P4VhbJ6wdrBP1wAF4PyQFcF+/tS1o
2+aRtI3iKQIG6btvoYFOC7tYd6KHcDHI40BdadjZWu9tZHXJMHrQIRk7KCy8fKf+ORT556bW+Gur
md4zj/qFzkf+ildo/gqAyo0d1cWNRJ6F/bfIEMOJhoA0c5YV8LV2NETycbMB3Hu/rrXKftXzwdoH
AluJFKnjLNo0vj5o2doxIxxeo5zrEMmGetRgS8E6ACqNH4CTjRIX6ioN9UhGhsqPwuDGmOYLFUL5
PYQBRZxYo1oomuOrWCZFID+jcUBSkw312ZNn+WmOjPEB71LzaHT1lR225oaGTZ9kFybKK40Cyg6w
mhgp5uFwTGU+QINbOqAZQbRJWq8USGy1sTHvucbZ6Ni3OiuC3TBqSC1ygy4dV8knMwcVCxlQUwa5
ecbLOBJ/jL7YWbX2meRjU8FJp9bq82IV5XhmKT/qkR/1UIDwX/fmv23n4Z6MjQ3TAmkp59acFXyH
ww6waXAX2qx+GfnkLOwYCXdNWfrnvE+nY94BR9XXkSf5LqceNfpgYoXs8nyrZMrOK8N2q2s42VZa
CqyGTqivpyytjg9ymnHCzpY8csdtR86tAlPPN9sJB7bmrFT+6mJLg2eLxB7/5eoGAFbdfWLlS1PI
q7NLoDSr+dVFdNFUrjTevl0duaqrAB7/dJwGY0WiQWh4t8EbXxp63/aoxnS+OTgXXQOpR2Dx6iQv
XdF9n7rR/aanGbbNbM15Yr4VnVwLHMHOVHcr26mGteMEzbABtqu1Av4AErysooj+8CYQCGpI2erp
ueiZY3SaLYV8RLZluBZB4Oxt3TLSTyTTorpf+KVbr53eE9EfYwQ6EwfYjQuURFfaDWVl1VofSxuL
Gi52dVB9HzTQptTFlF1a2dBwDLEAxFvRTYlI3gxedkHep3Ooa74jEWorQHRJXS/18pPhd0saPYSs
a6yfgnpNOhVWWQX9pxB15mAxAhB0XlX9Jqit8eyJdjz7+DGdo1IDoW0n0o0opqrckmYImh/6wKet
r/WAUK6jDLvTiTle3QbAdGSSNtEEbMkyH1ZpO661HtixyE4vf1lbOLMF+MgZ6d4VSBvM3Fn/16Pm
ASzWNfBDRKWUY+lYP+Bx80AhMo0FkIMAlvICoOT2hGx2lCGyeu9hXYDlVdGfbBQbtQsaO3GObmGB
Vi20AJaljKiH/0x/mm1c6Tm7M3uHu2m9p5GSK995Aora+Fj7P85KYZU59d6vs+xR/B5woPGErvvT
KXzvNdWNcZNxMR10zXMvDBnIK5Af+V/rFKweNXjEY5ha+oCqQ+GOGywh3kx1rcBLCEv8r0ZWrXs/
s//EHlTEM11mLjgrhSOYdH785K1nXECJdk+9nMfWbElDgg5MO6QYvFl2uga8QWXla97lLY2pAyny
WsvjEjy8KGKghpvhuUDBwIVGNp86VD3bxWwRyvIHoWmnB4tC84tlPJZZsfyNlmZAClpSAC7u/xj7
ru24cabbJ8JazCBv2TmpW5Ycb7jG9pg5ggTD0/8bRVls98x859xgAZXYklokWKja+x/Rybe0FE6X
46aAxfxogSYsXYUghTp6Zog3eRaFH7jWhh/SPOSbpDEnP/KAC4YbySmbgIQcxAVSfmrpKsTrcgin
Zl7fTXGsF8frBlj9YHksj2Q+AN1Qf6bpPMSDWHkpepZp2fn/+5tvGvwfuyzbQxWk4XEDb9E6OL2w
C7t7CvWZWwpgc1cvll66x8AuLaDmjPo6jdoCmdnUuNLQ6eV0LjxnG+Fxdp3N9IoFuzKfWt9MZJlu
Bp70a2kjn0kuQdC9OaM3sQAyi+j2S0DSqgshM/aPC4Upaj7e3cmJLgaqotanZeN8T7pGnimvTPln
3G7LU4oHE4louEu064VVkHbJVc/U1rR+1955mFMCHhvTSFa2ApAwQTuM9zU1Rf7cOZZqoJnrKDwJ
0uQawH21yL3TTgQfATAO59gSJgU5zlJyHwmZYomZTuXHMEG3H7pdygsN4+ApAiKr3QZaxJJZgw1/
CL45b08mHRkPHC8itK608O/eKkHNzOSuj+0Mp2HoTm3VMPekqsZWpWyTGNwgSm6UAaqCWmDP9QVw
JnjgTTtq+zEznCn1gxAXWuZuskLpl/c6ALr82UThELjW0CuEg5dj3gOhkqwoBuuFNsdIRHofY5rS
Vdqa3mvF0R46A/WaAzhSG8XbQgMxs1RZ1Gwiu0DtuFIsbC1O3Y4g7lNULwvLi24H1ioIBDBp0Za3
GWs8MIbOwVsLeVfvsR+C0ZJcEnWph6jA4MelyOZuaCwwf6PBpXKAskw/cTUGX2OZmdfQZsYn3Crp
14JWfvspbASIOVRH1aShLEATlr1GkX5+ZW0kUMvkfgsnWXy1gwzNdlXVvmrgu0JRU5/eooSxrcYT
cUae1D5EupseeoBbXTKciW5B0hA+m7Ks19lUtB+tqjNwLpQ231Kdv7agBv47bEGJlaGy3R+8ADB2
XfzLQ6oMiYdzDHSRE3V85EmIgtQGKaO5vwO8H5aPf7DkQD0gNq/d5y4HuhZY1MkhllLsUdyQoBIJ
MhoAMv0DlThmCtZ4Xu5kOY5rYiGMLDfGIYwY10RZWBnt/bIwGr41vDjfyaAXr0EFOHnUYf0ICvcL
jvitV7usg50+uOn+T4O++gqIRvPUEGO2xsGOjc1ZfDGT73eiSBFtD8B/8K0OyVs7+S7DEImKUSuS
yzh+J30CAHD8bkA6TfcDUN57Avjw811EHXtFxHRP69/K+V5xd/4GBcBt37yW+ww5oXbZAhb3BASp
lE3bGBU2qC8H3aMP3MTibAP65OwAcKVGEfExJUWqbEhbaFq4AUWyg80GGjFQo5MPIGpCvoj8pla6
2oWmbgtKykCzttxCd2DEHO1jgV+tn5du8WvjOSL/JYcqQaNbMX1MpIlcgpnnl8yuXJDyJmyr5xaS
iviFA0PZRPtpI+otIaobDVKetjyHk+J+XjDYG9yQ1o1e2yt9QFXnWlb9Rs/BZIOTKw2ILApccRkm
BYRIS9TJTX4MDop1bQ7Tm+G/+tzp76YUxOmaX8LkPTCjs184PJzALgWWjJOWCfB8mizKTiyQaDtX
QhpIJqK24Sua1jQFjdAVPALgru88gKLU3S+i5BuZFxvbImVA+nBByXpuixUrRZtjK6Vks1EkMBVD
FSIB3/o4zlEa0s/+rhuzQ463iNHJxfle45UVqnMKALcoVuCEyIYzGv85F5OLuoFQ0QV7jXlkuhGD
i54jjYteYcBTZlld+aTOkmInklgeXRCc41tdujkqLPR0jUy4eXHVaQs6pvjo01rrQPuoxRFq9cTQ
7IrSlKcs7NZZ37kjzgLxVjBPo4qbKAfA28+8TsgA7+Q4wK1Y4QeOXvgo+ohW5hj11w5ZryvNNBsA
9JON8mZaeng0Ocg3FL9CF2k9sgOWANgyCnu8ybHRj7MJWeNQYgsQwwFsK7/jkZyNNzAEjU+LuM3x
CKurH7FjyLurGw1eetC+BuaQIfT1Nq19KlFPsqh6suLyRlXrVBrfRfmLnjTOZa5573VnA6KCcUPL
kgNltonqG5mS07s9iTKTO5tg5AMoUVEHT/YqvkMMf2ZWvgBW+i12+h6bbFF4XGKnbTn1d4MlxmrU
R7mKPDaguAwn3zT0oTxOqIK6zCvQUDw5DQ5DlQEdbbOycHYAKK3RwPTb6b8C1WXuXcgL6f85ELaz
ztpEocemC8K9Pgw2juNEMyPJKVHQFvaFQOQIgk6JqtqzLmy0fuJmh0+ngOcSje1cZUlGFOHPeOZY
bzoT74zzi0GVYn+boQiUXhZoqIUGUPegnkUEM05yBYawEgD+3zI5cdfXyyC/pODGpkiLf6Zi1spu
hlaneChh3LaOycoN2H7eLrn4kYkKRVHmNxQKQx/twU6FmoLwY19aT15SyRNPu03dFcCmLEdwbmWG
W/m2LD1gSuG48WQmAeB5aTpLyYnWynMYgGo5K+6c3qLo7kFDe8zJVhzs+Gqi0SbI3F1vyT7Ci8fv
tWb06GYRSJpfUx17RXR48t0sjOzuPOQWCOeq9GNm2N1xVG3FeauhP3kEa2vvTnPzMUiW31qWMxcb
efw/s7lbeVEkerMPhS7Pi8i1gTlldvyvRrlbI4oTkCI22pXH3HpLlzEKDa9EICrzOw1PkBZdLGea
dY7o8eEKsXWllvqksI0er9eknqdWiRublSANSkLR9QDydrR9o8IssWj2IButVmwDFToGQhlqF5Me
KCUWYE42Js5CTm7h5TfOdXwwgOz9iPt0k/1p4ZRBu5/GOjprwAj0TSPnP6vwJUgC8cNMzQKoy4mJ
O1GFQ84wt4CN5vIPTWL3wIg3nXdTnIwWKOXdth6K5z0/amu+FvY2GUX7fai5WAetHl4A8R0/eVXp
rsxwzH/8YQAWBhSWOPr1rfsokdzA3SKdvqDEHjSyTfSzRCXJtjLZYH6uovQnWJj41rVRy7k2uSnW
Y4k8KhkHgQWUqnc/MqRVrqhkwYf8WyuXqYqYZ3zc9slmSvgIvJN8utEsD38CsLK60oIGlO0C84M3
Yhcqq9nUk+m+jxI8CpT71A3TbXQ8cbM/LKHIXI+7Hn2Ak9gvlm7M012BzBZePDJAnWvAyUYhA7A7
1AXqTjaov0YiyQc0gjzIeBhw6I0GBK4oaWlAauVtNnluVvmL5kEtJ/2mduq7BzktH32XqEs8kgUe
stFGWuorVvAL7i84SsOeLPAtQ9dWUV8DTRHIeYGvDxMHwm/h+PMaJyHRE5rZ8DatzAdumjcR4bav
QtCKhiXMHFZLxVuYzmQOIBsAjKIpKGYJFJ9GwfkQ3Hr7x8pFSZWjgH8Iph0p29mSVsqPS/EyCCn3
kcr04fMBa0TNgBE/XpIGcNaBRLMeKUhGWhqYygimOM1bt23drZYAD3ZFmNsomub9evFdAki3Ao9i
8dlJBQ5hgsLYC7vMP9i9ln9An/sKZQHZjURgbDRPSadfqsj2q8TZgE7FvTYoonxRjSm7fEJWyzFB
tdqYcfSC/e7GsVr3SqLFghxI9h5jsSj69i3GuwXF+LerkMX/vErVoTzNKPsKtW5a+cS76KuFjsw9
rSTK+4EOphSoEpsVjc4BPN4Z7racOm0FJmx9ffdaMr+OiDbTwGNi6+v5xQSMF37pxkkeP01N4u7C
qN1FBoqPwNVuJWuUKgcbltvhV9T3b1MQn34EDCMev4XF1D9Z9DWIanM1FMFwkqNTfC4TwIMreR8m
FfiQwmR216cJ50JN710Bmuo8c7f7SGHzPku3NsDld+T1fhVuWKB8LFywEKirS7MzV9MfVyE5XQUv
zxvD8w5oSvg65V36IZBxCpxZj206vMKuaTkrpghlU9oAWiNlAoiJm9VH3rl1f4Bvxb6RdOhSA6Rs
+dcIrZPI673HmddDmHV+VFfawelbZ8M8dIikIrrljOuvRdvFR8fNuw3ursVfiT7gRhKEX8dBkyig
DaZdF5jWF1TO+mSgtX29ATZhcczKrnu1vfzZToL8L4CTTqu8q6oLC/UB3/FOoFQRipGBL3ZyNesW
e8DOs2S6MUtkGepJFH/9+TF0JNQ2JFcfQ+W4z3nf91vLDY9J1k9Xjj/bi+317bpACeFuXvZadIpT
W/i0BJ9UgH3pS8QT+wNJmsRCrUletwdaCvRF7pHi6Ve0rNLYesYb47wi0WiDcEfTwBmi277d9+mT
qQaase7n6IXBmRbY376JcWCYPrEBcJZjbx0WOZnRIKQG8FGnB/2Psn3wZ4DwWcVCeutFsdixHHv2
EWe8qyUyGvQHdEnoQNvnjvFrudBiwvD/eBwFsBvo00XOqM0/Dsvq6CneLZYxQKMuIphRm4uxEAcg
5ILrF0yR0WpZW9YP8D61qAEuK4bdGsu4vpWsa7DdUqiSthxAEqU31pqENFiJcPWth3futEw2QAJC
rzu2rZ9YGGz6sBy/BdzCi6SS8z/koQs52QsT6fphRGZHOQGEcPzGnXHAYYUYDm7RzsFIvji9X6TA
u9sps8d6F6uOfcusDsJ29LNUnf8kGgJRb/DG2K5jBRJAsj6q66chxH0+mQAxSLK4GnW0aBjeHImM
ed5jlzzGqZ+6rg6aQxVVXSNKB/08u6mgIi7qDfrJcA31KWjwGq1+ArYoytYhssNpwtcHnX8RTujB
MyL/RtkjjiBs6T13jvNSOrHzpYr4tDUrXu3YBKu87C5A4tbR5TCB8SVuL14KAha6f4s8H/bdUJQr
fdRxboBSyEvc8vSJ7uSP2misHrUSJSMrnKeooujfkWvhna2izM5e37UbfULtrVQ8KqMiWKFZXHxt
gzC6dvHwJq4ljgQXU7IKszHcZBPnq85rNZCMjTG4d4FN0vu41z9b2FbtHUWp67X5FO8GHckI10JO
UNndGfN4+tp2hbPNsF84EdFFGXLw4UnkFQ52qK9tosAg0oq7qWTJTzCB6FsklOQZ3EPyrNWlvtWc
LsROF3l4UgxjG7Tz2g3ytlinjvUpyetxRy5DDMzT8FDxDuzqufUD9dk9oDNt88kEifKTzkdx6rMM
dwsDjJjCc/fYi/W3Vg0DvmG7SHPA+6mWpMBRVoHNpb9IaOYh4+vraWTsFgXC9ntPx9PBwc11h9oc
QIoM2VovOCi3ijjx8d8kEnCbrtvYjVIfMA/6JDJI0OOM9hnU1TbIX7pln4V+mvNd47TG301anQfP
K39mlfVcS+Z+L4fii1WAtKds+N9W3xTfHB0NE600PXwbATLahKNYBSwNtr3XJq8uam0pKUqrCZ1O
Al2ZH991lD9dVu86Zfn/59fEse+IQpxw3ASozilCX4hASgrF9qA1UPx6EV60VnXuhJepMAOSp9J7
k6MYPPpPuQsM+yWObbHHOBRfDz0wMA7JjlnxlVoW7bFL8K8aX6kXkqvVn7rQC6+EZ0iWarX4pXp6
pT5IY7STm9JlQ2+eddRRriZUka9Gpqefm7QvfMCbNd9xuz6lWQwI/y7agMwUaFUTgNRkmes/cg+4
R9ZUf8FTr1oxZvcvOKJHaiwDq3MffzD11v2SNoO3YnlW3UyrKQA7P46HNnO7px5Ha+ukTaZPZVD8
7eC58wsASUEkf9lt/gtv6t0nGXh8bTRZ/hQ+4+uOzddgmzcNhZirvDScz8IZ/1I361+g8EV3Lk4J
srR7nuzOBFSxXa84ULo/TLKR28Ty8jPohALsP8z7OLaV8M9e0b/H0eWAODWyMTpHsc0Ut9M+6tAc
DdpJ/jXs+wwckZglShaCb/7rol1m/9vuQfuf8cgOjbEAEpNOs3EtF5iXpZehHwlIrmGg3y8XbaMQ
ZJvGftPSctGyegTWU+oGq3gCmdoBefvmWDeodKe3X7QXA9Y5xdcex/474jWnAQn/j+gRZqeF6tzp
LuGQMtyQFZ+6Y3QX3k6neaVqwHPgGB9EjFKhO59Q1zdhw3DKrbxIUWo8W9HlHOVGCimzjx0KzO/C
xfxMlyOfxgklWvRR62SBnL0FLP1BRwmlbw66ddW+hvieXV0d+PokcJ1MHpre/t4kEk3+JOsKfP9w
mD+u80iwdBO75a8RuNmHoW2CdPMWg09JzP13/9l0ce0ZukGdqT3gJ0pPNFgqce5QOj0Ef92J1ot6
Ch0k2gPgROtTae5JsdgVrXCPwvRJPJs+WCyRaLZEpyAPMtlbDdIjrbw5Ub2mBAy+1LGfNOHwGvfc
3noyqY+h5RZXnK3wVTYN7V8Rq9eUgclbGyXefOpfyzQGwBO47KmWEcdjZYrO+N+1kXUR4uTQapxZ
TaWNpAWNfHqmWUflj8s6ivVjgSMOYLDpX4oa9UM0C83qbRarWV8O+heaLVqwr+pfHuyWKEVcHUE5
+ZMD7HOV54aB7TjDs5eyMwEldKwwYquuZ8ac0JmzPDg8QWNsiANXroMgeGwBn1fmaDuy1ZJkVmU5
YB38SJIa3W2zWKsbFIBO4CwlRY9T+drWxYV8vAzpzMhlb3HIa3BiruLQIpbFKyoBhlf2TCRqfcYz
v+7BPxjXzNlIdCCc86RlJy3XI7RxWONrVeDIQnq6/jd7rhQz8OLTDBnfAJdQHIseVKyqDqRq5OTz
2OEHWk54CJ8nF/fsURV4AP7+XovmBZTe8uxKdcFmLl/xPNdP4AwGuWPX4jujllQSTEOhTXcichKw
0jVLOy3Vw8qqbuW96M9YXKSoe4p0HTVMAI5uAMU7ZWF9q5HNoRU23POKIM3doplXtoJC/9PyfUW6
d0uc+LjrxCjDJ9FUN23q4lfe2s0pCoBh6UX59E3J2zKOX70i/hS5UbYb0MnxVDLxNowdDqWRjQUW
bB8yzV80ju0AiBHscatFtjgzEQPt0E7yWUsKIFl4eKMCv+o2E6nnL9a4J7xdD52X/Xb0/rhSmSbi
AEjDlxxlb0+FoYtVPCT2Zl62A5izlcKKe3sfhOLHg5yWFZ7HEfJe59AOKyA0eMNeYZ3eEqvFHj5m
rU9L3M/GG82y+OpJQEORJLIhHk18HcSIzNBiOrJs2KNJDrlRZXKnwA41TLPNG49g1WYfE8WgNTNh
IfP3VNqFd4yUbOr7Ae/BkDUu+O7uGLTeZWDmcIEoqn+zDdRXgrbzxB1bfKCh9TygFfYSPYHvMtMq
P7lZUSJpjqP2P51IZOjmm5PA9+AkCgclC+sSh9GrokKVAP44qF+epzxhwFnNC1QBLkK0sQKh2APe
EnanKJh+H9iUPhtZIfZkrPP4Tfmw1HXJDmHlbUlO7vPVHsItF4+pwpos7z4HXQDHP88e3gK3WWUP
6HUNNddFA7ltr5npeFsLyczXElx+xyoTNvKpWBq6nX5IwWE5lAWgiWvRfOmY1130pC9eTXuy1yOf
7l3HAMBe5Aq+qumWduKntNBVMHIhX10+Gut0yPIdLTtNoh7QEiNS2tCawMt9aiPjmVY0aMVfAQvi
F5Q4QY99LYAafwcraustWCJC+fpvwXQHdZMDY3i9m1CQgx4BVCngm6F1ESrLalUFTOvMwgmm7Qb6
zrNqZITfFTQrmce2Y42b/p3zhM4Q3B0F0iU89E5zRNJ3Ooptet7m24A3IVI8IPsaRwHCJzsGVjcr
chTxucAWQ2MoMAjdElNLTa3Y+hAbICkRPWpwUCgMWasgE/Ggtk52UAP9Aquw1015dFo0FPLIqP0K
nfIXMq6ivIl3lmYgpZuE3Wa+zHwFtKoodsDO2jZD2RynPDXksUFvwKEL7cNyrfna2Arlm7jTAz8p
gLWvN/bVqFQ7PNCMOl/3NMWlBeZ6GkijKTXPf3Y44j5JEJh3oJpTHmogs2WJUo7IDxu85oI0GoZL
qI6D5rrk5REYFfku6SvmWyFHrlENSdhnt6Bzz5Xm2ECF+C1iwE/b9Wh89clicQhAw4q6d++4iMpU
avskckHTEuX5XVzuht+qJIuPQeaYLoBUAJvbG+MvQ10mzJWsGbsIFHNucZBFb7l+hi3vsQOcMIWn
ePQB3DBsfHdAPSUtSZEDW+A0uuPzlKYIRTK35cjj4Jx6twTIQ8FOXmKf2taJV9OYyR0d9VZ9gzst
WpHnXFgAJOMrAOFXuN3gdktatSRbOi5Gr8rsMFvQcvSs2YLMKMYS8j2G3Y+vqRFon3oTuVMprOgT
lylg0KxOu4liYFuku8NzWQh5jDVZ7G1Anj6h+anY9MLlLziLRy5BY9ZXRX8MavT+W5qnpe+4Ytjq
cWLdenX0ElWxvdPDEYeadB7TlTiCt4tu09SR2aI7pLpwPubnWau74C6lCGgSxukNK+FdMZBj6AHe
usxxMLc4eBXXu8HAbn7ssmAbehOOb8fhi+PWPSjJIokKIaRW8Fm6My1pRrLG8S4lGuYAuha6Lcp7
YDdPyXBQzrKMo71WFx8WtzuTXFT9qUR9iMA5LRJFqC/ThFbetLQFBUXHo+9aY78m6Ap/7VIvPyRN
221lW8uvehiBK69c13XsPcs6Kl77LjpzF4fPFrr+X+PccpAC08s9KfMREOJjC+CjZCiBATFG0c3M
EZBWyuHdnezNdgIAfp1W+wipdyThUYRbJ/zkAu/hA04I3FuSmJ+MSU+/RG2i75ouYRtaxgZq6dKi
Lp6kMQD9VZq+pcxKVHGcTI6sNW3XASICmDEjwhVMoLicueWcJO60N9nUEnVPqXsJGbglSFaiMfmG
fltkIgWy/rQkxchwfwIo+bdcWQysjg5NlnxjqtCTijnDKgb1n01lo8Y0Okfc/htrRZWgZBVmPZgD
GHJhxVQJC6AocCX17DSiFsTbzGEo4mJAMxpqCvrvVylGE3mLEDgbl4GKm5iN/241JOEQn/r3ZSY5
0MmNQuLWBEXC4uRUJ2Vd+rN17Pyepsg675qh+szdxN2XINBZpwoJ3gidDnzhyJ7HaomTnL/aSXTX
qvTCz8Un5ojycygjoKDpyd/kwUKN3wUoKtathQpA2lHjc4DQaptNAMTO1aRwXRJ0HbkrNhjZbvL4
MzAc65NQA2lpeJDNHqTBFwivHYvlLFSxGhR0L/LZhafWEZgJ7i4y0XS0cnEzLH1vHKKTbSLrOVWD
vpmFdYlzM3TDyezN4N5jnpPfbOEOAE3VQAawQ1/s6U22BCf1vXSOjkrN6ERR5jVXH2T5NKI1kZNQ
Nnf+pKY1aWZHEpJ3QBedf4TO0YSzypEIixJkP6WCyu8ibbi5o+GAjm14mqkESRbYwLAFnvNplokR
8CcxsObXrXIj3/9y6wthnciCbAfGXeRhHQ4gNlyMBs9lzgkdI0+LiGzVVckdOC/aCZTP8z2Rbn2U
gqY7XwsgSFNj6ORWt8RFTkpKUtOMFHZlT1ubx9Gcsl4U5LssF98EzYVIFKa7qSiAGPlwjSV8ijvZ
AeXNqIn6fRefPei6D26p07k4BUVycgmwfPAHmQUwvVPn7B8+XSAcfJ7Fiy7R8BrsBjghnB8mQTVs
Bcqpzq06gpjCeLi6zn4+X0C9EBB0vKBbowg4BQko9txANjZ7PM0PXldCS2cWiwn5VVbCVrYASS09
vCLAUfk56EF3tKSBnnQBWG781EuRkldPv5Lb/CSLmvu6018dL5yAIuLk12VwWYISjUgLdouMZqMj
BhSMgcZ1UfRggr/qU1JshjgNALaAJWlJUXV4yfMc8Mo8eGSoWkE5dfHxQT5pln2einG9xGA9nu9o
WHu2prB6orBTfDKrPrtaYdVceh6ss6ALruChDa40C7p23OCgkK1GrZ9ysJRpL/iJp+NiV4l6OjW1
d47Mz1bWTgM/1gJZQCdqQRQYAG3/sgx6ZwOqVs8YTumxO9uRBiA47j5EkUSQ22/GUWmHOJQGj/bs
DCz/Nz/ycKfuR9WDV0TX0XkPQlBzU0XoUQMAVXWWuI3bB8uR5ZnWTt6yFcoX9RXqe8vzouh0Budl
TWpPGO3RMrVVFU5oz0NNVLG2nQqNrNJDDjEQI051UIx16iag9+xpSoMXm9ohETgOVIYtC2BI08WE
Zigw+x3ClGnNV4t+Mbd6Bk0CFjIUW1kHMpmt79xJOuG5AYg79YnIfbYC23h6IuE4abcxcvCkIcPl
EgzlpN6e1vNPFWJLo6NebpdzbFSYVvd4eR0c50QD0xL3mBmfSYm+6QatQPinBHicMhFG+Hs66zIt
KLehafwitS3HCRDeynJyrU1f4A9kJml9ttWgXkzmocOW0Y2r/vggr1GTfWc2OyjZgDJaP3Tcjt5u
zg8xHTe7dF2Q7l2eWycB2EMwAOh4t4tAPnoCKRretMP+SAoaFjta5qhXq1GQCL8HtZWVaGYam3pF
Coo3h34wXJzJZlk2+D5nSJoAwfCPT3UXhTxIT245CgbWk56drRDF1jLrxy+xAbCBuGiHY9zF4xej
/ixYmX1OQO1w9rImQx8ExEhPvVlx/NueJ0DBroSL/bLdiOgrWCN7cKYAOTXIefPCS5zJKrnVAcwV
8JZgVVPLPC/PNq/GlzTs66cMSSk/BAHT12zMynWagu2PR532JTVmMWCo4qO0g2FNVgD+asBQZVWr
IZD1SvdscR7H/uMUFOiskUkLCHcMJKchi9r7Jcm0ADty9T6+mP2nrVOj/7JpQaGmLkUDXYGu9W8y
WQzJvpuS5/8M+fCRykHTN0gaSn9RgOypWOcZtr/TSwVopiNACZITDY0McK/t+uREMzSXm3sH3KWk
DLrfZrTsgrotUQYP4YMbyf7NZbFLmCXenAcgB+3tKp4v8hBvWSYjClsZiFi1VvOOsm+8I81GtaRZ
g7siOALUep4+6MmH1969t4Y0kp/otbl+UJCxYWKnjs713xckm4flfKn/Nr/T8wGguhra5Deo7wd4
Eo6B/VLx3ErqKwCTDfbMgNepTySNUCgwz2b9v64LFamtTQDvkHtKPQ2hrjhzyYHieWA0O/bOPmMc
GWyOjuZOAMLcETbwocGNG15at8eb2rtmNiSNUXoAXDCAl0U+JKMBrNJQZEWQ7gCBkfhJC4zEEE9V
H52XsbvTWXmo0Xp8aj1popnVCv6h5nX2oY0C1DGlI3ozGyG3sXo1X/Y0qCaIVyMoIud39kVRaH24
QputNiuyVqAsO7bcAHfa2tyWYSnQ1A5OBlB+fkGDd/CMfBfqVbIcD/Sa6StakoKjiAVImo67tVPm
zXZ4AnwL6qk5kRnJxXAO2jp+pkWSjtbZqIPr0DB0Zk1FwnZZNYHaRV2FTDTNbNdG4CVz2FhWJSq6
xwIgc9o1AIouwLzQvYA/gtz0qeNuakUQALASwPSa3gsrmfVConf7UhnYgt3bI4kNwIUR3HIq2Ls9
j4PmiVZkb5j4Y2f9fImSDwZdYkwrILpyr78m9iiQae0CdJS07toaUhNVVv2kn2gA4qdxQiK2X7Us
d1aL4s5QNGYSrkl1J12cNPSFn0zpoXspHkEH0lTgfNLRdHVpG2leJOi2fCvzKjQG2YAXe1fQEqe8
zjmoXmhB9osVzYJoiLb4noBQygx+TM3EtnR8uACnzJAqyzEkIa7wYDhWHrP2yynkbLf4lQrigY98
3xktGhBqhjM6B8VHKIYZUnm6mw7mUK+j1GM+tmfypMVjZp/JS6umYYXEf4qMKzCdsZ1ScHZg5AxO
SACA4YOmenTjKYjWSGll4G5cL3Y0Q+8SCizefeFQCfza2iLNt8iwDuWuBpjWJdWqp7xoBHD/c8Cz
I6eE/syx3fSmCVoxw2n3rOzuZ3Ebd7MsfJ892I1/+vZ6h1eKQv5VTxpAInIzwA5cQ+bR64DypvXe
H+vGUYmjrEDRHtnH0lyh447QSCqOFGuDU0RasXrAKVcS5Zt5yW1kBydQ+ACxF1UjcYhqzzLrDoRS
UoBl6Ng5YevPoCUKBwV8QCDIxNtCoEhLYoZ9J4Uji17r5nCEeVJOA7AKOX47tUjYAUVFXxp0dXMQ
hyce2H0ab5VntbYZFaa0pgZSDLW2Rd+KA8R7+0307k8Gi3yJQYp2ws7jDVbUG2p5XNppsyKcgAtV
5p+i3m521Pz60BtLS1IsbiRTXqMWit2D/K4dl+w41y4SRVZ7CuLx+pPRKPQe1dg729J0iWKE2Brl
YkDS/65hLssMVdsTHqgFjoa7pjpau4/dcnPn3KKjmQpUFHV4mDvqZhuu+vPA64uctyLm/t9N+Pwf
IF2uoRmgQQSEnWbYnvHQgl9ntd6jSjD6MAMdoV5w3ISe/qtqBuubmiD1aX1LTOsXMrr2a6oN4xpQ
Q8UB7w7mh2iwcsBjgw+xbZprOETDp6l16i3rm11dV9Vq4ZSZ8ZJxIPhGNOPEjbNuowyMcn8iMJPL
IlvsAiC3bnTctVfS4yBZbD13W7du8WQRpzFNuQW0JUuXbxqUTaAvT9lw1XIeN4AYja0BFQYgGyUq
0BS32bMz2D8iRUk6U4/WnxsPsEq0MHK0cxhhzY+0RAdNt0V5XbYpdUD7lhIYQJkuiltdcbFtR/TO
oTIA+YtQAyZFBWAlw7BaHJe5zeV//+Uc+xGiCoDeAO/xgATsejhceYBXq2NeJjjkBlleabjnnuFg
BoTJ1TYHt9jnKmdoCkIjj5kKMBq5BuDptNIBKxJ3UQ4s+IcZrKwAHswJlawfOqpRMKbQPUlbPEep
Ed68CKXnNDOaCR0Z1EoFPMybqwZS2Kh7soAL7UnkZP0gw3V63hQrUjrtmOI3UcefbaCc4DxOLUHb
xI610z0HKgjvBFJHwJL1Uag+3IAX0u64lMx3bcDx+sBf5tdEHkgZqCP1UJ2Oa6UNhCxUuu5nM3IT
Pf4gwIwAlWYUC+fK2ey2+BrKzS7qds9lhehNW3r/D1ALT/P+8WfxHMvVwH7ucs+2H/+hXKSvGPjV
w5eiTeQ+Vm/4vGswCAvkkfNUrReNnaj3vLQ8kHKR09LygOLmL26g2sUavFsY5/mimy9R6oA3SEwN
BWrvF7/3IntbfYR/j2K6XhZvyaBC3fkuZs38E6AtwTq4oAfP/4+yL1tyG2eafSJGkAC43WqXutXq
xe62fcPwNtxAgvv29H+iaDc1Gs9859wggKoCoLYpCktW5sSCS437z6c07r6mMi0/t32fbVkFNDU1
I9wkB1CF7HmYn8zeADmWjgJPZooM2Mi4hJWQS++kZCA7070rF1idwMf2Hjf61mqKQn9PUm2zolsT
5kdj9LC01jjsxQHtSpwU5tb9YldcACre+PWGbFQY1QThkBaX9FYGBDjZ5nl8gPOXOImr/GM2YSGx
iNSRNzfro2f75v1iL/U8RQY2yUWlrmNBSfOA5wbz0OcccB2+GsF2N8/TlC/gGi4fQgsnkZpf5WvM
3BedBfLBS9P6mOGsYmdaXvalTr6Tv7GRgWYF41Nr47nS5DOhLuoqY2vmmfaebGnI5EVHkNAumUod
gUf2V4RhhhANatrDMKXTKrU98D8RYSdvf2KK8XGm68Q53Tn0xwdBBKCeHI098nmQLq55PIlyU2Qh
VIJyQ+1mDk9N5NkY7K9kNPiJIsj+e9jZwvH+T+LhYRkGOMJfQy88ocvQyzh/H5rs2JsnFogivbib
gK6m0hCA9EK6FdrsTXxs4ti6n02zu22EeU8F1onRfV8eqVHYIHfBXpBtXS+W9z0yo6IYshhYSqe4
XtQmXbPfaze2AMcHd34N/pPfUUsA2UTbQRmeqlSMVdGcMlA1gnLKP9RTb36pQGESB2P1pWi7aY2L
Cv4oyzg71AakgjykyV9CyBBtkP4gP+G25YM1Fki0zcHgB8Fcue+RCAHWBdP5ONXK2SFXydxmXuR+
HA3W7pA6F8ze2oa8UWOMxc4IEIyLPntbFcLcUd/AwLX9aPfDxgbbDJNhduYFk+cmEQI5qLpKxqkR
3rrG5nHDozKbbeQtqxSBFNN6wR6a0+nJ1MMsY8013a13i+bAM/tlcdJwzdTzX4MAig+xwWrdfh/B
hLptcDhyMZM6gHRzbr2pKTdwTdvxCxXpyNoLLtLnAIptAYg/Tq74ymvmOysKm6SQW7DF5JsrY9Pi
StSI6vRAMRjdP0uOpIk08zYqD4eTdPP8I++ME2XDZGPobQDdHECEY+YfMxyjcGzp7pC+pDZ+XU+b
kWf+nYoC57EGlGRV90P8LRymT+ZUAAPQmuYRSXfJbura7IvfAX2vA6jnhL967mmM+M0CjjQG9nb4
BL5Gb+4ZYT+4ixneD7onBVDPok3anYCqi1cDpLzKagMJR0VxbMcseqSCF0Ahu5A5qGpZ51uOVA4o
HkHrcgmhGvYm+oDResCLFSPVdZTvR9CFg2R4ghzTHKPMb9Uk2bHT8ghkkqXs7xonOJNp/hQyse01
2ENcADJ/xwWhm2LZIKqQHRwFUaRqcgxj7TSeeVdZ0oJqBY6hVpB8QDZWoQ1kJb9TJNuU9e1xMc3R
t+25N1lpCJnL51aL3ZFpAkH4FlgWLJBcMIVwXZRO4a1HiG+vFxsg7/UdFX+ymZpWBBCauyp0gz3y
hsZiHo96LINOLo5QF9t/j0feJZjmvWmmyfQpxa/SfVEkePtNjrRAUeSZ91jJJqcs87fUIjvvR3N2
ks3UYVRrrSQ9gYJrG9jDKo52noQUbIG9zN2QptFcI5ujHVRjfhCr1Y37T11ubC4y6tSqsL1yHY+W
tSY3jUhjTa6ZYNcPhm5ccjZ3VPiaNhwKYJZOwoeR2kQTvjSXaJyvpwDAJOmG4pA5xk8FFtFfsPv5
zqOof6l5gG8C0kUhgVdmn8BlDgSmwJGWL0DdLSVAafHoPDuAge+TKZWg0g74o/AA3E5U330fjEfL
ap0fFNoALHAV6rqFmENTGd2GshQMQAkonTPG5QpnAzHe6lYEjhJAkKhWQKtyawzKWN84wFsqjk7p
fqBYaOVkkF3QfZn/hhTn4Dybxrh/AL3pdBogmHY1A4UuM2QtbtUWG9VoBjn6Hxb78rkwC4Oo0Jl8
ri1zsbr5G7I6CtdBDj7tXVlAyBeEUmedb3siciNiRho1PRLVAunOzsW0hEEDY3ZS6GKn2L8PS85C
ghaFau/OmXtp6fo+5GJauupe0xiEp84Eghb3iNk9fvSQqW8AcqO0Tlgv3Aty29IPtRuXyGoDWwLZ
wWt0KYZmOOOOzl8DXVjehYkGeFD1tk2CO5WvZYDIRW0vcM2tgMgUEhF/SwUtyjxkmyV8PKdNj8JO
tmHaMfMj9auQVb+C9G0SHwWPvgHdMqTxuolxOkHLmQFAtPvQMtYS6OnTvP6hpdDidevYbFee788x
8xKqfl8d0Qip1xh73hXeSnRRvRuSgr/loBgA4W1cnuOJ8bcJR6+4/n6LvRr/F4AtrijKi4tw/6dO
5MUVzJ86BboT0zNNAuv21ut7QLPBvklFDWTlyQnUdiApWrIFltZzJI+NxJtEnySkIPYM9y5O/EED
Bd2/2sFCK07aE9WoqFMDX8OlTbVEB1aigSdMpr3yE3dP/WbbVZXCb4bM2NCcbsed23M5j7J0rWuP
STBz/+GT0NBp5OGcP8r9TZbWwUPF2aNRMEgV1YHNV2SDQhFScAqezSFkmx0gqrgb1HBaTEN9MjII
2wJf0ATryWXdnSpYgDNbsNwhGzwB7W4Y9nclGck/6CBZBHWwJpcV5faGjVH3wLN+n0cqClfMKrDJ
MgKkjhXTGt8UUL0JZJGzgLkx0PGPXqSQom1DiT3lYAUuQic4BnGQnSbbvi7+ZKuRiotMDOtXHDWX
buS4sflY/QCDgSOiGwd1u5ljCZnnUOw+MGxjB13C6pSwpDpxHEFC4kS352odueVJYQEhVxSwhFJz
sblGk5prcpuRmfyqzoNQ1O0gV1Gs8/e9MmxgFdzwEbyN6ohzsnDV0tpJ28iR8gS/BCVEFypa22mH
ZxTIU46tlUNrtkY7Mm6Daa0BdRsNgGR0nNT003QKI5ANh9IAYgPXyhecW12ws7c+2xUbAQg0sqem
Gbp9lcnhZI6pPIOddNpaYNb7kLgO3h15bn+HSCh+1JDQJ8z+hXXhXzXAuwek5AFO2rq4gUIS1PdJ
dslxbpIH/Npfk3wsr20J1LMqOx+Oid9PuLjS+Qy+V795lRLIKcN4ZIqxs7s0sv442ZXxqz/Z/K59
qeMxO1EsFRB5riHwzZ+qzG1muyrz03+fwwn2DwJfnL5ZzLV9Ac1z32Hm31lMEyfrbWgwVs9uJzTS
yEgfBqyCH2rXgNYsmK42nW7aQ9GwjV3mcucOoQsEi5hAjqxd5C/tpDgYnfWNRhClatnGzyxxmhzg
uZA4ZM5j97nA/Xjmg6Nh2/f2T6Hzl00mHt26ik5Mt4w4FTgVRa1R2bCX3lgCVheEfEUeiimY88hw
kHeaHWQLumbYOxO+v8ptgQ19H7pVr0jg9ZPsbFXTpnes9PPoF85WVdV0qkDx8aRSUBZMJg+/h3Fy
cuOYIQs2A0+zCKwjUK7lcxi6ao5QY/iId4t6rRyeg9tAJtiMsQbXheI4utgvEk/LUhCfi1Gk49lg
MZC8g3NHTrKDmQ70iRCn7M7+VogK7IRkp4gu8XFh5+6cyajPVswHf4OzXjBRjnW7w70TeHxUgdep
m/jGvvNDMJtr4/LapJoff6k76ZypUb0H0Eh5NrW7m/hygp4JjTZPSW7H/LwMAiXYj6YVfPDKQjxI
N+APbnQp+8E7O9qymEFeDJCiAvfLlU3HU9xYz51oBCqQziEeRjAxbhLdiWyCp5+aMZdHcpIJHSHA
4p2pUYSNd0pjdUctmjGswFhD4S0PDLYiT8VvZ6PPRLPh2uDXbBRKjt8fMYqCHulUWZoC0hPiDPRd
JS3NvW9Z2ykswMEa54dt8ZRZc4MsYOMCncgADi5qUlE0SGq2rAknNf8yTozsiEsVYxOuqRdcIKpj
2T3YltM+4GSleygrszmyxn1pIdJirchLhVUV+TYVgNFTHH6Af7st08f7LrKj/TJW1NQ4ofQ8uYXW
kHeXzumQjZ9UGysECxyxWs2EVpQ9SW2rQCp4bUtwzmnqrJnkSmnqq7lKViocmV9HXg1kmR3INES9
X4JpAhq7a5FCAASXBBMe/0KrOGypwIRTzadeZLlZCtKikGwV3tfvoWReVoQKxMhqk/krLn9GU2Jh
wTmoxrx3JWhiZPELo0BoBegR2vfIFAGvIENCml9U7c7jWYpsDTjAbLDtygIkcmNdItN0Mu8I0Fma
eX5SjvuJWjPwk/vsswI+CtsQUVZI8wSG8INcU51pQ6yiN0uO3tlygv5DUIPRya7leMjL9FBgx3kR
JTCSZpI9MrAigjsGYroQik7Fzs5667lOPOsZdxMcWkNPZBkhcLAHJci0pmapA6SwPrNOxvdkYlZe
37MsenOjiUP3RLRi3bGp3ZMXyQfWlk+Q88k8I9pz0P7McEpfwyIXbOQMtGxMvDqN3D7cQicJMLmM
sPQjBxXzCMKUT1Yc2ofcj79yD/e/KZg3n90+GzdWAbpAasbaVtnjus/S4nHIhvG57SD7BQ4SviIn
2bISmulNooYjmK8MMBEM0Uq2EoIFuujj9lfNrgclsVn+3V5ikvfopUtrQWJqHufGvcQsI3i2V5ym
IWHb0QVNv6cCYORHs1mHOH+O1lGJ3Lirdl3V2b6VfYMMau1f2qofqyehRXiWMUCJUD3VvEx3JsDM
W0OC0b11po9gEsVhQedNYKUS+Zd4yp6hF9q8ZNKq7kWmCaK0HR/rLwMa909h7icPlY80G7I3Ds48
JY6NLmBBNy5u2QKAiKzJLyP+HwDf9/uzKR3oX7Hwq4j6/P6/1yAWDv5vrp0YLpwgpuB7UOrlrril
UrccnfTsyPZ5qGqc57qucSp0MTARQJSF2i1ydoDa3WX+aJzIJJCzl69u23Of2TfXRzsFw+x7N6rJ
zkPf2U9TtZYYlvFvusyj0aTU+7ZNHurzz9lp9L6Eto4zNDsD5Oi7MKjCleG1FqglQUb4q5rlRXgm
KxWtr4ydL8RrXDEcJQrQSd1ZoJwLz1RtHIWeUZb4+ylLHqiLLNqwepp7F7gPGZ1uNyMBuvLoZXy4
a7IM16q/WwQcwE7+i93G2aVzM2uLLFp14GE1fhra6lRUynwBv4u6dBG+BGSnsOo9bDTqEwOw+gXL
oeswztI1pIlwRkFv0VQAOO2Xxb3QL9tEo8IiXRg9mJO13Sit+sAAzUSGNZ58lUbZiUONddXQ3S61
QXYbruYvytKmcPpmWFAUm/tQkxxkw91/uKLv0jI2jUVNcpQZZMjH/idjYwfFUBm9xFWrnqBOtuq4
g2T5qG/MjQ3qrB3pM6faa2U9sEExvIn2Ut/QxbFvWkJAkJXhC+dpfBiHpodeApoBYyGuyeo71Tj4
UdemYYzag9uzYk1Osrld/JDZ3DiTCWBs+4BfL9Dp05C9WA8AS1uZla8LNx/egAlg27BFRldYWMOb
KzucocmkfRBOXT3j4dmqKTxyXIB/QiaO3LFkyE9+FVdP4Dya8L+KR+L/LUKGTnQYa8O8z3H7l0Ke
81MC0rAtKzpg8ROvvgfCv9oiL657i5X5JDTrpyfVHBpbdbTNB3kdinf2HFpo1k8d2oLtcuTtG4B4
1s5xqj5ax/kooPv093Y0KOSsRcXJwOJsDXpd9sTG0NmHzJ2QUe2lyJ/Msg04ndPPOCE7F44rfnbg
uCxZW35hoxDrwlbxY2Jw/9DWdnuwYk0wE3rdukZ26lfpebuqarKDA9D0JqwARo6YHUFGIbeKoyOz
A9lsDfqnGtc1apqUIkBGKpwu/MbBab2jEDJBRBK0MjYoIqHtjIwAEEUdSWCNiBSGwPxto8d/aZOb
AskGIrn02ISed47dFrvebWebYGnqA/0INPLipSV/Ab/ykenvdJi45UEZxYQ7M3/4hNstwNH7+CpM
6LAAelVXYaBcB05mjLchfjgPowkWhJi77kdXKPvgMOzNJ1N5H2NwS+KfZBg2SDH3PjaGtPZYGwab
crS8j2YD+YW2UPWW+pppau7sunO21DcPK+CBoYCxI2+msAypywwK3Lqv7WBp6wMxticvUkmczdiD
tpOaFUTjNo4JYIT0u2LLCyg3NkmD838R69s0fRXALPN3tYB8E7LN9I2AMqxNLQPjQOEUOPe57U7t
RKd4JIB34wwe9MGklCtJ11YXMef5Dgd/0SxwSw5eA91+1SYjAOL1itRYiJOD5/2uY7Z1oRbkxdt9
CS71dToM4EPT3ubdO2ivBd33Kw0XFXe7coDYyNKf6wgciOC99D665F74Uqf9df+/z0+KMLGI7V2B
JBZPmXsAaNq3qMtxm4zEdxyiT81bKc92GNSvWTmNl2wwvpK1EeCcYIkjNtREGlkCRqHEOc594ul5
6Nrgccpr54MAPSqNnPruOmrCWqXHDDJHpZaYyIvqV6HqBMfBLkREFgf2gRCkoLbRNWChofCBqV+R
mRul90s4NSlksYWlDY0eiSXRWInPlKqQMZBoJ1mQ76npee2zajU7l93bjzqK0h58kGNeRUVOPUeN
kWc/Qr9hHouivAQHA7Hvj5/eo97HGnQKBc1IUdT8ZxR1zr3oMoz93tG40uVBIz3lP9m6DLAwXqWQ
GHl/KukhnZ9XMtb06C5+z3fbTdDit4WGnSNjySXAt6mz6oGUfQGU8RkAS35WkTm9II0V278oczbk
bCbXfuzyaRO1SMpCAlNrgsQQv8Pk7SNATrDdCtd9pG8leVoC3CChPq+HssF9vJkAat1TcJna9n3m
9J/nofS0dZGKs+3k/z7t7NQRLU4Tr6Z2cw+iUaNhzH8EzaCn7xS4ju0ibU/U9U+foSumzxTv6nHf
/3yvL+IHFbJjq4HCQ+22d1SrdfO/bX2ETHssMJFnp7v9f/X90xxFje9BkWb59mZyh/DM1KX0BiCA
jAaJUm6CZZPbxI84J4uecQjwkgnP+TSZuYnz4qnYD8oDb0SZp9ja+hya2XiFmticPlMBYFy6ZiJO
Dk2c4JayLqMTBwP1uRBT9FxFUMkSRryrdItMOAXCnjANBIhwMYiMOwN5J0W88cNDnjigkbO7cg9t
R/d70TU/VeQ0n8asVji39cYXw8fnyGVeXnhjQwMY6O+73kK+0TAB6tzgAvfBc/DD0come65t7Jnb
rHJfk8EEbbwVJt+mwb+vQPYerv7XfCpQ00ucxem2iUuo+dotKEL1fVhQT3jtURWU7t9BFCd3vuMW
d1SQnWo8j37HLW6que/R81g1j4dtgeR4BsnOtaUi+eiwyD5AWts6AHRSPLY5Z+u2VPUXSJAd8Wvn
/1TldF9WYvgMLT1jHUHC+4K/MD2aUw9xXzMK91Wf73Cj5F+osDSqubMNtoVEoot1098cUxp/AUOV
Cw343/aqD4L7v48R6EPIyG+KTZ9Hw1kilfU86ponoWpUtOIHrnBEvyEbhUS+Ne1N6f6QfZBAA+i9
Ww158JNda0QwuuoI8rVdibBldB9gHxqY5lrs8TAi42sZXX8SCsldCzj4989DPXKaexnhvVsaVCB2
wbZ3BMgOE+mP4Y99YZ/eB5jHS00vX1dYUqxDD1IypiPeigYMd2ZiB49u1xeXEMBdapEdT23wyOx+
51tQpwAhkWussGOJATZh7EhxVDh4r625Ca7+ps4RA2nPcocNg7teYuJ+nI7DZCQgdsFs5GAD8jr8
wN/NLRqfufnKSobmQpPTxyhl9GYnU3g3h3n1eBAmlAzSHrpXq84N5EMuni3k5uAZCa8LY8iPrQdR
yhu7lyInokg41le6Q263JlJ4Xchaqs5Hwvr7KDQo4AbOrgpjZ7U4wCTV75ssEOfJAnxvykXyIE3R
nyOVGuukSfk3U/zwRRV8qRxLbd0qyO6Q0c4evTRhq7G32Ddgye6TurNf5cCzfQDynkOrcvXB5N3n
SI+gjArUooPEtmpI+iOSP8Hg3HTyEyic98VY/oVNyTMHhcdjXCJPIOkgNj/VbNqFukm2YbDGvZxw
ENINtnikYMMqu3OZpHtqcRuIMqvn4EWUXXACNv9XMfrczjXCPziRR7y7qcmqMdzHo3i86QYk2r+M
MsVI/UTKDGa5qs6D5aYAE+rfu5JnoE5UzYbwKQG+a0dxJlc/vUkO2zAYuxPw893J1QWk2LA1oCp4
3lElf0JViqI2+am2dJ9jFvcSfeWZx7yaaZmZet5OtAxHNYdPPyHQ6AQgh4yFs12y0+aEtr6RYmUr
Ns6eXKe6XWW1pcIPz0vMnOpGxsgqkNz27/5lIqrRGPx9nsVrTaATFGD6XpcN0MDFiKePiSo6SmUl
e56Y2SsEOMFklGTf/zNiNCY5R4xF9VHgJ+hQpj6yWse6+2K5/jPzuu4lCZvgzgdR6wZ3lt0XPtWv
tTC957DEVtu1K3tN9iKVX8Y6KZ8hZ+bd144xrGmcyal/KNvlT2kATuYcqpSz3VI2KF2zXD6N1vQZ
2PtsBaq56kSF+177k83NRYvnR8ekafH9f5wEWs4/DgKF4zGB3DHQlOKT3ciJJoDF+8HY+k9YDTT3
0FZPzhDDSM5UA8PKr1oG8JKEdOKB7P8axtR3OVbgW9JDSJPX0BrPWALiUgykZFWfmhL3Dbq12G9G
s5AFuFe19dccBtW4fkUhSzfLScxNnoMY7saxNKlm6ac3iyZze/VZoL6Sr4HWKDbewIo9R+7nZubC
VqG9TQb9g86a4VlCYK607DsqrNDoj5lRbC3IEMwmaVc50p11SJrZGTLl310qDpu72NpwSM3jZLcI
xzvZ5D2eFF2lIlJttM8t48PUFb9MZC8DsY9sKz5VWJeAoYLb5bkxoCcugIajFhWDgXSBTYFVHZLV
qp/4lW/3EoJQZ/LWrQnGNGpzKGFA7RNKN/OAg0qrfZIgQzwYi+9jkxWXTmbq7cDdsHhL8XN3SQL2
ve8n9SaaPDxCG3yEKgucJWfIZuogIk/Niv+P5CLh/uNZdE0cRjvCdh1kRJg3yUWqdKZwBHz2yUtc
Ob12jWecHIZEHFKBrAwsK7ANU/vFFmY+tCcgHvnLM8tFThCjTFuPnWvFLBysgzcah539yhbBdBnM
TF7+5IAgfXVIqqrApgknv6GP02IqqNnT6a+tPTduFmIHD+a8T4sd2m8hcuKK6NjjFueh1UWBqxSk
EAzmnprgY652//1ltm+Ts5jpcptZyFh1fWGb/s132S56J+7FJJ6c0H9K8UycK5Bt3jlVi0sunaks
9euaitbCvxsYSOS6Snm8hdiq9dq7LcQeQuNngNWIZ4UCqtHgpYpEEb0YdeDtWGc6p86Oh7ObgXnL
E8j7vMKxzfgzgqIJDpK+FeHTFrgagdlcN2oOcc4Pt3GTYCHw1dxeR1wNgK8BAxCESX7nRQXeHYUB
LWAmk9e8jX/GjQh+GsXHKBH1jwak7SDVS0fIpRTTzkuwufjvf1hsCG6fTIu7lq8fTR9CmJ5zkzwl
ozgfKoBgnpzytUuS9AHLg/IUR2Drjwsc+abVGKzcqvC+IcMeRNj4R5Rh8FqXRfvmDTjzc80UiGWg
DlbpEHj3IjZxzh3koJtPbfmFbFRcxczV0vzc2tNLgMQL3K9BGxw5xthOGNYr0jSig3Kceo+LJO+t
7TJAw7U8ODKq11iWBPc5yJovHuRLVnnG/4JQkNqn6ajYOrHd8eSF03jiqhyx+ilYd3B0m4xUYOPq
QUG3wS0Fz391AUVcmQHNh8A2Cyq8LfVAbo1c+LXfh3KLx4+vvLat7/KqeSi5Y1ws5CEC/t3wGPuH
vNsCYRtk2yqzcEUWOGcX57Bg2pJAKfm9OgAUWa/mkH4sIZYYIpGExqEYqwwOeWNMmL7h4KZA/urZ
DLpuWyRjvLY8bp2pIMcco0CXtxJlUO8W9xJDtaoM8ck9dXdjp6Y/NNmp6p0jjUkmKmQVAdloOqG5
LcrBQNIcJr+JIRsWNdMKqTegoNYhVddbx6ZPf3iuKaB809hIlqjCOz5Bth2X+OpDFAZqlQxJ+xOk
MG6ctT9AFstXthFVdwoM/YZcTybgi7hONIcV6CGRs616D8rvAe+gTQTsSlAWzVmTL26R+6vWfjE1
5zDlZrb38S9xADvnx6BvGnYyxo7fR9Zpbk2p+hHH0efSj1Nk8rAe157JeKkLUJsG3RA/xSbUwHxu
mEjlrFOcY9nFB+gsdmsJZZlX4bQQDKv86WzYnbMbjaDZtznj9xW3xsOAa907iAA7R+EO/rGQKrtL
nERvMuTPkHXtCgIv6rQUuN8Hu3SUDSawG789ePwTdVjaVEMCCy7gqUqdbtyLTYAiHIspPVougkSu
FtftQFehV9WrXnP1ttsy4NUnn6uL6+rzLh/1aparakJ/L3W9mvAq4KpKYy2zpNUU//qnWoxXU1/1
vPqz/viBlpFBdusd//v1arm3uakMtwEMP/kWCrxfbyFx+FHM2hjI5CcJquhVW7eNA6hrnpxsU3ws
0sS8zDa8mqP9UCqwUMaglt82UWpu3MSxNrkV90cvRXI20lyEHNc2iKAfIf/rXGJsufLAwvelw5fE
MAZAPrSTCmXw+JEHPZhEOxAKvNt5gDeNTLDjINsUxSXynEwcAmZjXB6WwKrI+H3A+T7I9BwOUnxX
KmWgsMERHh7V/DUMY9SUp15Byp6sMzCYv0aRDziMO9SvOHH54fNqQwTf801UlxUbG+89wGH86okc
g7ZBJtLYGoRaABio2AhWQVWKbqv6KvrVh8KJDHyx3YyDZEpjS3H4CtrrzsnKrZNnw7lUQKe3blBu
APbqz1eF6oe5SSG4lCs3QvegEOo79YD0rZrG+jWC76ZOfzUOdez12FcdOxPHUpUePKiNcG34VlbH
+xKHiyA0ATMJbneCVc8VONKAAb4YOCNEMfgHASQQ2akge1QorLIr8yiZ4YmVF+TxvWX5PyNLIOHJ
KJKDSJkJus3KfFA4DX/wVMzvgmTa3dipGQj8iSCS7zbUgYpGd6VayCws78zgzuyRXAr5nhgpt1EA
AuRoNKBFqvDLCTDvKndzNHWRQXpr0hofxnm2UvXKhVs8iGvHAB+SsU/YuFI9UjgNYOyf6xLCLGB4
HE7AUlvPndcBBTqCFrhOp2xdNdBWqH0wNcxtR5brRoTdI/XtB1waltBaWJVlCnCSZNX/wLS6/9hE
MgaCYJNjheQ5zLNvFp64BwDBTJ7Zj/Y4DiBw7qDWdE9StH7Q1BsGKDhuykHHoipmQwU4T3CMBCoW
snUi3OXAPyMVhY/onAzd0QIs5UhapqSp2nDOwVE4fCfNU7JTDZn6YLc0gwjyhZPDcRMIFRvQrYP3
xwKZ6K5M+m8A9v+m8pkZfogbyNMsCVSjYmb9WdpLTI4zbzAYY/UQG8njpGUKY8N4YHGZPlq6FaJF
PmY3/KPhRBcWm8ns061aCHvvucm0NlLHxzvK6KGpXgGSmVXJtnLE8CHPXbbCG7D5quzyfmpxUwpi
bOhGxd1fIFh54zkUeQITmCUcgbTPhhWku2kojHsrrpLDf7+MxW1COmPM8TzH8fUOzHTdm/9LEOwg
IbEJuqfcaQHjWEVDgNyVztoGXtJCA0S6xyz0K2ia5tVFFnzaWHYmX33bkCvfr4sflteuO8gJhSsO
Nmc1xOPXSClnxarBeQkt3DNbo/nNdSGPZXoJ8kF8n4PJNmnx2hl75x5fn7rcpHmEpyJUJ+GoAqtm
N3Pu5yBoPHTgD8W9o9H7X1UstjKV6nPYcmzzkyY4+cyoH4GhwlrEwN14kQ7dZk4CqTSdBO5fhvsy
2l3lhXD39b//FTn750+acAXHdhb8kCYSOW/2sn44hFNVifipTkCdVpdgHG7d4TlQGTIC7LC5+H07
3NVy+j46zXfbEfwvUI4r8GZkyffGC5O3IsCReyDq9NKXpn9wMjM4DF6dXEyvGDYOpIrfenTFP7e/
cp2SHwLT+27YrP1sRT64MprIP5aVyz51/q51VPtZ9io6+l3ZbikqlcPHpmcSBx0M6sAMG+RscIaH
UES4w1fmhIScuNjkfpF/yKAt+1AU7VPd+9kHngzZh9Izt81ghE/UcqQpccHL22OrI3y8kvcubnQ2
1MGYFBSIVP1Eg1EH19a5ASAPg7AP3tsao2zaqnrIkNUHWgk+Y4gJU2xFRb7plWfO+GSKJYcBCjXd
wYv344jXnWPb6RNWBulTKs3NgF9/CP15Q7gu0/QxkUhfIKds2/QpCyHMYjLczeB4FiGGnwQrhmzO
faLdFOO4HXJdAz/d8XoaQ9xSTABTBJ4WzkAMTcc8MCV5Pm/X8zgezloOQaRAGKdjaMLRrIITCHg+
zZ8mmpriXGcVsmDb4fEXm36aegdRlIA5VAorkZaB6N6yg4dCt8i0FH+yzX3fuyFPMbhzPBnc8dg0
d8ox3FUimf8xVt1aFAVoBAePH00QgG2a0R0+xSPAvAo0DmcKKyJQVWl7lJn8CA0VPBLZcFqgvwQM
njG+wsXGkhn9V/KC37lxdm4Qp6BeKN5UzH7gtIc/5W2GdACh2jWlQ2s7B/L+T/asCf9oD1zIilhd
BdWU7Dfpr8ljCLiE6WUm+AUNGJIvu0Kn5WBFthrTyj9MkaeQlqPbxOdrZMDYCkhzzTY3ihSuy6t4
g7zrH1BFMz7lPb+H4Kf6aRjTA5jH+09ZIsEfbTcAwddehMM9u9nlcWl+CAeWrsCpjYNixr60ce9+
9GWrVlXQ+d97L/4/yr5ku3Fc2fZf7vhxLfYEB3dC9Z0td+lmwpWZrmQHkARbEF//NkNZlst1TtV7
Ey4gEIBkWSKBiB17L1WbzhJXbQrRuiz8noQ4y2kxFY8cSchVE1f2qTNbsAAPsdqGIctucxShLBki
TjsRNC+iRAEDlOH9Qz5Ta1KLbCypUFE+mg4Oi38O+MKukYmap1ya5En9T+tMEgpQk1/jLvvh2EgU
YgDDusgpmJnOcc2mjRHipCZduhLKlEXlowzabMp02ZruMwiMu3WmtbdXPfP2meT+nrpFBeVAxEf/
7OeGhf4wO108P+akNELG6zB1O69D+q19ba0y3FpzEDLW3s+iEeUtxSDfMx6L5wypstswBHvN7GGP
TgodrFYtKYjpFGxa4vxsXCKcDPNBUSV+z598t0QyT9W3cVUgN35yfYh9DQg7ZpDrSUC6QBfX9Cwc
FmXyu1/M5XtlXcFI4/UXz+vML8PXAVqCutdldRVPi39+EiHw9zV25TCgiOfdGXh7TPtrVDAEiz1Q
b/lwl2aJRKRD+qA84lz+APvOUs6KRsopHzsRhM9aFtMy154BxU57gwdYAg4JXFwm3yqQb+0Cbv82
kd1rUeLX2mO5/DLA+zrZI1l0/8XOoAZ1C72vpQqh3UJrdJm5clJ7C+ArjnkVCtdisAy9QJi+X4/A
Pm+oWwTqObTa8Ow6eX9fBuZNGjbyZUiBFtRc6BV1Zdp0EcOp98buk+EJt84F2VtIXu2nvgBt5+TJ
F6lAEFHUtX+gUS9f1NjaPnd92oPfON0MOb7A5TJj6i7P8nyj7AmqQeDWMA+5GG5yUEKeRZj/vvRQ
2ot8qx+30q94GAlrDHfgdf5BLhdbGrhvrKkzMBnNLgW0U7eorOsiPq91XZB7/SmQVbG1mPmYDT7g
2alxn/luc+qKmgP1yoNXI0PGtg5AtoIc93RX5N53x07Za4IqwmWA0sX9qHE7YqDYkVoHr2Bz89Ys
7taAnY6La/C8S8B2RRHzhCOs51t62FD3OkDONDoAAbKhgS8LIDQqIpFnSD8jiLzLbH3TzWXB+Iyt
Yz/zqVD30hpqH1VpZrW62mignf2oRRfFldrakBJqVwVYr+/HXMt77PaqXTzH+1k/gfVW9eOwaExh
by59TwwLVkKekbxR7DJsK3EGNSXE9lCPA07owAGWtEvLg5U03vbSHTq3OjaIHIBgenaiPrXCmCOg
ySTk4QI580/PwxfP1Or1VtapjkLHMlZxyscX5QUbAvYW2rJxEBzSOynzYa9zs4mGEGw92FzgP5gb
wQ20GCxkahAmgFZT9oMpvkk5SuCAd2o2LUC021CV/FvV6CM56CERYEGAcPF1ZmYm+QOKLXH+THAI
Gpz0l9W2L+XA45eYDw1IPz3nvgnAiwmw4nByOtbsTJbwHfKJ7skV2ll1IId5GAJQanqjlK8Z4hFy
wKHDCR9HbU+bKs3ZDsUJS6/X5UuTAOiq62baoIy3fSkAWfKY2X8fEMNcmpUlDmbaWIA/I8/aiP67
qrQTmSgUQcwjGRZ4/mKfNqO1u7xO7SVzVX4TNuCBRh3VPht4WB4QT+8ahANoLGtlYi87V50DhhIm
LwUHCrT0jBDohUwAv2Lcaih+fx+gjLkYHbu/aW2w/7cCVTaIfNvfA2M6l7FtPHJULu8GXZVrzwjN
tyA/Gl5rf88ZoJ9xtyhRHgB6LPyuLnoSwZAnq8bmbZSCo6Y/0wgfoH795sdNfijSFv5DWfpbR1uI
PePxuxhx8hihRLfB2VXPCdug3U9dZrTvZgpKVwM0yYveKjrQwvTcf6BxHMTg2vvi3GqRRAKIKF9l
AIzlnvdolvq95oxD2o77jwD8q0WdsGJ3GQTCawV0abiC2pH/aDlM7Mq2GRfh7OxlRnXSysKTDr3A
bYp7HzwXNJNMwIX+8yuxEHd7Wsv8b69Eq2Wg3P1vr3Rx4IAKf/xNUBx791CPyh3fXNs1RHTd+WKg
ROHSisELCw7fuU+XS//qpFGj+8m9mhb91GafLDTrkxfYaxcXKru88R591FKsqllnGkcbVBcWybdO
Bsn+r3aeOcaTwo7tP9lbkOLunTotV1aT/MRX1IhSX0IShcVYNTZeqg7nvLDN1DGf7aAshRR2m72C
JGz6T/Z0GtR9C6T3xb/H8cUCWAqwejN1k4XAnjzKTBSW9FBDBuuUnfC15VqIB1HfGvv+2I8lHm7U
TEiCp1McRd1VvSabUxb89zDXPhbxmgxU6dnneZcBcqdL48TNSkJlC/QGEPUh28WHNHouryh0+h1S
8sXm8l7Is0EMFi+GKtFN2cb3F4gwnkxtgnrjhgDFZKMLn+HH1+4nG882yWi0OwFVIJCQvrVV3uCs
FrYvDDpdGodElMNK9wZ3vioiu9sJZ8VsmW+F2XQvYRPgRI1oWde1wxkIvO/IlHcvlQ28ZWy58Zom
yUG/cDX5EGe263tr8m/rvs1Q99eV6yrn+kAXlo/TdsRPgnqpBISr6AWqthRUwVFOVMNAVlBuoc9G
5/dEMpYyBBHaYBTLyyQyMqeF4AKth6d4vfGQCJvGqGT8zdJWfeu1o4W0IUS7wFnhJKsB9McLbpYC
SqYYvl5whAtxVmtr6Dy1brJKqsFa5l09gNuj9ZLViATlogJR8TKe8UgFqjc2kpVHBnyquwohPrx3
IAnkrmgYRegoaza+WgdeJ4/kQBOYChDuEbpbxV3obcygHe7MwP0FmQr1xnnSLMzJ6E5EftKXTbUc
gYhd+ilrbicVvEmvN74BuZ/tWQstF+p2oIVYAWaIGkgoeH7rHfBZxJULionZ2dP8dghLcTfpLHyC
NrM3O9GCZeK9UY8W9MzSX1DXBq7vsiB1jRqsghBNj2hRMs2LVqiUvVNqCJ9K94Ze+a/vcgyxa6NF
v7xL6kIXN//0Lk0HBaQod7gs6CIDKuvk+a/vMkt1vCgyMUC+C8fzvOx+jgXXazqx0xmf7NT6F5uS
X6de5+OeCwEnz0PGIKwmkJmgoq23JCoceoWC3ClxD1wqJPY/Rg0+zmqUIjeWC7cc6tcx8N2dbONg
KYtGvuZ9/QswWDyNs2k65zUy8GCbfq17Hi6xMXR21N3i1vh76hDnOJ/OU3Ec+OX1XJ3BizbuwEFc
b/EBWPvrRaPWaF/LwfNXZMRPEsIN1Ew7s2qg1PWnv2UBGhx3CIuaQ+aAuaNdhAYIHSF9DIRpGVUI
/R7YrDlUtPgZHHH3h0gAePyTdcJRhiqnsNyoMmhuXZQqbcFCi+9ECgXrCOi89raWQm5HDrKVdOaU
UJpjpFJet0WVXPHbSLPJO0exOm7GeXRxpCXUGGhwWqRQ8x0R3KoL+46XtXwe+xHVL0CjZL7lr3LT
5TuID32y5xooa8A2+c6f7RpnWBx6pzc+28m/9zO5BwSWRUR526EuKrMNZ0dEuVcW3Am3O6DvZn6b
DxciynUKKC44vMPOIUK1LiQIlmBUtzY5a/0lyy22xF6oO3ep051Bf9CeZr7GOMzsELhFDLAOCiBI
3ptb7rTgqsws3iyDFuqqmaqPnagEnlBzc6g7ECX5yNGRzZ1KDEt8rMtPnmk8HZGb1lsarrSPqsR5
8lfvgfF+gUBwuUxKQE8iGv/UpEk03aqAdpjsH67RecCZT9PC1VO/pa4OphrpZc+MqFtWPjIQ7M0P
vO7+iz92096DOQS//ZGDzhYo8pPITmm/T3Y8nPRtUrgGqLLT28oJ9S2Z6MJcFNcw1H1GVxu5aNsH
mBfscEsauE7D3TGO8LUN11ebmBdVpfXUgyt3f12pU5V5a4NPBdLxyc11oSbz2TFDaPxqolYSOBwS
8M77dWmyez7imtpqugV1dQaEP5TmcDuelDddVqERekFnmCGLndtvyUZr0Tusp2wXgP33eF2emcK4
SXH6+vhYyJP7YM3K3OnTJ0VLGxB72iATqcEQA64Gs0nCfS44QMkoLPzua2s3jBnUREFltujbRL9n
tZFFjgEIjBVAOzsA8PecMhQijq0B1kXkHo6t3cl1aiNZUrFRLiqZ6Vezd+5lO40J8rgRKn8zkBD5
gNHktf8CZoIJKAnLuxvyyl77YwAJ6HqAbJmqu40BOOpZNUW2LHHUsmpXbcQAcSXXHnMromarxMYP
eXX4ZCtmnwns6GZdugdya2YKMrIj7F2vTQiF4FSpFyEDFTYSSFMk6tZ4tbj3FqvO+qnzdl8Fk04i
BCIQf5Iu1MSTXx2wHCBTGtJ9DIL6n/FQvoU4uL11oHlE9Vtq3zTgHDBnco/AKGugKbM+6oiag4wF
hdst88YotNwHEhwi3nzpK9P7t9yg9TX85KLC3HUt/Ixs2/lbIsT30kS7QdHdMWk8EeM/Mfq3M8M/
tXiW5OC/njykE+YyH1C9HK5+/8l2nRu6RXOIBcrWqvcGANcnxZr49NEb5p5RiHeJoN5lbO6Jpp0g
ENvhZeekpA20/RL5f2d9SVmWZn8EOv2nJnUHcFBsq95ybl0oqCw6S5grHyJz7JhMMli185v/BPO8
AjwvxsxKTDCW18Yqj/0eujhGcUrHwLvTbvUOCQ7rDirARYTdTn2cEGNZdc6YPg02Hj9di0ds+tYX
hvlHLfo6yiWolEy3ydZtbseHRAj2L8FC/2/JP3fOV0Ft1rO80PLZl6wVeImy3GiH+q4FfUCIXVxp
mg/tYL2luRY/c2a+6n60Hj38HZuxHPKtJdLx8Z8ccHbIbybTkcdyRCUTYGA9fph4sJIqNT0uHbdD
OXHBuvXVJoGO2tWyPwsfVXGlqED6kuXOUwlW8kiAzRqF9bZ96V5HwSfnR8AazeG47mwYR+Ua+X2G
fOw9Y3a8E6lXg74CXRqIXe0vkQN1VlebMVY/nE7KA5nirklQIbFAigCB8LD0kL1WmQ9mSbRiU8PY
f/Svw03b3adlikpCCBwd/jmg6zp/AyN6QCH6PqjX3SCEuPuXf1LauXluaTmcCxNRWnvmbap74Nvi
SoJttTcLBtRVtk07Bz8k2UOx8Docc506wBm01hGhiyWEZkF939bjUuXm8JCOPr+frFfErIaHPi6H
hw6f5MJrimFLXctS3sFuQ7CLzaM+1EAeQDQN4uE0PNGsoqrZOm/Nb0g05RGZqlKIe9t7oQ69ztSq
z6umeLQuuQUWopTji1J1neyiFgerI1CozZFa+TwSiuI+94p4Q72LH02hPvkFY/1WpUODu6wxrWsO
as4akZtX23GBgObtM7KJ/b4V5oS8F7NeE2P66VkNv3NkKm8njeCEO/bWa65GZ9FA++UAXg7+VDjl
ltahZU3UY23i4Sko96NdGHqda6hxTLlbHg0DubCGD7sWfHfWiWx0KXHAw5NgJv6YnS/zaIQml5Vj
tNE8uyzCHkLJ87J1XgZbHUDQeeIKYraIFU5V10cIrxlno+m9Q5Xgv0gDTPxINErZ7KxN107pObvQ
zZ2H/zCxtRzv4E0dov+1M76F488wCyNP6uyG6tTkLMsB8F64HQMUV11r12gAzNXgpeX4tX4Z+Osi
NOiHffx1kcbxikPFijcHBzWFkvXnXqNaEZtpBLTmzfFsH2b7ONvZX+xXf+BsP/nbo2s+1xpJHiPg
xooP4WWdqz+t7ws3xdsWyKt7Xi2WiVtucE+YQJiHu+KaiJXYx0jqjtOOSJOKbgDVc+8glJ4c3ZTV
z61Kp7Xijr0r0zq9F4nTRpnyxM8PjzBA2S55xAjk3JcW5EnIAzyCR0QV/2GNysmXieLHPA6DHd0i
UbvW3lJLqPIbqrWC3WgZQ7qau3x2U+MI6qQPl082uql+TKsMDpY9hpP4KsY+Cno6npcWy4uKJiSh
62WOIrNVQiqb3JDiVrr3xLBEopp9psQ5nt3S2Y13yjuBdi/Bink4AbrbTTdTFXbGgyz9ZAvOixCn
K10be/bXi8uCE1C/7eZqd0ugWkGUmICLBrwSe19yUNy2+7QBo0ZEFMyEx49nHhef6J7JSH1qseo0
ToN/gshb7FjFTaM95ybHXg9MdmHiLgO7KZZkpAswzBiB0pY3NMVNkoMFj+zIXYMUb57AnWE79Ble
/SMNT2dya3I8JEaBs2iiS5vMwjMEgAtjsPrnM/xUg7i3GUBmklp8rricmn6pHdNH6jqTHqhw0ZfG
AClfOzYilBaBtBySICADGVSkmcFWdlFBhI/6NDRMU3OiFu6F/YGFapHRKA2Alf/3KHVRD3rf+DGg
9QXgktn8w58vpTPMFd3xaC5QDxgvyej4VXYz1CEueTRim4j7v8ejLMfWawGgMHhmET0jpSxLuyVY
CKpuQ10TqLWDjZ9glEJd6j52TnHMuwZkgSBTuV4QnJfLMvaKRWJ8DHe8A+GK1Dhtkif1Ly3tzmuU
4tEYkmYTgkh0PwG8YlWIsQcQd0qcozl1NvYbGUCS1EQwr1pW0tILGyrwKCm9jjeVYx8lao6iOh7M
1adxgLr/nF/x7D5Ip3L7aZgmfuojCxmNYOk/cI+qVueXAMWKfXkz9IpQeez3Segi6/qx9OVdDqDk
3gSj//plBnVr+kOQ0ExWdtkki6kF0s9xfDuChIJ1SxfH7ONT3rhRp2r7YiJ7EdjJTgqcda4Dzezi
d2210hVoI5ipXR94PBiDMkRVyDQAtj2vjGpRGf3z7iX4W42Pz8zQcVzP9n3XtL7WmynuF3YLJNEZ
hEaoXIZ4760DwNd29NiIg6QP0bVSh8vCbfNvIgS4g6Nq4o8EUqUoYvs1Df0zjhrJi20lfDn2uAMm
TloseIHUkDt1/JTPLMPKgURCG34zFetuehXgRzmbvdHNUSI6VWvq0qTsj99syO1OzgeIKZCHLuPB
uZmPDB89GksHMLfPYxWz0jU2VajwQqbili5ha79iWzDsMqfy93En1AHhZugsgJoHOZse6ic+mFQL
q8vfq+oP1DrWPyzlhtDJqaebTIcTqoKdaQX8rfGM7/NxCFn+biQNQI+G/9g70+Pkp6W6Q9HuuPOs
CUTGGaB2MRMWarm0eQzL0Dx+6YJ/U/8LQtD+ekhw/YDhbMAcH3gb1yaC05/f71Fs3P7v/1j/J7YU
vuLYVzwqkFtAEMA6puMItRZnVOs+1Cj4Vpl8NTtnlZSm9eT3Ez9Ct25cGAPcghmKxIE5O02h6YCv
yTp6td4FStjyh5k02Msq1EEHylkO7mA/CfcINu32FRiHPdIo9VOosnHPSx8qe9pi//L9tOyv51Wc
gFDmA1k0sKNZoWN+oWeF0ryfVHGfPAZ1s3L67LFnTgbiqbJ7SExniyBp8NyDoG5v9y4QQxDYfU5A
r73sIOCzp9GMZbusmeSDalHwaYLwgLwa3entFIPN8LEHw+G5dbQ4Jl7ZL83MTH84gY4q4bqvQZXI
NUol251KUA1iZPIbOVQmQiQOJCPPUCIRy45DtaNWBQ4worp3mF/etzxNtkFlVourDYGFfOGbQ70l
FxqYhnwRuhY/2zxtNmnQWhCaRXEJJEF+kkPFywlMQpUVhdBGOoZMZvYagAe1Bh99GuGGNHYRKOSe
QXgOUFXJ/Fewka6w7UUKzISQSGBDYs5rJvbNN0F9NNvLwdUrFnb9TgmP72WqQEWi9sX8w5x0lePr
gGAKdQOrKdfhVPMN0X/LpAXRqg/+LkgO+t9Qu+HhAf08obroYOOPjVXxAwVxSb1KHWC945kBOfPj
n2NYlDiGtefMArelB+a9qK4L87HVBlsO1dTcNqh83hhpEO57nelDgjDBJhCZOFuFcUhs4ICSRubH
cVr2pjcce78dj9RCDenvFtnAXoDQuWtDpiAUHVg3oOzwz/dNl3C3Mw0qpIPe//d/XJz1GH5yc7Gu
iRvn33C5reLdVFUifQTMQxxK7tmnwOm3NYkGUnfKwZuaxtAIjMvcOYm22wol2rsCFVO3SVItUIkw
nCvB1Kqq3OGcFPifUYtsn0ZbH7KfzcAWnS3CB151K3dGVkGaZDrqCfg1e+624ObatIAgr2m0b6d6
IQPQs9LoZPYHIVxxj3JeAAgmoKBjYe3bzLZuGtdPH3gxFtu66oeF7/TpQ9qU09GX7Ecsy4gPpniK
+8a/41ZyRALF+FaYdXosDC+IqMu9tt/Y4J9cUbdBugilT5neUTfNxj9kabjQOMDUeUWoDLH9pa50
rBHPvauBHu12VTzzotb9ip4IwL8WC+ZpdvDpGza2C4DVxdM4ZcFt1/jfyctXLU7X8yTP6iINRctu
1wajW5wAXnkoXTAvJzHosCHJKvc4R0FA0bKrFws/f2dqwPxm2gA5IZoJkbagfqk0QFlmPLZrkw0o
I/ZwNjmgXNU7WEOGAEOrqxoEXyApj61QpMvreFVaP+28BpjeCofm0CXeBtpvKEWf/+thFjR3QcG+
WyKABteHKVbedxS/Y3tNTG+lYV+6NIncPkyTclHIgJhKAT4SBqbweph2NZRhUcSIVyBnnZSg+ZgE
CL7mF6yAdl/3IHODnGYFhRo2vIeGJ6OpLZInE2gnCOHx5tQnab9HBk1toAlU3jVxOkHVNWOvRc9v
mKitX6BmAAArLX8WAoUTgTBiCNkgjObinANskeKHErfptQZw4t4LJOAx+P5+59LbFbkbPKd+ucd/
2T2lHfdOfR2gNXeVWQYRztHhimx+Aqh5okYLG2a28rVjvfgql4iL587MLD7eq191jFw6dKu8d7Bz
LrQz+t8b6dngsnPVrZOKbI83B6l75NgfybdMcxnJwAYP4eg2R3O+1A3ru2gweoQzcDNqcjPfUO/i
ooFqGMukUHcxg9QvqI3ttRJOv6RfCv0+7E4szEayM3hu5F1H3zeodOnfRzXQb6xizYfT9axmOGGz
BtHBuKBTm5xu8tFzVj1QBc+phFDT/GV0C5yt7NCoIHRTq53R1gz1GnZVblgim/XldTwvM3fBUECz
LAGhSwf62mUiub4XyO25hnykJzV3X2smrh0wlslH2jjBjUYgttwefSHmH0wWBm+hcQ9WOWgAtCkE
lpSWv1wXB2wNmqIwKL95ou+/ew2A2nGR81cef+vto9NpfxHKot76MQjLlGjitSXhM/a5/lZZWb+s
PMu+HfWE8GTpFHsIAWcn5ALYKhvi7qGvUFQEBbnse4vQ+Pztqgde3NVzeDHlArSuf/Yms9hXIjSh
AqXxdJijljbYPFcsTtJlNnedOQd4HdCMp0s8T5AxHOYT+9WbHGkKB5FAlku1GpEF3ENKEyTmcyuR
Q7PUM98zhSHETPJ8ZWy+RCV68+AXUBImO+N2ucAf6EbGiFv60I/JbkwC8/VXyEb9qswx29lSjCsj
ra3Xgss77VTZQ8sy8wQmbdB0zc68SdKFN1XqhMAYf8CNATqO8IeIuVoxXhdRUCQeAO9IgaR2Wi+0
BslDq74ZXum/py2EqiyZJA+AYNubYZiqnY+zVlmZ3cHIXQ4JqCQ4JTkQbtQi2zjbstlGLbJlDCKh
qPe4+3/w/ec1jVF+fkVaz8iNb0KkKAaZmcP9bBpvM4jiXnozL7ibSntblNDkJRtdQGOYLq2Znutq
Q9z47MzS1ailQOVLmdWgBkf2RaGMJ8YxcQugcbK1C0c/ii58bUdonf6rAwdgFdw3kV/a+TsitrtU
IicFrkhgjKygONqViE9mIsvllOfddwNS34Mh8vegQS5TY5d1V1YjCL9GFF0oUWWPoQDdSOuk7m0X
m15kNZ2HgweylZkoq6cyTRzcLt1iR12TK3/JwWq4QbKifhI8znHz5smaRl3h640HJdgljfoxxMEG
BHEXZQZGrEr4MbKpeBTW2FPjN6cmJORV9QNyANEQC/8dmtgoHYgL/6ECVnejwEe8I9+wgGxEAKzu
F98akPQHOfsOs28YyuBfeBL8r2dQhM8dD0qKnsWYH3rml2r+vrMyM0x7++HybEM2e1NDrnVten36
KAE3iCBHUvwx5T9RQNb8hLoMPvDSre5UAYg+wCKo4JJK3uWyyxdBH3Q/WfN2mYKSF2iRFsaDJzoQ
Jiiv3Tt4dNy4TBfLrGvyNza0W/I1pvJ2wo/2h8ogycYa1jxYyvK2oDrYFpYFpR5Qppvg1/8ObanH
wbLKx7hGTU+IY+KK7DZ0m7lVfh/7KcWTsBx2fRgcwV6fHsZYuStQxuZnw21+t5C1cldjYmTnsnDd
1TS3kvi1sh3AMTo7XxEbI767fdSAywCpQ899tEULvcZseslGRFfJTadm/y/b2/CvZ0rPClEtBYUt
E0dLx8QR7EvVmY00MpSKKpTDALyPlL2/Rx2Nv6eW9dG62jq8hQRlANv/5Ht1u87//7IBXI20AXRM
krmU8KLdHM4Vg9QnheU+549T2cXrL3byINtlGvUv+szUvI7TMhfN5nmxoTBjKH38+SKcBKMvYs59
8sML864De3hpJssSyfF9/ddLgR3DfmwZQDTzQNdqD2emDx8aAdONv1Pd09X8ZRYNkI1aQDVDrvna
/6/zri4MVCxR3qlpTYHUghXtKgfl8aJSCeKsvkQ9YQBekrIR/8JpPlcp/iXT7OFcBOV3P3AQm7At
3/xK0uEqbbPKbYJzaTkI56plOXjiPS/jBHv6RIJNnXtbKFsXWxV71b3tA6cNmgzco3BzE1K8T3oA
ibR7IoBo0uU4NTS9eRYYu8niNAWOAMhRUKQAZMTz3wPcgCASDaQ1BlI7Hs9IFegWCVtRmDtwCLag
NxStiXRLFZw9pYOz25ZsmzbgurjaZNMZp2zSK6DfeyMiPyhrrl2bOyfq0SWAXFxkT9JCuUEcnGk+
ByHWSqc9W5KLM7+E0xvB5SXIRn5DMNwlM7m+5ta6MCz2kCSpcQ6bFBBp5TwPhRVsRwMcD9TNjVRD
klvFe+r+fRKq27qo5OznldYbMrRTUHhnVGLyYxUMLxAMArwZlI8IzyL8I7E3W0oXGFoUKQQvhVyM
qOJ7ncABB1oTla0oeITy+5/AHIXnKhYCidwKtXpzUIlmz2R1INRw3GUTyulUeQaAqmWdPznYcEbC
B+R6hMIhOMPcX6wJ7/yuyF+1ZYDRWljuGZLB7maQQux7lvyejrjn7+k6aO7zQpzSEhkasPrdWWaY
3Kks4E95YUHZHuasG6YT8k9NdDn4Opm3kRrcJjTaBIkLBQ1UWdNoF3d3zrzG8OcaQAFFcTaGqFf2
fHACOb25HKwB+MiZ6wh7MZQ4CBlUN6Os8aVxZbL0gK7YXATdUSsFSlfonMwC5NBuFI8KgMtITU53
bJ0e1ZkovkTZBC/X5MIRKj8I3KogTgxncJB1DzYON3OH/GVSITqM2vZdTIrxrcvGdZ+r4hLHCwbw
dIctsNOSB0fbKMsF/SsCL+ELqGEax1GP+hF/yY7+waBKSTYzc8KGooLzdNcc3Ju0UnuqH6ESkyaf
M02AUCyvFSdpnJUQ9Humj4EcHMnk5VO5FKIQ2xMr3d9Txwa8K75uh53hFQqkI7jYblrupRa73u9/
m8g+zt0izfB5+x2oiVzE9lHupDf0QVilGJAERFUJfSRNY6R3LqhJqUcebqzuTKa6G+rRdJGF02W6
GPph1+A4EYVsWGkW7kVfDQ8h1MpvCwlBM5k600ttAGkANDjfenMBJiQmD2XN+ocKZSm3qYwh0ecW
+kVAiPK/uiUyBSXFPL2ZV8Nxg09xjG9S6iRiXaEk8OD1UrJFHtfgszHHpIbuN5pf+62bpXVEEy5N
bC2ein5yLotcbDSzqAdonFLz0yTq+yW4E33Qnk6ef9I+ZKPAcMTWQYccnDdfqGXXEEPyu4rtlVVs
rnYIQED1tpuSbiHaOF+RH3LWyMXQPFSJqJMzJySwugoy2MmF+i4YrZY9cjrAZuBIuMyKtIJml1Kb
OBbvV60fmSFEBI50kKLPW38aGHuzjGRrF3uy0aVVG0fw4e7SieP88N/W6ZP3TsfNc2Br/M4N0zoU
rG6+tWAhAPhAvs4Qs20RKrH25i7izLduZ2QP4Lopb8YSjGTjFNSv1+kMu8QHiLVtkr78QxTBBKQ/
ZKHrZAQ0fhIFBKltpFavfWqRzzwDUqB6TX5kLyzfj8DrPi1HG9mFwojjB2p1dWNcWs1Hq06LdKdj
H4S4SVGC/ayVG+xQnGd8cTakL+yHtr1A1Yt5UrVmN73WHETFiFd70j06fVsAx83EZSaEJ5zntHhU
CkSN87v/8ndcuzRqT362VWAL4rq294Cq2/swAyfvompKbDx4gcyhHuIMsTmMX4xe7GKIfK0ZMnzp
/57wsQxzcrAjq+6deCSJtLJB1j6yc9Wur9ySxE75pdun+dkNoIdtoEJF9WCSo0sL9rxLi7q93Va7
YBpOX+xffN25rihFYeMalVaf57OmdbeeHLrz2E7VovBGB2JBRfzotPGGbqNdH4sNa/p4TXfbsLSB
Cfb7R4hR5ScBHdDLXfg6PQvG+BHFTps0/l4yS90T5i3AvsCo+VM7Z7P+7BBSDp0CMLOnP92AwnpR
NVsBOoJSfpd948Ek7iygUu4RBpiggwuyqf9L2pVt2Ykr2S9iLUYBr4czTznaadcLy66yEYh5EMPX
91ZwKsk65bq3uvtFSzEoIO1MQIqIvUmkodTGOvDaNFS53vaZdFg0MBxvoKwaebneDgNZxjj5T/jn
Qu/5C7qSxDkmvWviqDy12nWEr3iwSqBa5lyDxL7BM3DAOW8YlevIjMpAU6I+xqrezHsoyYV05Gc3
KZYscma+hdgAn0hDQedwKvydbr4akDjRBQ146dWEHvk98iTjiYZaTIBuXGSToBwXWTPGm+eIUs5t
zKYfZFz0cwQ/LAIcS39DbhZ0vnnXPss2bp9HdHas/MQpjiR2uls82mg5JokGEORVu7tVFmt+Exw1
+Pqqx4scpRoiFjuGZNlmHLDjrvJYOFfD6rexNvRHra3b8YgM/AZ4meVTwnLvRTWtIL1ifXqXTMnM
WQLbDH7ij9Ji+9+tK7pKR9ZJAxiQbsZfXHAVc0u+tYmRXVIOtBNSN6it36B/AJz1ysuZ/Gew13ZP
2DnJZybaC3nho9Xb606rIQkDL2BSxqgU4DUyMXNoWy/lm62Ft9BoZ0xfTG0cTiPL2muvBjDeh8C0
AJN9GlW6gS9z9SaXXnMtQKtXGVFxUES15s5vkd6q3eRCHrNzGKXdafT9bT6hunw9r60mF4ftRgx6
Y66bqF8eQMpiaGaQdpOBC6jYdP0coEfzpecrvF+QXLK+Rj1jZWk7fPbtoihiOKDL4qeK9y8OYADQ
9Oz5e98InfVoNPZbb0k9KMHydwSDrPVWApCcFoEdO37KpQl4+i8M+4K90bp710ObPv5HR+8ksfGe
B/zF+Mg0TxO6UpUyoimrzDMKXorbmsX9PsYs5yH3AzseBqBHIQbFpJmVZiiTXpYvlve7mi+4uNBs
DkvT2V5Ltz3paNj006sf2tpuQVeNFTQB4bDe6chwp3tfXykEBfKgAeXfz5GXAOPetaxHbyjLAEAq
0Y5EE9Utj0XECiRHUZtKOhqMZMwvvh/vkeUDhjXpIs88mGbmnQcXv4Qrv0hvoShKZaADZASeheMX
1rbjwKmTEU+eZFXF6C4nqAIPVaSGAagYNfgZs0+oFJg9SK9ovK52in9stYgG0sfx79UUOQ+LWsba
2e794byoSh3czygkRI+ICk+GscsBCpjwcrdcVy8rZw1S2GIDCIoqCix1v86EmpklFt0v/uqa1aIT
feKckpg9LT+WLFy06rVon0zat7Ds069mh9Y8k1tIUCqRdWWg8376bJSFfWpR3xV4Sl+2rbdCVmi4
ONhnvJYIQXoxtWJXAbpwS8t52YMvoHRf0EjkYiPG7BXp0afLAjuy+0Mpw5VmDf2DhuPEB/Ri1wEA
ubJt2HvQvRtaIEmvDFlpOzJ4ykqzsrc+OTlIyRdf0scMeREQCZ7v9GBNBQShf13U0RR3l85WzLi4
jfm66l7wSIlOftVezcHsLqYF7B5AS4BzoPk4kM714pvOs9Zd3tunX7kWv1jpjaio6Lxqu4Rd3NCp
bTT3V+2RD9nVfPp6d4k7caS1FDVDSmwNUmGGalTc+zA13pGj+WawgWyDit5k1XF9eKSB4Fom4Bc0
aTFeF71eo4UfjbYT/jDgS+AsAmnf+/WZjUwPkAdzkJ4Y7MxRZ4ZWmVFE295Iu1U0joCIMs2anYGJ
dxuGKKskauaNwwBshgMZaPXsPcuyQgNY238nYh5t8q1nnFOQwIHY+dLUTr0x0TG0IV0zlDbw02YH
0uTdBPItU9M35G/jmfxcoZVccf+UOlAM00i0q6IdQBLrhWIfD8CLs/U6xfMMTSyV0eDrFyUUIHXF
kCm/aqqRwO+1cku6hqGGEfs0LI7UYrAPQsZpagyeBhO7/FWD6ks7zMRpGcy/imTwQylOVcO+dF3U
bBfVssoIfbSjKLdFR7N/DEcrFmday1twWbod6kYbPccXjwTJIlCs5K5zAc2DXQPqE6QGqAmQJeRB
7jT1U5Pb9RNQXW86EslAurbeAkJrX8fuZdKn8GiooQgtkGLRlAZrECBqiK0qPM7TxTS75m7EsOkb
vVuAD17j1NU7FZ7W4Clu7ju92WaOjWY1vFPxW+tYZxR64eCNpmUcAzunirUnfIeXwKWJUaPkAXBv
NU+VezQC4IQhUXpMQJblyBTWBHuQrdnj+IF68WhouQcC3s7b1yZDyx7pqG+POvr+6kJ6UrlgDdwZ
MXv2NY5N0DgZyKZXBvDkIdKsUCLNfiX+i2XWkBkZsFj6ty4sXmRuGfsWm7Wr5/Xaujb08hOq/PAc
AWvi76ZV460B0LyVTDJARIzDd81DXevoSOO1d9xiY3QgpPC7rARBZ+PtRy0HAKOKhGbM8hOYcwGs
mRagp5d4uYDhzD6X7XAbAFVhbuLGHVekI6uLYrdyTXKuHFug3KzqMXW2umbg/4klro16ncor10On
2JwAv0YSGSjE0JQxHP8afFZqulvvUQ1UWTpqK0x93ZaRfuZZJE9a8zPP0SGwIhUNelskIOTgW0PD
AzsOS/1M+tlPKBkYYljCkUH3gQt3JJ0Drtz4SJ4CxyghrAcRMLvujnHLsfdFY3t/xGYcGCJO3rb7
Jor6I6pTQgvUbKNyULa/aUnRTZ1rnMhhCbP496AeNwLyBN+JCEYPGe3Ozhtgt/j1PMjevLYTujjv
9CSmOIbKQQd+WfxJ7zhJe/bsLrjTkwjWc6SoYut5lhoQNRfSBjdWgE/8/MK1qR2As4xKroNWjPKE
zrwH1D72uzAp5clTA82sGn3wWxRddB9lsoM97KHp0FDo6HEZAoAVa8iRAkZIf4bBEogsTBY+mIf+
XOingB5akc88pZXk6RkuQL/ctJ3fAGGLPSva+K/0Kpg6Xu8n1gN4xSpQzqTeH46tnRprzII+dJpN
GHUSkJeZ2GljVaFIjMuXlJfT84jfz4zhvJA0KT4RY7sBBowSwzhMzqiG/4MklM3ArayQbsdH0iyh
hncOSCLO/ocTGiG/yBCklChj4sAPAJirkwOu1VIDiTT0EdBHPOUyoI2wX88WBcdKlkHge3gkXNcl
xLJwib1YlwssEYZBPQrm2OpOyGdUl14iCN34MrSWsSPUIG+IAXWIr6wFEegOIIjgg8iXDwDqVb6L
ilaRSDNyI/Hdl/QUUuDP7ng7QmUdSG2KuHnFqQ/qGCePoxAn9E+DHZYvrlu+5gQc8q4vjLF8Uf6u
6QAZZuDoD2VIyLOpCNrS3tUNtjAI1QJHDTO7Fx1+pTWzXC0yzWYl2Zc1JE6jVQHlXAe2w3swMrBh
sG5xSmUh86xcZFKSu7AGY+9p5nxPi/7+duhu5zDOgL8K3bdstAEmRmVgDpouQu0nXH8SaUAdXRDq
lX5YVDT7QA1AcpNY1WlmBljkZc3CFqACNl3PAk3/ouHB/tkf/U2m585XV4bWttIyY0diDB7PrLCt
t0bLoqPTAomA9KOZfp7wHfrc6El0xb+PtyJ9nhcAVAEJ5cVzDfOZF9Gr6STsq+uhQKJR74reMK4e
UIyu5RQZ17jV/yidXO4jPAdd1FvnxtECrzdTHrOuY3aLzuF8xO6f6SbIPf+MkARGyKebm52b+mZi
Gs7M1FocHSKHRdMWfQJ1YgzHrMd53Iqui2q7ESSo3e+Tghzu9BaIn8iTuWepOfEpBhHKaRRmCQyi
d5mUeVLg65OmNJB59iQZO4oqSOJRlX/82xhLICvCyZqlo3g+TwHtMWnjSuBUbIPCtyJAdUgIYpEe
XR6MmV/7HJ9sYaNbFyF8awS0ANdPMQjpyKOaCvtCM3KhmRyzWygSacjLp9j8TJ2YrWyuJR/TC3Vu
lo3JH9B7tCEbDRXeXvt8BJTnomvGjgUt53y36P4aCEwy/cXI2Q4Vb0AYE0hdoYD51EtfnJhE7iag
aaeFY7GiKdm9rhanyUfpnDNm/nrMHB0Hef3H4X+lQ0LitpaWtcdxDPHuf4/4L4KVoE3MUHaGm6Bo
gEo/sjqXl9Ztu23BY7SMiZA9tWHXrWLVzls1AnhXTv+WFXm3ZaFuAqPLwPmXCS534EzzY9xE8lWE
Yb6NQJm+iWsHYhHF6D2uhhVZdcAPPfl+shmAAfNKA9g5Dsg6JI/krxs1Ss1M7KXJ6OAzYY7WCL89
RFkI5Lm8BeiTC2CE06SBq5lmi4gCgg6cyXG8IZ3pms1JV0PeAUOzii/N6KRXGhgoXJFDfy69Frk5
UtVJusKulZ1nnRT1Aa0u1tG3SnzdeTkasVwjPhFdygd+lEHbKcybI+kLRXu1GHnugbmh8Y0gBjxo
1Ln8eyNGcM1HTf7gpUN1ydFEF+B5GX8H0tUmb2T6pctzvKeZANGGh+NXLsYrObgxNkS0MkQlb+zr
1aVUKAGFBFNx06ff8C1aXPnIi+uoZq5VjIdbKhjVP462ajuA5gP/GrhO6n/jjE9/ADCBG6U7++no
7yZbvJCkxVC1hBr1wbEfvTKIrEmuP5jCdqj2SZE8FyoRTUMSoVBzaBy2o+T0YqCZNOofnleL/Swp
aMF5lZ6WV6txv7Wa6GZjolQOsMhB8YzUfcPGES/NxD/mjtu8SsdyFZUF24yVbF5Rcg9E55iPK7Km
IGd5wqMmGHk6tQFqMK9eaSYPYV60rzarhsAaXG9PvrqTyl2FmuM1kpI4c6n4IUJZbrWaGm6eiNP9
Xua1mx5w8A9MeBD9LH4TsL1vjPBksf0SKBFM8HNY6ALv1VYWr6aoVMdIzgPV0nZZhgwANrPY4bD1
BGzR2WPR3/tKoNpJYe8yG78Ov3L7F9eyW2QkgTYEfvfJGVb2VMWbhaLol/RGC93RnblSEUwVgQxa
Sf+MgJRCfeEADuxYr98E0hlAFmWuf24aCfaZ3EHGv8k2YM6xQeo+peF5ngIqJzyTLAzQnmqxf/Q9
fDmvafHN3Zt+gLle7GaRIs5mtZhmhsetoIqqYk0B3dAozzqwe3yzL1bo3BGnFtuuAjhoeFibnZOc
SGkoy0hOpCRz6kw/jEK4quMHj/9fhvgQbZ6Sbwys+zX6mdMtaM4/U6tLxU0fLdJVduZtrj2XTfNZ
qI5kmQ2/1P/Cn+IU73FSa6oPFRA6gbE9rFXG4RNajRzkkvo1YdK/S4RJn43TbCNMepL+ug6VE3dR
lnXKlu60OpqWayxXVNbFV11/kd5tdDcuCkWkmQOhn5fV2hJat0qayg3Rmldlp04NhpMnybYdQVI1
6FN2opnXpQ5aB96d3HwYAaQwXRgZ3AbQGavFXQekEdpkh2LttX1zKSzZbQVqClDVnTUX0tFsaFhz
oVkzRvVJq7ERVAuYGmjmVuk4zMv0ajpZ4KA7zLolCs3qCJCxWY4GyjvDcg26DTfzkbZXt7EYaAVd
8/02ah+QcbLs0Lo06fbRaJxK39PUoqnf+TYoCNrypiUTk1qMajOnto9uOqBUjabOpNfA+wR0QjAU
3hDQUq/WHFDyqShzQN0zxAodtQ5gV3j+KD2R7bN6BGT5WHqgmVJKdP0Cuk8DAg6AuB5JhcfxzY9E
GsjKa8AyeCY/LXqK6XsdYhpNPq8nq/LNkGU7hROuQirsD/+8vvIN5eR6oBG6+S3rWemne8Mx5Iqu
uhjefRf9ElPggb0xFSWstjKFWW966pQHfjd+AXK33Mi5kT5UJwMf5FGlTYY0XKNsZIMfZzzZcTee
aDaLwwRq1cWiGUDlMqoGjyOFcS0qBXytBhJ/pSOX3h4/zRja7753S0mk9RRORKzbAUPN75KDKKN0
pQFqDHsvdvHymqPkhn8cPuh6Pzpwy5s97GQCESF4cvFsxl+nYzkvRVboj0A+3lD3Ng2eWYhVHefm
adb1EoSJ+ERBBzPoOzQiG0dfZuVpmepfry9ILJqgoEVpuKm6S8QLin3D74u9LEG5fAOXGUPNXvc8
Lx5y8Bbv2FB3Z89M6kMs6vDgSc06GUlr70YDoMsSCMebwi/6J1OaqA3IM/eVxx7APb1efilsEQMl
Jum+j1Jc27E3f7YgIjfdYUDdYf+ZaYqcWo+yo9Hrw++VNnzXPbf/Gkc4TM+BawFIQdcPOO7hmZdj
u1luC1V/Cg7IrebbAoI9kDPt9HZbAEj3UHxooocJWE2HTNTs2TZUL31vnkG1yJ7b2GLPlSKZNEp0
NKYZHttOEplPWfJKNvJKcD6yEQCt25ADGexqWAM1NnkkjwidUnvNLpqALkI67vSfzAZNMeSPb1nv
OLmoZaAY5NGhQ27FBtAjk9h2YFSPcbq6XMXJvWgdFjE4N9XtjkZtPvnmC5LhI9oNRmBjADSYv5lj
iH14oj9xhXKhc+AOyxCJdrzzAfGhNdnu3cPuZBqg88zf9l4qUaMOtiIcn6OfhWYFWJZR1lFpAYnI
zzezYfHr0Jb3X6CNDNST39cHuyj6R5WwZcMIgpO7GnP81gGuGBuEx9pJ9qOOBnPTS/uV5Gn6DYyJ
j9OIglFWAVB5SjyOOsFpbfpZ/CN09S+ySvWvyDZ6q8rvrFe3ltO6m+z6MQNSEQrk0ZQm+Ihc0xAW
B9MLRJXwPRVAok51lZRp/ObGSXZKOYvWpK9rHfkCwezrCFoSULanL1TpoxehuzEaEyyJOEzKWMbQ
55yNX300cLY4LvzegdZrraGgGn/vY/EwJE4c1MqQmdMJ5WLT5xyIgNgr6UcjBdgPCkkYUqlt/uBq
1kOi5ezVG6r2VWZBqgTSSJufcZwbPhSN67z6cfPc9dOqr3j+yvQovaZF+UJSp1TmaK6R262f8CzI
XnsRoyKDcfNQW23+OqVpu9PR576mBa6ox20y1vEpnZzimtpWj5piJ9swfPxba18TxRVEBn2QKqWV
Td8KL//ZCJtn3SoDgNdKjlJb6W2t702qTXIOFVphn0tVd2SHFtsnVemtdFWpRAP5O/mk71udo5ap
OpVGVjxnEw5VRqQAncwN0HWYoNRY4FhOARDTQGIkFAAxqiewF61NTHM5/uyKDp2HynFSBrLerftH
cQ5FyygeeqF/+vqPzlBocqAkN53CPRq+xj4Miw45cwa8x//kQmv/hd+/cPGA3LLDBvb8L3yXyzYT
XturWf7rnd6Fqfqz0Q7W0TWAigWo5PZEMxoEM0GZqwaaka4cbX+bNtmnRXW3dDHcLSU/vO5x2LpE
diLAvbjGHzJOuALDRWuHwo/jaqDZ/0dXl/7aArHEoXLbv4UDQxIDXHfSbwxX74O64/5vUuKrpxjC
Hx3j4Bipi68ees/XcuiGB3swsgMer+U+1WP2mI/dNeubs3DkFow+gN+KS1Q+V5qCZ+J7f9IYsOw4
ft87pYFt9gKx3basgAxvpewEPLIc7CbOcxpx+b1yxm8jHni/+TkHiUUXimd8tQzbECl6sLH9Obig
rr14Ioovw9c77SLSrNNSLejxGFt7vOXDilZyUB0Nq9t6gKFBbwPxNhBtYzAkJnrONgCuRJsdUO6O
1Gck82eGDcMbcByrs45P0YDU5OXZ3k984bK5F81wIy8ILXRSCNW4hmblcC3xP75zmrb8pA0AERB2
5m+QtSw+Ga5r7DqgTcxrm4Ld+thoLeCzkxO4LsF1rtYaPk6VQtvFeYdaCyCMGA9G9ls+5f7vtuE8
gEs8fhMOT7cTmiiPOO3y8HS1S2Cz2N7vxrgdo1z83snBDspWOtey0UHyDPDWNc66Arw4B7xWgSbr
63jv4ODUf0R+MLtyj28WFdj/fABb8k2di+xKXmQM9U6ol+9wWHRah3JAP8VHRAqysEfyyyq8lZnJ
8oD8KJzCyj/5BXtdlnoJKx95snOEB+IpnHiaOG7BtmWYLtK3bXzwTX2zwfcRaDKUkoZOy/th3VYO
AHhBWrIeqwzPKE/2+OB302577wl81VfOfGM/O6I9Yl2jJ+dEfjbwci9mqdt76ThMHa23fbF2+Jqj
U/sLCA/xy2u2HcgS6vFLZoIiOI07cSKRZWufFfyLbnH3NBZlh2rLEvwfNQPKSCzFsenRIIz3eYH+
zFAAMgltqzZuO2pH61sO3OuAOX73sPhWZXfzBeif8dZw4zCDLIAzJVk3aQ9sCtXqbqIa/jigAFlc
9LE8D17/LQZ/NljaMbh5extkpH0UyUp+5PIrkQzkwjThHGL04A4dQAcAAheKs2TYKHv550whp6c4
9EXmXE1rC5Ro5JHmA5DXUSY8uD6Qnlaa5ydPPHSTtd970YUGJoAVtzYsvdzankT9WTO20a6sRHjg
svFQUQVqSJRNCkAImq08oSGwCgEHgalXaUiQLqZZLgvP3Ogu7pUss5L8P8hozu6QWp2QJDPMWqIt
QrjnjqM/zMrQ6fFB6dutC5I2mDVpgnQHRyRs57mheTBM/4WqjbEFaZ8rF51PddgZm47e9ajEv3To
vr2QS+T341ktsOjDYXEm66jhCzWvjeNSB96LCge9AiBbiVGEm6U2nGbkZxaAYEFBXTGsKol60tpj
AfL5xalUzRfLQDqTGjB+ZUZ/3807dDswOBUTmpNVhMUZ2Y5Tj8/r3Z3+Pmimrv5hWaxn27TvxWPe
AkNfglOuxETrQTFnA3YA//PzhINw8ee7jzL1LjPeMuBqudXWk7a3misqZf0zETZQkxbGezLclVTe
VV6+r430sNiSREWbH6IguY/yO2w5jKs9adURBwPDiYbSEsMpTaybOBYoChMl39zpSaQF5HsnLpFq
cIJUKzKDBD4YpAa+LXUx5CBulyDxV7rFhZVjEJmsODbqby3pADmWuCiZJzFXf4SjjIEwR/I8HSrj
p1m1cks6fTD3XhP3ey7RV/qBjpJk1M9UJ4Bc3Igpf6Uze+Sl3E+/8lwW1pbfbQbmtHhsoH9haVEQ
IJnYtNJ17w3ktzgDiGfTJJGFk4u/rNdEghd4rKJUaD+aoyxrkTKqwVCYtWCL9vrUCFDK1pxdYTTn
sQzNrRWGP0i1DIAZa86LSDNHLWhKjW/QLoCadhVkMSzi3doJ1RoA7IzQLKcC0GUXZ9KRuBgi7KRW
gKfrNnleaeukm9xjjb7Sg9ELuTV5JfERUp8c6aa/1xl2I0BX9J66HAzWoed3W2wE5ZvplqdGdfmT
Bwrr+/3tD8jIwavzXjBMpcJz1fA/FgxLKiC+qzumKmIqQ24ErzeAO/VOoYz8k4/zsBOJLkiRgEb4
bglx/nfogda0uNAKGlDQnO8KHzztOK5lgWmAQ6NNfHx3j6DmRE+O84Yf5WLZZvxH4w/fW9BkvHI0
p+xsK+8P4EBOn1I7RZ2u8rC1Hx2KEL/j6CEMWIuDmrhvwqMZSbkucp59GktX25u+YQckJoBlPDWJ
YwLOW08/mSIeLmMZ/UFG0H+mj42HDJZa6Udt/NJZDNCNbfaJVAXQnFMLKAIaMNQFC18dnFdeYtXK
aJcDvkL6NNu1qgnSy3ztwA0BhHpl7TNACbFJBngNgrlJVSaC0zzaSqSp13ONYi+7m0ylh0CAaZB8
9n67oWT6Hoq/qHsMycRhPyIbiKOAPzvKtAatDpobulvS0cAG+wGlI+GZpJhn1UPhaR/a0O4CkRtI
88IPgXp8/TkzMQhQaHIUl+fTKjZF/giSAB+bXhY+9DKpT7OIU6QQdZbVzac2JY5zlY/jZ4DxLwnv
s5bybUz78UuPvn/UmaavRa0710kMqIJS+qbQm402NhNoECCOf7pxt3SuvBt+w2m2PJWdjs8sURXX
2A6xr88S65gOzoH0NhcxiGOE/9aA//TUsRx0rUYBRlbVP5s4rrnNpGxn4ChdkWgIwIfPwFF1Ig4l
QNqe/UFUL7mR7aiPVqJFEOBTjT833VIMHpvtduin4s3yRRIkvs2PBprP8JVbZOsFQoUZTb/L6+5z
GNo4kCL4lBnylaZGCTybEfX1PAX1CxgGh0cahrwABD+ApG0xPnIHA6lBDQ2SgxanCR9c0U25QwNP
jJOtP/1M5KAfbHteRGrHAfZt7fdXt5y6cwNiMi0e2yPw77ozqfBfgt9+D38CiefjAU4yTiSmnd7m
n0m681t0ZKBQQpNxkLcOTldVPDsakBom8zxd1vidmG/hbz7LZejyWpJ+ptjzfdEtLmG4+5onfsVD
1DqXuQ6u5Pwx1itxAQVr+9wmI7+Mjv0o9RTtT2oIo77aFHHdbEhkzGmeM14+OnZ0W2Si3u3CmTkv
qhMgRDNf+qtencTT4KjjeJqVOOcF4bN7tXqkYkkfaVYCejJyGayimtdxoJf8Zfq+aIkYeo3ikQ7x
9afCflhCPotjT3HpEkIwVBll1u6Dbp6SOxp0cTPLyg6JdGT8QyTtRXvAdh7dWJawAgObz1kEm48F
5ihYLZXrI3GxkvP/cS0giVz0uhV7E6U6m4FyIYmCMkJrA+BRlXKGCCYo4bRp0P+B1rXNgkC8GMib
q8Wk+0dDqTopmgmgaDFSdTU60HoUYm6ojTS7mGh2AXAXaza1JvSj0+Xy2cLRIZpY4/h75GnJCtXO
OJ5o8H52av6+cEgN91tcRO28sECz+KPVeK+6tkuKBlzVBVow+sSN+jXJcuS7sc3G46RHSGejFbdD
Rbmamg3/I2aRjh5DpUt9Ta65CgGiY/RCxjLfzI6z8j24MQElVzZuHdC1lqsufjmqWdG5jx+nmHRc
Sp3x7Fjv/+jA6HaiwfJDVPsnQpYbkSBjWDOhI7EEipGTQyaamhzYO9sWAOFxC2juWaT1aDiatGCJ
x3oduz69KMsNQznuiiyzcnGSqKE9fQjixzEW4UxqV+AwaE+OH65L7qTUq0Ru+2H6beDIDpqqJoxm
XYwE4KIzUYIyuaY4kGrRL6JU6xfxVy6k+xd+dBfqiiAw/tsVszIqkDBWV3NAnhB0Dk826CPVLyz7
WqObYgZ9thSOPokG0FLANOKDA1BZFwMt8u0vi4blumaCPagJwNCGXk7eAskhsQ8E30cDofW575B+
i+7OhUS0uKzN0rXm9R3KymcgwMVXlE63Tm3p79HxDYZQY3qukTC46DpejKmlmV/BJMcDoEWOiuhc
e266+Jn0U+ZUG9HX9WHMIg1g/DtSe1Uv924LuKcMNS5fAcJ2irFjeBWRK8/4TcS5PEWtu36FE7Xo
wcMZ0dOUWKhswtVwuIrOHOb26MSu4zc0Pc3+3hC2uwZca9tChdWBU4fsV/JZTGGKfvkmXU8F/pw1
pwT8o6iz7VjG2tob3fwltGtUiNuzMBh58WK3vF/XWmVvyYHjE/EBLWr7xp6KF1IJE9wSead5exKN
RPRn12JfSaIhV3QfHtp1ThRymizvUDhAHCVrMfTVY1ngCzL1v+YeIKUnAmHhDcDowcZSbmfZjdGI
lpk1EFbNHFmJtsRXC46enghjpQX+shhc/kBgK5ECIQbI6gLTooIzfZyOZCe9ECDcUYXEW9LNCC/q
IiaqfoJFRxfC43Gd4rDUKdHRIMIpPAEuKDyR2BqT4g6nkUyznflio9X6BMyIP9fcLSTRtNpxpzvR
q2xHZBPVAP45B4c1KGMBnEazYQAsvukiOwGG9my3VNF2p7VvtFDnvo12LLKD/2Rc+Vrnr5ust48e
3izzMKG7/5hhL5IDuwxTspCPXwA2c1Z+sH+YxuCnsYIllAeyLvQBsDeu296acZSl1tmDXQ8pajrd
9DKpgWaLCOJqG4B3qF0iv1Iyq1/RlAPpzNPD7DgbtHAvK5CGLOGWIDRDoR/4BjrxoCcpqM3VtWLv
xYz8/HzneXdN8l/C0iwBwu6Qgyfe9Fg7rRp/dFE10tt75H0/keTYhXvpHd1G5jEbfoYM3zpuKrub
M5k94G/Sitm5FuMFX4GAaWifUUpSrih5m+rOpatS73POHXur8647kEcZgWSG9rLvHnY+2lu3MD96
0H4YnwOXJLHd+xi6hvypM+zozD51TbZ2a705kAgetLVhT82nKkqcC1OQ3aQH/xNDD74HwGO139BB
tH7nJpXet3Hw/09utopGyynaXy/aD1E7XxTYgLeLLvdGwdVFya3WkFSwPPAiiCYdVqFRjE/JaHAA
uZb4I3Uq9811/EMbiwyn5TgEHFIfNNHvHiwFdlOVRd6aCpVrMwcSBcPh3lKBPJg4JQedNnAgFRUN
DSGQzvXcmh5p1TiAZqXXky+LQ4Z/qv8SaDBT9Ia3gP5zTG86ZLqusPnAg8bU0ImAS7d5IY0csjzQ
NCBEEgva4k/EZ+RiFLO/bI0Tj9JpL6auVfQm1rrBT/BNFt/od4WhkiSIQeh7/QcHLdPGgNv1zYFh
w10AB8avehQOICXwbDkAzmkBz/p74U1H1tTamxdN2kY4hXHU86J+nDIQoZIHqAeCsRPhM5iLH1Mr
Sc6lBfQjumP6UbSk2El8ID+SChW4IDRHhc+Wh6BUipD/37gCnbShm9kn3gFefbXIpKTBcvoQCMid
sVp0NNNatYSmv1oHWhAHX5MglgSgALg7UYFi/vSHpt4T5dbMu6VoufxMSw4Z67+QCvW+KlHvhtbV
NZyf2CnUeyLqmjm7ojIX5GymoILBJ060pac26CvwzF+e7B/kogbNdRJf6QUxP+KbzP37C6I3QZfl
9P6xNKwAyOP8upR1sVFwNKG6FkActD/rwpQfMLIidCUoXV2AyRAptwpv/6DDm1K/NiF4LRLWx1uj
5iUgtN1OXHJ/2Ea9bI6zLmnRed+AkbEXwFqYdajHTrcatsIoGbMe/zN8NnKgf0OH8y3P0HXL9V1T
1/17XHebtwCwGtroQUoUJuauJleiQE1YZrJs06pz/8yKNG3LgGaKF4dvBq42lmsLdH847h9M7TxP
ye7YNsoguSODWemb+GwfNC8vqC15R2UCVBKw1Ar8Y+lA1zvxGrlcESwr7gLMpQh3sfwa9Li2xy8R
evfxpp6yr3cz25L5V97g6DsHdcC9tanylyHO062pce2kTXaI8pGylttKkZ2QstRKlB+IaEXWRU8i
DbYxPDRVZj6aIxgqxfRbX/l8Z7fM2jma73117Q1Of5zVyBtsw+wSvcyqdIzqx3j+DFAX45k0FsOn
IECBcTynHDIPrIeCZ9b/kHZlTW7bzPYXsYoE91dSuzSbx+NJ/MJK/CXc9wUkf/09aMgDWZncpe6D
UUAvIEeSSaDRfU5AuWlcEI9Y4/iXvcQpYDOLBrC3s+6GGg6AtyRsyy59AuZn+oTjQ2OfIGUWD2LI
pHXRFemD3o8hyWbfRzCqyAEHhCyaR2pQU22FK2D8t0iPaViAcP9Vg8JLhEzd8bySgqx1v1+Oed29
Shm+uuWRPBBDi0IUgrmb+2k8wCIUeY5MmKQFk6jW9AfAKcePk99cmw4bu2jscfAKSRpjS4oTaHTF
vjQQgb1N0yTHJEeuPBbGb9nQ8hPQMLwNzsKX79bsnvRer9+Aa8ZPKQceIDEhCfnkY4Xc4/h/TyR3
noViY0RQ9RPOQsGUqddAReQAtCJtE3fRS814oNuR9oWhYEOvODtGg7ts3FhPQ6dBFcIuSwEY4mAB
RKdjidHgYMysOhOAGQOKc0XRxOBxXKhJIzCgx1p/KNaxDLWitI+J4Difx5QDF6IfdjRcjHg9MBdf
a817+yvTF35BLTAyssQQcIrVy6zp0lZL4V8sY9DjXPcLGXCW/TY1evRAk9GlymYA75fuPhB7HDWL
H6/ZZsSBr2NvctTfhj0QDJ6QqTA8eQwnTsBYOZFIZxxcSRpQAs8g4JMyO2GAfRZNDT6+M44aTiSq
Rjzh5iEtD5Gvh0SXV+ZIsdKXwnhqYmNBJeBabYEg64AMFtQNjmvpgcEL1E4hre49msz14gggfLcC
iPlaAUXeQOZjHXrmfKO1hZZ89Rl8k8DOn9/xca8XQgpXvh5nHG9diwWaURX5HlW2AB6bfHdrRwyn
OIMAtKIG4d76oa6XGpnHiJ6RNm6sdJ86NmAzsmTdu1UKWCot079FpX1yRV2LjmK+MGEtf9SjGTV2
aTeHVAmz9MbBmZfqfRzKElnw07qTe5NUbFjoVUSNVWjIY+tB+7I1B/H4pK2LaS6PLmisDzYO0o5I
M3xQhTmLw3BmTWU4OsiajkhElFpVntPwPAfBmuXHD604oV0T/HjGEUAMPcrCn0zx8KBe06Y4So+n
nWsXlSW1pBhRgRx5yPRStiSPjA5AMA7qjmmomqSuLAC24RIi6nxMauD4Res0sDrUGMDLeqKKEA2v
9R1wi5zjhKKWy0SMEkLeGB2vAPCBbumW09YutTVQNj6RS6gx8t5AmMu0IawQANvMoOR7Ne0UoWam
A+sCI2ose/iz7731gkxhLAEje91VafefZCzf3HTCW9bpUx0bPGqpFhYyzcR5nN7nwHgbq+jiafgF
ZGY1vxko40JUQZ/fcK507a1CNiBp9TTkzNupwjhVJ1fE8wo4DFFSp9STOQKTetbwXQrFTW2dHQEN
7WquPFHsjp+CxbarkYIpJwPF2Jom0zarQH9TrH3LUM8mhELdrvl3YGE6BxLllokHOaqpi0sSWRtl
Rr0IVQJGhguK3ws1fdm9NrzuDpkQjfTwIoX6FX6YyN+a+u2RHUe9SzdOQHGuXHYCZQc7laI3jppT
grUK3V51ST8kuYlzx+ET/ZoSd5GY5aYr57qZVk1Tl9VTnDra7v5KN+5kDWzv04SJDtGv9EHEIQQa
KP0yussbUv+dvRJRjxriGyJXqV34vW2yAAbETkqQGGqAItYAW/fYzxUOf/LvPQCC3hjn4zM+s68k
xYGqD77PMga8llO/t6tVbFOvLQ6k1V2QgXMUqCOai9Ry3//CwEYXJFguYH+LbTFtkOVmGMjlz7Ob
gWFAbKFJq+yYvWLngaIUsOhW+TbJOjyCSorNRk8VYZW0vw5BRycit9ETy1ARGQrjwXWKAOypdv7Q
ZMiSdqK09o4gcrFwsuQU2yuDIGguklUgtIV8AdUy4XYQqAfBeBCHd2Il/ZZlNR5rpL5igABRETNB
RUJqFPSHkuk29wJuVP1W0n2ryeUYJce380ghTYR1LkrcbJx8L3YeI+Ni0U6d62pIwECPZF2WvmuN
NSDfEHKcx10tZmZFFYA9/ulmLa1WIfEQljddNbeaYxq6BP/LiU4b7yVUTokFJ5Lotpmx8GNVDToy
nMV6VDVSyHLnix7n3d5Mxj4wk6XZKki+O/w9pVCYfJ+Z8B6pVTlii+kIwMJes79qxlRd5nwpwcGL
YZkl/nOTuvsGLFBTWEx/IYO+edXtBZnSVvwt7YDfT5b9YqU459bAfC4cQbzTbgFWvOKd0TlfzSzv
D7aVxZsiW5en3EmO6bwAGwEpe/wh1XMkTaZps1sq4J5y0SB7K1twUIFul+N1Rmqypsbppwxl48Zb
DJrbs6sjjApwPeMtcs0/3J4BM8Lme222s+8s65sNEu2bR79GIKD1hvcWjNmiCNZB9QZ6qrmRmYsf
8tyOQzu27HvjG7uPCYAnezvVZ9dYnAj//dTlPrNRU4MT78e1XKSrUa+LzwNc2GKfgRP+Jsz4yB9K
byhf0pPk1mliQACsyfdoZM12BsLLeaoH+8kyQN5smh0qIrW8CYcRAKuFwFZFqQo7LH0JJlUBtyoa
6lGzetnSB2pMbsywkcb40+MztztZk8XPOfCmnuKSV+cWBIQhc1rrHThH8TZyK/2ggWTivVvKbybP
DYQ1tPorGNZw+33yNII+YJ8LAEuvcIGMKXrU9EBW2swmmyRGpoTCJLhLhXSp/KR61PZsdpHD9zHV
DaKmXjgpYiKok0n48uyl5xEpoy8NX7qXnxIa2H3Tvww4hxU2JOHCcLl60YDEfukqm1/m8TPvzZ+s
LmZi14E3ez76T0QZy6e1OS/u8mgIkZKDgJdtoqqxNiN22ageiP2HmsUDaHNWB0j3lnn0sVpGCjkA
FenQlIY+KhywgxzMt2HRK6mlA1fSOgXIpUmboc6r8QFbI1ils7kpjo6ReKHcMCDD5dj2C0DqMrdY
v2kA8N4AEMJ+YrNhycZiyQsqjUFb8CH3wT74YDVJSFZKPg+Vv8+XHIhlwl0psjGxwyXtzW3vVc6B
1dpvQ2SyZOdGXXb2ytou32aHdSGgFHEvNG6KogoXN6ry/ABygBbFrvp4mj3LLQIjBaghL6J6O8cO
0sbsKA4AvwXQ4llLjlFnI+HYBqRYlM/JOx9AtmvG5rTxxJDhUbOtK4aSIzdL3rMG8EVenZQPNNRm
PKqR7vVqgjv6lYMKtwOFRWp8TQzU/AMGbmKbOkNaZ1ei/Hia3CT0Rfy/mw1/PQziPECExLEC6TJv
S13cmGNKK9JLU1JlFPWnrhW7ZeBZVrpdhP+IWJi3palJnQCtBhldTbaNHI6FXVst8TkBq4wT3nc9
MvALNz7LbovErqOLs//PLZmlvftL6tbmFy2eK+A+JEhdqmIEP1d90kIsxet8M7jMDFGqaZ4b/cvS
J0DEWk3nyQGT13eOJTVil+2KoIfe7sDHMlwYmEpOqB1e9xH2o896CUrBMl75u5ZPP3QkeP2FeZyy
RYqruxlSUFeloBM0RMaAGHEkT6rRwnKUvwGiRBelMClObQ64RwAFiyFVy4BpxApQi5YeSWYhe+rF
A9lm3xhPK+JPBVaEOB1P8B6ve1M7USPHpLoZjxYy0AOps5jDwinHr42sBkTQzspeychdKWrQLx+9
PAFcwa6KgHpZ6MauF1yBzMvGrZmAXXnV7OnbJ3IeTdGTG+ftPqek1ERggi5rZJ+BDmefaXijofFa
7YYSEDRklkbV62LFqFT6sCf5p54/3UcERm4uYBv8Sw8SY8cFC3SiB0D+di6xWdN/YNBK+brdAJcC
Qtte92DN8Y9sziwwk+VOfDK0akdV0E0zjfulNR8dw7sWRgPorjxTU6+NUwdkR2oS0pB6JEtmUKji
u4AP1UVTjxpvspPQndsq2XRzBeTgwO+WbJPNWXqmpuX9tXcni2YnOYM6Dkfnbd2gvTMnfcF0ZJ/b
EcDVxTw3htLT77LfalTECvKBxfPB4VBiRY/yuDvqcCOfi13izVwq1KOfN9nfaTaDzxH5RU+o0/Sf
ynI1HsQcpTaehqzDCkigLSDa3j30fdTNiOhiDCC8jdXjhXYjIxvSmtyrwzUFo+5Qg4w+GHgLR9JP
mlccXLN4J8OFgWMYBwF/qPTa2YmbJljHagY4yHNsjDXO1UQ+rzKh/FwPsfcz9VRDMumC/y+7YSjT
I7CJ7/KTSCATj7om8k6zf5/xRLlELHL/BLjOD5S8emdqCme49u5lqWYDugEV48qu+tX4331pen06
4QmOAjoxurO1F7/YxlE9yqcG/Q+XTwb5lKD/96V4oBj0bCGDbse1yT+pxwEZkOnts0X27x4pbgw+
qq7AOSkQYBH7piJs2XUshlrEyjqSzM/LDBUOVLhNn6o3IR2nctgPcIMue68E+6Qi98p0vQ0NBD32
zgpOMFIkhXMwwYf3SKJkdfyHKupOiDpMeUiTgCw1bExwsZmCFBMF0GBPz71oz0VeIhDnxamr4TyQ
FthnoI4ZpjdPG63n0tS+xCIh0rDARbDkHuoSvTbb1pkZx+OTZoMYhAKRU8J/tC1CXhR49EHJYgN9
Z7iRkRkFIoV86BE8UyLqfcjJikTUiLmVvXKqGAJkaXcyncne0Xn23aE2HVvXi7tefHd/d9JOOnXM
3TpDssPeDgDyvx7LKztS+KhxDuiCsZGmR6t3v+Gf8TXLa2uLpUS6c8QwRuk2IGJ5E5K2T6z+0ViA
F+yOxtcJtIVfF1CzCEuSzI7zDDJX/5Gcy3FJwwW0nMfEG/Tn3gCHVJvgDTTqfEsFrBnSgy9eFoNS
EHvWPhx64C1G+iuVs/ZjhlO0tgVfo6iERXAs29lld8qcRt/KnFLJ3+cAFz4oE3sBoCGK23F/9oPK
SE0sLhWUgOq3dnMsdFOc50cgaUtabTsUHGU53hBtSJjoLvBLqTtmVgTQB1i2IIaTvRVHhtpWaW4m
IiHQ4ecj7zzJy6DIGRRvxJ2sdvxu03iApCdFJTZG1KNGp42RGhOzA5Iwbl1I646Fs/EA6LBxs67y
jlY0ItUtZsDbF7SYlUjub1JW2g84pW12WAzkQUtcmaR3bAehlQmPWKnSAXAGpAHhyuvFN3bkVWtL
HsixI/iKrRjHDUuOpF7sc+KzS0s9QLRhqafGzEfYJpA6EpPBDNK/s/4daXfOKaaFo/JzhLN0IwdQ
uv2FJIx0F0ego9zRA2eip0yavRilbZ18Svy8UVh61IRd45a7zDenczLEgAOex+6VGj9P3wp7Kh9o
1C+et++7yAxpyITZhGiUYa7uC4lAgJxs+xZViNqQ4iAKDM9PIGDYkXI1HMQykVsYjAlrjiSji+oI
E7Np2cWIOCLim1jzZYl8x9rZk4N6UwtRuSH3LISqoamSSqs28ZCB5kEHrJeQ3SjacUSxsJEsl6qJ
RhB3JN2GZF0R47Qs8wIXaeu/gaP22Ufd1Jdh7qaX0ppeUftS/4b3ibMfNOA95eVaYaVg4r9WNLWP
2jzob3XCsXSBd936C6h7AbZBQ+zwsFFI1uQsh0kXpKnXfMuLxX6IZtRu0WyxteCsP46rAw3FLSBT
Hly57rLuYstBlaFoqoaj+GhCqT043xyp0BA8wLlJgULo3sFZnjDJHMtkgbQ2s2ZT19GMrWgGoZpn
7Y3A1ufkwS0LJqcmZRlX0w40VG4wDm7mblC0bjyOWvm6rNzA80GMaCq776vjWqfvdCFS0FQMvJsL
G59qa9y2UZo9mA2+a0M0EUpOT3OhvZCIg1ocHJYeUhwHvEs2yo561lj/OXXGckyBtPo0Iob8BBjv
6ZEhh4IMlFwb/HXPkx75MsJWTZSBuDP0osTYKWPSftxcEs2PMyqBD2bEujPgF68NYvgiw+hjTD1l
Y8wI/nkgFlAiZUsyHE7dzndnR9o7GU0Qtx6+OpQAgjv55wSf2Vm2PR3rDuyKovhD6217m08iJZNC
v2osA8UAQLTBOJ6DpFfgV5MPeLL+ISO7AautjZZN/QsZ01zKd/m4npL99/NlyIkMcYKJMi9wQzvs
hkaLCLUc22zO8RztiDiLANsksRgpMkvbSTPBOKYYuCZw/iov5Uq9X5U0peHFh7nzm5M6TawrDuKw
SkeY/NcTRqyY2hF4ZOBjawx2UFp54khjFITfOrNmQtkRaYQf8o/YAcd63bghmRO7f4PRtm8BVpj5
Dzx1WxCUTRFwfATAQCbABKiXNjq4B/GQAuj3rZyU1JReBqSAOzelpqnImWQRCpiCKBqQWvRxDWXs
iIuroUkgBDT+18ujTEnjOApTVjdeaqq72/js4oM3+6icZkg0//U2lLG7zga4CX+987uhulPDz5/X
vB73aj6yVZ8GKUhW06f4r+pcfA0WvgbyWIGAga1bH1gT4BcHsX800xnwpTTW2GABulNIqbkZG2Ql
bbVu1MNyMfuQWTj0Q4F6dHWQY0fMHWUaoFKlGwnc2WmSHXXVxbGsa2dBOSpc5OzSZbFa7EuX2d1G
JX68brU+ttk6fTUNbwkBNOjiN4nhkqMwjbEW7IZimBesv4CjJQVYlTZ9tVI/e0UgnnTUiMm6aQCZ
FaCbgLHLFwHbMNbmCzWrE73rSDo+K1EmWLftOHvSFs184U7bPmfsb6V3sQ7CurV4VqJu0LrjOvhA
hoz168wM2LM7bLtQsCbmIWNggU2bkns+Di9xB6SwPM8JAD0wHUgG8oMW1I4UafTBSLqgRKZFzC8F
15yHV7Ucj1Vqnc3IQgAMCGttoMYkTNlknv1k1qApNk3d9OcbEZlQY4gZqCeNyWhdYmt/jRcZvm8G
cf3N7lYfC7wa6w7kU4CDZbZnJFfW3AgccLNtsX33Llbu1M3JAy7GDpAaMaqqmFG+Fob01lfgX2og
utgArg6g8gtIfi4J3qoXb2DethwFpoGmXWVKW/EymwIyjOMVWA6uiZQYpE1NARllyG1oNpY/1Rdk
rtMMUtuhLD4wrdnZjrSGnTz8LXo8gVhcrF5pdQsAhFbkyDpmgELFcmsMKJeTa2bSR0OaHLHSeGyK
Ono2Bpw6dk0pR9a4Rs9Lj0dwqzMU5AkLakwDmTWGj3W2kuU+Q51oaxkhuXmu5z+72pyfGM/+IhHZ
WhN+9jbTQjkSV6BePORbZyrZz18xeJe8QL3nyhl4vOOAhSy99ug9585GHBoangXqvWl/yNIFhAtT
7ts4VrVtEFf2Dgi50qoLaGymBrqzrV38SiwwaEiaSVRLaB0zAx85hDunWKrnCcytKKMa3B2OcJGt
aDUTYPx3VcaM322Tt6GTGv0Xhxv9bl3q/uLbo3lqmkbf612vH5GBu4TOrO8pL0cm57SlHa6lqaMa
Frk6YJzsn4x6vbFIEQEPZ2FBDh8Wce/k4bACyVqlcjiMx8jrEpkflA7i61GKrJ+c78jmmvkhEkVu
LDMzAjCstTyqebCLmUGtTZXXAI5goQFqqrPH12tjzzngS9V4cdl4RqI2mZkftjdeJk7btZQ4Smdk
627HwQKrQZoal8EGuaZezicSUQMiA+QLiEazXGRkkV0DQsFjY0ynG5nsAsuz3PMGCb8v2LT9QTvg
sgbZWRkvRxe/Y/uBZL8q4iJOhy+zQAsTxkD1AMfliO+s11GcZvNkCxIBELS63XAkT7kZN5C9Oflg
DLmp90RyDnaR6YAMUBd8ILJadPTB91mV/ox641VDkairTxcfNY5nbiS/yOKaX0gbDdGEhwQa6q2g
qER1kcU3NATdI75cZdgmb0vd1Zdmdptx42N1FGQpeHg1AbZTYDMJiiMOIjIj1h+iyhaLpUbfAVXN
ARW1kT4y13TxrvOKH023x/+N7k+UQQ/gwFzsfc2GFBMBbrvBcnMBHVIL5G2j2WfIpUImIFC5SRvX
ALIOFpQEH8Az9SWlIT7Bq5psUJdtAKErtjak8EGAcbgmMmDLgnRjAYPlIsXiSF3uzQhxITA1BwkD
FrYckypH0maJjfsAArh+3MVTlYFBG02Enzygp62+Dmg8jm3k4Gyk1I+j7gSkjqICR1+deKHLrvJc
niIb8CCUYFi1Lr8U0faaaChyDp3erpBQIRRLjgevW/a3yYg/FeQuIT3mqOiBX9ia+wQZKo5XRGcD
ACo7FpdZkCQ+sqxJ2Ik8hftxtCJRgTR5jGAQ+dBQKZTznUzOxU1r2SQ265r1FSVXgkWmq1/9hO1s
Ny9Pabr4F9sY2g5FBOgaEmJXUA00jG1vNCBpYVMwGs661fWBgUvRTFvpH5tYbo09qgfFFNSUCEQH
rjvWWwrmy+i9DNxTsF92/6HTjCja49M5/cNIrNaMYl5w2ia6a2eeRD7xQWVx+OKzUkNsRS0ArCNk
Swos8vFJU+Kx3bTokiWNZYaI8K5TxwLr3MrCO4UyLl0gI9jXBDfiegAY5J9Wjs2Fxgwkvd0mwJE+
19Mfcw604Vs9aSrQ+iKWhGNHekK7Lo6MzMX4TT6Q5VP7LkGPnuet3b9jB8336imtnvN3Mj83Qu5O
OAwrcILcMw5shtZoNryLuyogITX/17EuUOWU+/80hyGw5siIbiHnzQHxP2xNIm08KxaUO04V0v4v
ZGPZL2GTZ4YkZSGCFeVGvf+TDO/v63ySm0UwvZRFibjvYB8p/KmCpUsEuMrGs4etUgDZ6mdA9dPg
KcVW7zXW3IJ2qhuXnVdNxdHPG+/siqZ1NPem+UyWpsgNRBUecIP+zfi/n2/y0t3UuT2AoH9ebAYx
yVyy9k9e5V9aQYRUi4Z6LgPOJ/Uan4Fc3GJuqGQoKQf70Z2hXiD7c4riI8mpofkM4lSiMWhO2iNY
DE9qKuoVwKLfdWMxosAcUO0926TiSLayO6zXbpCBPLx/eJdn24I0ZCS7BA6Ulwim39qLSdIPJzXR
zcTSBynyqL5MkMvlpGuB1yJw2HvAmfzCCpYKgrCm8NcrdxiNiRRsqt+ruQR8hGAXk3433U/9SE/O
9lotdqjIxYARNZ7AsIQC9mWT+sjiJ9BxghuX0OGdL5DJSUANJ8RxpCxOoJmgPonJDZBt2pbPzg8S
Eeg4yaW1spMzo3wwSXdK+o85nSJ79GocOat7ojmVyyxeus+aOAHGFg1nv9SNW7O6dmlMDfILQEhC
mgjotWcax7Oubas5/XFnV9UMiDNKWAJrdH9FJTFM69kFQsjTOKTeYw/2UzFoLR/AetTzymjHJ2wd
SGH4ju4GWYHDP7cA8RIJywhcQMaw2j3+nzhWA9T3Grg+cTNt6Oayxo2TnfyT/A5Z+AHdrroh9SdR
7+Yvln8imeflzJA+iknJqETa4nXp7ZYIIGtTfp7AsQAq+LRH1bKV452IKmyp0ed+Hi4kJUtLS4rz
kgJ1NSQhCGuQSA52ubVDwTPokfm5tKIFrMlYwvlJh/89tEhz4mjc1wWI36VQLfFo6deWswP4u8zf
3jvSuPX+GPp6vWh10YYrShw3Keq8zrM42809e0JE/WNMPWrMsQP3jg8gZKFUDbmtwvdOpoaVM1db
EISiXPLDDlzcOOFyB6T2Ovo0bYtMd0qk+bZIOnUL7x2AEdX0TAtAFBINyENoBEkP9uVUlp+1lgVC
OHBrY80GXE8SemmUn/OMAUBmtBFnT3PA6+LgQhpmZEhChA2BxLKYV8MRtNrbaAFBoQeA2AMYlJ9v
yle4qA5TIHG/mig5eegED4ca4H6f5Zu1Hcrf12o61bXp/Ae5md9YZfBvk5Hb28ly2Bkg5vpDMi06
iPAAcI1a0krutWqcIdcomFoQI+vKo9p/zdaoXwyEVvSi6i5JzNjGQtXctyIp/mZIIPm7aYFND2Q3
fI7fe41P7+VYdZt8HKanYa4MLPyBLdqtZQKio3oTzxNY9z4hBwMgNX9ocX4dTokhiPmwGUZ1z08C
MXJpmcOl+l7xQfTVlBoP6SI04adXEhdR9yEv/DEBDWkWug8aSlIyeQvCsBIXUWo5g+AxU3Op+6Bb
Vb5kQjJlorR3fxddKBUfmVLcX+3jM1Ezq/mk8ccfTEOlpUkj1FUcVwcbxY+/Sl1Mfg0t/W0fF7r5
btRc6lZvPi01kfpjgQwNGqNOgJ1+IHLEyC1BJRoyaIUoVwgaEkyD8DZkV+pkfwIe9RVpg/zuwEGA
1IITPQcZcoBNeVgnUJoi+xtFhwLEoJ1YO+1obFNl0K82/1CTZex7D4aYR7qQDPWfKGGkOX+1QTZd
dHZBaAQKE1+Wh8h6EI6ao2L5MjNsvFWFyCrEfdSwfemMZXBfZ1J0JQDwcheRI/I3wROt6wswLMzW
nwEa0BRY4gBDW97PzR9GXWrIqC2RxkL3FmcZKqKoS+qxzL/o4K/ZRQYK+GwBrczEip56dzItswck
JQobAMuO+8EekHSGkbKjIRLFrlPR8P8js0DJuekQecI2c77mJAOaVjsly58kkSnHmlAqiw4gKv2N
R1wgcybvQSkQx12JRPyP/GacsSeXmznMDAwVvMHnagrypy7t2r0/Jy/eFAlaFcEeJbukvpHyCYW8
eE9G2tYHVHGQTlsLad9PSQOojjguSytw6+b3BvXmR5KRlpooYvXGQbHp5k6RrcN8KBGTCpQx9TRT
1Chdr2AA3jjznLZJXuYyXbeEh6rFoHMLitr/oSOatSPZ3LvjeRRoq9S7kwHoGR7Sz2tAhTwvFo4k
/AXx944j02hBKviWxq5tRvu1n8ZkuxagOrrX34+nfqx2a8/it2jto61rjO3B4k37OxCEQSGyACSi
1ptzhcKwsJrM9ncwhHDUMZn6YweS6S+ASf2Cg0Xv0fXamS87jdfIkEYU0N1XhVWeM9vf6AiUH2lU
ATsImTZCsZQoUOc2c+tAqoSQCyFpSIbDjgjrIkefD2M87uWQNFrVVmeN5T+9yfFmdg1QsS7q4zDn
ajXgNW9dAD7dzV5oCPHQ1eTMpE/pmtKU7m6t8Xhc+7jcyouIOW+ml67qnslI3pn8E8VF1V8oPo8M
y+ujnCIxU5yv91igaNOA/GEJIkpgv4XAE/VzP0VKd1LvSEMNKUBsh51O6SbA1RNgpErdl04aNODD
2kkb0nRZ9Fvbme5OxYCpRxFfJJnjMRX1eHZ9RIxVKPgmdlynC35SSkXmyvtOoS7w2bQR+MqCRo/n
je6DV1KRPwLb/6/WNLUtye85JJUdqe981ZB6RFZJPTHpKh4Ad3LFZKlsSYZDbSR5KrXyI5mvZ68d
r+OLl9vWKxgOWqQWdM2eU/llaRtns6wAhdzlRSdyVbb4b+qfpsh4MZAt/qAn7RYV8lq97UcgLPlx
gh0L4Sk4ayvViSDhoaYUpDjKTpuQTRUgV3kCpVgXGkuyGt0fOfAnfYB0neSzIPPW15shiKRewVGB
wywtfSak4MkCYGGgQIMlpjAIiSG9xxeWY/ALHb3Krw4K4ph6Vll/n1Dhhro81KOOqDD4uWUDTFq0
Sb2Mb+72cralPxds1U5KDjQQ8xwlWAcI9zZtux2bkE0TlzgiNCjabIrAMyv5fOqyV5LrRKiA0nUn
A9wpsqvLGJwWPBI1UyzXNgXYeEKqlErqbn6gniypSjoB+CrUVGx1U2cli69+9aYCLPImbeIWZXjd
tmrd1Ow0E/yi7To/AqBgeHZEw7S62UzNMm4NC0UPQcxAvQegK2RKZMMzNWQcpcAC7I2pPypF7k4W
0tILSxwSwpcM49QDxIMO5BkHARGKiohmtiygoWdA6SOZNi89dsDmn35qtCcPCNKHpEWuNJKSFiSo
DeAnbco1QPwDEJfOUD+noGcRwJaerVURQFgyPZgAiwVKAVgU0QTIy3Fm+zQDDivJ5tiIt6aOJHIT
iVsPqTu4Dx54CLauwFZYgIu6gvfDBipRh6+vz7Lm0iQFhvrg1CEHTsiDluXBAhTwNEAh/rUnZBxc
Yc/4rjNsEgFzPBDnZszLAhtTjFXjz07nAsQZQlKvKHIJWOyVGyX71NpL8TgFpGx3WgoG7vFF43sG
zN43GmL1xvfG5ABvUWhRtjrfDElrLmv31vxQk+eigpluonSjMlz7ypM3luCjxFpY3CPZ3N1ZSeXN
5Pjp38kHEKuC+mKWWy61rKcdA/fwRgXA8/Nn+weSVRHYocB+/vw5+/JPf7lzcIEDtHL/OJaD+ziZ
pvtoEUYeqBXCQQxJRlrfy7oH5FsEJFcONPSBNCai7tqOFLHdTybgakrjYNvpf+6MaU4e41Ai50CI
FZdeaoR+fGB976clbfEcAvGbVSJFEuGq5BFnu4UeRKKr+6jObupvSVokj7bpWxwJyMiObNb8SDIf
dQ9XB6yLrdBqF3tDQtdfB2Ojpi6xPAuxuqlC+oxpgyQ/FR43QLeY/Pe7D19up0jrQUsft9pXKWOj
T2rAYWvSgswaARqcNOwCliD3DI4cULXpgExOkIIXi4Z6kzHou4ql+M8qtMbQ8EdlpwMxJyyGxkdO
ABTkobR+Up9MLDlPJFcTj3m/7oysnFAeZaK4GGSIgziwJXJseUQihhITgMYfdjeym670/jkXTZOt
NaoxyLlvrxepc44TqmWZexYOlZsfukYDPm/mlc+DaKgHeK7fozgrTjRCZXf1bCHj+sDaFCT3H2ak
4HP7u7bgRTemc/lMosZPATEtbFej+RotTnyUT3FVQjt3yL3sa9fcqjcBPdCpoec7mRhDYgkGDS5f
FqSo5AuFx6i+Wqur+ioUVyBzdQEa0lXwVn9aG+8p1zQssJgHEP6I+3UgxwnoMB7yxmRrUGvghGpq
55zpHSxRlgoIE6H2WJsAps4cNjQkhXQxR56f7WrY3U5G10lNHFcvSbfub2Zb3Al1C/7fafOdVjI3
y6qGVjq0/LFME7UsN+sfsqVx7Eb4YU0/bkzsDEGoFnmgqE8qBh2R3LlxgtxD7LemJ34m3g2JaPgM
DoxsqPcg1QNu3IeceiTTzfhJx3G5juRQ7+JnAwtTASwbi2acgDOTW10J6GsMTZzW3ig6F9tzklEz
gWrpqXN5fVAKmoV8laLSkC8s/e7mJ2tAMv7GoxwEsoCFjzcD7yxkoqEBN70FXFazOvf6P5Qj4PnO
vWjIFrtHZCfTmDQ6zgICoN3kO1IrQzV0axcuakw9ajS3G7erFfdyQqVQxtI59pf/gAvH3nI3Wk/U
4LPnCK2KMQC/pxKQOCCc5i5D10zZKr6cnwZXFUwtve2DqUMx541aOo1yauFPsyonmk4Nby5PGul+
f/k7+5FujFypcaMd0M6bUyQ4LF3JfIlEnJMv+DJvxjYr5j3o+85S5t2Zkzv5UI/U1FMKKwdJGk6j
MS8WNcCYoK6UKifkuaNS0WJfVVJbVvtxWNXIBl4oMe7f09iknhLj+Gp3p6rl+F0jL45cVMLcpwl0
nCavbXcEuGhxBvDE+9LghYkclemiC/ZnYnqmhuieqUeKCLAyp65dwjv5Z7Y03ZQwbwMKHC341znv
fD9uB6QQ1QVVpIM2AqEv99ILItt83lHXmovs0pfmBaxJw8FJK56KWtc01Pt12axIhgRrqvBZDN7j
OE+YuzhLyDbciAsAdvkZgKnMVXtR09k+fs/gEQnS0miNo8VNI0CaawRsF474GpL4zI3boHBAju8e
QYnxtWCme7l5btFTidxQpmaG6sFFPRDsuQ+yl7zduCozcu310kSaAmzlZelhKK99vaK6EWmBk0cE
KvDi0PAwDf+Lsi/bjhtXtvyVs85zczXnoVfffsh5VkqyLbleuFS2iwDnmQS+vjeCspjO66o+/YJC
DACznCliiIi9Kya0c+7lt80wxPbBlfVu1jsdC+WC5NoZHnFKKPe/G1q3mrGquXSR3vPLnOQMRBNr
njj98BAceQwLy9MfNZTo7Oeh02NbNSmvuttJTzXqH3ARaQLTJnVN84CKO/MwGigURO0gupMpizpg
5DhW460Fjho7r8rWpu80FuDT4ERm6t2M8cdOD46zafJHBe0iqhoWVGCgNizUWUQgII9wYDpWTr8G
fEyB7EU0VevnFxI/jOQ666lHRiB6re/0NAcZsZBMxrvhGtjMFqPf1cgy9RaJFfAra/3oKQcj/cl1
xIPOC/Y0qWTRboXWgHdAeVCj8VHiAAFERQQF3/24a1wFMyywScOtSZLyGhjDYh6UGCLcD3GCA71V
J8kSOG3l2mxEBmCYn5OYHVZrlPk4expHBoN5C88s4mvf9zreJUk+9KDtVkmPSKE89Yo8QMNd1i7X
80eSRJOW1oasFrEKVHbTLAcWN7i3/jnE0freP1v+uLFQqLifHKcxrc/zlaidatOEEVgqMse7Gqjh
vxYtymlAodWsSTcZqiHbaQ72wbOusM0YoArxflaNQesBX8NBIecoL6QnlQmIVlDPWfU+Uo/xgHhl
DMDZU78MfRhTvBTacRtlIE9ZzKUOprIgWDZuyfHG7Aj9lzG6JiOU+3xoWzXxXVUFWefZ6DHTlGQx
Mhwxb8ov1AzkM8/607vAp6RP7Rj6CFa3X+s21MDbGct24WtRg0ylD8AzXNGA1BvvZIIumw1AvrbO
uYlbiF8R0khEUfUzCo/CPUmFHHBXDgg75CECwX9NykTL5a6ZctjNtHMAAxth32sXl6B1/YOtoPKQ
QT+AbFpWky53QBSyQD7b5GdXcXCgUdT8Rk+qj3nJn1TzvKSbRHoi4BKBonTE7VhxBO+i/kBNgGzy
h25DfSNs37UWOLCOfjBeZkcymj3rtsDbxjXGxwxSjXKHTmI1MczVnaFBpRreQ7HYzrPTCA2XfiWA
R4+IcFfnuvVXwirYs9RK5LsV3XAgsdEB+5v1w3dm6+yZVECjRBqcZt56pJn8TkYQ/kTPjYmEGZqD
RrG6cI4fHuRWF+zaolq0BAhIDwy4vZPiXURNFZrvvVnH+5oBswMpOqRrPlzunIsqzDclL4BA+zHf
PKlsbUXUzYFo7SG3k8bOU81+81iEym8+nhzHl/dc/5RH3R5A81graMFQTawaMEIAWoyU4MHGWhOW
SHIEr/wkkcFBGhtW/Y+B8zyFWqPIQLqbyZp5XsQRK2t550qDbpymB2XeA69BKQdqXuugo4ziwMqf
vVlnAGJkVRsdeHmUy2yo3S7IJiVZ7sz/X7p5VhqW9FH4H01tgElg0BiSiEuAcHDkQzMefrEzt90X
va6vM6e5tGVVnsCbciJsHM8fxuuHBDDHSSIYHRbhPZ1myJMz+VAU+6kOFrhBR7c3+T4AyRypbspn
y8Z6S0ARWSVHjpMxkszwnot0gE+VWrEnaV6RaTE27N5BKnqFlLWfK/u80H8YSXU3/G+n1UO5x9+p
1u7DKGi2thSoClKN0aM+SKqGxDgaf4wsNdYk6bhimPQkkhsNIPE/0EV2WgFRRU3//iALMg2c55mf
bjrYnkggA4HgaUTuDihDgjQNgetjG2wllK7VLfAjIU7hHakRbldsgyb7PKuQz2iy1TQDdWdTkqMg
SUadWM26G/ehFka7oecgbX1VWT7upnVAvCcciTkTbAlhkMzYJTc4JXdQJ7PPPIR6fRDucssrduRB
qruhpCPYk+oOKmUe8lufj6nJevcJ6s5Fxa5lvxF8i2f12FhSl5oc2FOe4CcSitIve1TPuu5p6nZW
Xa/GHNVh8wjq3U/DQVNZ4Jwzu917GCN4Cn43FT2ucuRzoUj3mqBMzqLrEXSV0dcSxTp8a9kyAfwh
GpMJtjJ7PVoVuNA5B6kxAtnXL8QAmgEMzLzxa20iFY+853FknHWvPMfei5Q385Acyk6AwQs7iWXh
2dVhqLnmvqSg0y2SQJ44w7tDOG33WVoITiJQHP4A6h9OIumPlPvNwmFB+qmUfrFpAOCMDHu93UYj
l8BO1FKU8AAcag2enhRI15kJ2KMWXOPAwH1zCxtQYEiXB6NDVHvrSVbeoRMjT9cu4lWWNOEFefLh
hXpci1FshQS2DemaonTAvlliH5YXgBScHSdLB6CrrO4utZpgUtEMGuIxm0mmacWAHSPNMCnnebhY
g1kP/M3qc9CDuABY+qqsg62rN/wEqrQGFOYoVjOAOHIa+cv9MZROkAlKCxF1Gm0g4A440s5H0M4U
Oc6MTCy8OkIZhdpZ0F6gK5ptgk3MA6lwmSW3ie45y3l7wYBuk+YN6G/VVoI85jlolJojVh4k1X4O
NGD1FMNS/IISEbS7BLi448bBBIoJ6Sl1jhLjqJl9f3WbPXBiTgCGhAKOLuiBrQVW5w1SNzpUO3NH
orJ39De6ZlUAq3LGYZcCN2Sbl87OFdI4UNOMMhgnWbdKZBe2jW8AgJVzICl8eM3+ZL7xnLpkJ9Ps
Sb3AGkr/OCutCusKMJIibxuZ7o6GWNJ2F24FVN859uOLXLSnWZ4DWwA0QvonWaaoUSPKZJ0aSO+Y
wkR9Bp7rvg5XABHEjYaXhZe5KRFKOMfilTQiz1H/K0bkwZttpW1J2bigMVp0MSgrgR4XLsIou3Rh
fnAVqCM1COS6N+Kdrk2xxP6zC40QcQtkx3nWu2lItD+e2YdpvddKbxrwt9OnEQqL6rEAy5C68QOf
jH2o1Qci0cTOLF/MFuqRmRxJpIarwbNIViS1YPDseDdO73GT3Tv6H7PH3VS10HFDOH8ap3lzLFzB
UYbuXFXlGuYiFcjmmKqvpqKrZqzcrelV3ylfd9JN9qZGknMtOzAmUS1XC9gEUAQhnlwSMEqvdTWu
+goGmKECVwwDCj9XpLRj/NI3iE+BRVxRp8Za6hkbTxWVTl40Cjh13uLGf5qvq8QmMbGdHkrgPgCR
OkOZGKJPaVH1F6ZiUyQapg7qbOwR16Qj6+xn6e0Tb0wJltCfQ6knMoCadEY0TTkbaY75gV3tRshE
LLItmEDdU5+kebCpY88HI6vYyiTuqhUqcdzT1HXLRC4qwa21MbpWeRkUwJoO8uuQiRH5GXhXLYwW
tNQ0hqaseYsSdNE/3Xx1XSwNfz1/yTe/qRuTE/CvrpTIXqqwri3pS58muftR3IyZfmCFAwhqIxLB
qlZoKXaaA3bFFfUPx3e9zSSSxXWT8US9UMGskJhGGRazIgURyYeOXOoMx69pxogDSqbif5CHATzd
DnXkeNI8ompRZ9WG+qhlWM70fK8rBB2Gt04ba+1h+p3Q7wBw2CiNjGFpkIR2uPmZCDWE5AQfZ81A
tB2CtxGFjHobLZELw7dChM0SMWDIGsIJe2AegX2cZJPXhorgPw1G0ETL3hi6Sx46q8iy4kerbuLH
IWLxYx3jf6k0rgOvuwhokPoWYOj6mWzkqvvDazjq4WHy6HpdYM3WxY7moAZJ7Qj4Bs24mZ5V4wyx
rpEsMT1MwzdxCVmwMEsTDFGodcDNqVcjXS4CF6HSeW0DgxKpR7qywsWHsMTxzo2MuhrVpva4HRL9
z7+dgwzJIMMF1/WLE2cd/h00ZO5ZIy9WWjKCS/BOFmny3eedPI1u1V0bWZ5NhWUqlTTWNbZ2YIds
QmOyuTXTTwn+RUFdaXTbJMWfcxfgB7v1fFkHD2ljIJUtAlmAJqQq57VPSBj3d9jnAvs9VKjf1CDN
Rz/JME434QCeYFBC1AurKq1dQFkigIZOtxbgbJYayYDtbh8y68XjIzCrXRd3nz2zP2WFX69nOtyx
GlGDNPYPpHJM7p5SXGySRLy6uTnaG6trcZZQvLrUuI7j4Y3gIoPANLDpEGm56ZBXd21VyhQf9BZ7
bIikQ2JUdM167zljAxZ8pSdVZ4PzMXKNT+Q6qZSxQL7C0tJ6LItNkPgL6TvhQ7Ikh34c2VXTeHqO
eb1uLbM4eF151kv8bq0gvW3COKo3PUBhF3cGQ/kZAQB6ObC81rOVDCSC/ubFssxwRxP7o9fezN7a
59rR9fO9Wn0YUL+cLRcUjimKz0XCPXAyt94jUJI2PWp/LyTpmZQPIXhtgUrTxkseRojCdtp38ndr
x3vsjD7a4qCn4iIYToa2BSlsmQzdJsfVf4w/bTAniVSPDzQEfAk4N7iesw7jHuunbVXOgZrRZ8B+
ldIB/ix6pKtL/y9keY1rc3ZDnRKw25XfPIx6d2PvRHKZp5nH/u1Uvp76OMNnCcBxgwpQi1RiMzfD
0C9BmtDteVKgfpoMQe7YwY7KclzcbBYL0trULRokY5td/iUakK+cNxzFTKp4e6rWpi41Na4Y4xDx
LariJhWOiMUZB/xq1aEKZVGh+CgQWytC4TJWL1599boRSFA6cIgbqZdfg6z8AUQY4yrxprwOWfgX
qQ3dcVdRN7h7p7DSr/068PVsj2wW5E6AVGZV1LmiabGtFwDTn51eJk9BJYwnqy2ObVhZL0lSc1Cs
AmbW8YrqcwBSROmmxkmkvn5CRaU+9UjnJeZw1INvs80M62odBIYBiqYmv5rlC9KiwbejchVDica0
nGY9SrzOSEcNzjc/LDk42xJgXHsmerBc2BFOnWhQQAJ6mFke82FyAS8RDMmH429cZhX1YoOzc836
95lppgFl5rIEiAkAFlrVdApLwSHUBZKnrjvUf9W1opekSt5O0XOQ5zyGdDlilYrz+TqNjQA8jZSS
Ym2ZNXBfpY3dShOgvMHEXwww3oVbXpIAeAVAYCYXQ/m5iL+scVI015rKWQRYRmY851Wr9+usONCG
HbAwIy5VZbbN2vF2r89ANLiVgz4upo3+zfaeuuTel/lCD8ZHDQgV4KYE9q/mBeAnNoctgQCTiqNq
fFPGslmRSIYmTb51uPhai0awdW8VzaZLcuMFGHcHU9TZt3ToEV6TnvWYsTjc/789ADJTLG3dkFs7
sY0jNbJh5tT7Z10n+TOC/tXNUCPUvtmarwMOl79XTf1aYIVj/Bez78cvog/tNbikrWPkGz+mEtkg
dPhhqFQVsgmgQpyl3NPcoOwL36EQuMoZUVVwkg2ozqG68wBy9q3OGjjydaIm33ZMH4E3oo1XATiU
bRM57qJVIhlAt5FfgU5BQqRVRYgMDERVcxbEO6CNf0JU8Nn8QBPvncJFqoeGGvcPHfXYYCPwZ2oO
YNx/Qo9Tr8vbZQEqpzO4swAM7VUBcCRTfu1JlCFbWDUS17lkxWkEBPEpd9oCEQG2SpSK9EhDytPV
TRfHLG+hg5RyFbQBTOQal4kG0CbXqMHW0CMRkAHosFOQ3lNPvfpvRGWo0pCtvMb2J+eilgA1JG+n
KmJkCfw6Ra1E0vm6CcjaTk3Zu3YAIjrVvdFWNNU8QM+AqvEOUuSGwO6ku73p3vFv4ZPne8K7q8X5
TlArsIFOtLBa/s55qM2l36XVaxMjMhE0xkuQ2u6wKjhnmywKByALleJ4R0NRJxLVqzkoi1Ez5ASL
SSZPWaESfIPYjwS3ri4Oppt+DzIRPiMBv93pwja2jc+yz31YfImjOPuGuvrvfAz/3gElBkAbTp1t
Hvbb3ulQg2MbMTs1vYkiG9WLIj9BatGHTEq9Bp9r4lnd+s4w8pYBHhYN+Y00I8l9gvMFMoe3fdN0
u575B3/QcTdXgSl5CulPMgX2p+g9RfO1Sm+tJXURLADeAnWn7ICpqyJAra5yCqZhfYv8jsHQQ2xR
PgZM3c5ojV2Xhdj+RF3/DDxE4HKAlB6k8sCebGQPkvPEXpPRHSvrIbCcLRkjBv88scFdi9/8gXR5
YHj7ovEtXJ3A6mLLZZZsfXOmDmOcxKWLjJMTXrgGiG989pn1G+IWIKErNsQ78NOiKwz3nwJZXAms
hZyDc9HLWxQsIbsPbekZFmDCEYWJAoCpUJkTFTiluDqO933fJOtCWuHCQA0QiOBA4gtwau+5l4iD
OSibWTgKn5tEoRDCO8EQZ1NWatqP3mwgv6BLASr+z0Nofm6zfZ0XPTI8I/Ea+wkuZOviwhF6vTQ+
EhcAU5LbR2UASChC5hXoLifzgEPlMYUhAbPDtgyiZOEBafZopT+ozHWuep2Qg2a0oZ9uN+BCZKRh
hD9EIi4HejWb5S1LbJ3O98kanRRnTex/Fx7SlK3yboJO8+AI8bGzFx8o5gRywG+yjQGYqnAyZkiL
PG7Xjm5l+1k1o1wEqalKugrRg/fml2GkqwNHX+qBZQMYrhpGphAV6kepYCKtrnwbOmT4erjnZks3
am7FWHZvhpAuWKfwe1h+OFc5ICpBOFLP40sz4Y9hiiovbu77AODKou2KP0zrB+s89qeQYJs2eeUd
OyS8XDsducOF1bA/hzD6yoC58Gzjrn4fPFZ13yEzC7xjWRvHVxMXxineNM+k0qTxl1M0IFtRqhZl
WZsBwQIkFELUAKY8+5MH7+wb/0bTw40TIivMB4/ScahEs/bG6GXovfrUJIb+JL0mP/EseS2cQGTL
ziqdZYiklK0RMeOJAX/hCTEJsg02B2yUqrSnkdQAEv3FcoNxWfjVzlPVTyCSNo7Um0VdRKgatA1n
fWeYxdl54GlxYGBwokxw3IMIREo/xaYHYoyfUp2XY4HUE/VnEZVLwtKklI45ryOO7IVrAVx7ziiZ
3aLaWvRNqiuyAQGSByB4Sxk89KoxAaQA6GPt4CrYBNKPuP89hqZ2JNWsryI9BAdbN6xIFwhX30oQ
hY6PiR6YB9SLeWtupPrBBx7bdTRDe9FKN/sWumxb60Vz9ju8sieaBfAct6vQBQsskSUQl8LvqBXI
OruI3JDLNkH22IwKFBEMEMmtjW8al+sKdsnUvFXXmODX/aArnVGBZt2EHDTLfuy+j5sBgqgHjFyV
R9jre6d24msUtBsZ6/0zrsb7Zwk4JoXMHO5HpXN9ZJw7iSsXk1Xp+NhubRDJPpAqM5Hojv3QuCYx
bWsHr+G63LUMF9RNqD9R0wd1uwFn3LBqWaFny9yoLiUqHM99URlPnW0BYdqu+c2IKjCzpQFEqx1N
gIMUe1RzCkcay8bXv0b+YK48ZmlHHg7J1RkzdzGgTOJPLWQI19nNFy2LsWGQJd8Bkt74HBftlRxA
AygXTK/sa24H3bFJZbTOdZ/92aDQVs1AU4uRB6ux6ST+nf7UUs6v07slCt7+VuLBW5W2/Co6hncU
xhlW+6cPtIZNU4JNExCuBW6i1KaIZGpcEY7+CaAqF5k51pZ0VddSCme9bkI7f0mHT8TxHVlMHphr
cYCrBOLV87x02eVecxrBKP9i+zde3PHh1XHxajJUh81ebfmZ1Mi6FYfSZvHkJfPk3SsLwF7k6dlm
NGQPCmSOcvVqZM+haZmXshMH3YtStqoUsj2OnnQInY6tvZ6Jrd6lb/MR9f6gSy4yKm5c6OwKMm3s
77ToxBThBeIzuMNIH0goFfuFUYKoFSFW4NMph9mglw2qzHDXsU281PAWYVwtYpQ9igKpM0a/nnOD
79J/Jep4UeI+fr1LIaYBCao08agYxWske1kWAJByjIAuDUTjxd1cN+6aZEtcsrkHGjfPjUBMvkIx
HLajaTksnKjjV4CJ+Qhfd9VSuHb8Brqjl0Zm5XOYgWUrN1wD6QzQJ6LYxr3vfPGRarEzgcmzScGM
/Sa7pS97/Q8g7zmbVvfKHWiIrBfckqzIDkZAvtZwSXzo8zr5NPjtE81nRxnAY/ssO+e17V61QcN+
Rz3I1BvUOEcOv6J49pBnPUCeJALXTlmK16xt3DUQR/kusBP56lX60ZRh+Vy19viAumjEt5n17ibq
ge9I/NVNT51Hu85W2ANscCnpfOpGVl5wYdBNHPY8RPw0GvJoTz9RG26gFTWQhNsXK5tb2rOb119Y
Lp230gO5cmCn1sPQDNlZBHiVksFh6a6t2/jFr2SwzYBpvhUAmn2JRntNDnHJE9RAlvIEYJXmahcI
IAuROG/I8n3jKLB+Nq24OTQuwumkd1GKiOSctyjT3HXplN6+tSvt2RnbLyEC7SzHaj6Cie6pteW4
LH2kpfMPgnuRJEd9AAcCqdqcdZcSL6Q4NsGjkdcIhvf4fpcJ6I8TBO4xQQYC45sJcEv2n0xA04dt
21y4nW4ahUHNW+yrM18ckZVenDulIj2J1MQVykFbbyyWs456s5+QaX0adXD31is/DIfDvMkE1bpX
rGi/Sc2Hi0fcqi6xrc670w8f3OONh8Jmf0WJi2vbj404bck5cfrQnpz24GSeRepNPvMOPkpDvuy9
ka1mRxpnuyFot6b4j6kB0sDLUS8c+U21ZqqixlYVNbHqOcrgaWCcIgPpyDobBlVgQ7rZgCSO9xER
91SqZ5zgVNbYBRL/qEDItBJvGYPu8JBotX+tmwTVrepOyRxxwzNoxmtSsGD9Ow/m1tsShbCvluai
gplr9SoMbXMLDpj90CQSJMN9qK0Sn3lrBhzNDHvicpV5PrvWVWI89UXO96KpkDdC3kiFrJDL0xWH
qLP1p0iLx4uaKxI54lhl3mx8dVk7X+dOd7qxaW2METfX4YfVYy0QjWZH4eQXt0O+G6l8e4iX+YgL
UddGiJ4rslLq2fjxtIgYzWoQNyCjo8kyseqw216OqCCSiJb8HIYRqKBDjElRmoJSGeW0ZOzH+n1E
rSxkJoObydf34wP27cYK34d9IYQk5NxYK+ZoyQrH45+wSQSJhOhLzYEhTG4TplKinH0nSVekvBkB
Z+GE6eRsDDy+vBdEZ9W+bcxuixM4Nm6xvPqZHfzVDm+eHzkqybhfo9p6/A60pzfHN7TXGoXPy6wd
ok8RtnmgF3flg5NyHCK60kG9d9IcdFA57KRZogwiq/11nxT9xqkyBE8TA/QhikMEQFb+vtTC9awi
PTWj7Y3t4kZue4lFNDvPKkJeprFMR1kYMt5GlJQjyz5KdX7BJ08/d1oCtihneB21uNl7du2uurEe
XnWgPQMGOpZnHbxDn/0RoVbllnkOWIhiHzQRWja+Fn6AEkTNrnF/h0q3fegW4bIA6sI5LpAkq3O8
7LrGACoVcn/9NE/2oV6jrINcqNHiCJf/VWItG7ex+y2NA76merm7+ooN5qWwgy8Vw/ve77BqmqqW
OZV4t5JoqErnWSRroZxD5awr57uxZGVJsgJmCyK5pQf4h6llyHr52R/c4qOfgb3D1U3kwgSdcaTG
Ule/szjrbseR9mPw9Iz/ZienuMaRR7DkyPLIOhtjj/tDPWLbwAAACnZFUFLjKwjcFMmRrTEpZi2l
XCQlSE1SBO9B5fubke3g4e4TleZYLH9OSSkdGQ7fAtn1oG13AHlGj5ldUE3M15GNsp/BCYulB/Q8
RBXA3JGWrH+IVTN0iOYHETCMyUANKn76hzwBijgr/W53N4KL+DXGsr+/GxAhNO7nOBjPc1BPG+pN
yMVwIqmJEdhccC9ZuLgSuMy+uWkgQwgZOC1XqPmqwR0ZIHqxn51E0oVppnB6lZLMN97YwLUe6Og/
2LIiPchBIInYIZFnkaEzg+euZ/WJVKi+jlcBj4BPU7ve2rIRTAIoT3FGXAQvU+rOjdHpWyPVisOs
op6n3sGTLtZvZyFDoKxJvuO4w3kKwh5/+1qNiLA62OH80u+zDHsZ0GmCjCcI+pWBcs4rnf10XN6v
XeaBHQAkrs+2EeUPmQz2rO/ANns3lV5W/b4vzGDRjvjzyBLT3WZNuEMOEHsGySJ7tlsX1zjg69lW
tot0/ybjD6nmTx4i+opKODcF9lQYAsivBGcYyG9C4DbpLlLnCz08kZyn+P66IOrXJJpgSNU2ZBbY
BK9wtVstSfRzhoGeGjiP9orxm21r9W5OSaRkxsA08e0lRbHFYorklKzV4+3goSpHFEyb0hWbCKxZ
xZC+8jbFWtGnln3Bmc++OEH2FxLKmh1Jsz7rR77HX8NX3Wjsi6maELyw56jysi+F131JEPRCGtBi
JG7Mwrc+19gZvIatJpemycUjgDMC/M+F8tjFzgCugFzb1Bj5iDJjnHdFYb3mY/NlZKxS8/T16H6V
mvlMVwrIR3ip7CHckDQ3M7Mj6cogdyeKyDuXqg3ux7vITu0AqUpHOReBp2ExHffqWFvkNVJLyDIf
AXFJ5y1DEMEoGo7mwbSRDungXmxmVkNxqnECNfE2MwFZodWZv51oIQTq4yOwtK4Asd5/ckVinONM
vOoFD9slVpDUzT8RmwSyO4D4UpRnGhdI6/fT9L7ikqqDdO8lzbDjBpNbxJ7qz2ZXgz80QdxAi38Y
ie0+Tw5uj2XExRWfbsVbI6i/Ec+7R+khRApPbO/UkOXDj1QNksNWMqsdrAZVUTFQbsT21VJNbogf
NgB49oNnWVfSh13hr0outdWsEwWWzMDCN4vLAy1c6FmoX33UMWPQ4NnQ2K1xM5HvAGdzxA4CzNCm
9Nat5MFhMB3/QL36N+LsQn6AoHwfMQ8r4mZRM0vfz77eUL8gblttcBzXkWz76yNmP3riLFLv7lPQ
2Du/EQRwC6uvi6WrABbbBlGsLPfdja1E8KYNU0NW0s0u+M6Ad1MrRMDZkQvgZdIMNKRpZbPHFwsy
ktGXO6GVYq/XDvJLgrZfN4EOIjsbuxjLStmfXmzuOi8Cda0dIN/ON5xvoE4Gb9PoWZ8rfNJVkAba
hWYCdKjYp30Mqoog79cmkt8uAUuzHb353TCIkfwtP9Obn5rCFuXGKcJ6NTEoeiqVGTTlSElz2JAs
R2YtLI0XV/K2mjyZJzBiwK1pwBl2NABcuS3o7/A/zXIxnFcEr0HNDeBJVHp/mF3qXRItMp5A3d5V
FnumpsQxcO3EtrmOkc70jD1o81Dmb0WeutiNYt+zakOgyk+ycADKPgKu6QDeUNiBnbgQiRs++Jxr
j8LDp/Bbibr/KnyMOzN89Atw7+YWojIkkiGQmVyljROsaZRde/EDaiR1pOQh7spOYeClRxyHT1bh
NA/N2L03he+k6yBLNlFXGCev8sWqD2L/bRwem6HKvgUAescnzrtLYIegYTDx2TOG3EDDS6vN6Pl4
zbsBDqihV7vLOX0N8GKIJVNOGjU5EjMCKep9JQfr3QBu22zKhDMHYWzwdXzRKxP7CNM7ot5DJXql
rXd08aH6fe4ClZpkG9wjK9EZzbJokInc9yjr9MI/SivBnYdUeYRE00e9GjSre+CYnaM0/g5i5fpz
1Yf1RpPCx3V5CSy9oUpXrhcNf+Rpv9Hi0P2uXB3brSZX3hcSOWKxc0Bkq78MMTAJXAC/vpSjnmyD
ROSbVJrWiwxwgyJlEZ/Jim8zywP3yzwo0Z3iKmXJUIisAPeAOxeUi85s+yPugU4ZEDWRsf+haxVc
3yTf+k/9EQgGR5aBE8/ya+c04G9syWOZfauSz57wzTdTYste8Hw8DbExXlJgYi0rwNRv9IQBrljF
hAIFae70BT4EyaGKFlEP9KIgAB+NcTkbfIoozTL17qcoq0hsDFl9w78KQ1E6YHTmhnSBAsGNmtRf
YQ1+t5Ih1vkj61u2M/xYIOzfOQjqAJHk1IkSlFMVsg5Ih33Tu4F6krypWwisKpmTgHG85wAKq3LE
LxVzPGIk9aPKRJ10tuKXn3XYGsf71nARzpp9yFz4mXZx8ghZTeH4DMwmsSmHEIHNJInPWuVXYGzS
+JfYjX/UquZEMz/1ttZ8L1GDtkAulngGIY/YmGOeH5MEcWXk9n82taE5CwT+5o+WsnxSzZ+MVKXr
7wNs2y7//tf//D//+9v4v6IfxbVIRVTk/8q77Iqvt23+69+G7v/7X+Wk33//r38jlRG8PHbg+fiv
BQpwW9m/vT3xPFLu/4OldZ3nbWFdMmS+bglqh2B1DCvd6AZqHGcVIe/M4oS+w8HTgnf5xktaPgHy
kMcd2E8fBAB4NWwT2X1hcnJc4BxwRBaXWE6TE+6Y8TVTFyQOCfLC4EMiNaC6SJZdoj9yYdvLAvHK
N3CUL/HP734X4A9aZKVWftIQg9rojZMezEy0D5ad4J1gAv6NqH80B7f7OOtFu4lRj2ScLKNdStHL
WZ4Y+LCTCReRy9mOyPFEuJbBalr/4iiJN6Wm6+CMKJGQSHKtZOFmzrBCsrR2SvByQ9HlY+775iNn
oEKvhfdAkpXx8aFvu6UXIWCw7AHpdkTZ+KfZ3xoSZweeRZR8k0vWsGyTuWGxogmoAcdQvDLHsdk0
H8/RQWi+MJkX7aepeW4/AeQsPdHUumHzyxBwIFQF7JniC31VXFLsZM8kxaVugO0HoQsvHIrlP//S
PP2//dCQXeojX8ANbM8wLffXH1qdOpFIokBedM+MjsSj5NZjySbypYldqUB1H+e4XpnMYJ45Akk3
7yaZ9UbBVr/66LIMmw1qMvF2IwhDHcvrvhVttAiFmV0J0ZAMSTt+A3SYtUe4AHRNghtrgR/VRosW
WSy8P3O1kJmtXZ4ZqOvPgWHhsyDxEumNzmbC+HZYxy9utS9GlGRtIwvIdFHj26sW6OEbC7hGqPaq
Ym1J0SaggiIlnUJLtZ2CUVRkD26KMMskAU9YbusorU4gDq0urYlkQTrMqdNbYeXVEiSj7XR8+/DQ
hZEVy5Q1sNr83Ro5f/zzV4U//fvvCgQ/eBlYSPgIgDzqKfvNS6HvtbHIbH+8IC0zXI7SP3mBqT2b
VeOfpG+Xy7KPjK84hFoLlO6Wl85KyifX1D6TPmRavJaFJfe4JTRfmXawh874ipK+YSe4Ga7Jy8Xx
061Sbx11Tbuz07J5yJF3slaB1iWJcSCbB6aaLrFuDSUq886dRAS5NuJlrFbcEMx36zwqo//L2Zc1
x40rzf4iRBAEF/CVvW9qrZbsF4Y9nsN93/nrb6Ioi5oeH58v7gsDKBTQrVY3CVRlZu3HqBCvfQhd
Qgdgm6y2ihethVaj8hqrgaFWDCZ57fTG/boBNTgGfErDfWfNROWsaMubOxIR2MBJ1zWXZ49r/de2
Zd6qtntxDWUVHFBxDh8/TrP3nJfgjpXT9C0PwkOhbv55Zp6NMdtELMB4L+tHxwpiN5cNP1KXO6Nx
HdIOgVHg0VeVTP0dyCweSjoV7MAiGxHzUH8bCy/6oRrQ441/hGj0yqIaZPkYyrRp8cHQjmdJeaLT
4nKhcyMiEfYalXvyFQ0I3Gq2f/72GLZx++0RlgWEAsooCB1PFXrkfPr2jHpsx35gRncMiLtVaUnj
YuojflIOai83gv8cFCGJTDRIdupmkZaeRKBtbuzUpUvQd83abnM2r/s7v4bHh0EDoyRXr7xMpVcY
BxQJsmP+emOn92BnsjtGhb8z20gehbpoKXJjYP5Y9nFgA5o0NDfJSn1qQWNCHhfbrQ8ttwxTC2TD
vQ927z7pgyf8nPTt++v916U+vYllrZulb1+ZHOndzauT+/K+UwjMpuq1F/snv+VVlmUW28DCF6tr
6q2Hf93RiWMUhKMmXSLUTjrieKcdFxu1bmzIrg9QVFBL0OVTn5aY+3YZQqGpQRjqd2v8zkYvAzAg
duk3wwFE6tySVdmWO8A38Nz7G5g7pCOd6UuTVNCjMIr+Yg2TfQQcEzX9bBY+IQ0AnUQgBv5SpVOS
xvD+5gX/Dt3U6Ysl+1+T1CalLIZu2xT2BXv4BFqkPMlWdlZP4L8gYMcyFtzFvXnhdD8f1Wjexu+j
aVeENIpMcfBEE6Y2+DyfPELM15CQ2/YyDrcDYBVnWxfJKu8gnV2FeIoPeozyW7zVn9tWAHJUlF+x
Pwx3sQBnux/t4queWXtr4PyZpo8S2AZTuS3THfzNNB1ZrABFlnGum4F2nGnOGkXF8bd+YOxmzB2N
SK5vSztr152RJ29a3d3ZtW79RKL1gbO4fzUgzLPpM6OBpnQmz6kQwSat9eTNGZrFtYxQsqIJ5Iss
C+POqW0I8jTQ/VS9xPYEhJYmBAutkWsrgOLLDfnRCF1AHwMnHTNu7BNqja+0sZo2eg8sPhv9Zs5y
LZmzJcHVWyZ2pCk2JSpJNufPyK8TQOK1XvQ+l2bcJMfUXDxhUICDBTsqFRinDMRJanZIrzUuN/1N
3YTRkWx54YD6RgOFPbEDnhsWarNMTgHgjWIUl2bJj9QyVZday0Cr+Mcd8Y+pSd4G0YbJCVRqMIiX
mW2ZFO7o1ABYO1O3tdPmL1Ptukrev1+mLkRVJepriPFVbquKXy7jQ54A2ZACH5MpBgVdakWNqIhv
Qf0BkDVX9zRrEyv4yuIIBiE7+Ai8z38x/fGhxObGwo1jrpWYqg9k/tB49D5CnxTwKHwVNQoV1rX5
KWuS90vpOVCWXvo0POoKrEpG6qO4i77BRjB055H/nzXm1ay62kZME/FFpkWCsDGEaJnjOPeIlfZH
jv3pZuQAcwCpsSMANXmU+K3c6xJyPOShQUDTLaosXQMZYJ4huXrona49UI8ujrIvXZAJ22PpV8C5
gilYGH4Ofog2bEbRlqVLWidW2I6nuU/NoDSzYktNuqTIc2tlLrYQj23zA9loNWqFXqEg42p1E+K+
CLNazTmrcSiPamBlHmhkeR2agzB1BYBfz6JV1fP8QDDLERICh9JGDXFCaZKt39ampz1R29RwuiN3
qQTOwYH67O7XXb2yvKRYQTbasXS37bqfExd4JezXd0RRDCfIj1GXK6SzqI1006jRSXVpVI+SfEcM
xjH1UmiT63+YuzjTXGnqx9xPpFuB5nuK1ffMQEQe1aORxQfjR1m1YsqQGgMPcUX9BOxK8LnUEF0i
Pe02vW8iSag8ydZnoR9vqU+LLt7zFK/v1n/emnGN327NDAkWoK5bqNvIHWGprdunrZmtBcxCWEK/
AL4VNQf5VYvehF2uFnTpDSh1AZv+VxfkhtlBLRLo+NU2HmoHe90VsaX80mlJA/6zdM6x0z+k7dA8
kqnVi3xjtnW7oS4N/GZS5o0P5ECXWk2y1aRloY9JvdGVLjbsyXzsKwyoz+WJ/EHnvxSVJCCbPgWB
i/tweSAj13HTj4auAzkulczf/KuMB542Du6Xx56KehAcPiMkPDV11FXb2kZU4IGWIV8Xy59GYWNH
kI+vuQ8ZBR2aIA8CIt/b2G/9cw1NQtTHbIxdNAnz2uHsDhArt178YayQguvlj9aCuDSCyD4Q9tJ1
+p2DE8YJNEEUaF1ykUkUO2ujxgkxyE1/cJcE5dxvdOR81cQQxbf//AVy/nUwNKRlWFKzNG6D+6Lf
RIsiL29K/HS7i+9A9McXYPi65VSC85onKyF8dFmZogq1LTPIfoFxAqXvAoXUktRYk5EuDL9MDeGl
yVujcGu98nIuNrYpJmySoOPnUgIraqGh3GbTtKIuyr4CM6Qu5L0M4ENoruSyDJAfzViWClTpLq0w
s29enSPpCSbKUx8ylFeWIQqNWRYIVCBlrTzNBP8sfYMiQrE3kbZb1Sr82n6UTKEW2cAziXcWy5+o
lMpi/53vJ5fE07dd301uNI7haqxT7VxYhvxSi78thftLUJv0mNnI2DWjPbyRVxX02hlEHOeLmf1t
KK9yBGTON5GQIy8cxZSsKdYiL6xF5sWLJtFaHFpb5z9/M7hh3t5akCq2uOC2YUvUo+c3MQMdgpFt
4BjtxZhquZqUsjZdgoijpKAFjZzFRq10HFaQYInugsFDmQny43jKffLDCSy9t6sRAak6umtl6B/6
1qjdvEjSJ/zWKc1O6XOJk/Qq1CNrRzZg87Wz3UXf5sz7ZFWvrBLsTL4NhwRPgn//mnyrrCyfsvPs
2Qe+s2qrSszrtNjineuo+SpjAChXY5i+SRuq0bSO1urTrtQbBpUbu1rno1EfasilA9jMncNos/gL
4iy7vNTHb30bfLYXoEeR3Smyz3blH2nx9M1Lxq/MrJ8a07gD9bx5xDnUu5c8fw0RLnqzajvfKfXB
bcKb8k34xuUdFBUJA7Ax/2cO0YYL4W5Ub/J970KgnI8xc2r0l48eQXI+eh/zICH4aRVa82Me1Ba8
C/UyP5pfIY0B7PR9gFjVUv9tcgL3P709erMfb4E8P97eJOvVkLUghCW2qcrO64WNgrGSXVnXp6jE
bBZPPk5VCN01xVOmWe+2ZXRpkR/ravE/fgvObahTBdWladsct0qEP8ybn0LbA5zvp31yKWwwxnjT
YZtPGag5LQXpsp1uNBMKIfzKTwmnRJbcHM5sqpCBAPtkBdEs65kxP77gl/W3H5nmszFK76GxhrXN
E+vZURfQulGTY0wfycGxy78izSovc28A6bxrm/xArkh9AtMYcH9LXa7H40Y3+q/QKUlcqBmKhzZr
xUNV1+luCBhgtcpGlyYonXVc2e1msbHWi1djYNs70zTf/QDx/am3jnlshY1AMyCtu8TzizualdZZ
+pBjG6RehSyIxJUXgDZPywqiS/zj8o5i0wwAUfCz46SBCprXtXkPql2vYqURouHZ9H1sgd+rveTV
icJwX3VhvisLTX9LPG1FDqiSra8HE6yDAaGWRyHxtaEBWtKWK8YCBKLdzEvsw/+4K4rbu6LOdUvT
dEMYhgFugKa+Kp82XGUX+gOKMLFzYEJNfSGRmMjymcj1zAWrF/tCJrmxoTx3s5bSB4UFLDY3SP3p
k5zrQuYJchQn0BxjnEeXAdKM1VOURKC5y4AACIe7NGKGSQMaaH3fEHI514B8iiNgpWrVNIBu3TqG
P7o0zBBkjHfURLnpg6f7/hHvrTtqDvYDac6KtwIaUKs8NLNt3nZ3OW7dP32zummooSEq6p/T1NwM
DbBMaugfPsiJJK4wh3JfbSynLK4k1ypp51CuyTJ3yF5tOLbp139YgFiL3FpTwIXcaVaZor6nSuuK
Ltlk8XMEpaOG1KwQl4UySWzrP8qc2ftPfmqaDZDzpuNBu5ok0Mi8qvimD0GCEuNh0bEJi6JtXJJH
Il2b5aLYnVNfbDuFF/CKKngye9TTw/YOMFfVQ8WKvYc4D37JrQU6KiozJwlKGfbA8FcuNemSKSO1
pJwgehG11uZ2oBuf/vwFt8TNU1/nNm5wpgXmGhfCvM0UWPUENT8bYIDMzxEhAqH9pc+NtyLSrXr1
iCpUyXMITaTnNuPg0pqReWpEmz7HUQG0Y1Sa0DtBV2OoSAEMZgrAkwViResoRcwGQYUo0RzAQeJy
R0kcuqAse3wOyuhE+3hK85BdK/IDiAzx8KAlkbczw5Y1hZLS2QTs59DgtoS733ffjJDeBfoYxMWP
Lo3iwP69+UgSx7885nwweUCF+CHEmW/Ow0AXiAOdiZQSZW6kyPi5d5LXgWJ+nWg5qo5176NRM/Bz
i9HSAeXmz/8FRNb/9W9w8Jt2dM4dDv3jfyXXLGFKbPkRKeliYwINEcrk08qPuzqALqJWgqHjm8Nf
5ahFdxWO1E96km6g1YqyPoAgPbEiEDiKtR2yLyW2LiGfNrnjy8coA2d+yGyBEgW1fIwL1p1jbKYg
f9llq8kpI1RDdPQ9OWcaZAeh9LPv4nLIVlU3pusi873t5Gn2Y5EIcwuotq19n8JMezCmrtlCAK/d
T6GH3SzEM2rkL78FQdEgFD0gMl714xu4ZG6CM9psX/wTxHgW+z/9aZ2sjX/2EgU0iM+qodbwzkBk
aGUSl3Xp03CWQrHP7HQPdXyH4uxHuJhjhoJSk4VLxPpDnic7MtHg4qYnuGkC8Q0/PQR5W7YyPuW9
qQHNiIsAmeauzbXnosq7Q59Exc7MBI6pvj81rpNo9VlSc2iSaNeO1fe5ixpPD/lU+tsxgbS/yxBR
OGaTox1xXEDLcGCk/qfmJ9e5+clhnqYWWJaap9JIULco8FICNVmU/BSG7dduDMS2iRroOOkjw5VG
AIbkp0/92V3NoVYlINPQ48a1mbs0fV4EBUohy1W4f/7qW7cPWCjaGaZEesLGlsvQ9JsHLKANHTcT
8B2qIQsmICbBwUPVtAJVfrnxEn208jF4ty2t/+qXGwb+N6HXPWTeM84NydcpBSfPCTt9G0/9+E2W
L7k1JF+5ModId29ZIMpLF2dQdM99D3XWJE4bhdF8MToN0CyQAr0uCI8ch4R1pJiEeiV/yNDU40ui
lePVnHD7XPkeSl7azK8ufooC1Q5vxb0HDfq7DpoCyHTipZ28gBA1xOnvWxC1Pg3QDNTiep8xGpA0
pRlAVaeu32FggurPPMNDnftvSRRhKaQ3/vw/cRyVy/8MKrF0wR1N2ogTmNyS1k2YoDG1rhdWPl7G
BOgeHYW4EScLZX6iyxgnBSpS4ZI0QA251Bx5uxky1FMiF5a2xclCjaf3eZ/6s7eaTZ5Lt/a8Zmt4
LHBTpb8ZIq+7ye0yv0YDz6/UamyU6ssDL1nfDEzQvtsGBU7QNBCrHQO1IGAIoCyO4giv/loqUesF
oxceIzE8LauTh4M6t+dMTNtPa6iZFg7Pd226W9xpGZpT9dkqhXQ6KmTH/BRlw3BXFmmIrFOOJ5WV
ArOlbIleJ7qLU0sJADcgaSlHGipPR/FzMEO3igwDRZeyJ63vrLfCBEIG5UmG+6EH7aJGKcAN970T
8r21WFdV/i3qe/C5LdyBdr/pIsMy7lFtFTtDAE9WbET1qSAt+G5wdA37S0uDmqZifVtND9F6lFjc
tUKHoA++aQCdXWcPKIfwXVtMmpsOHnxpwsesSbbTroEc2d00yw8I8ZdNDDYUbEAoaOTZmsBE0J9G
FI3wRtRfhmeoUiJaa8twKmtdaGJOEDCFHCokZpx8LYkXN8+SdnkqkBz9Wqeds9KB8b3YOuBbyEBV
6y6chh+tviascqscNOWAir3egUe+PBHiE2Um7S2YGngoDgrZtWBBZ4DohLqnALIjY6yAtHT55Bh8
DC9F3KCTiXUiIwE9HkXTVpnKd/h+8MqCCSUBqGdMMKlLS4mh2QVkzL3uJ1dnEPZjUmUhStSA1DBm
eDAPY1JuhrKfNmMfyUdy0adXgce3G5rGXpjCfPKkwdZ1DgJFCSWfpwDJznNf1N8goIVKolmH1GcW
tuuotCxEVkDYCxOI70GSYToOVndPpsBBXSG3SO3maDj8Abe+CXk8G6pxUes8LrOoNbYygnZY/Hxj
b2vUFAH97+XTkhAbANmjkV/oRQsqoFXhhnNok+yNbPMi6n2hUFF30GLjqxn4UJOqa0B0DF5+7xR7
cHEDkjg5SMP74ZSOv0tQuMA1VUavVnw2VFMAb455ABwxa3VjJw+yxeGYrToHGo42UePIGCi6XcdR
IlPNJedPo/Nkq3mfR840DVApewWBvQxc4RASCnX2Q/gmikmkrfbSBN2wRlqHXfuhHXZDF6GOcY4z
LKTFyl2EDOj94A/12mg8/0spe5T+ygr+I7H0PUSAwsBty8iNk5797WTiLe5D523MhmplxWl5ByIk
ZBuhMp17enVoR/FKitF0Wagbo5NuNaQJzmTvag/KvhVEx1Ysa6rNwtyYh422Otie+Tr7LeupVbK2
e1/FjLdFuaOctoYnEBiktjd3bVM6dxOwvTRoUJq8tD57WFXm3flxe1jy4uzDg2z/XKNStJhCL36a
qCSC2EV8Av4XYXignbVYgHmX2slsIxi03Q2oFo8CL67RjRIimUq3shf6BoyZ5Mhkys9Ok0C8ch72
lHClGk4HaGclUAjX7PTCa1UOO0718CQixH+o+khaof5nVFtnorPmHioZ9iyMsB0FFZYuNBDpEDEP
fCTop75HEPydFfvLmNNvQM+gka+EVGf11OUc2Wveq6hH8FcX5d5fIr2IMjmZfA0Hs9p9mjdrsY6Y
yNXE2RvQ3tRF4TnIvXRh8NjEUGUsg+y5VRe75K9BpA8Xge3nc2MgqM+0HqwZ0WTPFU/So8YbSEIo
3yZpg8eyCQHxxCBN+Od0FoJKEfqA5+t9svEgOrRv5TC+QS1pm7SD9uy1Wn2Hp0ADWS7YuXKTyq1X
3boyt6ETa89gVK9SkfRnaG9CQEBj4xtiAIlSlXP2QRLPK0ZqxcLy3lckO70wubEUaKsEGrAIj3XP
URgoinnxypnpX2JEC1zD9otX3feqnd121oa6dim6lRcBI0JdGTsXqOboD7RGnvprMo9mBMUGtYb+
sUaY4/hbMWtdJjkD3weRB4pBtDkUO/DQn02LHYE4seIeqNJkm+MSQwr4mmkmr3N3QgH40uqhv4zI
47UQh9Qzu7ussjWUH/aHOxlP+tHXWsSHmWUl17HBdxnkzmGn10AarJO8j0DW7vwN9hWoyhK00OTr
bP9KFx0c531Rs8Qt0yD31jId8Unq+0727x5OnYJoncXWd6i/+Ye5S3NRWo2vgQ3CQ1Z5d2EazItG
rO0PHW7y5LbYqTs1/4mNyABGBnUsK3A3dii8hO2Ij0LkB3BZnztQ7+48Fud384ATdcWq0yWS1sAQ
fypdbgKk4rUFFA8JXHxTznwuXU5DNPHDm3p6XZ4q6cmjsxFQhP1EX6ef57sVD6/6OtCv1oGEcl9c
Z246/a6tNarOQds1NF/8OmfrqrEAdgd0fQzcsDZaAGgGsZc8bC9jpjKiDMlKCmiIqO1WFqjf25gy
mBmvZ58l8AHhwWmHAAzKCSgMfaxg9jdC+LnsTxBDqg6L8j21GkCWFF/jCLncB7DIxucc/MPHqI1R
vAu9rjXH596MLl4S91cyWY3ur7Sh8oExwaAHdOgGWzVrQ6NTVCFP2WQ/CzPOIXcTd1/rbsRe29T8
U563zpfOzFeNOXZfo5w5uwaZ4y25RdI/457sP8dWm1yQGI9nN+bU4WpougKnO896ijNoWmb4Ahea
bR/jJGof/ZK/dKMGiSZwsx41BKgutmafE9x0HjN1YWWpbfLODDeLTdfrR903zTN5JBLskQz1j4H9
PPW6Zr4MttY8S/6VOh0kBZ8CEAaoZ+J/8gRMKVTTA+slDLj3CFzXevaUdfeIOxJ+2Z71jFNgGUPb
IwQHoWAhjqYyzyByroPpTWfIWEOi1sct7NrYbLqOKYpkeLmQLzhVvCwSD7kf42lEYmO9DdVub09y
EKhI0GDTy0uxAzBicqFCeY+ce/YlynmE9AIwqihEzB7Npoldwp3EnnUvALD84kPNbfYoxsR/Kpvy
/+yhXsUzURVPj7ViM4K65kL5WUPR7hplhroGMkDB0G/NePDBVsRDfI0E0rjpgiG6N4IU1MRARvft
YagbdiUrXfLMERtNx6b7fSHlP0aoiBqWEGdXvdkv8swdgxax2+LXk2/GyPqatElwpGVnPyvKjz23
XmePIkyEm/YMpSTAxn1/i33VQW5ULQBpkfe3OPfZMW9Ddl2WA25BbKpBQ1KQJjCr2eXqTenJ4K/9
zi53LO++2RyPqgKly19UTyvLT704YPVdner6i2EO81jtdeIlN+rfzfsYg2pT7oYRO7Smje9c0/+I
nA5nANVDwXp/Lz1wv6k7mPmXVCJVVI2bzEOgblSqUV2dQ1/dq4pdp+jIoznid+SwZ4dymVUw/Yjr
tDo3ajDyk/cF59He2ISOgYUKrV9lEIXcWQXuI7E1ziqji96orCNsnIvwTIqkZC8FtBy0XAs2JEJK
tqlLhhOz+ntyW+wf0xOPgYSYFv1WDn2MSvQT+9pP+ntrsd20iinwv01QkJtnyKq+2ml9aqbCQC3g
Uf8Crg5qU7DhEZxWRG2GV7tK9C/q0X9fBNpTq3wgMCROCTQ/XMuKsksS8HoDbHf1mOvDGRLaxivK
0dmHMfBxIlXaxmySyZp7gGlRF72zFQ3tY1p1oOFCn9vQwsJbESdqwF/uvfhdA2hBIL3VzJ6qRBbv
RxuimghRgR2iNRdLvbFecwDFsoJHyyjYS9TuyBoFlQklE3alXg2N73MgwO2nbqJ12r7ADXlN3cZP
+QYffj5PzcwCGY6w0I62Wck9s3DIhJaOLlwQGLChqCHyMEDI2wG7exog0IPiiNStxODcBbrzdxg7
wx73PHCvUNTk2DmQ1eqrur8K8K2vEeibu0JDyepW2ZaBEf9CFB2Hmulio1ZS9vWaQwR0fTMgtb5a
jbJJtjSwjAqjUwrNCCbQS9IAvRoydz+cuC0PZA8te7pIZ5o25vjVA1AL3207O1OrRoW3xqWm32Ik
cJBYcQ0vjVd8ckYoXcNIw3SJaJiaXWoiMJd1bC20HHBSiGTXsjT31PP7MYamk7p3U18MtnPyJ98N
1QCNJlBP+x9ALt12biNswsFpV2qm6ZgOeFM3ETZbOoHRF2N40ap8cGcUVY+6ltjgZdsFM9XkkNwv
tf6OIFMj6JaqUte3xSH9L5MAJbK2DZLjKCDgp2svAXl30dlGrASZr+CvxUKtxdWDsr10yc0J/rLr
YhWZ0KAa9eDqN7b/XEhI0U4DFAFQ3Tp4Rq5Kg2z+CPCAGp0Mx3sC6EMNkQHirwhtsNo4krsm6wT3
tAh/rnJHpQ3nrmysC/VoFmoBXzpnSoDiENzt/chHIQN85c0+844VlOhfatQwXeOAHO4b1UUpUjCu
DQjrkTNHXfu9yEZzRd1BA8ogtAZwEZVzUevldcqi+9m3Bn4ERSpd3ED8ftUmeIohh/pILzPx9MVk
Xn9Hrh3HbxaP/fhE61iB5dZQbAFsZ0IJeqWZgkeqvx7/2aVR4Mj0eZRV9mdnUNI/d383t8yhXhB3
KFPuadjao/zPk9+X5skJ7eoBAbH6QZnMNDBPMU4VD2QvNH02OU29zooYXCbdhtobZDuca++jaLpU
u/O4da6TugRhjjIcg/wPOSx2nNU6yJR76ZYG5kU+5i/OQQ11jWHS2vUMC5WA2cR99I3kO8kEZtmR
1VV+JaBoXI8ATidms138AZf4Rr2yiviDaEAqVHE4i3jrxOwhjrrXAS+eQC4WDGEVfSOnrOHOtsPZ
Z9XmQXo120J9cfLxWw2tQ3x87XiFomJ6bZKQu5nC9DQIis4DNCOEuP2nGajdPgKqllqIwQXajnR3
Ed7AZst5BsVFf2myT51fI+RWsj25/Zoz1OEjMAYO6usACj6avXjl0ZgfyxgBICrEgwNBvtdFbcaX
aNLe6PFPOwOwgbfM0rwr9TLQjTZ0oS4NKA/aAtAmAcwEjiiPFhypSy0Q7IEopE3Dx3L0CpARfF+O
nEN80a/Sw33DxC/ZCjr8KgMuD21jJSs8OeSzHZXTJRXDd+qJLoWGpKFNUO21vUPIxvC5Y52GDZYC
8KiuEafFNcDmIita4ATjKbwkAmUABPIxz8zXi/WYpv2uK1n4PFWoGxGBXOvSVBGn2XkchzWk6PKT
HwAyVBY9KqCwqKDu6OmIsrAsS3d/zn9wynr/I/9hWzZ3kBWHpIwOvO1NUkoUUcERvcBD2mfFUeg4
usiC/XQ8tmV9BwEWaKYOLXCHiscMQrkBtYFJgLGFA/FfuD18N5jjfzMMfL+Q2zK/1FqESEPGzKex
Y9M6A87qoSg7f1vIur2LBm+CfL8V4eFdtge/nPwjd4zuhMoQ0b4bNAOnz6zdjozl9wDA+htRBc0K
kGQgC7DdXNnV0L1KwJeBi9GLH2biX6CLOvpu3j5qTRFCZ7D3N6WTorqCBe6GUFsu7inyn12/IOWd
r2NvzB/Gpsu2YVlMF5Yzvg8GXiNd2UNfZRr4zvAjBkkgJCL0GLvupBH+wTJN/QSOt+Nyr9K/GIMd
7m3RMOyt0B00ALvjdjBR4xZdlLwHXRZBsxN1HUd8MYpSv1Ivkq0LtVHj2aq6+KkKoi2ZfVEVdxO4
p/ML9Dk/osaoUf4wTQPyJ26jQ9MQKWfkmdoYMg0KFNc6kenm1lSeCIRWf3T7AGFXBBmfPC99aId0
eE2GHjSWdgKNxQ7lWUdpog0QmfEbkgN3nLfWTwS4HgB76F89nAo2HaRfz9CwsM9WmPC1UPDPvup3
elpm92OspfcCdBjQK0aUxLYQBwALOL1nDnRWBeqk7KhLzh9+kSjbnca8EIW/omHDMuTzdBOVe6hr
QEoDHCfg4JdRgsVLrYJ+DwvjMz13AoOthF8ET9RrsU1detbkrwtU0TnJWDOAzoxnad7YwNMOB2AJ
6e0+Ow+1sNbDkGbfNf5/9ogK2YEYWzi/WyPSJuN/ICUEv8XmWQ7wCEgZC4uDhCFtlbr8BMjSPJCk
WYmFK9FDVXIRViDxhTDm8SaSUTtrMdQ6BBlmlQUaniUYaBLnQsugeQHtBerTTJzwWyg0fYg1gEQe
rhrgw9ee8LWTVBccKKcTdYEBA2idmmSk4Rh4grWVWdD8Uo6WcOBDzWXizTrLZMdgJTRNEh9UdYRz
JpDEXcLatqEAxjyMuz11oS2Y3Q/xKI7KryQ/Kxmze/LrEUHez0bygdbO84zRDQEPX8leHRG88T8E
VB1EXa107jcXqMcCeRP3s30MkW0g+8TN/kH5E+CVN/yzXfkDQfstwEZ8bxUZv7Bq4BdqKRmgS9Bu
nGFMP5lRoXZCMDV0ukOQVnfk6jMPBQ+FfQ942cNghYMNrGAjrymypWsbCghr6tKlaOt077PxhPru
2TNSWdMawakEkfEeXR35vsjxHDcoRfoscNiDXIS5spQvTQDG7wUhUOuyTI9LmezIf0wCdoBm6ft0
HiD4IUGbOrRVh4IZLapmQOxtnSZtfdLACBiRHMcuKqzMBiIuxiu5dYPDRpfF3BtdgVMoNsJQ3qfJ
dPnkhG3qvBjZaK3Fj1aVpf5Kdq7Z9YH5xlnrcl5A2ZrVp+UioqL51DWpqw0lgob6enGjFvnOHmqR
m6nkcvsa5BPUvtyYWRy4XaZrhbtMbKhfswhWWpiGxjDApgalFHB6bR/jWApQOrTOLaXWPtbqgvJF
+Uqzp3hPXRrIW1TPaIJHmqSqOewLYXrupPvdbEOFEgOohyk+kD8zoXRv1vOYLIEMj2xxJ7AbRf2Z
uv4e6+LomUblu1LDWTFz2p++BgRmi/IZX3zdHECnDrtrWDr5fsImeIe3vfctHEmA01LQ8Jx900AG
n9TTIC+8/zi6J5/TKp22GfawOPbAtReSrazS8r5BNWZDDw6JciQNEqZVX4gXKFyMd1ol3zqj01+s
GMrV2Ee8LWODY76VmtRfmF5AYuGX52/mKU88nsFPq4OdbxtI5tjheIkgkQoyI2T2yLYMmGqUuhIS
zyhw6EEsC2w0nNXU5NZnclNWVbVhPJVbYOLsY5mVPWiXoNFqUHb5Ujf8e1MX3t9tWLhBbBh/OVAY
BFEkD588YV2zrn8JJNRC3ZG12DGoS8BFfQwHJLLd2yaNg3BXH2ManyeVfjPPXKZ/8qFmCAmQP+/0
zNunia0ZhqWDEuNY3Abr/YZP1Y2WCXElWZ8blIcTugyOGW9Dd9YYoX4+Db/6ZYptdaHGR+SJHkhY
RCThsAc11q104c/sYMlG+66rbFSiTMAdNlD3GrL9TrliYe9g78hAg101hrldTkYQugncOGYMj2hw
6FIvCqHzFvfzUQrQgfweWqE4KFkXEVXInqhKYjdKiCh2MG7HVBQzoUguGokLwchDGT9UqqsPdWRo
pz9/lv8KadiIzgN4ILhla6hywm+ezDpUcjiE+NLzu64bj6H/ND/DpI+fXuak3hZqC450xwmqM7Ib
359S9OhCfuVo9TbkNa4kuuTJwDvHeKC5JP3g63G8HYsaUTEl2FQ7AroxOALejU43ffn3pBTiPKs+
GPJ9ryChng7yec/8/FAoBSGymTWrZptZQ0aIBnzxD79Wzf1/lJ3XctvItoafCFXI4ZaZoiiJpILl
G5TDGDlnPP35uqkxbe85s8+5QbFXd4MSSQDda/3hFmtLvUYKLMQ7DWK0224ch3ykF2RnsJ3BQ16N
7iLg83nP8gQMmeG6VFrb6jxU86uMd1lqrchO5ndWkxVvXlcuh86337VG/GPkNLeyqaozu1grevNC
tbqLwISt5HTxdmqmpec+CcPr28nxdYpLlHy7zAd/++9fLA+SP5JVjmoja+m5mmVAYPkPjaGkr2zT
gVh+79XDYvbM5YfmTqxHjyNNqdAjLwfvfwnxw1tehXnkCHEOeQ3JmVw58aMYIVtDBS6c7/nAcrq4
Q4s82eggvj4h576z2Qd9M1S8FWw3qE7xWDOiaISmV/7JDtXTHFbNaSgjLBf0cCd/ODCvVa7amXeM
S6TesZHAQNNM9rKJitovk7Qg3hWGoixgy7eb2BeI7N8PjQYXaSGDmEdnO6sdjv807har1PwIONO0
P1OEGhaR8LqJbdPYVfn8SbZuBHzNwQ0nFJ2suT7hCVE8yNBtmJw503mN+8ZpBCSycLsHabfhzp3A
wSr1A9U1414tjXFVoYjxdU6uAxrgzsvQruqH0IE4828DbL8q97PnrSKoEWq2+/df1X9gDB1DQ07I
kjojpmlYf9wucvI37eRq4QHjHeppiyHq77Iu0V5b01m4sdo9O0kxX/xYX4Wlob4OE2asepV/9eNK
fW3r0QOskKODIuZ4GSxQ10lqzGYZO1WZv+Id4t31jBbMZtWaRyx3mCs2nqrvq48/3071nZUxYnZ6
A6lHxTivPHSU17dY6un2I+psMnLDraeq/utQ2SGHNsNSVnr7AZFGy4SGyuVTYo2Sm7g79qXawLsF
l2BX5nvbcw+LB/4XCnMyisqE+RD05KIHvDjegHJru1lD11n2pr+fonS06yk6bZSn0MSJI1P9OIWc
ozaOej1FINARt78icesfs+oH+xseCrrck+7agIIkUOoGoQo9PeXhZGJkLjBXtw49TP5LIsYVv4Ff
8zAOz2UXNLzhabauAhX+fbNnV6Fpz+Xc3JFvggciUqid2PCj78PmXuRbm9+b4FE/eq1cNX4Z3NTm
V09FDCguzXzdqmq6CXzPuniKj8S/mbxB4bYuyORZF5RVjo7VIgUpQthsfoyXnQnw3WPcRm+y9XN8
zjLj4XrCqh6wCJrQ6y7sTsOfwI92ksiipwpgrdH43KLl8liLg4wbdd7IuGwNVlo+eH20NFo33ziD
nlyqme1MEutwpUBsAEr2f2QTuiEqtit+L8xnssS56ErirhO7JzXROeodBdpum+GEIG6HiLrYU/xu
ZNM5x1DwR5N+Dos4+2vkJrywjCZ+TeHPrlIPeS+s3YJ9aDvKE1YXn9pScVAZ8OONGqnOtuhH51MK
I03Jx+Q5iG3lv3zlxp+EFFeDgWo6pqXbuvefePBkHExtzqlQub1LGmhSjp0GSyENW3U95a6Cbyex
28HvhMabGX2/heQrhZT/Soc4sRqK6XXA1+iv3vPx3aXwv/DKZtXGtv99qrXPftCG7/rICgX8snmZ
I0zGmq5JHmvFtbZ9N6aHsC3jwxQaGcl/IJPFf7kXklb844cO3dZQHX6ABvRbFk9//NATy+hJiRb1
wYQ1eA9Vw9l1oFr3bVAED6NridW51j4rHplcNHriryqmdVVVduTFynhFzUz5lmfQhvQGPKFuKOpK
7ZrqMbfLejdNroshj1Md4dSZoBu6+TJyx1xEmU6qciZfJc8UdmwecOf+ay6yEKUey32dAqtcGXzE
T6o+OFu9j/s7knE63Lco29hNZ539BGMwH0DsZ9fRHq3MQrpNV5561w9/eGn2NQxV6w2bMX8pTxGh
y18/ciX22DuM07aA7by8WY4pevUvsUa4ksnBclwZZQBuLezOoPm7y6oOQVSMQ30Go2jNtX7yzaQ+
29zK94mKT6rsC8fJfUhHsmB8leVrSKUDiPTUf+EzeKx6cF8LzXvxtcjhdzJRRm/c/jtqw1/8it8J
2+lo6VInekArP16GWfT5tngsmh4Agp58lktJuXb8PZQnYM8K5Py3QVgvi0rlt/j7q9hIoDeORQX5
R+PVL71r9m1gYfR6aM5yGylaCH7/0pJ9clOZF/PaFCPlpvLnvEZsMUWfnCf7Slr/t3k/z/JznjwL
VAZv73XGuK6jaTo4mjIeylxNF3NX6tdYABkWe9W/D3LcrSlfyVifIuhNXnc3YLBTQTngfEU6pkh1
9Pr6Om6qvruqM+1VZ8zPDsSzbRSGDVkEmv3s5ecElcFl6M7tTsZaEeMSWHh6Vj7JEPmh8hCZzTfZ
6oIYJoCqqVsU7kiHBNhpiMyVPOgyWSVfNpQYtx15YjZYIs+VzupRld2y3WkhcPWpifBSEAmu2znk
qyCBHYdAU7Q1oZ3tSa2TTgQLfLQhOR3QOLfurDq88gGLPgmmfduV6qac0C9IPAOXJqct95NRIDQW
uOmxy8tLaOL/kBpucLmNkLFMjABQfJHj5YH7zj+eI3aKB7JeL50VRV8No1k58Wh+wv7b2gyuae3K
WkteSj8/yQEhDmmLUSNpn8cOWoJKG60w2A2/Vlq7gqZmfsoi3WZPg3oMiw8YkUHnb0i5FawiaWpm
EF0ysBdunQFBFyHuih8jZKeM/T5CnmMyrWIF+Lx+qFX7AmYUdQ0tIoUYt/VTDJ5maY6G+xV3LlIU
CP+6DXxjeDol5mvjx9hyCq37sc12UVqPy8lhTW6m7U4pAuWv0jRBivrVe+u14WrMremxgZuypwpY
7XSvxClPTBrEpBZyGz6Q7dkG8MwXkyTPhZLt1dy2PvV26m8Taww3NUlGxBPnz9OsOGib2+XJVcw3
GYYap4BpxPoBY6lHLx2WqVE5Jz1W7FNbWM5dWVjfa5QHY8QravD6aIn6buzuQxho7wlOKTrqX5k5
7zUNdHKKOcW7Wuvfi7Q0npSyb8gX9GS8xDDk162VgfTjHmZhxOR8Tvq3f1/Na+afmRQXURqLa9Nz
LB1pmj9FA33Lx6dQ1+JD6/UG0g7aIJwownSNuRmCKJSt1m44ut/sxE8Wtdnor2oL4T/QkvHJ8EJY
dYbZHPy550ASYyuMuJ9aM8U2YKbMpmfNi9lRIEQ5Pl9CMmlenH7uD9Sf1UUimpUDFLe2hnjh5UH7
0qrd+MC6+01OdfM2fyrc4ChnKqalnPzWg0HJxE4N3Us+fG+p5qyaMHRW5WgUME04dHNQHvpoIPF1
a+tZBK/p1las9l61k6FG0CLstWUvVC+6aMyeWlvPtjABlIWM3Q56Ut8ZbVxSS2KsPPwyFtP1hypV
3nHP8hZxHUHxyVo93IRJ7C+oWqoTy8pJWV0t5BAGNw4V91vpCidlIW8WA7IpDzOVlYMCufwWkhP+
GCuHWbirrqwxVZWFX2vu06QZx6bQinuXtYOCWRwOSdARXLRTRNsGYrDmvjF9zHH8TtlVSoJ/Tcff
uQiKUjuSk9/Ik13nsDlcBo4xPXhq4D3JDlSeo4Ua5QagrLPZwidQJTphIIPb2sP56lYnYzlsmpWV
odn3S7AbBijBtkLmQOAZBM4B6P517i0k45UvbL1jR/8vKrlyR/LrjsVlHccCFlVgnRLyfwg0DTDi
AqOd4oOTZXCgK5LJpJAz9qlhhRZqHp07QRQvFGH3nCMdF3rz6kp6xk6dGf9+XZp/7qBgVmrov6oe
FW0VD9g/FpZxZFklCTKUixw1vZ+AOPBT5SBf3ZpZUQmjq5IUm+jlTtNtPLesKa9P+ClAIn+osciW
rdvBtbtTFoXYVYtR8hBDWV3WMeXbKDPINA+KXe5yOEeLqMc5Jak8Crip0KGr21HfeQlEzRKi5kZy
raQPqnx1I1iZpvr3EKHhL3t/OYjYEBrnf//cxIfzx5Lcc1BIssloaq7FcvTPT65p/BGeUVvd5Tbr
X4t7qbX2bXU4NgImyu4kWMhmm4EMNWpkiA2btHkroKE51sqLBC7oqoZhv0A8LTwWcUuh3sgObl6H
RxmiAAeCW7btTDmryeiewtL3tpPe5+va6pRXXZ1QdMBKfi+biqMmi8ScYIGL3hSfk9Jz6+eqKecz
eto7O3QVsqEq3JaCO6NsutE3FSu/nRnW6TJuIEjYSEU/FsAyJqeBLlFb/TMX2TIKO+UkBwR92WDu
UvUH2QkNGDXctB03snfWEg2GVoauRK4sICgWb/Dy/E1NcX8jSROOb+fLLuZmLnvZO9xFZVqfgyQ3
L2burCWXgtsZZpEiIYIbsHEIIUgu0atQzG8UPr/HQ4nThYcp2iQJ+fVbnNb2WfKLDERE1r2PyG/V
GSu7TUOBI34NbEMHC5WHT2ExsJiajOC9yOGSTIDg9gATw3cF+r/eZ/Fb00faoax1bSmnkzkIl0VW
RyzIuvQFDOoGv0OxMVSCXT/4XK4DgBRzwAlhVjJ/10VDioI4WtRXeTKtSd7dqczurlh/JD+jRWy7
8aJWvHILOWUCVGCeVCxbz+oU6E9KO36WYSzL+o0ZpfDCBM+4z+yTEQURi1ZGhd34eRCTnczsN/Jc
XThtfZLO7LEE+6pJzaUizMZD4UeutyvT5MckG6hkpytz6OutbCrNlB+Bub4kqo1H0dgpX4bBaO99
YXXeaeraslHVnqeY3bGQdajKqHiwY+2M0CFXv+8qq55y7SkRihCqV8j9z7z3hhy6UFP222nA8SRy
pwfFUnL02qPRRMV3ePVna3ySBwVbyKcisXf4Krn312FZZACQb8NpnY74HxVGZEUBi//q1WG/u8l9
jKKw17Xfhzr6q/Di5ISxCq4icF8W5tg476aKsmRgwthujbS9uFHzhJOg8x75GuJMtd/tszHqkWN+
kaeJ4sLbKoY9bmQzMPj0Pc19aQGTHRLHxA9jgrkWcqNckDzwNDLBlbcZvPzbtRm0ZYjnJNIxxaIN
Wm2vdSGMvDSceERr2rPR9d4u8v15iaeq9uw2oXrUC+9dtszRay9h+aLEjJQRLrt7HDH0RznZMlNr
kebVfHcdnlk1lnr90qTIulaxjD+XgiqhQUKpUa0/ypBqB+N9rhbPpMNUBKkTLVjLCZ5dYTfpmK/B
ZPULsga8S5BHj6U+U7NK0WuQHU4RGI8TdN9HtTF+7dDFDEXBjOqPGbeOWpwqERIPTVyuda8Ouz1G
UNswcdxNUMbFQ1Go//Eq/tk72mnPh13YyXECdr1kCU+O329eYR7gsFXpyCEldXAgZ08JjLQmX3Ci
sVMqw++O8hdkbv+vkLpA3ycfc4wCAj6VuYBFXG3ih9owx3JVLMPM25ykTb71U+PfDT7p4dalnAOr
3tkrbm3DAcNgtRGmKa0bIphgj2+3EWYZ2Cc18v8cUVtzvwYf/6Me8SUK9QETD8t02k3XkBRxtOkC
Yk97TCC9HDu7xhmms9T3Jmi483TlcJzYFV0Mf35S+hy9dT+f1jZeMrtwoOmtcNYZ33XFiPeuBpxX
TmbzdUInPbgMyvg0gMTYpI3RwTfy7Eug8ZVXjmV8t9Oj/JjSBqAaawXrJfNCPMKGkT1cqLYHilGr
aZx2Nb8e9ndkQXtxaLA4w7jVepIhr6uKFTDcZisznYDQpsPkoIVhDdo3x3PitQl6cHHlHxfGbrSF
udkIN1nVSHc45CZ3V6qyj84GEgM7y0MNEKA+ylA/rUCu7S4YBVpXOIfgZgmjyRjSTdvODX/PEM+v
cC2BPwiYlOKfNUxWn6U6aG5c9G76aET1xR9q4Yym6tXXshmMCsciJ51fo64oX/MM/o7VGeERZp3x
VhdIyAXma59b44PdI/Upww5KK4hgJdlmMIaRvzrEW8TgFmeX0/SQ5Zq+guYWr2TTFDH5Sh5ac3oa
Es/bq2kkvHBEb+hm/l0dRHfXWA2lbW/BEd5pvqWx+mUvHYX6c0ut4LlThowKgddt1DaGdGUjECgG
NFiBrxzY0fcFbJmnHk7vOMY8jZWquwzZ0K3hqbFR7vxxp+lOJNQdh3vIJypedW1xqhoFOwN8kV6R
D854zmPUPguCXtzkmMsB/3LNLP4RpMqrgmj3u5nG6TJLC1Zf0+gDmmLRECXlwHpQUXbAVPpntYH3
OiiJtZK96EXmOM5HyUL2JkrlnYOexJaY2otD6BhPfUCFA42oAX9Zsrgdt61jklqHtK+T8yTsgU0F
YmvVoCYgm9cOF5dzOUHG5EGf0cuiBvQgW2OKC6GrDdGCuiVqugAYSOYH1XOqmegQQTD1y1nfOXmB
E60gmJpa+1dhvWmh5V/c3PbWGQpB9ySi/Ds2Dvhk15p1Am9ZL82iaD7HeXeP/4v5Q4Mn09VZ+G0A
pL9QzMC80yL7m6W01sX5WrDEvcjXXjCkSyD/2d4RXX00DvuoLdDVFM1yULul2ikjyjJ4eA2O3i/L
kn3obREsF7xm3eHM5qJkG+Twm4MSmjjeyx+vImIDkFMABjGwWvnqNu733siszYUZ9s3WqRpz16bK
483bR76SPj7S1gc1Q2NfO9YuyLBNi+oaDOdYwxlLjOy3du83zroxeG8Pu9XZO7pQTY/ewK4bunZw
tJO5aFYRCjT72naOeIl80/y4fhut+dlo1eJS8HkfEhZuq6swEL8SdeB2P7caddhMC1dYwsb7ARjC
ElBL4PEzKMLPZgdh9mWs9C+z47ftBaFsXJ28LkPIhuq9EUztbi5dY4GlAej5zgCrhRONgfok3ddU
7S0mzYPkHDlGnsKNMEELhBF5FdtA8QWq3KuoQhsWRALDtcKdjQvdqvYz85C1q0x4HZXijtaJG9gf
Tdlxi5UjMNZc6/cNXu7ogQ/KiwcYXGogWQ1ix31kBHcDmLJb3J+QSL7F3TDfyY/sNt6zkEJpuDWj
MfkohVQDH+EMtxr2MiRlVX/GRwqwexnSEUPaqCKnhHJYTPKhDTDg0ZOTZulf+niq3jHtS9d1GtT7
RGadms2QYl/Bmji7cxV1Xo1iFJvkeDHC+qlrdPetWitJd2vJU5fGX8iEIeRas7lQJbB1bI2FloX9
QeLlZa9s8qUg/ywG33pTMXgScw2BwZfNwa/bpc/3sZQL07hpEKNNQqphYp06U285yIWpbBYqyHN7
fxU4Qzg2XRR55h3SgGRcXSCAElUIQaBsax1mcZBNeSjzqly0kzevU+AG9eLWIwfKKWnAIzfOCpOV
oVGqNXsuDGffLJA/R8VTFg5o0JWdsWSU2AQYnkczimNosIFxtm2K4QKj0EdNfCdAQCs5CvWUalXG
1RNuO9l4ui6VEtUV9lxzfixJk6/hLurPALjahar03rcuTJc2T7MfBvgstTTH97bDNnNsrPhE2X3c
QlvpMIouvuCVbJEox/MAABkWcdO9rU7R1yqahhXVCqFZHpV4/vw9oCnvo3iIv85m89sAPTmPs81d
xfNyRC6K/DlM+kf5q1QNfAT+Ia71yJPwuykOjc4XJcbLX72mNN0qdHnSFL47NzqUMje6H5ThQPYZ
+XlR8JGVIBEy0gJ6vvSA+tmcBTwrsRrv4apE12Vdfhz9jC0MtdSvyH4vVIHmg5jcggrsikunKMMW
Jnm398og301BZsOet2oby71WM6270s1/fbLr6bDJG1U/3B728tmfsAFCnrp4lXEjMP5+7EOl1Zc8
ytO1PFPupBU3YHNayPuPO/cs73AsXd8qR3/E5I3I/jlONuXgP2MsMdGVge9cAH7az5XyhYVo83jV
pMhEbDLcf4wNQm/lJmoRV4W69Y1Ln/PL6V0v/tqyUAXrZn+3phGJnHH2LoHdJlszEURKWzcf8QiY
l5Zb7q3eMp4ycDyrfKraJzjQPEXtBIkVtG7vgPAobEmn5FFJYSYUcEOeEQFyUB6f2s9toZ/qSCyh
NetjTZI3waEz+/hrN/GfheHgvIxz+jr6JuJcY9ptJUQ+bHGhaHD22cqVoWzKXrk2vDUlgL6JvY/B
/6+5tzPLN7rNDX//M+T78hG6D9eFZ0PSEPBfg1qPgE0ArcDN0tTH/Ah17A8kxRVyMZLZWYLCHlcS
leGBfTlMZrtrGsV6njVSZlVXnmZrsp4bG7WY3PXG+050xjOSP307qzvZRMubm/RYjms52OsDc2/6
Jfp/Yq42ZN4xbbmDi1Yb5+459ceFnCnfSlg0D/BzP7yHbefZE9v5wGInL1+5qf2l7M30zulLdv2W
WivrpFK8pS+zALaRTEfM9TZNr1p34JasZWY1cP/EyitzDBvSbl4cFbuJXgf+qt5FHYSUnL1PE3t1
/fR42J+aabDhAAXcDA3Hse9Cn3dI9Dm+5EUbLAfXidZF6ZY9iUxGpt7RtJFVKINxi91F8oT5SbPC
OjR/pUpXCKWL6htqz5sBEApEki5aOYBQvxfeiOZiqCdvcaUEKwu/2qfR6cOtKFocBs2IDvKcbo+v
d6N4zn3uJ3CsbbJOo9vpe60ik0Olfb5ARqiQ6OCC0bDJDPViOGXe7C+tVjs4SHU8mBVObrpelmjQ
kfuSLm7yoJkYrAo2mBKW1YuX2Pu6D/KTZKEPKiKFMKxOkmk+aOa1DwHtahO1cDpQqgzWqW1lhzkw
9ZNtG/lCFulqz/0Of8k/G01Q3jnOQDXZbcsvioafA+U/tYGgg6rOySha7XpJoSjBOlQ05Q9fNqdJ
pSkev7emvKRQQHRXathWmyLGNFsALaUzYhXZJ99ANvPmk8izCQbOFN5f3RnFUBHSYBZB+vU+JoqQ
nEjKsHysteilUyD42XY9hEu9KeIte7Lf2hF3iYXSUz1T4m3eTOTf8unjxc/Iry+UQvVilszIAJjz
kRQsTjQ6SDBFDR7knyv/GhkiD/wQyDWkrzFCNG//I1p+JLzcwKPuhwrZXKEPTCbTWWFgaa/bAGH6
edCwndPTeUVKxhquk00BPW3iej0H/XB9R3lSEarhpF9H/QzJibcPKIyqtQyF4muqFBW0azUu2W4Z
bzwisDwkO7iTTUSqXsji2U8+To8QeNONDGM3ER1WKZSZx9bWxF+bnGeAceeJe+sOMJArLDiTszyk
CLsuO9g5m1sMyP1TFOYOsF9m5WFcPGojaRAuA8DPoa4sRwoJ26waw4uHPe4j+qkiTQbFQuZ8uiI9
wbDmBz+XzS4T/FVJYu2c8SN2o7kacU1yapRCkQ1LHUPB/GcmQUuJo35v4yeZhqrHzLqGszGt3+F7
y7AcTTLPlSkAFTpzpGnfG8Fz7kosjNW6OSiBkn2BPuORKptGJNYavjt24cfS88I7r4iynRnZ82Pl
qP3KRB32tREQql6x7AddTX7AxzIfJkT5SIj5zlY2+8zHuCBQFHWvD+7FnKjuyQ55mH0zXaWJ+uwW
3nzy6mSJgn3CRhO9aNiolXd33UFqg7ftLcu9bhmRnQxW10wI+5mNBM5qiePtbCx5F7IpD3Y6f8Ru
kPUwrz9iErJLzhuN+6QLd7VqWuATKfpXnhWf5cFX4xXigOrjtaUgmtWE5km2sL5Lzu1AinYcUO28
xYwc/ZiKyyClKrqJ4hZrXnGAvv7xqod0H0TWMTJB7iCSQacOaW7rehjh3MamXkR3X1IIyMWpLDMe
l+mQipWskDPL83S8j6EIlUINbWqMAXP6pvwSm1WwlxpmTVEyLgtzde1EIPNkMEkme9NblbbznCje
mSWLFm1W64vbF/VlxLfdKNHUSdkuXYyILZhPsm4tOyvHR9lEVdayU04CgBwtrcaI9nIEoo0GWshi
9fLzlJnrv+ojeHZbvIEi3pSv576ocjjBeqQuHMQCVlXY1s6yIkV+cJqga+8NJUwPbo7/K9VUovIg
g3KSUZSQ7xw/T5IdSBJ1n6IXn8GCTKNNHWXtOjIxUp1Nao+J5f9VZtabZaogSa3RXillHDy0gYoS
We+Q4XKV/uxmIUDDlnyGPZTLTlA+zMl509u8eKsq6IFyUm7ubJKjkwErq8EZ7SkeqUXIg9px3RUq
ip1EZJ/JrnKdpSjguCQNfhmqISXrF7X2cDtFmAbeOnQGKGpirB9YgKS1DM8gwMyXokcQUyBAx3T8
pfWzT8JBJ938zjKIVX3H5dMkvf4Ml3lGZnyKjyN2h3ezUiCVZirDySqibqlldf450/T7Qg20Hyoo
BYiZ1lcVNtgC3jFAuShNN3MVF9hR9N0h6AZjE3cAKcfaDZeeqQ9fGqvc+Y49v+BI8+b0brcsatZe
5J6ti1nE8R2qvUjviaY8tMnJ9RT9LBu38UGpmBddjI80shOydza8S6Or2RE09XpuEv/RFMp6VgFg
QktDzFdFU4rnVdRvBgyxH2XITwGZNXEWUssQnqP/0FuJ3qu/nTh7M/dU8ovmS0radlMngEKzevrk
ZbP+Ha+du5Js9nsBsGXhAqFZGJQ9d7XToz2Y1y9J5htPgVIlz3WAP6gIN9ifHxS/H5Z2HRlvbmj7
K3J9Fo8DuM7UmiqWKkCQ3yAWkFXQ6oE7be7upLGdlX4qysF5q5Vcu+NiAsUp/O6qAXP5rHWbR+6W
5gkM9JttlZ/wYH/zzGT+VNgQEvAbOXc+sApo2d8rbLs+eaOT4RMLy7ovwmaRZka7mfuHTA/ts7y7
UuxFY8Ws9Z1sZk4QYlgwm4vBCK1LUdjWhfH5sKGmXR0TnTXsXdOn2Sppmnihp2Bw5T+plrAVFIBg
W/kRlCREF1WXqw+WNaiv0fwgw1QxffSHmASFZ+PwAB2mjTffs6N+qvQezifCdPmTaVbTwmEbtEth
3kCacSG+izGCE7HEUMW6CqhHSmxDxlKH7Q2SzofhHrrwA9Ae6GO5vxZmarvmFwHOAkWt6OscK5CZ
AqU4lx6lusykjCUzzMFC8fPga6pw9aI/rt+RyqzPcmKgU2908jzaN7Vbn89k9KlGiboUQBpjBz0f
lK2sQpnV4C1a1lU725qtkxVuLMmzMUuSaX5/vObjSpqFOQ1HuZud7c5clfM8wfrMCvwBOchXbJaT
ZWRExvoWq4BI/9JrOQWJHzHj1iEHy7mO6JUd8kCB4WPcrfd2ZtUO90ZPEiUqhk+u3nEF+TEmeIEJ
jCqu4+jS+NVwn5Tm0qy1bqFkZn0FpGezaS4QW6Q6IfDpTu2i1yd65b1LNm+9cvD/YS7ym+DLblXU
kJt7l4JYc+WOK0S5ZDkAk97I8qoc17mush/wTJYtXJMSXOaaU5wLF6Uyz1Brnt1xebVCdlVURRJs
vurZMh7ygrJP2ik4QjWZ8zfbRRJfxo4Sn1tQ+VdGyx/3Y+HU0HaKnizNGCevEsnUZHOLeTuYRdn0
uoJfb9m6Bw192SviqdEzjH/TdtrpWo3udlu+l3qONwz+Rgvb1cqzLCojMW8swOpAFRSpPPTw7Y03
sNSVvVw2+6ihlCKlPh1D71Y5tjFLqfUpY74Q+ZQHV7yKbDPeNY5xmqbKJ3Xjoadc2o+dn3ls2CD7
3OJVr1f9RgZ9dSw2ia8l8+uoF49dXvlIMWNQYATcH0tfu9fZClzcGk9gbNtQXTBNSgqBYsFp8aOj
ZIvA6sy2jgBLSUbIjUFSNtWduD7vLafKd6bbR4s/EsQyhyxjhet+oroVb2+55dvYsbWAFJK8XIHt
7h+H0PlIePssxx9rvo3r9eawRLI2dtw55AQQ97dKvKjqUn2ZkrI7tbVanpqhfZXhkoT2Ci7ELu4m
5PLU1sgujRv0T16RbmypMxyHaFcXk2OLWivPO+6K29qO2pXWsUtEJNaxnP2nDIGgl7qIWeNwP44y
b8QlOTPQ8qbZZtwKRxjmR42yB8q26PklRRUdS7VYltoI3Vcts+DR0x3lofSnFxc4z/4WQggxePQd
p19xoQ4rOUz2yg5jmFl4a8OLCWQHpIkYLIcMqBrJt5FjQW4EZEo5sGmwFp2dWtANaV6nNaJdiJ5f
gj//SHnSnJ9eh8COnZTuobQV5zCnrXM4yZe3oGz+U+yPIaZl61yUqHvdOtyfp77F/jgfK/Rxx67+
Puodf4GysPkhdXzNOKWqmaGI4K1lTukau6ab5PgwMsxr1zUo2T1yDvX6dSiEkq9zbhmr2/uQ6p42
CHiri6YfNVYxQ7CFcGCfuUXCyinr7htoNTJLrCttJEjUasYzzUe7tC1y4xg1WgZ2knVhXZXBG9Sw
naLNFrC/Mn3O9HglIU9zlvpHk1vQQjbryfB2cUYuWjbHqk3WVe+xmRH4qLzPJhI9sX2f1KFzF+Bn
vA4QRzvIg6siKB44WYK4Ph2DHSAjIoPXl9dBaUraX750xqk6IGbwMf3a7XbaRh+LYMXD14QS9ffG
yWm7ZAVRaN7IbZLs6PTm3MC9vpehMAlMoL/28japHVgAyRPNZniKgKLcy6diEJPEQDUtWyqmqGHd
2p2sV8l2mRYUxDC7eWDzspIJ4rDupq2M3/LFcizqk9lSnvqP88uamFvH5MAp12/JzGrsHqp6E0L3
JsGRWNp+VrwfY11NT9dY4yClFyop6vhgEORhsuaHUFjuxnWJFEIqj5Y1Jssk89r1IHQUrkFubkgq
iIOetcuQFPRBtq4TrwN1TEt7zf0iW0EEKMTI+mDZ5qRHjg3Wuos6cK11ZjtRuI56e7StlamiSPw7
sECCCXKe4HeDWiMfRY3ulyG5rhS7wtJ+AHOettiS+duam/YrKiR3QeeEX1WEWpahXg0Pqj8GD8bU
j0svqaKv1MV30P/ztyIrYnI23pOt+SFrIISisHHxngwlosIyeM8yNPW7tvCSZxlxkuwBgMD0KLsA
g3eLfsjUg+y0VHbV2f8wdl7LcSPLun4iRMCb27ZsQytKonSDkFkD7z2e/nzI1hCc2WvvODcIVFUW
SErdqKrM3yS4GMpoY9n1AaODeS+jWoNdToUO4lZGK15QV6yuw83twcYJyETpO8/zOCr70c6aKywX
TIwC86nsy/GCaAv6RuBor6O7+BhLu694XL0ULlkOj4mSAFvBFVc9SttVOdVahVEayAGTuzNQ+tnU
pPZPk9tZX3K0yTcKH3KALDTjvrvLA3V8UfiP+cx/FjtYuusonh6dsXgjWWh9SbzGO3cxaDQZDMMs
PZZVa+2lGXVduQsiNTm5IVJySRxzXFSTQ4J7zF4wKS3aIA/oaYNvAa8SLJQ+P5y+1G23WHBU3cWM
Gvwi4ct/YMEvTU6JW4CU9WXtt0ORqVtGqyxM9jPIa/bZf8/Neqs8Gep46UGGU72JuunPbe8mE4XC
sb0DRnaSVgtTuTjdYtilXm5pbGPuxkNgB82z7ybxsS17DvBNQDJzbYOOMB58z9gqS+VcyudyyYw0
PmO0flzL6tLfpZa/LfvA380kHB5bMM3mwNlrG+Faeg5MvA6STvef5eLqvrEvmtLcRe99YUoKvm9q
9U5CZKCtwnPcz1Tpl7A4Luy7Lmv/g2bVPuhM9UUuSsDJGqPeDBCFO2fbSfGPI2W7Bxn1K8s7OVrS
b9YZbQq4DP0DtIyrRHsZJki4Q9Ht40CPL1GsfZY92Uq5/sC2lk7eS1cni5u7f8VZneXuwXtUG7Xw
SN/o7ljtaiXVt6uqMgA8RjrdebsBrQvMTk+V6bmPzuJoUUch5/zZHLbW0pQ+GXXd8C8ogsVp7Sdx
B/8n9rYSwGJLeUMdH1Ay0zin5uVDrjTpeajVliN4m7zYCbLLY9nNP9Up3OXF6P/Hy6bPnpZbj0M/
GVs5uMnGUAdatovNHpUAFWjpOnAKKc8+TZV31QCckKDyrDuzHcwHXNe83eTm/eeUgvNmRLftl4ZO
GsBdNE/QTzxSZW9+doqOh3eXja9KF2E7XUMsNGOrwawwnNFQZNsVo1woSFur5F8TPaxbKgE9CyT/
kW3bguAZqRCAMh9Oul+q+dlVjW7ramy9OrSY8zMWVqy1AxV0dXyTRsgKdR2ayNlUGakc1Cv1FpA5
7rN52bccLnK/22ZtDCBp6RwrGJY7db2th8K5yEU64Vnc+VWk3EnX7Wlye5t4uw1IiOnRfG8jNFlv
PjzMyrAn7caw3ulLFhYBt34bsJLtJRUrfXIXZdiG6uO4bSV3e0vZ1ukvPdbRira6Ye+MzfTN7QIU
csP8F+tDsC1TN30C/Zdc/kvE6KTBVk/G9GkhXV58fba3etXmDyOCC091nSosakYAeoqmXNQRjSEt
MV70KDZvXdI/9/5G1zzyze/9JN3HDQyJ7k4iqiJ50JPFLm0Rph+Te0sdkptAvfTIxU1ne1MptXaw
+Sx6OwRkjSOlm3Iz5/no7dps/H479MSIhMOKKdlhmdxJAUQJ/kvb7id/f9uQdBzhdknrf55YDm5L
C7b0Zba7rTKZh7Lx2P0OVcy4ewQPNprK/hKo0YmvrnFmf1QbOzmn8047qUufpsyBtlmzAjrBvLmM
83rYnyVkmSFPiYysMm55hPcnr8f+fz7p9iMMBRapzo8uygxfe1Z9HWQOSnth+mAMOB8iX9TcVn04
Tme16q0vIf4qR7Xv9KPXp9HX3klO3eSiDqVXz4Zv6w9Rkr3dkpP9oD/ERvyhlbMOTlT17gwv6OH4
VmiRx2bY7FXMPje1bsMPSEqjuk754w33MDrW1o9mtpXig5byvri1sZ/CgKp7H79hIixL/xMviAkI
T8WTrz+4hjnjHiBXOR/LcdkMc++IlPerdHVdPe8pj+T8kyC9GgE6RbMCAq78ImufNAVyIX34RqCF
9Y7RsFrb2Eif/ALrXKfp0FoTp8AZh6tzi4PcMUmj4SBnRJDx37PZBQDPH/YSlN5zNqVglG/IjELn
mF0DPRA+QkXa8w4i4MLpAzSmzZr+AKr4eVha0jUpvwPXV16kwUsebNJclDf6Qxom5i6ss+SoLLos
tdZf3TkmfY9u5ocFApFF6z7G81jWgXXhCDx05OyBt9i/BtrmJUZSdWDdeSnM1H4eXfMpdProjRbu
eP5EKqX1oje7sFiA88a9Lkq4XzOs6qLorVIa7Rq1OnWyZU4ftdAYokC9k1FK+qycPNkvX291tNYZ
zOTead6wlFWOOC9rr5bRfwPKlv3ia/J9ACjyOkNxvcPIbMZxo/uRLzswzU+Lzdhy+pYNWUcVJnE0
8wUQmPPaTST6l12b5cPaTiL3m8xBn804D87c3HZtehWGR6P13Nuujcwa8p+lXp54/QZs/zq4Vqj/
8qEGYdAN7AvGgBRmu2AVsihPHtDv/tIvLT9F/FFPUrSplHzZG1XHyCzCZxlMkYbdFEVdX6WZkA7f
Dtis3smDDEcZFvswmGh5gf1uCipEXoc62+1NMDp4X72/XCGvqQfFpZq0vkWNKqyvEf/7ILLMp7Xf
KVxqrI11L13ylm56w9mxxhf34Vz9yOLcOII7KO7ZBiUJZ168Nkbd/CoR/jLgiwf8yEFxx67K2YZ9
+sPncHC8DUigXPqEY28QO1+RikU99PYEmRyExY/QSRtSwhlw5iCD7K+bU36qfMDq4F2XQ5tv5s8D
NEnsapdz4mimzzXIHbbzlNRdj6K0V7kXVM7xnW8Wj9jbLYCBcq+MIzO6oEDnjksnFrJrzKRjxexE
rF1un15qV50f8Ynxjl6WZXdFk9avnjP9QO4u+xUa81s9tbgbg7pfgAMfAkSmpirHNz9N85fBy5J9
7pgYaiwXuZvgdPLW06LwHkZhPGX9FXJVgPvAb+oHZKLz8U3LlWrv+uBFTY3PT+GUyU7RUv2HBzOg
LLX4N87sIDy9UnsmOZCc7EJFij1XSjIJyl+61/lPkQ+y0HOCLwFKpp+AHKdXq0X0XY11VIg5tSbY
YTZIZvL+GqzxTCHwQfqQncJp9v3idMM16irsSN+7JKz1lGbnFYh6y4CBTA9kiqNtdhUmU3nyK41+
9DhN/Naq5Vs2+vEnRaNGEWCrcdIofzzhOoFqmAvOurL7e1y2yk8w7k/e8tLIMXg56SgI7KRJ2r1G
2dHXL9Ks+h9x3E9fcjQO7n1u4aAxCZIBjieY5RwlCim4r7bRa09hYrOBcOavflz2FG2UDqUc7qg4
9Lc7hB++DqprHKTfEnX8NcTDdajcKMXUX7JwSC5dhPdhkJV3lQhWo95mbWCI/6Odk1bYRT3Q424w
ofn3nrYRTGdohPPFshY0/AIPXZsCD5VgGa2ywGCfE30WfnuMMULMdo0jLaTyZJj6k1+Qe5dBuYR/
R0jLRI3tZBvqn4gwbbu7ZIyBHwXzTzephotjW82LEvbmgxpZx05N2xfpAgpQH6rSbndr3zKp7Oxd
33zVF7uB3uy+kcJJnyD2269Zk2NVj+1AquQIiGKIs1Va0/hqwpzb6+EIQzLUnGNcjM2Bb2aBkkwb
HjQVvbubhV8AXQOvkaV3yUyAQCZIDKHlLoZnYGMFcqxj3NxGBEu/IP8zH3H0HfbSLJZXcpVZ7Uma
dgXeARW36eEW7E6bkGz4K6yH6GXqlLPm98HXmhPIldeXtfH8+U6r+l++kSh4esB/7CZP3SmF5x+F
8NgrEapa0lzokNIcZ83YzLqKE9ylrNKXdcMldwia43oyWPNBNnCmeBWuIxGpA2rjFHPSOswPXZFr
lyrbzXMw/LB9f9zzVmnPRYwCiZdGf8lmzTSQQFajwH3GrDa6YAYW7/OejXqN44hL1kGN1S+dlWkP
Ciav1Mw846tNSf44uDl1OwHNlAmCc9PgX6XJJLsv3UPkN1AFlhOZEirGQ4z6kbTWQ5q/uB0XFlum
W99SWIu1EdYIFUQfOeWTHVis5QLuGJKdiXnDjRxge0q+1e0gPHXVjxK9uGOJPdK9otb+jCsQt+TL
221f9+m+SwzlXvr0wsA1pqTud4fGwNc/zSV6jVGcZG9n3XDBMjM4uE7QQ1frMETySjKdcquSwgKG
zaVfRv5b39BRcUjN6eVfsaU8RTr97FpWtQs0H79wjCYoi0wq2fUsTq62jnNhrJ+xKIYBaVU4rvWO
dY31JH8q82FT5cP0IK1UupRC39tWGeykr/WmJYvUsxR25G2LJqguoyRq17Z0JsHM3yS3t6CoNra8
XVpg8MwJNCg/G5CFf54hnVVyqLJpfCw7R9mURZN9qKDqelJdKcmc5Vgu53ASaQNi7I63kcUe088c
r8jrunhL99rsgi7fBWhVbdeB23ofIrz0N7jZM/No31Xq+G9AebQA0dfLDXR+Q5kL/jypSz4Qy0Sw
vmZO3awP433KAdspNs5gTUj1JdH+44ZVdq19Ag6yTt1oL8314qBBoji9f1FRHHA2WZJbZ7WMX+Yw
qe8xJOKsq47LCXd88rT2tzY57mn1kWkVfD9SB61dCQOjPz0ljelgi/Jn5jzY/ckE5uUdtcJNvgV2
QcJwjop9ErCNcfzwa5652hEIgX30B8f8ovjpWZCLGRuwLaAHjHjsMXmYRoy1RJBETZITG995r4Rx
cnTjvr10xqxu28kZ38KGjS6kvOEyKHr/hlmDpRSveHIcSz0anrwR/utCrU0UMqv5AG5Y+Lizpz0N
RV68LL5cLNXpzPsQ0dcvitf+RJCsPaJ6UB/FXOBq2t3w3V469aqpj2Is8E06sxHrncqHX6sNVnsP
I1qBKQfWAWmkhs0vAJ9wbOvPdqsebqAHxOCPgxoZt2aVFxenq+NP8G9uNYSMUw+aW+ZZKgaxXfnP
zsNaXhgbsz+zxYjBTbMKb2Ee4OdauPVe4hvDHPGkFyuriAoQZhb2eSbhuxZI5W49D0ohVZrVkuIJ
0TQVjNj6I3U+cjvARSqoZiofMrDgw/wFKCZdpPm1RysId+skgZjJg3qcFXa6AF0TlzNRFQ5N8gVr
7eAFysdt7Q7n6RCDF3yUZbuujO7oBIG3va3py2If/y8RshOoxiK9smm43uDGOf7cpTc9dZOevkxJ
9izdNhWkY4tJ3WEo0LxY2Os7EfCYFqFtqC5GhzVOHwMqkZ55ETZRGrwupC9j8c5dTb1PgvFLsJA1
XT+K9nmV6ScV6OZb19/PHVTPWgm7uxIt4oM0C6u/VkkeveoTZmZeZsFiXmZ3oIHhvKj1Q8cu6mV5
ahl+y+s2wxKdV/ShVOryrg0c9pew/Y7i19g5vYq4KfJU0jTHonzWWzx6SgfuNjCjFxcTjwdxc2yt
9jIImQS9UANLFzxMbM8dT0XMIdHSWXpTfUr31dJEn2O66F1cb2RUq9T4peRwJoNyqWNkdTi5P0qL
DwJ4WoSz9NnQrl2bTpfU8Y0HtypJuYUV7Ksi/ku6LH0GjWDLgJV9w/00PE34+uDvoLwGQVRUn+Fx
V1v/WHbl9B3wdXUcOrM7GonRffePAavod2pZ1XFWkbuTXhJaQf+fGWFru3S85lC0kfMMmxcxWL8O
nuK0KO+sqABWqPLP33HWuKLsxBZ+TIJD06jwBZeB3m6Gq9wBOIBzIO3bbWXX59TR45OtDwFK88vs
dQ6qFka2OBQMYew8q53xWxA1TuLnG9cNECVz6/zCezbYCwbHcg+GOxQ/AE9r+9gyinMDgPTcW+hs
oxuOnO8CIEcCdtNGVf1zbPURolLqP07maJ58rD+OsGaMTxJbdg9+h4ekr1q4GSSZe9UyG4vObNhi
3TFeLXQrrsZysWe0nQ+N67cboH1Ac1orbB5SD/c3LWR701v92KNhATFN9fCsU+ZUv7Jnt5FcUEAC
OM2FDT5GXTJglFNzsZaLXxvniPzkMfLJfm1dv44vhTJrLnZn3Fp+2KKFWSf1XdOj0IqP6oUcNeI2
cmt5acfiNdftiVLoh+y9oTndZdL0zS2Nnyw+iaFWktGX2/fh1SORmjzHSGmncBazYEaCzDPDO+AQ
b5lhVRiZ/H3hlNuMG2lPHmXbtKdiY/UfQzB3rm8zqnbKtm7M3vLDtPVZcLCyQ0YdoXNS9NtiAMGI
wAEENyoMSc2kOAnIppPMcupl+Z0ESqe/wIdvEJ0lWlXd/GQsmWoZlcswdPldjXzMRgb00DrVAL3P
k6r2D8NycQMjJqNeevsUAY+HdUDu/LA4Jw2nVRkMQwVLwyWsVRX7YiloMCwt6Zd4aXYaa9QcIEIl
TRlwq5CvZQjNrwbx9gjH/wv+EijtNXX4KBfpzy3I0SX+QWDl/jmgqsWdlZTYHC8DEix3RlxmD1b+
kOPZZt4Gpd+Z8jv4npgTpsbdv/K4coRIO/UtpSJxJy25rGeOLpjesMFzj2NJBuHV9KJse8uk4A/7
7DZOsgtmK3pQkjK4Jq5f7kmJzW98zc9u40e/tY4jE2DR4pUiKsaGcRNjCjDpz5036hsJQQSULIw2
/5CnkYitt+3sF8cicLQd6kvKZ22OcR5vuvh3FVpbqNFUaFpgVPjdGj/MDBB8ZRvKJzQnsB0o6omE
iGqclNFjaSyN7DFVi3mBL56CkP1enGvuRSgh7SRQwehjs3NrYCjLWU2CofF9bM61Nm6q1OrPSGNp
28CCJ4Zt3FbYKgAPOd9YXfhq+0F0DIDBnHk9RGc9oLo4jRnloK67WDYGtcZykTtX67NLOnPIz5Ph
oer6P/0yWHdGeqhVahfSXEdlfqChG9BQiz6so+tT3n9gzXGzY1/+ybaxmGmctjvhgRF8q2tULJLh
a8YyfvG7xt5Kt8W7gj2EV9/DCLZegZscrUUCxhtxpAEIDqprme2m0avSquFLU6F1YTr4pzpLmFUg
luBO4aPkQyS5sWZG/j/6JCTXZ+XklDaKxqRSbnmSoXsO51ijkgaNxGr4QBfjmYoOe247Zs/IHiA9
/CuZrBfuNkk77X7tz1NE9pbqpOzgA0s5ULyrznMSd9XOTWrnrgjd+z5JAZnDR4UXVS+8qLxDT9FK
y/Fwi9QtGw27EQkM1DKnp8pun0nmtBehdsklz/Nkr+Pdu1s5X9SQs6uJaYdMuhG9Cqaay1TpW6dq
mDvs4oR3AOezP9NkdI1bfmqrlnclkjMX4dSVfog0bZyU99Ks35tCPEq85M+oND+MLpxhcdNZ50qw
mtnFvbCU1uBEK7v9rE78dYs3sMuWWOnDvbcYAFu7D43wiG8TxuBuTImOxAPH98TULutlbkL9Y5Pf
AoTAe0xWkDLC/v3XLAPq3Ee7vKkcCIEqNYrnUB/9swmDeYcOyPQ9DoZ7tUNouonr+ihH1X+dXOXw
Gy5IJhmVi91k6b5tPVTX3gd6OSqvbQmUyW1tIBED2hahSkQH6sVnDds6/45DxLO0pF9M16S5RvRG
+zyNYB4264DEKbPu3/XW+PzBsE1CqgnD1jB1TmSDXgWtbi+4dZY7vhhN0pKIo0nGFvtZp3qVllyQ
ZqQ0MmOULbPaog3vl2esEfIMdEH+PEMilmesP2V9xvpTlmdATnEuU2n+R8214NVL3c82IIh7XOHC
16iCYD/1c3WQwQis7AWbEHyRllHpU0BqFtQ2XqTL45S7ndNoPvVLRI36HRkzYLkyWoVF81Qtpofv
0+GGHBsLeuDC0k6rvW/l4V/IRFB3wsL8ixprJkXqVn0olKnk2OVNgIzK+ZEvI5VYL9O+xvP8zSNl
eDaRAql+NgEkw5Rqt+F8dQuT9JbrT98rgyr+PCW4rKN52s4xamLzgFQP/Y7i05825UVFFoSPNJoB
muHnB8GEpTG8T0PTcM4VjBl5sH+0Zdy1B28r2DIzD15C04l3oFlGa+NX2XieyuDZ9Au+OH3U84or
/Sf+BvXz4KSclGvb2KZNHf20PYv3fm9/VbBSPaZDV9xlsRV+4SR7LwEt4P4tJ2Hsx7DcwbgnODkt
DBWX/6b7LsSgDHEsZ5+6Xv3Fjeevw9Q6vzvDPsVm0XxzlG7a+UuoZmfzZer8D6GiFfrPUJbM6NyR
+yj4UF7doi33ql9qbwMkiERr49+uYwSwjrv8FfG54ej6c3SCZWQ+g9BBCWkJKRN3k4bO+COfrZTt
zxA+sBEMyRW9NWaeb6njANaz+uK70oTeBbHu8SVT3fI+rJRHi5X/RboU7Bh2pWNHh78n5HsgeOqj
jIJcRFqmAH5e9GrOCW60lA3VV+NOhk3Dzjl//LhNVTwtBFmFTY0MBi2aKg016gMq+9FdN+sZqAIt
fmzqnndCkvbqtW1Q0F76MH/ozduw6uEDWXk5NsZNpPAu5CMcGr157BEV/RMTZarKbq/iI7VOlB+j
9EhzKBjthAjTXV1VhS5MhulkTwmy5YPGuXzJLiWtWe6q3B72ir+gDnOV/aoLvNyvgvzRLzEQjL2i
fULxKeTr4nU4PtGcYDM9IZKjH1F1BXwtzfeBBK9rBS4NTp5L2NIfqBG6tBnMk9h1ISSqfICuuWOd
5Um3uL4B3djkLuD6vvPSQzW5/llTZ//coQoFC35po5t+P6R1w+7kvS8yqj+BEi1xH4YrKofKXobW
S+EbqrX1miRfvkApnJyInX2ZOCrO17rlnu1A75NrCJPM50N+5GWP9TwpDBIRLPTbSY8B6CqGcy93
kWb7qDDNn9b+1BzgnYe8Me5bXIo3WZqNRzvJjXkXL52aNt2mSOvDwKC44cby/OEoI/LEoeMkZBfU
sUmexQijbLNi7PB/D8f7W0+aG8OtDcQjd7r7aRlLJVrG5NIDYWRM5q297tyVnBe9feumCJ4qFkVW
rOJfWqUKEAY6GAWMJIBzyAf7gRLBUl7aitp/KuvRXuxl1BcVhaFLMTo/mhDhjy0HjQncaNMe42En
mRzJ3+AX6h4NXJk2kvQpxU8NRZDHqe3ai4S0S+7H6lr3mOWh+kHOVZ6yxLZl+icWEvuFv8W7H9uk
wQHMTs7yy+jWoD1QyTnFja++SNdgwThj1TFhF/LrDmikvJhYUiV2iRXn0hU4AEpcIK2bdRZl2F+N
+TtvZwo4euo/10345rWT+o3khr+zBhsVs6kr3rL4c9EH2re+0XinNpCTMJ3UvpHkQGwxrV7zsZyv
WmS0W5ntGwV1ErhyD3naPY4uagzD5oaWI1fLBzNw3DNHaGWjLdwWaJR/muKzuDZldA0WU0YnwgMx
rWfImOVsHLO0VSlNdyC+4Y79UMxmz0ro/0eJJ8TN5/ytDAJEQ4aU6lvSW6cRlZRtMQOUmDmrnPvR
qu+jBJ5x0FvOq50WzSbRvfg3kgEbxyzMv+JYe3IGpfqWa562rbC5glDlqEfHQxvfsRr4+E7QnVn5
lFOQmu2/7xLweue+DpTT/x3Hdqk4DMhM4dat1c+oIMPu+zkKqLP106URluV4z37fYMcfNJaBeBVK
xWC+zrei1+3atO61w/L4A57Jemc/aYl/LZcZ64H2hodaBlJWnIOXesv/ll+Gn+EtHkI9sP5KQwxV
qXD/sNAm3vZWV720RWQf1NBqLpBl82teKdlBI7f1afZda6OaZJiW6Q7Y5z0Vp/yg2pA+fuOq/mLj
R1HMnnWyc3+C0EczReByk1IIeGB3VyOrveCLlyrZetGG7lPQOoDvl/4yNf1D5pnu1glAeVhA+W6b
8rUp231pVkkY3YvswNr8MEoR+l52/zLaF+pff7iwjaNQ73Yyz9/nrumdnRQay53cpkt7mEY0KOTW
z2L3T1SAbs45KTksxcb8PGBGkkPapm+wQv8MaMM+FMPwyRlmxBuWizkmbPLlVjXdP53rsPQNivFN
L1sdI4+/p7V2BEvfDDBbrNmVnNEBwbfUm9vLmLT2Y6WkUMBHK/sVORwS1Mp88Bz9JzBc7dE1FSQg
XUhnNuREGzArncPA0S1IbPdQj6X+KH1ysebgwbU5k1tVyfemHhX9wbafJap9D0WJGOKwOX9fZ8tg
azmUFyv7pehqEqR/w76SFg+VPGmvN7iZNJeIDFvntkD8Bp4WCNDlIqfN28HTT3MKaX18kL41JC+p
jG3WNtLQ8L1g8uwlsEIEmxLx5CEJ5oOLdNPCPOsqTEM3L7L9kPg1svJJvF/dqsGOeI/9PJ/zMlcu
6ApByIlx7LsztcCEZsnr9z8ZDk6DYLhDvyyrzbDAt+Xyof3hVoacQi/O4yL7NALb8YZhV5h+/HPx
kegVoCmWC54S64MKVmrSnDBEzo+jpmuvZt//lgjHgRGEWPxbDiJln5eFTuYz7x4cTVO2ms5WX7EU
gGlOmm/huJVXyO31VztZHJ5gaBmDdo4z/iWk+T+jImgEb0il/omKFilZiaIuV13BHMuzpNsfLO2M
20iIoD6PXqOq7imFxnZKoiF+UQBYYXWghT/dHACOTXWdPWo0n1EQafd90lo/6s9qkEQ/DSNBHlg3
3LM57+qI0z70W2hxTtzB11uYd3KJlBZidqp4+7WPHBsMvSVa+pDoBZcogXGf+nu/SJzjWPif/1dt
87xXgXr78A9XXXO5Q8g1uL8ppEcVmjESEy+oom4I6ouBbDriTqkxABMiPx0enCU/Dcyc/LQpWWrp
CCWNHZXg2DGadHYY0KJxLxnrZEle3yY4ugalNtZ1YNRVrl8RETwqfafeabU+Aald0uUIRJEj70Cd
oZVUo9FYW/Yd7DL2N+P0xkIUn2bUJfeBikChVyV4hbV5+oAe7PgwNh45CqM/hgPy96IZIpIga9+q
VdJa/p84CZHgNU76JFj6Jg4JZP8WsNgasz5/fVY8YGNYZq1OMRH9IiGGCYdsTrR41+ZQtKUpAzfy
WKWr6n30cw01Kz/bjFaQHbqJ4y60r9i+uBhxbHzFavc2EOGL9MmdXFT8spqD3BqRxtdvDQ/0vKg3
MqR5Ydotkmr/YZtSHcKlci6XRCrlcosIHdOnRdMNxOcri0aF5yuBH2LqxidmnS53MkXu3ufdpnAI
+PNjnGz8VYwsHZwC+fzKRxlRLOe84A/kIy5dt1HnhrpdPvgwKJxzBvHp9rm/jfPFasjC41fjGG1z
6XsSAB9vR9t4LiMvP+poBl0kxgizQr/KrRba2TkYo5nNxuTUHv8qYdZs6l4Pr0PUoq7zfueyD1ag
0p3+1R/LjDVunRt7fG6rYUklvj9ljVMCco7IsfxDrCKfkQJZxCvUtOmiQ6w43kFvlJfiXdDig9YF
elGEcxAct72skCHfiN2/GTodBlEXct83bo4QdBIBXnYafhkDgNe9dLrYUez/qLdDXS+3jQLNoA36
/E4KlagVWsfQwJtEmkMxpfckIn9ac9a/BqUfv3ImlCG5KJX21Rtm815a8qzIV15VVzP2XR8rX+2q
2MYgzb/Dmo4P42Th3wkeEyMK/QjZ1NpEy6EzjGcwvTGnUV5a6oP09cuRVAEJscMRedhHchqdl9No
xmk0QbAXl/LlsFt2Wgd4lmiZN70/2mMFx5LAOumjZj7KhT/A3pR9zwdl6XO0ynyc28B69Hxzb3oV
GgTvsSkyG5fWHC9rl9wZKSkwp++wfF5igciUGGdZ/Q4WHhBJEF/6Fh24aYcmz3gvlzYOrGteaj0n
Yj3aiBw8Ver+zgCYTEYAW7o+07JdbI/TSZqx6X0duyx4ipy4+aIU53Bxp6vdrAN551TRd9uNyDVm
aDNPCcXc3ujBtHsdOzWzdVhvuUx1/NcQpcZZWtJfTt42yV1Occsk1ACdBzIO+8ayWvzEdNgroVYg
a7ZMlwnUjMdDpCO7KDPctqdomYQWR/+0D6tTnaMPtsHvGbP05XJrG/DJLQUGOZDKPN3JyO02mcOC
HXZlHqwq/J1gLMkhZemLCDqYZa6zaqEtAQhgyb6K2mugW9WuiRFPW/tWtwPRh5WQagmZ7YzPmDu+
hGTPzrELC1UkvcElfgankn4Kijm8ZpgYIuWIPvd7f+ogs/Vf+lHZCq9hmzyUY4CqmgNZt3P1vYjB
rgKxjVRWpW16voabGuueAgI+OK6RMttnE76DPOCSC1I5Swsn0wM3qbdbM+d7w0wwtqLRA9uAikVq
/pQ+0enpReSn9sH2mpN+tetK38XlZJ6xEfhVBF75I7TK203898370HKDF1j1Q3p0K/9uOd9Lf7hv
F4RiWtft09ISNGP+j9b7WAY9c+vz73S6ARWMfPxLQR0fH9JF2auIUaOdYvNNsAyRa+Oxmd+J2mKs
I7kItKarFwa5nwLWfxdX/LtbYiRaAkj3S/Q4DORP/+cDJLIZwSc4Rf5XnczsXE0oiK5ZpndqX+LC
oU3TRe5MI2D0FoPbRKpspbvJE/OuGBToKoTrTCZTkuK2it3enwd+mChB62V9uvRBsEOMNHub/LY+
R6iB7qSY1kY6IMMKCe0Oj8ZPulreS384ZgoYoSTkI0LNzTSca+MjhM/pv3+o7ZE6/tKfBH29M+aq
PSOUrLz9lk4j5DemyH1EGT6GuMjGlr00VhYW55AF1PK10D9Ldz5BCUmgP9/+XvlFb3+Y3N7+WdY/
5PZPoyHcv3UM/iAJ6lFm2mtVk2+yIRrazTyY9dWIG1c7GF71WZlq9eiGUXNNS04nNsr57PMPqKBY
n3BHRuvc8JwN6BnrhEu3+WmqIajnjl1uZbSNIDh05Z6Evu3VWwSpEAC/TgiMXzXLN7e+31jb2lBR
DX4fWJtpHszNBmeV+c4JtHOAn7G9LfMpuPxfty6i+aCZh7jYgPOfz3O3ly576Zc7eYTcVTrCp2h0
Ig00o8n9h//SRAcQdMpVKo1SgYyM3j6hJf7dNAeOWDLQGy6yk0Fp7G+dRRI/mWWLoS1o3GqHQu8m
j3d5hk/TjBSGuQkRbn6M5/Enf3pwasY0fayWi8VX6VFTa/QUrMVyfmk6rQVWu8DHZJ8A5qNQ4VAD
nmIDV2DT//WvyZQVbDA56D0mAPg3MiqPqUZvK7+BdJGyOaFnoV4NTw8vRmEvNhbaUz8Wmr9xfXPX
KX740Eozzed0WyZleiwyX30yEUF8QkLKAsvIya9f5snkNHf9B+R0/nTJ3LJsf6TOUJ4lTC4u+Y89
PBJtt/ZRT739FqBkFs6U92VsarR6PSM/xkvVpkY3IS2/Sy+GK++9xv+j7EyW41a29fwqJ87YCKNv
bvh6UH2RrGKxESlpgpBICX3fJfD0/pDgVmnLxzvCEwi5MhOkWCggc62/sfXia6Ki6yujXRnNYye9
Vx6wMq9XTYHASyMG/WvZ16fWCcAyFAj34yab/egjUAigUP2XvNPLTRy7yn1k9x5ed119E9aqc+fo
NbgLnAee5JXMhhVl2qdVE4GYBUkdziWTBJuanam46TPbm3S2hrHe22Ja591kfRsUVgpeFov7Zhbd
jeL+eyvYKNa2jiKqaYPiM6LyIS06xI8iFK7mgiCuK0i7zSNk89cI2ZKThsRQN00eXRpMUZZHQ6n4
L2Y7ZQ98/YaHKAmXR4Pe4o1QR6q1kxtlUdovZlblDxHw0D9GoVxl4X6E+0IWp6zG5md5mAWPWpI3
aLXQkiFjfqxTPHnser/+LZ71KGA1A2YDw2wqOI6BPWwGuxMn9IXFycvQcM0jm4QnipNbXIZEiMGe
89AFRrHsT64bkN82JHFm4ZokNyPLaZbMZi2UtVcezvGrEe77pXbJ26kQ6LZSRtRMejLIvGtnnVGz
7hJEEsJpj4Oq2OaGZh2GWas7Ft80IYzXyJ2MG7vXCgBQ+MmFNu8QN2lLCoia8xCZAHxmP7k2sUAJ
DMqzYYOvMMgTPST6rOTjkgLUssB/UPkvL7qnKQpF/vSO6MLHyNhLP0aiLAR81STrKDEnOFS4rfre
TBuddMNp4T0sFAftZbCb/ISXGswIyYRY+A/aS+hHOS4oOOQhuneSmALV/BoXTnXvspfwV6Vb8Z5g
vbVfIApKF1jgrea83aJVG8fKHrlPUBiend5J9hJ4fNypSF48RmaqHTN7mHYwyrJXkjV3dmmx55RO
XagakBcsitcMQvEdhA71kRuhuOsL5zWQhHjMWKw18gjNXvbaljo9vstTeSBhW4GgSpx13ySULhK1
eiVNAxOyVu5iE8DFKhmmfI1rz7T1lKQ4917nrAe1n4U1qPXmJHIusB3Ds2aY0Vqu/ZJ2+ujQqXac
B9bOa7M2I0xhZz3ZokJ9P/e1Jyo15QoZaue9HUj6F2n7XYFBt+6jjApkEJrHQpuKfcRabwMrc9po
+TDcmqooN/LxYibVgx4YzpOMt+xvSPpQcP4VB2N5QlmsfnPNNH8ti17Jj61DkcpR2/wEWBrhtFnO
j0xcfhI1ODBZNujHlYVwzBmgiH+rsLyVOK4/4V5zZ+DCOp+JMFekVzR45Q2KEhkKV9th5lapDSVZ
I/dKjFDz+CDK1D40RgMvGOk5NGSo9TzVfom81yC0s+Pa9qk0KI0qLeRfjBj3Vld0r9hZ9PsaDaT5
3mleHANIazHlF3AHw6of02IDt90Eqm5rr1r11kwqWnVeYx2yQIxU8WgaaCqRMHYfillEqvb7aqWJ
CDD4PLuJECayoMJ8kHYjSChQVLrDkmVVrfyjvZB+eXx/tH8brxtqd9CzwViLthwRhIzBYgBJ3/Q6
2nNOVwS7xKnt3Yjh5osRa5QheBMfZS85hgTl9tw6yV4nNg9Gn5SP2eDYCG0f5CBIV85Fq6p72TLs
aARTHVL1m6+f9TU51hTt3RxeRGc5HbYNXvakvgFQ7Z/6+WDmyFvq6FTtZbOv3QlkdvFVtuQUt4le
HVMNcFFjPBCmfh8js7iJCs844P5FFXSuw1VGAX0iCau1rNfJmKzDDZ4NZAGN+GtcUUJtN6dAF1tG
OVb25gnA23msDOWpD+a2Gtn88zdfg5z/VOVixJgVPAMew/HStCM8oagcCBD5uX+2yuZFliCoUPpn
VylfZLnCDT1P9slqhTWPdBgp0Uf/Yd58FTnSLyCuWtTHdpGa7eXyUS4afQXFescO4zu5zAz9MNh7
uRAb2cuqNL1MxuugYyk8CynLQ4ms9cnXhv014WejxydDS74PLwgPK/N+79ceCjZJkR5SvXj1Z2Za
GprDoW9FDAoS3poVAiFvQq0m80kTguzWbKL+OTej/mJhKVFFX1j8+D/c4UcCdOM9U3BbCierfMIO
z9hF4Nhv2QCh9BZYs3NF2rz4dvnmxeO0cQO7WSMLXgBfxb011jV770jRGfDjf2vL/nTu71Kdr3AF
XeQv+utU98VKEvKqsGse8VDh6VOOJxmqlQJ5xVh/kgQ+eQjmyitpSHRhZ57fcvj/nFSGFBuFZOOq
4b1XTPw6Wexs46Zzj67UO9A7t918MHR7QNw7J/bY3RVtBXBlVD5ZcKhl/td2bfOIqs64aUbWLJgx
RNNLHYIOTEkMbaT8iZSnW4T3+nFDjRa3Zduw9jDpn2yzcE7RLNAlz+BNOae24uEflu24/aNDDhmo
s+Df5GxkK89wqUsFIiHpaNrbEHm2rSRQSH9hz9whONKA8IFvoZXaoaFceKNhmDaurhAxkftHLyij
Gwn6mmSvPJVQMtIAgPvF33qXK8w9cp681ODE6tbE9pXVvsNLSlXA8jtVn+l3Rv8meLkjIk/mk5UF
i3lDns6J0lYrkAJkk9EA2tRWTQA9POtHfbPcTLItPEPfFAC41f21f7mZhqQ/L4IXmfDgnmgIeQR9
q9zGk6buusQMHlW8R+HiGs2XwXAfY6kazd8vKSz1p+/0X1SkiT+nYQ6/u46ChxT7vL0YnOEgLP1t
Et1TK5FUjd1gLkJz+R5asW7ddvrwFJXKemr1RUdgwYMK/l4rPkuerXKf5SpxdMa5dtlwLbE0wbKF
1U6NwLgB+DJongch1Nduw/PTeKVYp+OZkXdASjzjFRNcdRcZjbGTvbWLzZYZWsBGrA6MtlmiqdB5
EcpxJnYDs920qY3hrd3iHCs/fRnr6zheGTYwedk0VOdjiGzKg7zKHijxcNAmNVH3dWh/nTxRfKBe
+Z9o5L+SdZVkYlOlCFmhUd0Ge0kCl4drzzUmzwZJEZenWodBAmLH0Jgi7UYfnGMcwsVyXOOHrqh3
SWUH73kCBAYGJ0iz5HufKvpXu8rRGOjz5EsdQIWfWlBjWgPUCMZY/BL4SPkJEtvPQ6l7a7tLoWrq
LDfSlB3VFPJYzEpx1jwrO1MAo/xaB+a3tHf3aTaj+SDiR12tfus91uV61tiPAJfEruIXvi1GnvF2
TUlYWp61SpccFV0cpB6ZDMlDNrsHXU3RlrGzmZAcN5hGduzT5CA1zWSoUsaXcHB7qDNd/zRCle0S
bKe92doRwlOy9UMflMDchFEe36dhf+NTRkB4C9Q0pWSF3Glm90/o+dVHX5uLyvOVSrIg7BON2eUD
yKv2C+h6hbwGlaNXqxgM3s508y9X2Ks8+21cwn3VIr4xvZAxMeYdnhc6gEiV8EFu6ZIeuTz4atwO
845QxnSEK3V3Ch9kiBsVicGMV5/sHBFUv4Ng+4Kkav4cOflE2gnefB/xvnJ13GxH1iySD5XjzLIG
I1EdDU/NniPwr3sxGdlGUQdlp1d2sS6UwCvgfUXaHRK7O38Kgpsl5qf1U94Pxr2zKg2zQPgns7DQ
sCkHzms429B+5lUxgG40pstgWT9kmGqZx1Pa0Y9GXoTPfVXt/7AhtiINpk0wweGd69bygBxOfxZh
gi2u9RGS8awM9F1XG+maD78HojZb1DjkjO6kDNjiruWqNQ4zpNnWUiUssCKe4naerzrEHaifw6wv
i/rUTU5w4SkYXur5YBaRtzYtwAWyQ8ZkbwS2Xp3RHfN4eQk7UHlAGOD4/7hGUqjfReFpRzlRdhr6
8AlJPuOg9TBxChcHP1mXWQ6ZhSzGLKEhD4ndOABLnOM1JM+utR/ZHCz9Z+0/QhnOD8sOTwuTaZ8H
wl0tCHNNjNElNzc2RmPNFo0YBCDn0b3T7D8sOw02MOCuc+tpaAL7KQo/t40/PMpImg8CdEUzHGRf
UI75jVK6JMIDEJbLHgrs87S7Qj7yaOT2v7Yl1OM3cEjb5C8UnYL9dYgusFvG+iY9SkM8dCAtoOhP
iNmiVxMUAZZ8oXon+3LfEZuxnJq97I1cVOujcERuF+D4s2Kp1XmMtGVqPWr1KmtmLLQIzDU6EjnF
m9mTxSancczc5EeILkazJZUDID9WTsvfEOPMbTqhbVoXmk39GaBOCubxUgZlfY5hrV/hPDKu8j+B
g8ZYD1WQ38aSCfltrD+b417HjqX4CcQb+DESU0Zxhost9sqoFCwPSelqfvbWBKK61GbcPYKjvJfh
qI4/Rkncgz6Vv48y9HsZDqlS+IjebcKqMZD1Ed6N7uNByvLWAD9RNmsy3uXXoDHvsgTjvrYfNoau
xG9h4U58OaLwOUs6d4sXYbGuR9QlUbNtH21UG49h5zWz1UTzKA+Clyurjl7dwxnBazV2IUaifH2J
ZzR7Z9vmUm+zYzbisTlNB1l0k/UzWYPrAK4K9Luu4cn0A/yR+1c56BovIifdaphXba4dPVbbfxU1
q8aHEFcW7sYHVbFGAQkDxAGPheVMi8YzDrGPqYVc7jUuO3X2Ibc+t3lozg4MMiYPsQtntHP0n+xt
u/vcAalY2rC6yDO9CrWfbknPJGs8OMrXSqALaisRZht2U7zCkHNXTmpmd7I3mMydp43xQ5eiyWlt
0sJPtjJFMw3huxVW/lHyPySnZIJ9ubMcz1ovd6QbKPYJ3sYyQQ5JBc7LCrLFmB1jJpXbvnOSZ5FS
uKch0NBviif3NM5nJB7c33tj84V8U7DGpN78jBLJRvrd+KxVN0Et3DuhVfq965O5l3RzoWAMWGvJ
p8HFDcNvWmsXANFe233rHMHRmetAafy9H/CC5LXQ3g1YKct3q3xnRtH0CSW6/CRbxuy/rAl4hfL9
aszuzPwGsk8eXAyvgGdJV5MhIf1eW+G+zzvjoZ0PtuvlGGSr9jGYeIOum8y8a4D7npampxwpA/oX
OdYqeHn41rCT0wugnQ9TGQa3lia+fwyPZj9r0pZrrWvZHpCTGrdajWy0P85XTxVfXcvfQM62q/51
NHQMKOYSZUaCbO20ZbC9VidlTfLavA5xnYTEp+wBakMlQNY7Xa3RNuNU6XOSrTeq1zAdHlgjkJGu
xxtMtMufk9Z+a0uBBlJl+sjyJyYiYOWMVcCPM7KrjPIrhJI8N8pHKL7VuuwcUFJecadNQ43TIGle
m0WVtZ9G58+K9jgU0SYJeAjK79T1AHflmW1idSND8pvqBPw1Df9dRijwIGIY1Jj66ZNXrGSwdpTN
4PmIYRkC1lU++d6hT+uTMesgIuda9avldOk2MKXsuR9QBZmHwyCnShejmB2UTnhvTGG9UpRS3xsI
ON4P6PSZq2lE0So2FNzj5uAycD4zqP7eKHr+8NtgedpYCD1OSXu6jnVcxTo0rvNJQpokhCnOAnc9
UHNe5xLyhMBXfCu75WGBNUmE03XOb7Co6/AlKK8ph2cN8t38x77hIPxuy318RNYXBV/xrs67/BiN
S0SayDWcBfYhsmMZl/w1zq2m6GCo4n34JQ/ccrOcNArnJyUy3k0gjXvZGUttYXk6Rnp617bq6jr2
j/lOiOWVVea4hf268BiHRw2dvbvG6ZV7HEzkM+rKT+vCSqxKyy8P146G1cW+BLewkrHO8ab7KjnJ
e72ATYKd1/joU6G1boxaoal1jzXuzcXeDnPt7t//+p//+3+9if8KfhSXIuWFn/8r77JLgXh989//
tq1//6tcwsf3//63pXsu2xnH0nXUtFzT1FX63749opDDaO1/AIoWRRTk6Q3Y7mxrRQkUOpcv+Zwb
lRl0mTk3YOiSrtafBE4vjZ6KZ5239xHXMHeLzfr0TR4oV7pbUhTaMc7r8dmzauR1ZkqrpqUo/Jfj
WfPBh9eDQBrXjNVvqJ8+CtHpBz2ZbPhsA7SGG/TzzBsE7W5Lh7we9uWzqwA+4Sus6f2dnauKjtVf
HtyhDrmjpE0ZCXfcJUMXCB+7gAoGuJZHPViJuRmlyC2pOEU4hRWvSUXEOFZwSEb00YGVpXvgDskS
i8boZCvc/3JEUU32WeB8fJ0EgjQ7yAulKc7z//xpuPrfPw1DVT2k2cnWWK5laHwef/800sQg7QLu
4iZNwPmMVlBfUreuKRhqzQa33XIrY/KAf4R2Kpt4CaEjB2urA36tm028oeKKvktaDffwafrlgCFH
Dla04L0LsBpxlzQcQCl32n6Mhibatk31jm7v5kPmo3Qb96y0IliHKtllRLGgN17bFBqoYE1Bc1/P
Z7JDr8gPyJibOwARuhZvPRlcZpdWq6MYsE8tw4eKzIZx2WLmKGZMxceGU2l516ea8bHhRC4wBnVU
38ihctJoNmw6w864ka9AOBXN8XrJJcYl09qzL7IlL9kVIt7JJnp+8T2KRcueVV5XXhKstLH8GHlJ
T1d8NN7Y9Op8gQ7//FEbqvHHZ615jsNXjjSxYYEcV//45imKa2A2loeHqFS1G5G65O0b3CH0FA1g
HAzcTRuO4Hn8gnSdbI9dasONedLH2Dp3ZolhXoN/7hpJq3q7tL1Iae48hN2cqPtrTN3wKYgYvVwj
L51zCPr7UGvZQCY98Z5HL/mKTd70ZkzZMyZK3qcRkbKdoXT9caoC+4FnPc8wt1PfgraFGxA2X/yQ
SuFERvIWKx0f4YcG485pmN6Qm2uHMXqzfdtbZ3WXn3Vf4DTO/Q7FxqqhFELyM/lpSdDYK88alMuU
5Cmi9Eh7mF76hDRqcGNAhruXB7Um3RDmSYM46eTCoYW+JWOyV+hRt+s6I1jXfd/OtofMCwuyEfja
nZZYLmbmZa/rx2AQ/SYZkoi3f4rGta+35KG49eGno4YjDzo5hcZmWytbkzOIk22J26vgtYV0Hv7K
PL2XiwiXMnPDImJ7vYhVoIEBBCFeLpxWVXUkB5bhJhhrJAdxOuDxrlFGirXynKX4Eg2JXmJ7UpXn
co61sNF5zbn2j7CN4sMyWvaYbfzqOx2wEDl3niGnySaM3HtlAMgnQ8tF5KlWOEetbw2IKgYXljF5
FU83Xgo72lt9HN/2E4AF8eug2wWSBijKgyWmjP5Hh2yGQQuLpgJWLJtyxnWcaSvGMUO39o/4tdmh
dOZ4uJn9p+mDPcIaywBAyglOp0+bMESy9krzUmtn4yphdhsgR0uhXBLEZtrY3OHPHdfQQiqzTpnL
FlL9qhSZ+NZFlbVqmlLca2ZqnurK7deyY8qmM+L0+SfHmqpj3KYJenJl9g3hTNmPQXy30krjoCI6
ciYJ2Z4d4XAA/L41QeWvrbnpAogwEaGnpK0CnNhZAcjyjZyjVvm9gVf20XRdXVvJ4VbEjhyU03w5
GVj6/Kq2j6bdXpZB8hp4EeQ72JzuSo7u4W8f2BiT/SejGz+V/cHRMd4rO/2uIceMkr9rPiQGAkJa
tDRisvYno0uPsqubB9k9Xz4KfRnuZzRlzGT/RWkRNrJsyg5zVnTGSyMltc04GdPJfuBiP+TL9eRF
Sy1gmTZDduafLscOMUi1oH2ojckCiWxMpzJAeMoGAjKStQwVHTWHDqodfrMTFrZxZdz3vmrcy7Mq
M6eVrbvjPkKWzgYKQrenFrtmdMy7JeYocXuXsoCXnUtsaChQQLoFNiR/gOxqLKFDIsb9QTZ/+ykp
yRGR1Ddi/sEynk0DvNF+9mXzAOzM8bIYyQf24fsSA955+udXhO56f7widNV1PfzaHMvj1LTm5cJv
izOe97pDEsvYY/wxI75SW0t3ojG78rN/jEU13CDD5V9MBTHSdqiyN1NV9xXWRp9rk1dJVUy/jyDV
Iz6XGSZmea15PA8ooFe9QIPdbeACz6y8KWy7teyVotOyd+pgClu5avw22HNQ9OWrdXEnpd010RDx
JnKhgCdjOT9jXfRjKqE/xPNBGACiYry6DzIWRvVLNNT6rXDt7wl0zhskjfWH5aAqexzY47NsyeHy
TF5HS1o6GIHgjn1hlVvearPWu+GFXb2aYrSiK0Wb34movjejSnA5ndtBCoPmP/ag0uhN+u8D5vHy
ytN8eTlJNuWZjMlmx9pz6/sBljW/fgJKGbxnf/th/69rWfrwQAlB3V+vt/x284Tff/nr/6MI8+bQ
Gtrt9ddaplyHyN8rzeKjngHxiz3bP7FNMlZCc7IvLl50a9g2wy2IROdl9ECSs7BHXWYUO22mpkiV
pd+0lxbVJZ5wKATPW7zrAVk/Yz1absWeHyKL7LheQnioU+z+6LH6Bv/NLnDWHfz+i90bb6ha+MdR
L3F9gwRTY5Slq2tHmV3gJjMlH5W1K2T/+qJ1P5MTKQ9jrIodilUId/U/kk5xlrA7JPnGrmx/n2mD
0a+mLMHJNxSKdxcNVbHrZ/KHbMZzTJ4tI+2y9O9ajXphZ9fmrXyzNE6FuHyo7Zf3jOQbW50OjDzS
9R/+qIqPnvlFI8dEltGs685Cso91195oHfxWjTh9tV1n342F+c32HHeN7WFwwko3uFQxWeESF9Jv
PizTAfWbp9YSWCJglbeVcb6lQTfU3yxMsLZhlVvH1DCT50TJ8Eucgu1UUx5iGzwT0xOs8tSga8Bo
IJW2BF2+Wbc9mjcyhrO6eW4Nn63TGKneikdhAzuToOyuYg+MiQcsf2Uu/4ioS/Zlrfi3rtHEN0lV
kJvo1ZpKX17vgJgmDzzwyw24j+ZT0WUG9hB68tXOqhcwS5h9iHSDzZ+4FSH+qJ2iaGc716mXi4Kl
nKfq5yWWsSVdRUN/jHn637Zd9dFRz2dmjok85EbuPjlOBuU8KklvQYTrSNWFwTmO76RDbYCSuOpb
4VmP4bqBmVV2sgmMEYpSXUT7ief1WTrXhrypj34c9MrTkpjXPLMF0tNcJFhSJEq9SeK8uTWY8jzH
JXJJxuOmuPzzo15zvXlr99tGnDSYZqsOoD7NYjNg2X9s/dShSNmk9/pOdBSKfeB+R61tAipCIIps
itbfELLaNH2c/rCt+Editt2n2AxhZVcZgnxFqp1c0PIbxR2Hz1Oan3kjvk8TyxH0BNvNSDnnFV+O
aIu6anaQTdNhHxVS3CDvSa8Rmpsc57+nUhu0RxNEvQyHjVndmYNtImPHp1qKbDo249dA6+xPmiv6
SxcZiHWr5SvGq/7RGJCJiOeMb6iUuC2lanKQvWUfverKU4dg3JN0QdSU+1YM4aOMtFWJarHgzkZA
Li8ooyydqqiyQxiA8fb0NAFM+tdBlOK14ou9dxNUDYLSjZdOA+02vju/2rJbTsN1BOFaI3C2lVVY
K1PzpnPuNea6ccPi0zBm2TqbLPeFnIKOdnI6YUICLqTEcuer0g5vKkDC70WmPnWYqb7z4LgNVT/6
CXptp6siRg/BAQzHuixexQDyhJq9tGpar/DrGF5dJOigpHZw8gvlEUGrowxjqRACXlZeVKu56/t+
KPaWPaFy4GfacY7lU08iVEcAamUlRcJuZ6+Umv+Gfjn513SKHyCWeYcYBeeD6pIqcitDRdeiQxpc
Qw48+7+GuiKLV7ZmgnOfx8NO+GO8E0KXl5fWIRMd9LD9uPTfhqJmZD0HnfsWTbV6F2bduFUBuH1S
cuNn4VX2D2t4wfEify86MnZxqqZPUKb6VTlFn0RokP1ydO/IUjB5LixUGaPJAG5mpulzjxfNGcT4
vWpiwoVdaHholKC8lMDp1jrIu30jOkgRynA3p65uZcvRwtFalWV/Z2etsae2+SVNFfUFcOo3C2fu
HzZWX24dmm95XbDRrrvoyYwrd9epmXMTFriBWTbQpHyehO3VN2eeBLRwVYrhY9IQ9PYmbdETliCF
BFlMZODz09KCVXf0wgmv1Rn48PcReoKxVaRUl9FQNBan/WkB3/1qLti8sC1hqoDzVRH2Bn9e6kp/
LiKtfDApRmn7Tukz+ECVw3dDte99pGNveye7k6HU6GtKEGkzbsGIeOuoU2yyHBzk4NzhDk2zFJHM
IW2c1aDUwY3ewaCG8P0gN7iDW9yoVkDxZA4pCgTxkIfPdfNrBui4NS4l4eskbfTMbR10xkbG1Dbd
JMJAwr3pTqrpW/f6fJBnld7afPcaY02eSjsIDYaEfBJEbcAmWjg4QJd1+OTqYfVgRKhjzs8KeUjt
VNt4HhlWOSFwq/LBR7zmOkJeIysKa9tnsNk87dlFu+6mEjaWN7LZttl9L5r7hlu0W3vhtqus5Fn2
mXbyqUNb5ixbTo10Pk5gx9bXqksXl/5WDSptkw8tyrjoDPGiINN+XNpt/sWaEvcymkoMrsecbuPe
+rL0XefK3hSjgMfrfBkDoDXeo++zUiHxjCNr4qHgV47hGT+2SVTtW0zcbqbJmF14qE3nWJW+TpX1
Im9QlNTX6q9JmaFWj34K+h5NsPtKz7KzXSqoc/vmozxkblxsJiVneW519Vnr0uQldNmSYUHw1Igq
fAF73Y3JSxYq6tOgtWs2iMlLHoztw4T5nZygghO4t3lPQOBDYBgRLbzuSyQFJ0SOZLMk13xbl8m7
bIl5xGAVGSokVXAbW9TN8FLetS4oU4Fq/ANZx3iNoaLzZsVH+ewSOarrRm31j/mkK3s51O7scBla
FKX75k2HroVBb/rOUzNLFcLaD6HGu91esrRyoEeA8LVuEZ2XvddmhnbS74PnuehLnVL26rd1z4Y9
o27yxTD8ZM0jGM+3qKyf2DNfZFzRxLCt3Rw6NljdLxi3opcab9WiQJITtal1NYb1N1EoB4y59Z8V
toC4QVjfmqRSVrmonEfh1ePOErF+68xAsU7g/xcF6SHyrfQgt1um6/cbqjXZQW7GIBgNG1GPH70p
tehNTkkAVrmebMYc30bYtcYnkWfJQRH9701vbtaqq38qrPaj99qUc0t8ZZ6KkpfjELqsejIqJnYI
QxBjii9RX+2Dahjfwaf/GP3Uefa90N5FRUHhoK7BtnRUODPEEr7Hww85Uk+RlZwK6gU5ykR7r2H1
X5tldUPSDkvxLmrX5dyUsQA87nL2z7GSsvgUsGVllWHjvw4CV0UvNthP86lr2dV6yAXW8o0IKaCm
0UmeyUMGbGfrjK2+UYdZBkJH0ULNi89DhUkiXqH9ti214rMD1mQVV5SAs6yOXgwDjeF5WIAu2k3a
9O66H5Mv7Fxa5WmoSm1noS3P9sUSX9uIaoMCJuisl2qB4g8dUuhbBQeJVp3y0QEFoFpJsW/ZcZ0h
OzyLnM5kZg8hCfhHCKRHFmfuWbZ8uEYHP+jjtWzKg9K0LywdX0Ye86s6zH5KSWQekOZZcgvlYXBD
QOVddLzGmyi5FA4IClUxla2iOvozSlXFKlVt0o6bUSv8H5blZ6uoN91nVenF1oh2ZlbYF6/3TKSQ
QuUzfjyPWjc4Pz3xXmGt9m7bbrqq+Vt9UoSDw5lLDrgwLHHUsbGDbtjdWFmenaIgdFmTZtNnuHF3
C9p+KEGXFckrDlXVWovsGyMsEZEoyvxt6otDO4LK4Q12Ks0BlIuZDJexTP2vvaapKx873U8FDsib
kfXIJRMwHPRWf23Q87nIQ91XeEKkVb2+xuTZhKHClAFnvsaF1WnbHLjqpvo1X/aa0S0OM8M9Jtex
t4I94c088hWrfX2tKSWKRJ6Xfs/UwbhFC3R69CNo4YpJxs2wp0cZUgXK35Ye9DvZlB1VpK86vPwu
2jysjhv7YJkkTRoj7JEL5jmUdUAOy1i9qOzPbj0fuGUMZO17+Bxaef89EpG1UQzXuQ1FVV4GEzXZ
AQrXd3WwT8K31Zs6baqdGft41Eht0eUUflt8qEeksv4wZZH2LFfF0qVbypguMqRGGiSHQMlvO2Qg
tzlQvJMSVs56TNFimJJyLhX9aoM+BTbkgPmvgHisMo8aRVfY8SvaytiTpt5j7o3qU4O9A++++BW1
zODk9FgYyaaTaNRrm7TZ5mOevOIrThEeOi/uWAzWDeMrhpn9vex0LGrkQmF1E4cPOQyvlYoR6qe8
UQU8YKW4JCzO9qPQ8W/NtfQGMQ71kPYlzhexbW01dWwfsylUcWfMxGuvglRVx6Z8U8z8EAuHhHSa
UiIqh1lqMbvXR638ZmepWIkwMj9FjVJshqJ3LpPlwRwYBvVumlDhHQI3PPLJdae4YBEPFd5+iEPb
WQvDO1Zd1SCPHjZ3QaZSLJnPrgfHd6odmo3VqvF63OUweGup7sT5pme/pe571rtLu+zUAgjjPEgG
q7TIN/UcZMfQ3jV1+hyoJX8bX3Ue1dCzH3vEzaJsYCNDuf9xcoz+NrGSn7IlD21TW7C0AD7K8XEe
tWffSJfxilI4jwPGqtDsRLSHtI0WhVuKmyauxo1aqcVNrpr9Z6s5JDMnrLH04uiJNt/2kjlWRN+Q
oMwfnDgr1q2wxp2PH9OKvUPxRROs9zobZqCAdfk5wrlqDk8I4eMXi07Z0lTbn0Hv95d+UgyeSvU7
Oa7yi91lVDebuD8GbVN86a0toGz1c27UyFfDQtrIcO232crsHY26vTo+FMnwOelU3MOFO9y5CGRv
p7DXDhlb8c++jxcORfhPfL0w7EzIAdvVZH0eHDfb6A4SvAgs2J9HRBvcoPhc9Wpx60JkQ6CMcOPD
XOpMGCtRAr1I5Eq69THZeBG87F9K9MUe7KnChZwQqfX4TmdvtZJNd/LjQx4WwTIhaiKU33n1H2Sv
HGdTHdqTs2rBaE+fozAUt7HQub/mQ1LlqzzoigtlL+fB7jCNDNFXvw4oa1BJTgl78BrzyWHuRrfP
NmlCFWutwT1CyBMUoryKHAi7/WeB8uONbMl4aNabXMevrTXNdGOE9pBv/KAY4L3ZSN3DZda2Y5oO
K9PWRY71lN/faTlZhx0qygfNmgTuVMQmzR+V5VTO8WOIUrJHXk2eDYBO44wdTOSK7hJk0JNHJRy+
GlZGErrKw3MwaP+HsjNrblPp9v4noop5uEWzZMuWHTt2bqjs7GxooJnnT39+tPPE2c976lS9N5R6
AMkyonut9R+ix8KwcQ5eBzzBTeYZGqSONhluZJX+sZDk+ubLqt+YkZbdN36l3Rph/vVxoVVCV5fP
uHTmib9chwJig5fidSCXidoQiDszVC/TqntdAcKnP/piTTpn049Ri+Fc9Gomd4sHdLJ1PNPeqtNi
a/D3QQO3UUmgGhi7Ga1MHpR+6u8u3fHiB6et2pvq18meqlmqa3Fag/I6RCfEb0q2460Rmu0CH8LP
q+dGd/KLZSLY7HtGCrDJKV8NzUH9UU32SCbD4u82XtJnFVKzJlKVcnhUo7LyYjQS62yXWF35LJM0
f7Ltp4+p4OX/EvP4FW3C6uOdpdX0V1tgQ7G+sbpCU1a/PszHBQ0hPz6MaqpDmTZ/fKAmj9sjhAyM
vNe3VFf694fqvf4u7uL7JQmyR6To88dUt9k8kM4C+w2N6Xd/3xoUomVU7T8HfIrpV1FS/Funqf48
11P48v6KJ+GRWJsmVg1wkAliaILOkfdkvZ9K2EoAJxq2neSDxFGNwjSLHrCeha7eXcpibM7UcbGs
wot056AtZp9k3Uy7JE3IAINl3UZlIvZKC00dJqpn2xo7jD/68sDAPwC/0H2ZuEAKMdFo7KnZd1bT
vrqd+Vx7sfjbFgY4X1GQXcHNQ7LdOQd+Kh4BS7OvXmeM/EFVqf8wWjLSjtn1D4FJkoNyrtgL19Re
y9R6bNIRYXrH/+qQlXwZsP7Zu7Jp9qawHmukkiHBVvhn48fzVgjnERXa6GdjNXut6Kbvowt/zmRL
cTPyOjrMuZxP6qQ0wnQ7N5flLeck5VY8dNUe9tb8x0nSEtFhXE8q0NR6GIUOdXw96fc7eTOqAdtu
tvN3JKCMnallaPGZ/NZr6DO4WWTyxxgj7/l/zpiZgSTZ/34N+OH5DyR8P64B/3y7uHF+H9XvU67J
R3UwYXk/1hCFtyU05Z00Mt9nzeiTB6alS89+X82TiQw2HgJTWUrltp/8rV12+auWSxEWmmH8TPOz
LGzrH8fwv3ZOGX11Fh29FxuksgFI72ho9XBSZ3u/zw7Ws3U9N3+fHfjQ6WbSHjz+8F3uXS9UvNmi
EmC3Fyt/NGJnuaoBlcauJp17FlcTBaXT+tTZJR4l2E5R4MynVqComZn7xGmzo2502bvvv6iQpZnY
wJTFShOZvezd/bP7X7NVHKNmp6PhhmNbv/dx59gnnqfFXbce7HIVKg089qRtudK8AwKmmMcH+7ss
fzLS1jpQ/XAO9RqhLkb5w9N5gg/2YL4gKvlHy6SVwQcEQ0aku85UraTppx+F9hwQioAbMaqXANWh
hRjiaxxnJmZuc/nR7Mc821EsmI5qFB0p6uUjyCM0m5/NvjgMZuB+FZYxnxFjo+adp+QtJ9fYjOvn
VQR+xd1XB70T3bEzLGT8jFX8vbJcKnRr+5Ppb1ZFi0YPu1cn7lPSh7lDgitIIbqXKO079rPqcue5
DJtSVhfABs6zLgcMB/59AuzH7aic6p2kQTKvzbZ1iey7nejLXRwlA0xu5ErVfd3J59HKne+AZ5dt
hz0uWkLtcOUGYMVI5DsOXyt8G0IeaQtog1Yw7VXK0kRn4YYLU5jOFSvm56ivm2LnQv46GJR/iKT6
6dB3VvVW9+MXYG3NbZK6dvO96HGyq+oNzDFFME1zdmqWSXgUDrDurq2dwRNES+IyztZWDbqFo510
zwfttF4xyzUKABR6LmrUuwVc7Fwb63SyhOeKGunHoWbzVISfbaN0f400MMdDeJ5yR/DvnT/PK9rE
JyM0Xc0CwVGUld0TCuHN00AEdAvkU4Tuz5PqyWETHQuvTDeqqQaWJEYYoBDmUfWpQ1HuIeNjTJPB
P5d+P29GWZfxZkHl9IQhShWCKhc3dRh9xFrGon5I/biKyRK144NpsvlSTdSoyz3Qv3Kj262ztYSD
Vokp7ClMq6C7V4e6LPr7ZS1CgtX6W3VF1dLd/zHPi1JxKWuA1utcNSUnl3NKIUenpeGfiRQXVKKz
yD+rg//71X+PqOmJO+cbVEYRzlonqj716mP2LHrrEKPua8WluECJExf16n9r/n/1BemANIXnpNvP
68EQh2oKsUCT83ivDqQkxvtyhZhXYCp5zvq7z8Hg9zTVN+vYjOaAWdR8dSbsGuSn1Ut9rNM7iTCg
mqtOHZ34N76emrq1m6zGAChs63extURboCoYZwtoX24r9D70xICIn2YavFYTyA/GHxPsmtL0L0Gr
IuruCWzkk9C17Ga3TzEq4hlSfro8Rbqrh6aNqnnKul9hAngQc2vt/N5L3hCrplbdBChjk0j9iolt
yw/zrYmN9K4012RlUom3oQQbqAPQOKlm1E93uYbGRA8k9DZmxrMjO/na2iD/JiCiBXUZtwFopZoO
FrhuGPXaG2qcxkn1eaM/PsAVY7JVnTTKHBfVUv0QzuTVwgdU2V4KUSeXZUIsWzX7xve3le47Rzaq
FiVI/UsAJPmxxOOg9PStMef+tR9KpDQxPooQmGifGhxLSA9BrdkKxF/NVSH3D1KUdC39csua4Ws/
aA4s0jF+WvQIKkAHLN6PnwqRx0/YeyZIgMu/1fi4Tqr7LN8PPqxqNUMNJOk1MG5V6r2QsawefXOM
X8vpWXFWTKx2r61e5mR3KWjOelceZ2xxdqoZrIkIcBDOB8FlvYTn6nALIP7s8F4st3ZvG29aNn3s
ntB7AFY5D9+n1qo3jljKWzTFGmX2bjoJ0xIP2e+T8LL+OKkEm6FOskjrFOy81gVArRgSdUMzSORN
tawcDE4HSY16KGuK40Ov1e0cZOF6guorGvHHCTPY4g73w+y+t+VLF6c/5Co/2GTRsHFBRt7Hdu/c
SGX9XdXm/A3pa2xENdQ3htbWb31i/VTzzc5oNrFFeWvBafNW+5ifq4FEx8Szmtrp3hBVtZqoJfBj
Ivs+Kfxgbyh7sfVQTDEixT11xtVZ7LNfNVunHAdEMopuixcZhtv/niNA6KINNcLqdqWPki/XkzhU
nn5RxSbf+Gteuld9suVbP7pr3oidcm2gaO4Po36SQpPX2EsI8ow0epE91El/8dufnc4G2bb/+ffZ
XmMnH2cnrv3n2UMXNyFRx7xVSRhshsqrwL3iCqvO3GiYRW6HfoBYrtIxdZe4O4A8Pzp0CDdzHXkP
yOdA05bQvdkwUVK3EtZps62+BJNznTHXA9VFOnZp7vIkMN6b9cSlWygEet6vE5N+Hh6DlLB18oPy
UuIjvWkUmz2ZEz4JUjsjKejTx95PsSnWvn7t+9gf8g1/NNUgfsPBKbbTcecWO+DI3qPrNsAqUrw/
P1u9vwVW7j9mk2xvaLq1N3pmq//ajqJ6AIqbPhBbyNCKm/mN1ByKJu5IoLc2+wjTQTLvz2paVFI1
LG0bIWLcRDYxgpgKouZIvtvEmsc7VQax/t1Uo/gjjXdTVsQ70+pZAaT9OutV9kK9l50laPFjVqTJ
l6qwfigLcTktr1Zt/ppgai7kPWHtNCdubzW1rMe5e3YbFNk/e4bk+UPOQ43TUkOt0UcHa5y10Bce
010SQ2JIimO+fhOOPvzqq0RVHFUz+j1P9ZlCJ3tVXxHi9p9En5/HiuK3amGSox2bSbAEdsitb5zR
f18iKe/UqOm1FTJZJulcd5jhzLBzHvTZOKmm2kirZuIx+tlUo4W7/8C8WJb56CQmOH7e5uI1IJtX
LL/qUq+SoNEuMu6OZGq7VZ6l5lGdJseKReYo3Gj6Ehjltz5JkFTM/feiC5YvaoI+JgIFGVgghHkf
E3Ijeq/98dcEdYVkNLNwdSG8+39nTVqdHIk6f13G430s1Fl//L7M5wT1QVrZfDMtWT0TWbn7ptWc
hlztEl3wZiAyMx3wGi7br4vqzCZzXxVOffqvfjWo+j5OU+3INw9LgULqoZeGcTMk4HKI1lpoTa33
XgVQu6SJs2wwYATG1vJtJCX/fwOETD3w/4uqY3tBYHgwdCwHkojumv6/0aDgtgrXNSrnxFq3HBPM
GZZNYMji3BJ9zB8vc/4N1EzWXhKnw6mCVWOYfby3MXfYGVMdfGmTaK2NLCAEdNcmuUdf0hXlXTtV
RUhFKvgicUckY+icew9LjI0MwXb5X9RMsYiLZ2Bsaq4T284vUNqAtqkGEddzqEz59lE1qZ1oO5JS
2k5NFhPWLn7sv3to+m6gNbhfHHcmdOnIsqum5VD2gvO0r4eGEuM6w+DDdmWSY4NNSxTZKx5R5VW1
sEdPNsK003Pfz3ASSZWf7TiYThOJrW2CnO6xH0EpBWlZb/mK0NLo0CSSDet2uaTBx6gZBy6sv746
qclLZW0MH9O1Er2yU98t3cuA6PrWFZWk4Ewz0LHG5nPlkHhl9wI+I94nY48w9Tpq5n20L+VYE/fQ
1CwtOkxxNm1TQxcw8tDMJOuX3nvrgb1yer+4enCeg36rWsik/epX0z77CA6B+WWEE75X/uxLvbxX
B1eU1cerzz7DMB8n4XnHzy4STniYrQfVh1QknB6eQSQw/jWgRrU5EihbiOZMGsM5ffRFiI8GMfDW
xcmeBRzv+yKPI0DfMIn3Vgo0XnX+MfLZHiHKB54bw2bjvM/DxxUsuYo/2/2jMZm/RpfSR84oxnXE
XKT+NKOjVNvlk2pkPOwOc2LPG9XU1wm5W/8wMP+4qC5Vdyud7OasNiiqq0CpYgtJkqL72td1SfJY
DtW24gYj2/ngQpe4i5NxfCIdBShewidRTXXIbBN0UeOJE+qh45PrEtBJiaPyeoI6IKuF7BJrOfpP
9EH+GZ+EqH4604KD+NplYgt9rXFNVC11nQnhh53npeVO9SEuQ4q4coK9LJd7D4Gjeymq/ilpnOYO
8YgX1ap8HZgX9tjwYxHmUn3qgFjUaUAG4KpaHeTcS5A1f6n5qgs7E3D7jfdqZSNFI91vvw3239rY
W2+TFi94/gG4lbCrudtNeM61r7/k3mRtJ8NMtr0vvzlNqZ3xki0OXplNm0L2FQJ0Sb8xFuNRjOwU
NGshW9Y1+vtgiHvDl8GzwPMKd5/lOxjw9tDAgONNxmWHkslwnKY2QbihwP5x6s7kEHC+mdKjXsTu
fexE6WFiU43H0uBdm8B6KRu0GPyOECPgQwRGm59avKt2wQhjcGzkoXbt9k4r7nEtkWu4FQyYHhh8
otE9Gnm6z6wqO6a1kwIjz1HjiOewmhdoKEXi3vQI12tL16ZzkQgqkr7xWntT9x2JZp4vla1fK612
ANXE7IP8Kj7YXmPsuim3H0DlbqrZjJ/UAZEE/bQAcuDi/+kDaZntmsppgGD+p28McJZPtDw64eSe
fJwbtxYphjx/VNN0oGx3VLcfPk/Sa23k2RP16CD/56QM8uXGMLz0oPpmVMfuoiS4DDYYjdBq5/pM
SRTzG9UuV+SFaquDqwGVjWdct1GUy8OPo4lZ3NlAAuKcaYOh71TbHOzqrF5BOWfqso636izV++tU
vZrCSFL/USuRWqTiNEJbfj2ovs/mZ99/zUvVWqaGP15+jn9egh+r92vB+3gp5YAwHYQa3FPPU9v9
OogYC45sPaSek+Shaqth1aleffZ9DmSiQbzoc/i/L/F59q+Z6J0faph9m6gW4Rg7/k1DPvRZ5MMJ
lYi/gQ8uD/qAP4w9xOa2BeQDPF1Gz0suq1Aji/PTsX9W8QToYcRmlqd4cuM5aB+roK1ggiX2bRgl
bpiiy/4u/GNqGenPWk4DWleRfNa6qj2URm6fLC03IWii1ecD9P2ezt520bFPcwIg6jGCBlsHbciL
tVT5C+5CJwd3ifckH8TejxtQfyMWapxAvThO4xej55fZt+lfHXXAF3OQO8+WFuXOvHvPlmw39bb2
MrZLfRSaE3aTN15cfFguiPDnl8bembKbT0FerCVXMh4kKout5TbB0TGLk1hS69THCD2AIasvlWu9
raAH9WBP17yjTyC4jV5YPeeDdDuU0zRDvKcNBTu+0KdUVMcE5bEraVNMUOwcR6ZlPhTVmB58uWxn
rWt3tVwL41WHuBHgsoMVxzoFMBDT3DfZadYQ5PGgxSJq4Od4oadPWmP0R3tmhxOlJPrBYLt/IbZ/
TEuK8cmUjHd9BhSTdWUjNSzBjNn7ucTpzQ40mxpCurHH7CVHsOI7IdYujf02JC2dX8sqHq8RspIb
tPO076WvXSLRF68u2sLHAh2/w+IRwg8A2YKGurov+h8VmIRw8pvhBlXTP+VzOu3TyNBeQRxcwf/X
d5Cyi62MCnuDY0lzAQCfv+nzjqegsVkkNwy6ccHWSSD41mZ5aOupuOQ+xWyvLh+IFbFi7uJ805qW
vTUoJT0Mhh1sJzRIA7fajq1rHXphB1fX1N/A/aFB0SGpWGNWckopl22S2Pzbc6fsjMAYFDT72ecx
5mVlcR5S8NRapa+Yurg6lZblowUqalJMlX50NXm2x9rYtG4VBiLvtoFZ1NsSyeSr54r87LKhg/YR
al0dBroLbmzyo699jehnJwPvOT0J9pXIhJHnbwI2J44k3SuAfuq+dZjT+cXq6+K5ODmjuA2di8E2
sjZ4C4DPScg77d2sYSu/aP6ukezCZvMBg2LtHFkt1R05Ae1biX8S8aQ0SEl/6s1dn043001hUt80
XLHCWc6Cx33W30FgiaP0FP3s09nYt7iJntWhDpp8O2OfN5d+GiKO053rCo33WgbIdxXZ0dHsfWPn
prtzs7rfVIP7rjPBM7ECGpNndkLdvjan8qwOZiCqj1eqqVVueQ7Wg2rGONzyGP89+7+GczJ01PzH
0CKmPDerTyCh3Vx8tNui/Ctx/vJqh/sg8Tb405nnUubmebEThxCd/W0OzbCrohDA8jfcpLB65ykC
KBgLYchEwbJRL0E9v7hmUu2TarLOY+paZ2+GpglpZAL/dooyEYRlMpAhGTEAS6V2EA4l9jDwuULZ
VJs07Vn1GzDEtY8QNQ4cs4dsToAs9IZnPEAjHu9WSpl6kjd31Lm/9VA35+zUNG5hbKZcvnrSw9Js
/QSw0txAr05z91JXxXQO4nE6a+sh0Ld5naC7WA7FOVoPaq1Rr1DBSSDxkMIM3VgztuOI+pmejv2Z
JBAmcOurwRl+VE35BQcON6z1jG+gXpdYsnLOYWZFwDiu4TYfo/0isivS5dq5Wc0f1SESyIpouU3a
P0Pdr51PjuAPU/8/w65fHdC8u440y3mcl+LMBqjX8uHcmoV9sh0AHq4hidE8qnmD1Rc7W+9RQ0FW
9FwG8ptVts6u0NOZYkbZ4aJSF6+xETRnfqXw7Phi7Um7uClGnv0MXSjwDuoPS1Am2xSVBP8hzOUs
6m45Ox2KUaTP0Q7zqzP5ivrMXt4/eKlgQ1Lo52z1kZNN1X98Tb8uxNekXuVFPXy8ytB7PnUWcV+E
jAdwfFNu4tIHQ6o3y751nZtVSjTz4gARfS1pz+rg63V77jOoWVh2gK2EpBFWZRlCTG/PUkTfcHu6
NTV4wCquu01qGltQaBe/6UM98i+GM51jIZ/SGhSaBQ7kNMTNuS5Iyxue8964WnSfTsOy6dLiVqZy
wtXE+AvVeMTO2/EiKdeiBh8ji+kWPmwPxGVdIAmZ3j3VWRtvXZcdUVPl7V4gK72Bp0vltbYR0wI3
CXjxdTYjuUfiJd0iDtDsYgdPCk2MMZEfLGGt4gdn5/si8r9nGglwx+2e57KatlMV+5wSRJvGNJPQ
Xbp8nxDZQ+AanxOP6uo0D6DQ1wTYWlzNHBfDdA9xKXB1+KB6K28/9cJ51YfoHHNnYJ2wRy4HtBVh
1ZYfFVxAv3GOYJH1fRt0bA4cv9klQcIiIW+APvHI1EfY0fHkHCEgPQTxVmuqGHYLvwkjKqYDekMW
bz2ZqMbx96TJQr5zMsKYJz7GwSZ/Zc9ehiyTjB7zLEaeNQ+0Qyzyxyl1uqPvdndupLmXLKlOKWvW
WUTi0Mu046scPGQOsFDNsRILseOSu2Yplx00EbzOtPiaCVltsqbRdzxb3R221MC8vPwVX0h956aQ
i1KtxtVoQtFAJPluDEwM65Fc3GV+/Cpt2HMjhZ/Y66Yri90Dv6HmUiRYT3vD3bqshpDu33WU8LaC
ks6m8C2wI+y6t77uUa00jG+DD1W+65rkDHB74zTujC1yi0bNILKd13f9Nojra5OIU5FYIAQC+wGD
WMhCZWDDssnNjd8CJe/z9sDvE33itryZZQVDoWl3/LOWo+tL55C7w24azRYWjN2EFJG4qaV7cRLB
/1VL06fF4pYzrdNC8nBPMHFdd/93rUA7LZ+n8mRYA6HBoFOrZDeeLTPQ/Z6FnsrGZqyQNnRQy7rk
uvgnnXsJVn9VThpQqCYvi6mgjbOajnwQUF08TzMWv2B8iLPZCx1tQSkC9Ptd3j+2C9ZeesXf383Z
305VFzvD16x7zcH1lwzMP4Gdop2VNy8EU5elNdHudiAtj77+kKaIJVTBcjC14N7Ok3KTGV1wdgwg
75WBjkyW+vsMVfNrF9xPsRGjI52IZ6+YIsKf3Dn62uBtySE5UH66x9T20fQjPjPdIDgbArXzZE1k
B1F0D6UaIw5SZNe6brSHxcEvC2ivWdbzWcv75QC5+ltZGmbosy1+HMeXMs/xchhxm2bDZ+zYR42b
pnHu3Dxxjgjao/JqND+mme0KYhzRhdXomuZOfZynB2TznNCBqn1oHC+9uLlOeTy594Kh3RZUhpuh
8h+SCdcJq+nSQzeCSLLIwYdplHn39aLz1F96F4a1bWDzxY5qHKS/jQNpbrreqkIDANx+qoIQjTTv
CcaRAUq+3A6B9NaF24HE79WbesB/Ka4xsiS1hcQtmD2IV8iN9s76odJrMhSPFFzQGYyjFkkSFF+z
gPtEupQmtUzElPo8d9cvZ7TS+PMhFi+1n2y0BX4+QpFFaPqk5Qx72C5V8DpnJks0AnCHeKn22GN+
M6F7baOFcq0wQIWWlcgfygmsIXjoTaxPHe9XAPMvnGozJsARkP7MNiOpm808etN5lMajGffNXrI8
P8iggFXhwBhiEUge47h8wdTyDrm7a096+Ypy7Iy5GIW+atxH/hDcbGc45DPrTy1ra+fqOlKitZAP
szZbYTD169/DVrSo3Xnf6OUzwP9251t1vy21/ntWyG7v+hWOTxLEhRXj7ZclSMRZ9gQqkMiJfwTB
frToI1ilEs27SozQxOEaZv7LUtralyDVHsFJX0xU5e9JfQx7U08JgNx2vBpJt/ezyrgka6vvxHh1
pTVedS12zi4uLPCdmSES0M48ITY5jM9FahCUAvMqksW8Sthr2xa5oY1q8tA+T3PaYjrSTuDWl/ot
tsFXd1XdvlXVOIa91fdvE0z+MHCt4Y2c7gBwMp7eYtbsEB4jbEgiklAgBPNmFHMP3IHiZrBkPYDW
wXprexeyNjf0m40pHZIhjfcGXKoNERD039h+EP3AbN5OnYEAuk1upgLt/0a8wx3VdMbXtF0AvVp2
8nW1EQitSA6vVZKg+Y+ewEsjNICdmJ82ff3iwizedHrnfEn6wkJqI66+CMlTeXapm3lBVByntkUB
CC2UJyhwRIC2HYPAuIcZLFCsA6HtGMDKlsYzHwJ3rPexCRsUNiKGPKKZ74NU2Ic07+a70mvGo409
9IUse33qvNY498DyUfbEWtgHPAC/yo+O2pzjj+em+XEea+vcAabcSelu6tTxTvAIvS0+C3wk2Mfo
lLT5rhM6Yazob/msH8q4lY8gtJtjhyTcyv9w0F4qvjQZpo7pUn0toTtvAQnpm9LGd6ywL66w73AW
M4iCjB9Da72C2v2ncDUSL2z+dbM+ZewfAAHL7VTDppgIxPuEH/iSjL8OQ6adCz5LaM1+sKVyeucE
yXRovPkVxcJx60Tu+tyb7L0YEXqpcllfiE7CtIBeYXjGdCwQGNtM6ACGvmVOmxnb3423hhKpY40n
e5RPdvDue7r5Umjzz2QgMre5XxPt2Gtx+tDkBcFE4L1F0BPDynH6Fz+G+QUrHvBQU+/TmJSu1pjA
zjWLYLztroMY/X0cFGbouTO2qeRvB/MOaj0aRKsYQ+pnbwb48W0dyJMTkFu3Bh6oQibJXiIdiiSn
eJopt4dGnrxWXgvxILTGBbxNf66EZhwTTdxYuLajnU4bY0YlyNSbf5BeNtymBBvS/UNCdmQ170C5
6UKETmw7Z7kYw24p+gIP9uaSmF52KCPjjd5HWOMt0lnds6Npd7mX750K/KTGJvCjajOuUWNevpAA
IKREEpKEoE8KtNg3Qy4Opv1ultLa83z8Ug9FsTFlOt733PCUHa14i1D5weub7CItgKpjNcKSdMeX
Ka/dQxxFHdY1wze9LUkp2HK3uAnPvika7gWpATdqUdyD9bqjSv8unQ4+kNW/xNEsQHiE+QLPr29Q
adAEK5NWVbuyM7xd7rHw1z0aDAm+MBB2dhA6ki+tv69zzCNLfQiwt0HYKbCvS9VT10XhJU2C5bFk
J+2mww/NRILM8DOUKSOkdFzvWZp/TR5JM2rh7Din/v3mJbn/dwAnLcXEACQrxIkiPketkUF0mvD0
Hpfghqaje+7M+WczF9YhG9cvRPjNw+yh9rdpBUlPdH0f4kCY+7FY2nOLVyGgOeRuxzVXIOt2JFVE
ikI2my5zp+ZBN3VucBEQd1QzIUdR4QoOoLo/sREeDrMaViMNpCd8W9uU+arj4wJ/jKmrmFI/20LO
B9f7J6uj5jT0GnWTxt/o0FDOFs72uPNATTMq3T1ikLOpYKdvKqRdjSR1D9a8yyhiPaF5c83REN2I
rgfGVaBNO1F+fIG6ikfOAGepyHZjBzVcywoelqCFyN8ctML1fsQptX8sSlkIymXrLiU5/AinDYHM
s04SKsxaizi/Gi9V0m37oX+kvFaFmFrCQTUAmLpWf+sXaQEPqWyIZN0uiU9JjE6OleMaO2d2jQzF
6g8pM7mbwQQho5Y8lTnrFZpmGt7Ac+B2SBA5Fnp8TbSNouRLL1GfNb1zNwzGS59/0UHloLwQN9e+
HH/a1HwPw1Knx1pPKJ8ZrG8L0Cb8zXZQNa1NOQFz0LT5GgVI/FRN+yKihspc9E80FsUXPRq+E9/1
CJC3+zmOVkVrfotVlV1drFxOmOTGm8B1d0j6vBOHo30t+2XXexHBbut/wy00Py4a3jZWOlA6sqIl
lLUXh1jvcF81r5ntxsRP7c9mxH7KS5cvTpXts+KtLhP7e1R3925TY2eB7q2cv8ZSliGa41hbzuUT
jln93hPekzXlX8sCF3jRvmeT8RL13c8iZ5/ax991Mf/ji6ZgRxH0VA7imLqc0C++gfKRI05t3R90
t1++1wJdtgiDXzMfcECtw7IjlaIVRr03aqvbpU4BD1/83eGyRuGq7O7HAXVKqecpYMEaLc9g3Bmi
bbeaeaaOIDOcmqUT/dOu2CzHg0iA7LP+OPRk3rhzhYcZcg4GFdVfOMjsPgYgG8HiecTW0Te9G61t
5cx+2MvlW84Xg9088Uj/WNZWsJ9klTxGk+2AmLuWgbsVBM5vXjudHHeMQhvi3AH94xfNl+JhpZEe
0khjieqCI+no4MDC+11D1KbUrfhURFH5FDfZD/Qep9A38Lo3Le3yl8cDgu2DV55jSn0h0vzYKQdD
vvEnHvBHdt3ZKcvs6+iz8ypJqW1KLCtJKRSAY3WLnwQmEbVVFVuBDhqPfwIqAf5mv5By2eqmjYRb
aU9X9crqSLd6MNL0sYRXEjUDFJ5G3PAvP8Vt5R1d19U2ZVppV6vkT/Xwm3GwpeEWzq1rLWbnnrJU
EbJB0l6DGcCck2fLul/SXq1Fh64eu/nRdNrkUUvLFKJp4iJTHOTGA7DolrxKQFo7Tpdm584d74RV
efcMkgAt77y/6+KIGk+2dEhblCCRftlgyQxo+5Dc6wNPYXvJ8zs/daHwQGXdlN4S3cPZ33ZuguZt
PaY/dYhi7NYTcn8G0qM4nQkbQmGN+0EyU5Aif6HhOZE6oQLrNLFsLnMGm0kxmsvAry89zlahQvbo
KYnqz8lqVDXZUG6cFPu3nETuWhgesB6KG7kVejLu5RQFD65R/jqMEXoHoFY+u03LwPRxATnWLYty
dP81tdEwvk9naCsopqPL3ZuUCskU8oCEjw7fYX5rkeOntOY/zA28xGZGFmLtVrNcny0E/mgfs3zC
rIeldfwn0xnuVTdCUlcvoPKXwZHDCrK5Ka2ZfkTfNc+yC7tP4k6v0fHSAiWrBpVyjepaZ5AuwkHo
fzg7ry23cS0NPxHXYg63yrGkCq7gGy6722bOmU8/H6Bqy93nzMyZuWg2sQGwJFkigb3/IJviGkai
76HshzyqLecqD3r2o8KU7ILiOM8QlX8TEAPR4T4gc9BYnNl2rVlyAVIxU3fchqMWIOQgplBYxWcM
kQk5JS/ncmXHCYUkO35nVTU9l+1UH1TSLjdpV80/16iaf3XCqdlU6AzvNSuY8Ijtz3z35m/hpA6k
hVTznGtNe3HawVnIDkgk727ZnLsRQMfk4SqRNgn1SQDOW8WL3/reC7dzrFIkGkFM+nmYvxpR/S7N
/+IIFN9s9h+FzlILBnF3Sv03bnzwcVAVWNp2ByMz1vuEckC7SVPTeZC9QdHVZyttzonudwlkIj/Z
ap6Ks5XQZzCR/H8AxfPSq/ZKAZ75VAnkVIGEtWxJXoFoTXWiP0kGwq+Rnxgre2W6ybSKW+OCujRq
XMLV4mZjMVst7nAZEl2TruW7z6Do/4f1RTza0V74CUoHctC69vHmUI6fWbMlhf4sO+AfFuQYYUsd
b4blxRxBB78ZdFeD65xuOtmaky/DpjaOn7LBfzXRq8Zjx3Y2Tb1zHNe7+jgUbAx91paeaMoDNLXk
MBXZj3soiJDphTe+RInDVFBqYSzOvmunLjPAmn/NHBs1XLh5Z+2ppPtXlcz/dXbJ1OEvXW7kONmB
sp/LXpg0zLfYgARShtn4mGSRfh7mvl1lZFBXeljHF03T4os8GyMDKXx3qhb/6JjsOT8lVrqR8WFO
evM2pGEPXuXAieRF2rrvzIXfz4huqkFEeo3L3w+KrbarEv7IouvGH1KBPh9na126fYP8opCrn/Rx
UcHAOcveKvSXtqP0L8XcqI9uFz9EYlRCvv8Q9DXAGBC77OK8aV3Az99UA/L20tyszUmdRpbCmk94
nWEUgWO9aUVn2eTzOemd2j3K1sTj0R5etbTXHitgIzLYtHVxjhu0BKS/GhuiYW80YbDqxlh9Dae8
J8lHhc107T90D3uSrOkr/kHBryA0lb0k4ZSBn0ENXC8xyxpC470owOvKsao7k03qIncjx1pG9jm1
F6Yocipby8+pfW/dpsZjkb04rWVTQnaczW0sWROI8DVFSFE0rpxOe8GaILl47ngpRMsrI+1lztYo
zke3RparX7hFpQ+yi0OzRECv3svJegekahpadS17ozxMDnAalUXYwcQLSBFeHKN5GKohfc8yLQT+
27r8IIL2BJyxXk/z2L+VfNNcJD3+/PtQ29U/h/aqW/1j6DB1D2iwVskuCkvgc11QXcHR2cCFij9V
4dlizVOwZg887YcOIlj3EzG54KPskb/KWdOs5CA52cdE+grH1b5aZvrbZHim014Oq9mHWnil3GfL
a+owwBdytlWTseurRFn6IyC1BlXTnRb53tUNlW45+NSXq1nf2mS6f4y68eDNRfRRo+4guDXNRcVs
b4F3PHUU4Vqi9gPJkXnQl7I5ZUr0ZGEDKlvcR6znPhlGDLBmeNyBQgk3dtL5NUkvUM4apBKNamcG
agprVUfhWQahmcDqwjJjYeCWcRs41SbWbUPLMxyS4yLo8uhUD172ogypum7jVlnLZt5o8JUDUDB6
PGYviNG4zy70B9GQA8ySLB31vtOUN83BUnHigXUzv7cBC++mNvWDfEDbUJybtn3jSVIBxGv1q8ru
Ptdm5QHAvvEl7uNXnlYKzF1aog/TWuUhwtdyX2EYvgoSa8F//o9qnj/0UfNZ2hs+2f3e5AmWqoep
mcMt3nTmkzVh1pEqXfOHwU1Gy5tr2UjL1ni8ms4q4K6bLHJ9FQ6UJik0k67NbicKqoCY81AK+Zcx
KtZlm7L1cHRyBnXXN6TeG8FywxxS3alVma0mLy+Ptz9l2kIXET8bgySR9CiazeA7rLngLEM5qrhr
0iVg/MQPWbelxLQ9w8JmgiAwPaHWgxlpKETD26+RJmjxWZOfvKQNrqjJ4pxUhM33sXMRUgnT18Lq
3C0Fdmtrt175mmf5mZxm871xgAHkpuJemrSuTi0b5FVlet0x76ECSKIMFlr9rtHSp77LyJA75c/B
yneFXlc/VfJlfz8RY2Rk5GRwoIsrATJ4Dg61qwwB8T2ShxO6I9OqKpHAa1VqCgkQsYX8Gkx9bK/i
Iez2svn3YdDPPoeNzbseeW9Daw3hWh0TDKqUGVWwcSBXorADFqoJEsUvz5w2cFampiI5g6TDiupB
vUc43sPcNNcf/3HGy/uMGflQHl0vTK+BEmxm9l1PTabrX0SrMdTiCWqJDr1cx1u1A2ATss5RMGs2
nRcWPRby5CBsCsG+COvplIXgbgy+r+fW9ZWdNNPRdHyuIwQgNzzqwKh0kG3PpIQ20nQnUlHUTRTV
SM65GmKVg8DjtGjhl22bifsOyg8wn/KyjQBZgOkDrtGqO2UY2eqELiV2VJmzE8JR8YKytF1OExqS
7gT8jTN5YF8zbuwStRHzV+zeOzZwGlW2ZFsZK3FFvl3AGHv7bEQnLKx1lEkGVCGiIHrK5nI6tvbO
rFqyxfVAsRq8c7/g54krtq77OBLk1gF4DSwPQvLQN8hoAi+JH2pzng73sfJMnedxNYmnvWwCZfJ2
nVNgNVC4/mNuNBttYAPYiVZExfsBy0UKgbTkAcJKuTdsEmH3GNiqHFlDDnKW7HBJ2SzUPKvQJGEu
0g/pxenztTsU5Lh648LLVZ9mZLb2LXq+ZK8KNVs2Xceeqx4UFE4r7Sk1kflBkGfXyt4Qhvg60xX8
DNnGZktxvUQP+0sCfDtVHKSwOucEpvaijLMDbyF3HlNNgRecRIAQRFN2jFjUMtGP11batfFSCX0P
1z7Y9gE24RQxTR+5EnM8ydGeuJb9mLLBvV0yyiNjCWsi2UARVYrWeRjMnl+Nlfz3LdY+gBfIpchn
R6RM0akocO/bJooTrpoC0YyGNeHKGVFqWDmI1FBXxFos0/3qdhizdslTtj/e4wMVgH5VlsKW0jMK
PhoGt8VEQeM+zzdrZ1tm+td7SJ7dLhOvbXMT1nVwbfUf9/2ZjGBmftuedU0QXLPsZypVQ+ccOwvL
DjB5Br2htGtdQ+vHCgdlJZ0xUE/ck3P0d5j6zeTtdRxOk7baNOaEkLdoJpGPBU+kVQ+lpgdvk7vB
CsN4M2DNnBD0rrdTi6iHlO7igf1yuxHcbKUDa2zRh3e/ZIVun26+dpY17ft0ROtYWJ2DOOC3T7Zq
pZlB9DyTul7FwZBtI8HtjWozuuLksY4kmdcWWi2wkj57jSqOrz7fUDk2TVG96T2j+43hCNyq32gB
JA3JcGwEzVGeyYO8t9fZRxZMzloh130YNUM/t6mrwLNCSDPLwq+St9SC1WGd1v+RDD2Zgci3n2Ly
Zlsk4o5tE/urgLv7s4lQ5H4MgKolggI9CuJaayxzYILPMkIeP1/a7H73KOAeoiIwXknoDcE0fo+N
EXFU3t+5yRHzqSnWU5YTdBHWhU4w/Tagb2flbAZUi9R6ap8adCeWuWWSNw2CPtlnDx105Mvsmmwe
QSH8kZBQhvsRfkVVsVyTc+qPkCnClTJi1OsjFsTqRKufQxb1O2+2Ke1Omv1l6qynch6Tk9uyB4/1
obnoTtcLZTF1awr3d3n4dx0yllmoLFIhtzdu7qGvaajtIlQnsU2mKWPyTB6UaVZPaWCqAM1z7vYU
s15jgUd37L/saRNVWyplFF2lp+3Yd+0hckBzyREy5mD2sLQErFxx/I/ANKavfp8+1E04vChBFh1h
rY0rCIfzV/SIb3FXAESSRvmMu4xvxXhbxDMRj1FP3WdOi5SFF8QLQGDOQ4m47quZvkGaMd7CIbJQ
CECQ1UkV+KF6j9c06nxbSzTV0XtUyyCfX8l52CvsuaGjSfNHvQqesUr0UrSDajLnbQdDcQ+axgMY
o4xtQFXXtU+Q4mayeiWCtZb+rcBD/KluMue3eJupt3ikMn/owaXbuY2hiect8YZSP1wF63axutaH
FqxjMHzNjApxGL0Yrman9rvJrpUdhvaYjjkWf91AJSax4+YCwss+ZK71gMrxgEPeiGypgfCBjFF4
YwFtNCVKF2qCBYNZKn8afLPaF8dorSd9YJHWde2NXQowQz1OqhIv5fY0zfx6U8+dyWfFPpTSH8pz
eZqdZNPJ3I1m1d4Zq/hnjd/iqSm9eCV9yZF0YOVESTZPKCkhoEihqRiCL2rhPLpJFX1X9VG4FYzW
RUuL6JMpBsNr2gV6a6zZBGHK4+AhtlRTs1ygCaPsNdWNn+Sh9k6WagCfqovkqfP88mhr/XfZJUOW
04pSB5QTaZ0d6gjn4HQacocZs6uMSTduSDXfNa1y4Z4gueIlCPFG40Q2A5WV4exSiihVnG1vsbmA
KxBG0aFQ4T0HiWY93s/mrHRX4VhajwFL2BW2AvMhnrKHSLMyRFM8BLd1J15Bzs6vsZ58HjwoAaUS
2A8yLiRpl7pX+wh2sSKN4kR7nHpEC8LUqDa+6RlvngDGizvOfUQajJ8jjKI235KiuI3QKbIsikY9
9lkO2loyxu3fjuykh43mZQlQ5k49YfrTOCpZKx/n9tmYgn3Q9R/1bBkPKGuaD3Fe0oHT8w+kY7pd
FbXYPLj9D/Rh+nODPWNrG0qxThWlX7rsolAr0JGxFCaNrYYhiZahfRjXMMYcw7jiz21edXGYfMwT
45LHchvhhINeEcCZTq9hZDBOHqK28je5ayIGI2bImK+MJsz1/JCaPjBI5CjYXvqkereu0CQk+8Sr
VRxlkU2qf5IxKVEoZQvLZmzXpKanpYzp+KyYmW1W35O+/eZGuOopEZ9HisVBgHYYAl+Zv5JNhYo1
ySiTe7sVIlA7K8Wh0TE7rxGGW0JwwMmywS7nEvn4oUuDTwoWFAWq3t3duusRiXek+DL42XCpdW8t
1whK3DeP99g9a1uIcU0vYKUybYvLxWf7vraQ8/qyxs1H1dyrvHdpnvJgTbNzNsWdrPAGEy5lye9J
3s0mK7zIXjk2DEtz1/oturPAFMCnUIAtvfoUmnCB5SETzQQE3hIhzGF17xjtrLkN0fpxXvcd6gCD
PnRIY03rzvfqxzBRKCHcbplhFVE7blhLG5g6HYCn5y9zYdgbOJTOyhD7ccoK1Xmqm49ObOQbcciq
eWE1TYmCH+NDDa8BUEnbWO8U2Dvg/kOECa7znH6eyVgsYqOIxYNVbEYgiH9UDZjgxhvDg1V54TM2
otUJAPpHVo3hs2O1D4Ol4nA9DNwzcSSeziqFhn5QAr5qPghQWMWbSmztNce1kVoJ8Qn4e1OKwkLx
d9bTSF3Ta+Fb9EqyoDrRP3ZCaZjdFGJLiOysZDOGK/6MZACVjhSBNUGV/3RWN0FdeG06dzj68qOy
wLytKFRh/SsexPKRjB8N3dT9f7D0dBbk2b5F2uxeKiVMvgBwuokjWHaJyeCEPZon/LU7Cn9rS9Go
dgqtBPwvbpNarfs/TZqCXDv2tXiDFYIvcm0ZACXay6YUfsXf5LMpe8Ppb80EI5zb4ERXQEYF8WtW
m9WqdNFMRIt/ereLZpFG9fyqKpYDPwnciTJG2cbU5mCfKewuvdKon4qRBI3mobxq4oj8vWCLySMG
/80STqhiIptnFU/exMrAEx0e5FUFTxz5Emf0nh/wYXiXr7DoZ/XBmSGRQ1H4gh74P/smRob1iB9i
5FDMtBqqLyWkRLPMoerLxfwQBoDc517dSw0uOabHcfvfxlxRyJFDwt5ut/0AzjFczZGGGnNWXchx
uBdLVKHkWRKRxM5jsHn/6MBh/dwhTnK8xwuQZkdzincZmhkylyozqJbRHFDcpawg0rZxArIMle9h
JxO1se52O3A8xlJOmJROu2STcZjzpDyg6D0stTRBHt0Owr2ltNZz7uvann0L+nIUnJ+LwraeUTot
1axCGogIz+3vMcC9AF2C75GNcRcGMuGAQKga5d6ZAnd6TuOhWjk5dZRWfv9bnc9YrGXtsorOVDaR
7aIll7Iy3ibqLS5Do/y5/j0mh8lZv64hxw4gq24XQkZnDQ7nCroW5G6U/zGwDV+MVltT+ByCI9/N
eZ2ZGGeIEb1rXG45sVpr17DSxrM8REU9ngNxkE1y39vYAn4+ggFdmIDIEUE8lE0GImWY6sde3A99
UHLhMF1NIbgnw0TczJmurej+K2JU7hZxBtLE0JxYIWFotLzlX9SyNHYOtMyFTM/ILIw8jJYPVSfu
Dv7kvWnDFB5Lk4ReHnk3OwpZBdSddOVTHH+Qjw95iKBJpVbzGZKPnl8Tb9tV0Wz05tDqNcC0TBmv
Y11NV70poAeCqdjImD1o0xXaAfSbpGU7J8bdyrYOyBoDCbgHvf4+TnhHRCEL9krV8BmJigP7qmgt
c1AirnX5Zzxx0mgNw3r++vfxMp6xyr+CkYsXSaie2jQ0n8eg187KBG5eZr1txUShz3PSEwJw+heV
heUtaV5Tw0bsZtzILPhckfdSsLhrc+CUbYXi2apvDoC1wodby2pFXtBGU1wRayG3Sp9ut+pGbb+g
eqw+IpmJz+r9jEw4wubVesSVkozkNCznUVPfozT/0GI9/mn3H2qXCogHMLk8jY1vgw6CIx0t+6Xp
CmVVYKvyoChg9cbZiwXSwKCeGlRg03uAJC5M15+8mYT9WmEn52aegar1mvUaerG/wcYCUrxs4qKy
8jq32ctec3DQWs5c/VyVhfUqsO9lVntPvRvqLz3GiXISSNXskgXWVzkH/tN8UMu+W1rwNh68EK1G
J/Mf2MpWq37ALbfRfQDzMqi2KLjHSX2RLXlAy480mpjhGuOxinvlcI+bY6ZTkAYnUYOVt4CNbyLh
NF9FlneRZwHuM9HEpu8et1rD2eENGi9kDHiod9HEQV6kcmtqGUF0JT09VSwDBfZESdPdXWo4U4/J
5KrH0dWqLXr+73XtItQ1DWZ9ipUUSkWvdPWpC7xbdzJQlFzJmBlD2N0EoDlW09SXyIesBl01D53i
k4iMezU53k5TcTr0XnKUZ/JgDUCal7d2MM78gsWgWxR3As2pzYM/27zc2TtWorYvnyHA4DBTih7/
NXJ75JQ/+2iKHyfsKsMlg2VLPlX+l+kKxfpdlLQYNDR1ePFSBGnjmcqtbNaKFpJUpAMSTXmITXA5
5mwFO8oiizlDyD6fBxyAb3OLpAE0pM/b+zTZkaroUtphtsROdQSIro5XeTBCss8DClGtuE/c41YX
7Cl+OKdAEYiPIEAh8j5VDpZTnTh5lbMmcSuSZ7+mOlRwkFBL0ImUU91Wm/YFvziWdZ5BSlxxqBrE
8f7WVLTi4uPcI1tWq5lPvHIEpTw1oMhamk+FOOCa0JWs0uUoF+gcDgihvpR9chQIvmcoAu5JtlQ0
6I+q3gFhFLPlrMSafmYwJEk9mPtByuzVDty8FhkjKZ9ESjJ9Rj9K9skIZhXQgP4/49N+8GHYRuPO
AbCztofB2ujCj8323QlSS/l7894rB8teVQx2xeB7732uJrzcFFcHj1QZ1saaW/3LP+bem/e/GwYg
pSvd2cYiW12lKnvAVls0Mh3tTE6+aVuolsVgThnQfP/UeI17doWcghlb1gFrsWRhyGR16VXxEvmd
aTegvvtoOt8NI893mktFSipGatNXNI6U9y4Jfg9H4bcOs8H3+2ipRhmE3/4xWobH/hvMC/822gxd
Y42GId9oofMcu8UbHJ2nqvSEOlFUfQngB8iw3SX6GdnXatF2ZfkGNtzZTr7XYD3UFW9KFtrL2zWy
r06Nw7OJqFWMlAbf9taEaWG1ZvyAXQeOEYNmfTFnVq2I3Rc/rPRZqnzmmv6lD8L6vYoS8t3lkFwV
MrC7moTw3vk1W/s12y7H/Ic7PudpYf4Us2PEyN7jgDTjXDrJNYO2tht653N2oEFz9NvyWbMG/HL8
EAyj448fjoYJk6mrPxpYe9xq0csfMY2atdr7kzvZVwXd0Pd2xOhoUAH6DBZFjIZE14Nm5soWFXTv
0JpgspzYmLehabQXlW3WqmmT9CWZ3jxgZotYa+M/URFYAHpVvjmREqxE1vMh73XziIlht07KsHg3
3fboNj5wQ8yq0KgaX5C0KbcVXtiwl7ETiUETAIVM4r0NzJqaXRke4wQ7EoF0SrXIuYIJ1q/jIcJ/
Dg0kryWsly+hMxfHWwxZ3n45N/xYZO9tpomuSTEgHpLIedUIu8gO0LNUzq4SmV8DT/spT/BTu52A
SfmpqarxVZz8x2PE9FnM+tt1/nX6rzHqlK17IwyeLN/pUVcL37V4YM+MRuVLwy4LCe/4SbbsBJZQ
7Nj5wdTj/IUMMssG6GIr1x/7M4DzZGUkWDQJT8bC7btn34GkKe4IMWW75199FJtvfRKLJ/s05snW
r3nIb4BPGaPiaGVVss19UkigKcwv9tw8yE3ZXPrhssRZ4pJQXjkXyJQtA7QIv6uoj5CbaV6RLFvM
gn2YFiN4i4LkayzOQM9+nsmY7JXjkD34H3rvVyGpA3kpnNr9BGkcTQ7to/ccEqZ6VO/MaNA+GuOx
itX2PQwVc+9P/GU5qpq6N7zaI/ISev8QpNAQZZzCTYOKZa2fdByzX1r4WYPnRShF1dqTN2C6bRdd
c7X0WkF2MFexNlDLj6DUUAXB36kpemWNTO+89rqy3skaM/WO/VCTaO1xFbhUfZXdStEh0LrbMFmx
FsNYZhvPs419To3gyW3Y7CEOnbjZUlVCQ8Awi22B1vN/f/Y/j3NTTT2avr90GqPYksv4z6/UqNi3
h4gUIRvYXBp8RZYNamubom2w1kphKC6aCT8LCbEIwqzfyvevh+1V6ZXqKR3S7oq44ndXc9uTUVHn
NNRGO8HV/S4LPLKIE6j2PtQMKIOi5lMKZqsBwmQjyz2IN3aLELDVFqoCUE1TzTeyzCbRqvIM9HXx
AM3Hxg+j+71XutXLcVpjrqcedWFhpeVpFlljxUrGs2w7CjkAFZ7YJnUKEqL4V+2wcw7O8lD4c3Am
VbJUAw9Fml/xgQT3TjNqKhtRc5rFYrSS69Ii3vWKZh9lSB60tu9brM/VYOUU2Dk6DlBTTNrqZ1Pj
MyONgd5epZdXrQtb6CW1812B/NIrvv1nPz3ruf4kP1fYw+TGvHi6fcyRpV3YznVPRQ+kCLLAH5Wu
z4vc7gQNDLy0t7nX4JtYFz5E2k9ZeJdFexXWv77w1TpZVnYBZrb8q4h/H4OpMB7VhXeSpXqM/JqV
ryb21vL7L3rnGK9zXetrMI74qZbcioaoMSis68o7MLQjzpbZN81FOrSEuYPMY7a0Cqu5uEPkTC/t
i1UNqKKEPgth01aDbYPk6FJKBkrxQBlLq3xc9lO4gebfndRpLqxz0leQSGV5B1UEKG/sCHbGnNUs
6T3jKg+DX3eX2fwjG+Ho3+Loor7m+ujCoy/M2yhVrDqNAkjZPda0sbsrKHYX1U+peafqA193I7HC
XRg2JUxKBPIMcZDdsiMScHIVjtWyRCpzK329mk7XdroB/H0SSFMZK72ex2OkUaaRUFXwx9fM8ayT
HBJh2XYZHKRDxAQchYCeSyAR6nTt5ba9n+YayIY5xPNrFe3rNvGaDb6x035u8jUuQz2SjTMblVY7
ZZAiTjXizKcphUuqdd4LjlnDFjbj2CxkTA6xJbwiq/1oN3bO8ySTNLri6AfXmJD9EErWnpUYB8se
Lr1Iy1Q6VjixliATsxwdL1zKT0J8Yj5CszfRQBmSn5WIexXiY/fQr/H/jEegF23SwUs8MfjU/b6Z
HxJfUO14Eb9a4jWMoxIv8AEaUIMCiqNdZcYmjqjPjti1azYWn3+1qAI066gQ2XmWLBfbRo9A6TJ8
oUQzy9L2CLDkeHvnqj9BuAj9vdTsxhzteoMtZHp/ljmYToMTEJIK292MRD0fz9KsdfrdJ2BA9Lca
GCeZn+GfCin9vg6FNVBxtsMWoqU8HeM5WblGD5JP9DhlX5zl2f0gYwCPVY80mhikwnnefP7Im9D7
kMHbNVFUQd3axcNABv9xOdn0xJ9QO3MZkjA93odNXVXvI+gP0VYTnrCxph4GWx/1vTCoWOeFTqX7
mqN9RT721/8HHgSiPX3+/1e/i/4b4ji8Hn1Hqtq9IdX7DJRklOXe6gZEJyng7PpAa8hysMaTA5Hd
985ea65vcPZAdARAcCbKHudYruC82RRSyhrGV6jrLnHBtFdAavThm62nXyPdGTad3vbHdkz6I2zN
ykcqLiuhB5W4xgyzhg4u+sHy7H5QfAqrtjPt7qF/N0zGAAD14MKm+IZEkkgivfC5tQOQXcrm/ZDn
U8uzIVrfQxK6hHKD/5A2BVSYOkYKCvxSF5j2HkkLUA4+/wqx6VlLs4JQZ0++5az0lvpd6/28GfqG
cx2u3UxRV1k3YlKEdJ1qjPalV9P2aTYK9aDmc7KQnTLmJSbkFdcNt7JZTeo7HlYu9enZ64YbRlUP
/LXlQ7OxDDXHdAjdApmG60LAZBkq4efcwBkwcMtTOAwViTEFjLKBm50fTP7Csh1rKx/IAYrQu2pO
3u4P6vvz+O+d93g11Bufwtehh5x5Y4gYiLaddbwyPvkjpNTOslfak5Pm/r23E837XNmLhtHzHJTt
Nx2LDOiTcM7l8ovVN2mzYHoaFcQrgyj+M54wqq37YTwGI1uHUz/EyYOFm+CSleLeK7D/VBsfYmk0
fnQCfuvqjoHvIQSIoPHbnRq38xXzrZn0aah+FZP8oT9qGhlomV8dfGc+j6ECy1hkQX6lZkM3/T76
KCXJkDwEsVhKZzOmNkY5PCTesIpK/FWpUH7SUgbKKpaF34hcG4y6gglE4xYPhtPchsl3GQxxgFTw
/C/DlHLUHioBuPTRpXTGR/nIicdEGJr5f8qWPCSkXNddKRSRhVmljNW4rC4cVc8On46X5ro0sY/x
oajfUsnyTcRh/pbFmX4IZXYoQ2BpPbsksO/vM44M5VSYqP6Jj8SsJ2/lK467ks9wGHAXIBKYD/KT
vz2wcw96kUv+dSNHyKd2YUbhDhSOcXvMy9igsSisEXi8rwj01i3RRtR0qs+1lszbHrmSB/AZ1LOE
gbgfA8tKpt7bppX7Qz4Yun7a1ZTZj7J1Wwe08fhbTC4DYH/Wy8FkU/FYQyyEALEwzNrFU2iw95PN
E41nbf/mFphHC0DAvxuBh13/BnHltxFNI3RErRalLrGsiWLFPRWaujeihCWNfJv5HO+aFA3u+9ss
M3BKXgek8x6DGxNuLcfHDkYsfRKedfvZjeENK+33YcjrL/pEhh2mOeWQrqkv1G7B+GH9QBZtWsDP
Gv+cGpdvmN3CbsLAlfSba+/4SMfHln+w2xDhmKnm3h/y0oOui6KDCzfBsINFkUTvmY6gI1527aHm
B3mwq6DZODiIIs2X9S992I/HDE+uRRXP/UuN9vbTHGCBWkR+u/TT9tRo7XRprMSDnK9OK9vk2xbE
ZvpYw3E7dBrglDxWK5iW7U7WiZCh/xzRihHNfzYi6bIKHYPut2t4c9muVZzilmAukq2rxekyt+G4
AJb164sSf3STAyMumaDF+mFs7m69HWzqlVklm0wvSOO1pvGmoBS6jAM7Oulear6ZFJ+yqei+TEDT
L2TT/pCjiqD0tpbRMYm3wFubjjgksqQrAnwE5KndK3ztsXmC4yK8BdDO2PSR4KYLsXG1ULxVF5QI
v4jmHb8sVchTzfIQuErM5b2j7oA4WyTNVr7jZStvgCGcpsbesQYPQDcoEsjOecC6ETMcSMpCEAQz
HCwXkRzMzS+G1vV7NDJQuXeC8m3IQd4UUzrtwrwr39QYXJwWGeqD7A0t6Jvz8Apv0b30pv3euRE+
NZgfLNQKn1BbCb1vlq8fTCvDSzUbPiYvTX822vyOyZz1PrdRx8rTbJ9CNjAbgLTh2c01e+/mqrqL
+mGAQmKkKxWWQYzP5Ua6ZUmTLD3NuauKGNoHrBHzoPlsD6KmJwfKmI3dxG2ejPn2gJ6ErncbCZVo
UzApemuxkHZc/zRHs3+aKj1YQadVlghF2D273Uw5ye5MR00c6dHlpLpfUYJzLvdDbdXJyh6wcJEx
t2NnBX4hPGEMrx3v41Axn4953CI2x/w0tcNF4btzoy/9GFWSQO3jc2eX64qszAXRI+siz4ahTrbs
Yl0hMvcZ80q9P9Sx9ecUWUsdCekvZDNwEZkjE70qb3zvJiRSzd5S96YQZvdQEUT46/kTvCMqxbJ+
LAvLRqxv+SkEV9mytEhd4RXjbWRRuR5BjGdK/FOWpLFw/EZ1zDlr4iDP1FZ99zOv3YXk/9otO/Rw
pzbe98hpP0e0ajVtkOpi7+k1wy5hC8mCcYBkYRcT1exB20ZgMs+3Jtry5G2Lol7JMXnpNFe7bnHW
ybDOzn2HJzACdWNoZx/5lFkIHszjsU4G+7UcUdFMmuwDEu20mwfEfEwdQw3KT+MCuk6zmw2mTk0A
aRMZ0vrWJlPJ18jXjWfT1z4m09Jfx3z+4jQ6lut9fOQHGHwkia+vEsAhZ2tMnePs5zrVG1S2VM8w
PTxI7UoBSzZ21WoMsWQuWuPQ5bUBCAta74nbRLIOOoOytxxj6rV9gjkzbLkVztAEVOSQdDOC6F28
sG78zF7c8xWknBP0/QBLn3z1ZbJQDnPiNQpb/d5O+R1tZ0eNQEok2NaYhXO+BaFDYCrOmE0CRWhR
Yu1zliYeAz9R06jfgB1ED0lH5lyGSxXimNY7/UY25aRQa+ql1Y/uUm6ecqdSXG8x8m+yIdvW7edU
e065xT+nNR9MYSKHIgC6X+3KeJ5wh/wt3ojn9N/Hz+yEV2nv3eITakVxvtUTH3K/3OWmYg+c/zqg
/i22vvIIcwPCC2YbG/hpyO3a/ZcOysrBR3NsJf+U1vr7wZmHLyhUVr/FxfiQmojATjfnvGbTbvjm
o+W44XNpTnt5Z29ND+pc5wAapYb/hn50z56TXYZdpsnjJ8gKrXhQRP/F2nk1N85jafgXsYo53CrL
Cs7pu2G1OzDnzF+/D0G35fb07OxU7Q2LAA4oWZZI4Jw3KEYMNwsHmToAUC3pFmo6cUVBqwMsO2P+
xLA4mHFqAJRP1OLNzS13X6B9sLKSpNs6k8DB6ONTPpQGuNDIgj+V2/FthL9krTVQ/6auWCkokrH2
EfEyWs1qmV/FJAqOX58xoo0wm0ICqERt05XCjaxW0rILSvWMfiiSi0pIWtrQAJhITbeDToutc18a
97FR93euza+Kxghx/iqS1e+ppXunoMmq5VDiMCial0NE8f8kmvjboukBtnGLslMHUcDmkzDYmm8K
Kkl7ajLPVh/E/FCKcGtOsLlU8tMb2bHYyEwY4ExS3xqzkdHFB/IhQKKXQxnXIDZK69ulS5xhkNOf
0N7oT6YWo2Ko63MESiD3vm7i55Yn+1qphtceVtwKaLF9qpqWbaaCmn6QysmTq8svmMiZP6hYUdjw
j6pUPSuaVN0VfVlTWvR+ZV4YH0RXhqXbdd2nm3EKEF2m4cqbMJKSVeo3GpJ1XbX2+jzCVcLwlgIP
m48yrnPhYO7xqKqOASIH9kJLf0iIhSulYt2y9bD2RWA1m7Gv8GWM84NArgMnaxbmVBxAwo07rOef
o7SCJOppj6WsIppHS6NiP7eQd/qu+Uj19O6A4JYA/FTsZhe9HB58X1XvhgCYr52qE64YtBpqmPsS
AS2AxTSDvglWSmwHV+IHME0yBgO1Ct1Gb7jzAe6Njpkd2FAdZ4dgsl68U98/IsuTXDciw9cpG6Qi
J107Pj3xCamWOyw1R+q3l4/VyHsgyvZ4I7oQ+/GuvAi5w6EKC1K3oHZSnEdAThvFuhus/FWqxldH
0upbv1TUa4snwUL0o52IPrjr11d1aKYvVXuyurx4teyHVsXj2o+j4SXWeOsSJJETdF/3EXmsud+I
Cn1PjQGNhtBa9ZlcntMefOyTuK14iFMI9IMUZBbbNOQvQEGIHoGMCBXF2YxD6C+/DKQ5CkttKZc7
MaA6rrdzDVe/UtFX673iUdRvjHjpDzTEvpgR9C6LRyQpx7OiAHeZMt+mfqt4Nj5V/PSybafhUlIp
hXJTFUU8qekmP0usHhJP/yVL3aPJN++lR28F2Uk1vnHQatrVmq7t8QgIz12M7QsmHdJ1n6JJZaCM
caKwWh3zrnhke4goq6T77mqsSmPdYot3Jw4KWQUzCs1TkjaIZNquv7MDQ41OIDmUrZ7Yt9A15Gvx
jQxj85avn0yule/gNCZaQN6cu1EZ116XbEqDO/9gSVgO96wtlSg1r1LUoTaq7qePkJZ+dG5i/phC
O71KlpkfmcUbBj/RviUVds6U8Mkocm9u4fqanUV/Pw0apf/kUi/ci/4IGLGyMKMfpaY/l85gkYrh
oPEMhUU5nXaAFgdP5nPmASoG7bhtRgBOcrFS8UxdZWjVbGY40kzDs6LyCTf1YhU4LIHEP9Kqh8/N
y6go6GnY8S3b3juqacSf+8c3CJVubQV4F9WgPwdSNT+3jlceLv1VapeH6RrOUGabYsTUrm0M7dRP
h6TMJZRNQwoWMRyST31zTGUlO2+QXsWAOERihjhFFiJdpqGVr5uyfb9gsMWcHFSQrxnjm9UY+s6d
FI78tkJhcvo5Br6FOZQjw1qpbP9R9oet6Cd9T9EKD6+NaKLUdRWmUfmAB0F8EtNLy3uaBQSc3DvJ
nepbr4Pv3DtAlHK8lw+Rm2cHtuge0kW2DNC3bYAisFIPQK8yXpM+yBfi9FN7nvBpzLFldaFpebZD
UtO+tqT6RnwvI7+xr4G83SiYMB77sEsQ70PMLkny/FT1KTuhslzahWE84KxZ3ebWiEI4FI2h8OQr
k5TaUrPl/NlFEXhdY/GwFZOaX2oDuGA8CAxzqDrGTRFBhnRbSrzNYNx8jHluZs4trsCORPHPXQ51
tC6l6Ar5dI3Eg3IFCtxA57b37sIkOceCh1ZY415zgSo7zVjd2AXKDvqIp92LhOZphaLg2R2N/iY0
k5ZbuP8q6dFwI7rm/qjZVmwJTz4FtbmfPzVccbcnH4QAyGmu0fhdeqW07g5jL+nFGKN4HaZhdnQQ
RD2hUJ+vdIrN3wwdgVw/AUpQw5tzNN4puxF7x+NQ2WqGhGtEYqOspqvBD9uWdqyu3P28DKotzVmz
mHOv6tS/rwfU/9Zqi/qSptf57tNWNSA32+uHsWZjdJX3KkxQIzWOWogYtSKHZ3GLokYXHuVseBa3
KNGVyQokKHKt851MMcPi1DXVsQzVHQk27bUeg4bEVeWd7cwpD8zGYAfC4xPmh69iI/ARWoCeRUU9
eA+tXNfb9FrkP6E1fwl12sI6jlr0U6yIMKj25mWRpUtnWPjW7rJSEsulwVSgpwwR7PoPxkouPRSe
G10LDotgrZSWVq6twclA6cJryVPlLEm1vStdFcic5RVINWPItPYrC9xc3kntFdJH/wwd/1Xfb9r7
wVXDexv4YGK2gAz89n56ti7jMbC3oulEMs6Cg/dNtMScKquehnAIT2KSk7g1YnNJuKKcKWMfM8pr
8tLeqR7huJC1wL1zKrmKgxgQZ6Tt/KOZJDC6BmdYuEao/mjX3rTO0sMC0b9Ws29zHQ6r7QCiGmUs
6eKYZZHepfE6KkGp4yr0AEPI+/7HCWYevuhhpzGf2HlhPRtxss0bvNm52xi3kV0DD8Rrfd25tf9W
wuNtahwUDOr+BkuKK9VAXLXR+59iXEw00cda5pUaXyPUu7dYG95ZXtfcK5N0qvj9jzwLc2xhFpJZ
Zc/NOEG+GsQKxGgWI29q1gk3gD4IHjNZX9cpeCRIeDDP/G3Z4pGrdbXzqvpzt4wM61aO4vduokfJ
xajNVTpk0B6r6c7BXqF5oCEUEEQj0FHShCXRhqoYEXz03w3PLZGmxKvoduaZG00GkM6EkINN6j92
jOBCxA7nbKncygAAAtJFa/PBrupfCCQP3wzFJQPTP1eYKe1GqoenrAOtvh3oa3gcRSTPHwawSTAm
/ewkUGqiiW5zdhIotbFEXEyMsjdVN00YJSvdwL6pU+XmYOEpe5+E0k3Ba0oPQdnMTSWy+n9EWOa8
ySMYmDFHY3ZKvvKveqXCqzwEQYvVotqEO7+UEW90635n6kp/28EHEjsKcYidyFiphZFvyolfi3D0
QJb3PaLUTTYeU0RqDjlKjexDfKt4QO85vdV0tEkqLahOrLfCB9NGangSC8FhRd9UTVxvqxEsiW8a
G5tVD0SVtjmGSYl8XWtWaA1NCeVMVc5g2Pz7SGcP4LrIc81GvEMlrbwSUxgxGkyjnsSo8PCNNdu7
HytvPRZmdDOYVbqPXHLeT1Tqo50fIxajybgVzJDUDLE/aha0LUFbEm3kU3+3x1ZfNSMqzXDBbQCQ
cHG9XELrNEHZSTQFBNLA7gifgXvRkzg5gpZTfDjFGwq2EJd4EWLXf43XkjRaBD52oOVk4dpamrqS
0mokYeEM7WbGUGdRF5AWnWq8SiAdxzgdjrgFiv1tKjvxLqeytQym7a5WWym8DOsodsBiz2ulI64k
RXwj4g3MAlmw6ObORNr2QEH5FYGlCUMsFw9hgZetk4GgRaKxwoNxiMp1Kivj0qxYy81vQU3MERoG
qxSRYUTHCcYcAgDc8VYeW/hbTIHKWxsRknMbWxO0jfctucHcFIMiTERIibEqYUpvS62Euz8tLPsS
Qwon0bV1EDjkZj7Wl+KMX1F6cB0dLjvrznnJOU8bqr0ajSYVvipAfoxPsx48aMNj1W90FNEpZ9P3
6ZB1qIClTjWHXAaGHoWrBd9/7ajH+pubUOsWNZHM8OoZBtEECuL904Co+VsphFE4nHRabtDN0aJa
IoadqXgqBhwFk62fmR0XOB1jeXONAoi+7QyoD+IfVmOvew6z4Aa+i4W6pZVvUBI05n+dBLJzmfhD
vu+i3rsZfExEumH44csSMuvTGj5A0V9bqWmCWPNzEIKVegOTOMC0YJPv8wVZhTJF5C95gJlFKoYr
aorz8CU5IKKLZJSXNjJj8/Zg8KXy0PLYFC/7aceAKwsrggDxG/FWbH2BdUqIrTyiwHZaSBvdRFgO
XdVpi23138E9sdnF3FMx4Ch7hfmE4oy37uMq3HeIEK7DSXdHQLLi2PZOYG5XXZGjwCCaklSuREQM
2N+2k0k7NtDP4tAV7a+U9MXu0iWDjTp7gx/uoVa+iP40UeAQmOVk6Oud7CLxT+IMca9xrScIR136
xICuGsEyz/NhE6declCD9uXyna4SZOsQgnsJph9CgE45JFXByYYww69Xau0DypYR9fSMIpCL9m7P
bv6nibh41rs/AwNKntzZ0WOnpcZazbTqKCtARSvdGbFZRxNA0QYELWwznDFjDrJRpzEsnwSgTMDI
XNzTkhQ1D4iy/SJucnOT3iOA74P1zZrrpAvedD2Ylup+vEcpo12JZg1SZ5V6ub0TTcuVflj2EFyL
Vno/OgZehCItMrYIQ9UmwjyJpmJ+NukmjVmmoS93o2ldVC6LSTspUdrgSigrUUZMl42vbuQJOibY
CoLRIM7mQ2Hgoi0FD6L/EiapbrnW0qKE4JVVZzzt13Mh40sz9spdpzvJsk0q754bSrikZDD8g3Te
aaj8CtJr5y8sYFM/R63/FfPTeMY4PYPoKgUUeGpri7hpfaVFjo5/Gk5pai4lG7Mrf8ZN6sR7MyF1
Ghnlt1Yd+u7bCDAehSjYkRO6gmXk++HSzIKBRLFop+6Aqwg7jL/FiT61WaOg4J3EfcqcblZQzlVu
gLm9EDemyw1MjIqm53jqGjOI95DLQGWgHqLo114xZGsXquwKJdp05jyLszC4lgIrv750cxv6HCqN
xP8ObYy4+BRax8ENGNAzpqjDbdRK8qazjfQojd1w5cu1y3MbS4SmztQVJd72sW27ZjGyInurucXP
5CLXUBaameYo3Pbfbfzlnsuu0JdNaeMWQFIQT4fCXPrgC94khDnijiRkCfhw4watu1czVb9jU8ye
eoqAz/QdlfzuPnLyZu+4IwLQaqO9NDq1kSlgCGGc4tGRn9HBU0+Wyb0MOLl0tLlpnqQJaHQ5NPVr
Uw3J8dIjzj6Fwupa4TvWLy99ZKlWFjXBm6Cs8k3jAFYxzHS8b/F2vHHQ6ATOPN53sjXc55XRsvNU
+ivRNHPJ36usbUAF+nWx1NonRe3KOzGoT3uRPibbLZqs2rjBjcbbHOrW6HRK8I/EYGmxJqsT7wCg
F/NKEl5nJLwQdg7CGn1g/KvhppL0nlqjEnCYQsKxa3ZjFP0Q/fNBzMIwJ1uOY6SzqpLTqwzM1MLM
2ALaqtNcN/wiVzBs2mfErEEhecavOFoakpz+QoUc8Rh3fHIcXSURVOpnYHr4uodyu57TXyPpyNRd
RZOTldMVNsLsoG1DxxleKMgjGo8z5yFsguHFDtfJFDVYWK7PUVO3TqbkzygpKKTP1/qIGlukvMW1
fr9iGfgrN4HnKA0rO0E6d+xD/a7JwnCLXjKUg6k5Aha6a2Gq4wg7noK2pWUNGKspZr7Aswa2uISH
OR64qrr3pmHf69qz0tZXYv48I6sw8YFjt4lRsmTGsOpaPHBmHnWfgXrJW0xzor4nhx+S75mk3zMs
3cUSGOg++jQocYvheBr2Xf99mIwPLMpptj1gdBOqxW2LlauC0F0NrbKjJPmlFgDe92CatbH/8mi/
1AKwGTnkqWrsxXpBhBWh1F31KOr8rWwRKdrN2JryrsQNrFuIEGAvuCiIDfvHsBhQwyzD5mOqiIhR
hCrnyQMJ4d8z8F1FiZ2dOVq10WH00OmeT0U7nzrFWfOK66R0Jc51yY/nXlNKib9EieEvMaLpSS3k
tjh6TRKnnP+0rk1/aiGq4NQH39MPf/uTpyyFHLfpPEn8IZd8hZjQJSk60NaAEmTuTe5Msg0qwcv2
TaD6BwBR7wfsORhF9sHzN5fe0i4UfGun0DlADE2KMYmF4aeWG9tqAkItmzF9kvXMBKVdW7dDFHBw
URtnsTg3Ar63oW1czeFu76V7ZKrRtJ/iw+kgVxqpqzpQV2KGGPA8KV1a08u0hdTu3FyajHPALUyO
B2p1sNIaixi7dZGGtrUajM/Um5iRh1OL5Ky/jhgiHpIFNaBu5UZVfl1HWgEmJEy+l5T+0zBX/+mA
XK3HMLGhI1A6dYAW7zNNXRSyE95iaaoBMsJeavO+vpe6b8gXRM9u1Ob7drIwERI3Mj7zltcni4Iy
xybtLBdMTZlYO3WIr8a8pRaq2MZ6CCLc53pszfISe7vMNPnCWmLhVzd8Ezsb2Qce6NpiMhGZEgks
XCNMIqFlkzsIXZXVWbEWuQMxQuMy8jvs9xw4gKRAolSjfNVO3NC6XwjsrqBTFwN80S5AiNzVJ3hG
/xEjhgUT21TTf5mHBAnW4Vp175LSezA960UdyuS7M2TovRfVQ9JSvwBD5WyzKvMWRgZij7pXcAVG
Dzu4erCfh9TguUOOIEUfY2GbRnf7nyMaI3msyrDG4rKprmcNnx7+UtuCCrEVHxCzkP6Z+hDVlY5f
4uSpL8WofevLFZt70PubVMm9oy/12ZFFtbVuo1J60DR4JNifuz8NnLwV7afW26h0KoX8EE9zBn/0
jmjxZEe30y2g0q77AFvifU5z/DJHvI7T4TkZ2sGTwg3+BEZVWaPfgcHnVARoeociALq5GrlO2mOX
/vT7iL3Z1HIRGBkWYh6b+fQ4ZJjHfMSK/jlEd7szKqB7x253itKYPyLVeM0QAkJzU/E3VSEXh0br
fLwBQGlQq9Vfp9AiHceFGye/qMw5Fc7LVltvUXYd1jytsZtQUNLhrljeh6XxLVVs/y3HXX7R9Up+
i9Vud/BQZ1yJdFyg3FAaMP4JK+01CFsd3JIy7GQXYZlgeijiepaTxsBJAYmm8CF1yB9KYbX3ZEuH
kkr5jScWUvCVYhUr0y9YipqD/lQ3YKFBfqNMmHnoKsZDgrgiuMNoFalkzcdAQv+XgboxouPk2LYc
7dw4+Ip+X2lucNdB97smjY97Cyr+r52PYU/hDs1eNM381VXJk3lFiiZ6jNQkdxT/1e9IatqGVp2C
0NYe8MnZin406rgPRg6b6Oli04vYoKAWiKabuzJr3YM4mHbsIgqtvzeLIYTh06iYa32ElKA2gpXd
94uOd74ecre5r7h1XNU9TnKiqY5qy0IOrxgvks5gVtp7JcsTLOgw0xGD2AWRlDPMpRgUk6JW9bAU
k7K9qzfsYPSi56s0YpBntdadVHTRHnqFv/WLqHoyS7YgRVo9trbaXVWTe92kX5hPB9t0gytuGDGP
Ctu8FQOpLIERd9CzUFy1Cpf+JFKI6Iu/nduJrfyIssa6coWc4TQP8ealXofytbgKimfquQuzTSc1
2aaFJnuFm9SPOoiS7zgOPPlulj7qbaFsa5M7RxiO7n2pZX8LKPqk2aUtmUnFijaxji0sNL+fgeuC
n3TAQuqtC5M/1t6CDux74wXqY1dhw+olfCFCnlvbvE5VpD/68Ii8OlwRratuR8jmgNVU9RmdlB+I
FXTnfKr4iPux3zZrLXSaWU/UGDrUE7rmNuwf0dQPsPpRM5DVsf3cmuZe/FEwUdgJx8ghtynOIqzO
0qM8oRBs2EmZ7Gs3opUWhrO3AxNx/GkQMEd9h0BDv+xzX95e+jAL/DrL0NRqISaIMKM38QNi/fJv
Z7UpJR0IwdUEJ6WAfJkxt6fXKIfmwN3CPQKO9O+7zBk3hgNjRu5iFox4XvFjsvjqsR8AERLKG59c
CgvYCRLSM0omz7utlHVHQvLZaNl3+HKHU1LjHH0bUat2UpIaY5mimBZHOFpyg9AI02K//xQm+kVY
kyD5QPV2eCkAyIowT4ner9Z/XM2ariaaU1gO3nwxAi8+uTp7+FhUIHlgPJsUjDa9hYgWeDy2ApI/
2fDa3rWCfcGjq8ZL0W9EbXUYEBRaRj6r/LoelJU65NlejPb8MQVqlXfm0Ou3ptsDi+FiakjdFdKX
txbNfKQeLtmlexBNr/2FZ20BfoU35HrGChE0c1GGqDGPXhK+oKaGtINePg0Iq50R5a6RCiyCl7JH
vDZts2GLnETwotrRqyLp7Y2V2tSL8mgvumulGPZJj5OLmFR4PVzC3O0PYvTPa8thxpJ9es0qMT5f
G5n918aq25uozrq/XVud3kE7TjzFj2s36YvckWPTtONoaT4KLRxkuX4/03LuI5YmCREz/5z0KZ6N
IhARDHcVaxHCflM0AquMiNm9HVf7oGluYd4GZ12pG2UlpsAJWkidrx87vTB2CLk+Bah+IvMpxZQP
kUtq5dLAW6jO052U5ez+3VpZiRjDMeyTemwwYk8OmmK/4pmF3MM0XRyijzN9NOMVmZc00ftNOkkv
+TZrl9byby29U271WLpn94wukl8hk5DjkiQgndTWvkSJySJKRt0eHVRLX8bcs67sovyRdkb4bTrJ
f5/opApEjzgZ/eaHOFF+n0zB/1XMf3oJcUHQpSc+U5aIElpYUpcPOxYA/UuW9rs4rYOHJpkqUEqQ
L0S/CHM1hAZMFk8vPFx2vhuHD+DU/iXMma4mwuS2+RRWtBKbJh9Z6cvVPl50GFCr7/+8mu3I9Vq8
qEGZa5VL2Bf7AUZk0QC/QRSyRNPQa+koylwxt5d5VMgtXEaFkMMgmf+vc8XbEC8krkxdXDpeXvfy
Ji+vK0a7j7cxBHW7hVdoLSPDBjPhOCcj7PRrWTL1a3EWVnihuJHeY9QyDbRNYC0KR5UX6Vj3WxGo
is6qLFaxWVany+T/60WnV/OyWL++XLhOI4xsxWt+XHju+28uKubHAOvmd/vpogpIYtnyP79bX0Nx
wNOk+SOYY7/++R+fi7iobcr9Vrzxy9/8v1340+unrpmstWYlBPBbP3pu8lDGthD5PcnGQ5dsp78V
TchwAD6SEufKbpLjy2v3Ng+oj0xKfCIiU/1P07H7/JfpdpF+nl6Z2VJc7GM6DiTjIg8r+eQ1JDHN
CeQcad+ScQi+UyVlG4siNZqRNnRCDBy3udtG9x5l57+ERmb1Htqb8HFE6KAUP6OuW+pWED9qma6v
4xHqB16s9gHgH/BT3Ooexin3VpZDx45kUXOz/5mhB0VPkmxrlkcLZSprjNNBy1t3qXY65mJTHcQo
WzSKUAPUcXq9F2Gi3/IMbHYklZJpi11LgyrrQZxdDhoeCNQc7feQy8CXYNF0bS1fJhZYQKrA3Sly
SxgPnvOGwnCFMMrvZgicOwO/auH310rjOqOigIZIDGIoSIfJDrK7YvFo3LsoiQGVw4Fbn8TcEJCM
70jKQ0b+hUZi+AAFuH4opSex7RaNXHoSG/IMldo/R6LhU9jXOQINwPfvX+eIhaaua9WDXD2LS5up
Z28cyUL3fnj6byb+9T3hD6Yu/R4nT1lusqV4OmFYIC2R9devxDMMMU8WZO0zMLTk6NgD386JreDn
+ucoRTnBqW2f2b68R8lj+RbXYwoKTg4QsOyVvSO7xn3YuS8UlPy3RgayNWqdjdIpZPZhRLxPiN+G
2c9etrN/+mkifExlXyF+cG/79osYB8nyeWLoFejhTFds019iYgcKdhNoT9VotFdV5GJmjrYSuBkF
YpXBI7N3n8Q3WAqcH3XuRU+UCIq1anfRid0SFp1/mVP0T8Ka4mNOO82p/TQ69UWWHKxaGzdqtqt0
Sd2w6ChwE7KNQ5u0+iSfgJx7yW/Mp6r2GstIuUBB8RZOucjzzJ2+Ty85egIv2Mzry1ZuklttDKPt
GOGDrCWT+CpYXv8ek09nPeqTL2TfR9eV1SsUwbvwe67vBZJLCuJwGYT9cMOy39k36MpuEuydHs3c
eRERiqFeZxpIzbz5JqWDdhNNTLcxx5ANKwCKt7REf+ZnGBOMPFZzuWaZLuEzudFjxV2KYXEwZY3q
fSLdliIkDJ97E2NvQBHhSasyc1+0nryj1DGcDUeP17YVVg/VgC2OD2rvG8JDp6yc9mcR+3hdl3/l
2fBktVH4OgxKuYxB9t95Gv/NOrExK2naciN+2+KQmnmP0Cw/dSt7M4K0PuYosO1lFhALj6REfT8M
qP4711JLKu8NedIMlXo4mguhaxuGzTZQ7PFgCaYvanj5xmpCCR/MUT9TVlZQag28Q1gCjhya+rH0
gEhGltrvQhTN7jVb+YlARnbjRdGwzNR2CbWV8t6fZ5k+oADkRQ2esdPZn6MsF+ljE/k++mdcJlfc
nmz8UqdZX2N9ZoVi/p/X/PqK/y7Oy4+J5cnFGwDrGKKLLt/xNEdkr+p61I1pmkbSXPcZPvcxdqBL
txjbdcCaet1VEW280rYVm8BrEdwVHppdMonFsoiUO4S6kq2G0Oo6p8aCMOI3knvOOou0du8nfv6o
jsYJhk31zbAjBOaRrTqZ8BFv8HtqFmIgTrjZDr3Z3Kb4oh5zE+tzcSXJyvegwCv0yHNjVxd6u6li
S/tH11d1AYgPzZhi25s8cyDxPZKBRUIhLn4ISHzqK9Y2S4xxLRgjZuX50/4uPgr8/DSpAjGV+VT1
kI0aWY3NZ15ewo8O6etFnweW9dNoZFXUbWwFnJ3ar+XSroD8gFvHkWA/jq55bxgUsWEjozhTucU9
3mQY4xQ/UzMyvyuedCqKijt8ofMTazVQCgMQ1zB2WEp4Mp5S4aHXclAgruks8YMsz8bogdkngbVu
TK14zXV/myah9X1UJSgTVj7eWSOqxeyjlG2olMUDXt4/jTF0byw/QeY4hNWhqsZb5ZXknZ3SfnA9
NV53RZWfVdmL96otefvO7Bt2pmawNlI1eDRyDRtZPpLv0uhi19lR0Z6uVMXp+C7+HmDAgapaFS1V
rTVJVPX+OfMHdDD13vxmsPW1uWU+USVvdsbYY4foVdaLTzlK3znJSUBvuz7XHhzzJNSCRQMYmxgZ
EVSbRj6FJScB0O3fR/6Yo0LGhCHGHTHq0UbJjWZNqUV9Ja2+EuyMriz8ZYGF581/jhiDLD2ArC/9
GuGoBf6wmIWkGEZ7WGV2fCYIYmxsLv0ywIXYRB28JiXVa6CMST9HxEV3kAs/fy4ws9+QYmtYsfXK
naRJ8XtEZt7WaW4/Yj/ebKOarKlS6u697aXf5xdpxtfaH7sHhWLurgKkuEUY3VoaE3sQkN9Noln+
nWfF1W2tdQ/UbvMXWUFKjOQET9OpqcDXW3Rp5JwT2zceShK8oj9TC2vfSUoNg8TIX1AtoITEGu0o
Rp2XDD2/l0YBDFLIuMT7tpO9NIaQq6v7vZgDnWyjdlLxwDYxv5ZsNIWxtU4eM6XXIU1myGbf8hRd
Z3hY4n/K2ah2nPmp+akvjCrs2HOk4i6FOnyv81WSDdwqPkpjovAlmmaf+cemeVCgJh0LdSSJlyYP
TZ9DWJm6ADPX1F2m00vIpSnObAkn6wZe2+rLQCxnHdrqmGxjdAsvJC3y/oCIdX+oIq8/GDZsw7kz
KJNloaj2XgxcQsSMOU6MWGLKZfwSDnLURtLB61afri1OnThyFiguDqugUIwDNxXjIM4uh0tf5IeP
JG6pIxplWi7+FnLpqyr3d0xtePO8oe9/1PA3X0osuQp8Df/J4kS+zvXbUOrB1+Savk+RwpxhWmOT
YEAfJfiDAfG6lHLFmeibIkxQV0dRzxX94vDuHfB79DLwtWzs3LyzNg1Xi/fkhLRZ6R6XSyx5alte
Xfoa+EOQ3qVv6ocgvhislI3TS9GsrC964AtF3JCrej+2k4AwmdtNZaNiDU2qjbeUtIrF3A4GPzsr
Vpmd+48R0Qcb3VNwKVSzs5gT6thPzp0+LN912KCxjrvMtVs1/ottdeFarpG66Jumw40tgjwMhunZ
cI0bgVqH73uNgNJ7aB11OHP4JLQtOKJ/CS0VyVyy14U3OxmahGpXXRu+YSytELf4i9DzrO9Myotc
AQOX4C8D4gJxFo7Lqh0ixPdBKwqcTwc0bDl24G7hBoJMFJ0XuKKhVv3S9AqAlH8BOIq+yxUuVxVw
oc4a+gN7xJWex8027QGeKraZ3sHzSe8iaLf4t0kmz7Iku7OjNr0rx7fK9Jwb0Sg6x7gqEiwtLENF
Xl+luA503rfXXd5I0ZJK/r2ZaN1RXC4A3HmGDrcRLXGBy6vGwN3XRQvp/KLgL6T9L00nmzB+jh4u
L9L+YrRChTJJ3ObKd0oHtq1grJet8R3vjXhfe5q5cNJY2Qht3wZ7l1nz1/AqfYusUr64iP6Kszmu
ORlyF82hl24dbOuC8pR42PWAVJfRoGCkPRmbiaZT1tVePCT1bnwfvTSDKbhKZWNvqdPSzy2xQPH7
n+Ce3mKtjl6CxFKWw5jot45ST7hV0gFuaddXqosXsI/VIJpUpo4vWpM/4nLYLcahz96GEoNNBSbx
Ii8pG8QBfj4Cyt4CC7Cq9iEe82atNglSIpXXAlqn+ABNnxrVNKrAg7tppJKfLoPzBJLijVsN83Sl
8DoKlDA5E99PblQJLk2RFig5mz00vgxnyzJ1d+ByxqVoAo9TTqqhvIpWg9X3fW2TySDSixTlIdNa
9Ixl9XqOjoDPpm47XAXToNr4xbqsen0dUBEQEgoGLgnL3KrLK9HEEuJWkx3vFqOg5DG0Rp5j6C4U
bTiemozKSd+N2XOKo/TWGf123fL8OGpd+Sv1gVCJg5bZ9b5P2Da2qAxc+uOPCNEnRhEuxVZTdt11
ORbclz5miIEvzcs0QHQk52H0r77EiZDLC1kmyJtF0iuvLlSA7eW9XF78clFxqblZgS5JK2S6p7f8
v7+EMf21DUw2JE0b/OxAg1RSaT4kQ2ouG21Qdm0lGSRW5HKjYn+zlmGvPniBpO5T7gVL0YSrb58k
1XwRLdwZzbuolRdiZj1Nlz1Q9J5d3IoAyXVBLOnmcAxGA/3AnE+jkIbyBGR9jWEfRotD4t800yEC
cLUadV9ZiaYYECHq2G50G6zeZYKvQL2m1Po/lJ3XctzIsq6fCBHw5rY929CKpKQbhEbSwHuPp98f
srXUHK05O/a5QaCqstA0aKAq8zeQ25aLXA8jMmh1m7eYoMT5QfrkSsV/PlB3wm1/dTEYk/aMyFS0
vpZLPRczNqpK4/baLj3eQqyrvcOtftqo2hlEOIJmSzWVzEL2hIzANT5X0JurYv1FirMSEDTo55Gm
R6bU0pV7KEZr9sb1WYCt6CYvkt5kP45t5V7Fu2VUb3u0E+X0GiOnvwMFGlvL5OvAAqYNEvw1nDkw
N/1oxuUO1AHKDW1wNIwA09ymDKZTZ85RuZNToLvTKVQ0SPSIj5FQQ5B0B9VzX7gu9K5J4ZmA4opl
YzFfIGRSxasCWm2EUAkQ9r5FH/PWNyLceBu9nf1f4vp/mbtcbwhAYIhFcpDoqK2ybQvKQvvyx1nR
JPqXUTWz1Vzp/zU6Ln3zMvq/x8koCYtfcX98xu1z/4yL0GArEOJfcpWiAzJa7QZbg4g6O/lKvNeT
DaxutCuXZpM3sH86B3P7sMvq9RLs5Hr4JKoit2C5HBTlX8EyqrdfWXB1j6Vm3un4er/F9TDew9z4
XrpT8xbhfXdS7QlNomUwwgXvTtXcFLIno6mdOJTkNWcro7lnYduX2YgBLMHdOC+YgLA8sqSs3/JY
AeGpjgGP7WU0bp9NNHkfpTU0ORRva3wJPad9Ba8jvUXe2k8+qjnd5HrwaJGyUYw62il51J0p0GYn
jM1wSKJQ+axGBXsaozW+orNzcozB/Nvo+m2ONu1fkOixdiLv9GJaXbRtgudFLA8L8yA/5xoaJEtL
VxBRAV8A/1ja8aS3VHSneHttLgoqcjaMinNsImN/zS4FyjBt2mlAMG7QYO6hHY2nXndvRjMynTO6
jtHaDY0Xz0lsEGpaFe5IH7AMlbWWr8x/Z6rmHVnrtCv2mclJHEgstSh29TDXW2kGrdJjFTr8PeO0
AaXJOmmZX76Id8k8PdgQtL/ZHkuHqCrt1zgzxk3jGdZDWLYmfE/NOipFF5ytEKx+q5sFtKzKXbeF
M75Xqf9zQD73RxMUa9dbrBk0Z9j7ZWt/GgaW1K47wbuZijvJo3ip/oiA7fiEcmn5Muf6IeyQJ5hd
d4DmAGxWcjEyKceZOKmB3dbrsEpxbi8bGN6t7ly6KXAvt2bhVis/sdvzXCnmDK6RuCoOgm1iGcO6
DvNhmxSqu8KwrD77gfrDiAKc+8YZ03uf/fDZltPJ1kuMk9Nqmzr8HPXoXAD48GnLWVEH/bz8gXnX
eEEDnZpOW0154YQNtHKPGxfxBGftu/ZXu63GY9jM/lNB5eR+aEzQVpXyJF1h7zmHGerEygwU/0kG
nLTzNnrQsN9e+uRQVna1SnxgcCN1nXgxTNxkVVw/BEhvrzOVu7yeSGQG5c8Gj9pVZ/f2q5ZgtV1V
bXJvoBV5FzcWG7iQ/OwmdOfqs1s6r5br5n/3NeD3OyWGsonK4Ix+hTqST0VLrLSwy9OsOHxq/BhL
KrIJSE8BLAYtdgt10kDhaxorhyzpQ7xI/xPKVQ3FTT9F5jytksIfdlGBH1M/1pkKxS5ao0TyYmPR
hoGJWm/1SpsuLTUWpM46aw9o1uCtm1hr3yfVC+n1CR6V+beC8LAfKe2PdKGkJHlZ7ZtK6zb4k1Xs
43GldWq3hgSL5b2kbzLNflYdfttbRIDMyocIy3SfW/5Zr/mgs3TDF2T/gSdEVQC+B7tEdB/xbSAt
/J5rjoEEUaVs2jDFE2rMrE9dH/G9WjQekUk1Ltwe52zRf5SuxlC0DRLq61Dzgi2UyPHZKOrpOVQU
0g6OdZEu0JXdyTXaH9yIRYamFepOtus1e4mVEFTYtZbXujSCeKoOho7GvzTloIBbRaERY3mZ5PV1
/OBgy3CLyGs4q2YVh9efQ+/c93gBSAAr7UED2+m9pSnVfQM7cd1bUfRX4Ct3KtoQb9Ag7H3RW/qe
V1/wnrpAWpcAmTn4gINbdVx5fOP/V9VUdIus9Wz71Ubi5PBBfJW0qnHWy73f2soO3CbOxHn0wWm0
xMsGocCiO4pMdYNA1wECpLoWRlGDn85zDN8iCygA9cD4UHJCRgVpFwD6OJPv9aVZ4k669Xme8EhD
VuU2KtoBMoqKDena38HSTLKm2JMMxZLXLS6uOus/lpMctK2cBEEWvOSJTe5tFbHhsK1N0c3um2Ha
1NYxe7jMblSfQenE2z5q4i8NeIhBgV0/xrinOxq1z1b3jT0oFPtQ1nnybPeY3UkIu1I82mfnU66z
tjEM3d1E1B7eDc8xNlNgTQdpTi1kng4i5kWantluee6qL4WuVy+e2fBf0pS3Ge/HS4zv+0qavtk3
B7lkbfDn/aVjGxnucLYhLIAFVLsnO83aUza4ODd2qMorOlhYXflqITOyjQclIpNZ5S+m4f1VIsjw
OcWvAW3r7nOMqz2lJrV9HJZDZ9VIMLrl6dZv5nXO2jnWoVYQK4d+jNyHpNjdeuRsTGPkEis4nreB
lJLIUZ/Lz3mnTxv+2O1aDzRnzldprWF/UgfA+fFox8ojNKN9gZT3MO3ApVorUQJGKGU6BU7xKq1J
i5unf3bVi42MMszXKGn9c6Iek2Zf/56kLE6EUzmq91n8y9EaWb3nfNL9OxGZvWnOut7sb6oMiSAZ
aIoSZ7/UBk6XOuGfwWVm6/fZ/C0OSbgb6ukqCCAvMwBydbZhSZogVbNL3OFvPNXsk+561qlezpoa
xOrqw6kMRcNgn3yqg4fCbC7SFShARq2B1UyYqNj7Rl12hzoAwjExzcDmVaO+kdW3X6RjbrsATUps
6YYxY+GBd9sYbsy6LFYmNqunhM07qhD/OMPa+lcfAJv/Gr3NCPwUyUZ1Ap37L3FD+djXZkTpkYD/
PVQ+8Bb3x48jHxgY1meEDcZj4TfKRQ6Vh3yRprQT9qvASm4D12Y4smJMCgCWv2f8EcfrFI9L/XLr
xmjcWdc4nfGEqOpYAV5QVhRqp+okZ3Ewl3geLu3r6W0cM4R2bcSWcZ0jA25Kgnglp3KY9Mg9RIV2
aOfZeyh7s76HybAK4Whm2xTXw90UDXgzL3Z4EiJn4YjYJxKsxuE20CTddW6/XOnWLxcpnTpf/zGQ
9TXYqOUiMiBXr/qUrAWK1s6sfqkcrBLjrCkPSR2WWzFSnBOlWDdxpJ5EmM6zsk2opPYnw4RB/y+T
JMp3gL/w7f1/Tgqs2nwqbfcndRRsClwP9RKqOSMW5F9j2BUbz3aqi66OxrlG14ZvXqh9MUZvp85d
/COseXD0ET4AGuLgh0R1EBSHz/FcGglIUs1p0AnJ5rtuwLJlWB6RdZOZDzk67qtRnxcZo/7SBXb6
puqlDwzc0/dW209vlmefJKANsnCdZlH3UIWTfVb1ImORnVR/IVe0yvnQr5TZle0ExeVOG8bghcfl
T5lpLVRCq5rV57YvcG4dWwv96qT/aiLbIxEku2q0LhmE6Y1OUBF+ikfr6oCRa9F40HSsX6oFRDfr
uG3pLhwse1DDT11iHqRfwiYDHytrgeqprgbqrsN9xredQK72R5hIGmvL1f4ZpqfZZxanmEKze3lI
JoTl1GrsNziJQb+QpPKtU5LKkou+DRgA2hHzI2d9S1J7MSbSWQUZ3lRRveWrMu0Lqzb2VRra71Fn
bEn3z98UH/WmDsLWWVWU8skKs2IVNpP6jSoQggQFCrmdbqJhDCJuIzOmDnd3vpOfKU5WqNscI8fy
UTCx9VdIFd61KTJet+ZVGcpg1+VZnn/Vwh6buDn2w0uDu9eqi93s0U6n/HFO0LMG0/2apPV0vPUb
uCQeJJZ/K/px4z/irn2dbvyKGbJqgkJmRFt/tMDdq1BxCt4951szxnRPml7k8KZdDsmYNU/c3Gsz
rbMHiNTOEwt2666coEhZaQdLKyVzvLO8vNoEbdrF67kAMojzQ7m/tpVK/6YM+GEiHuE8seBynjIs
eMcqDB/lgrDNq3tkk/YypvEk2hZB5e8Lrd2rRTn/vZyMqXU96f9z8t9D0qP2xnYeh+iD+3oWjsUd
+7pvckPM4obwu0/uHgxFce/mMz7ESfDQOtxCXvF/6AeaAuTDc+pr8UJqD5HuL69i7VFqEtftt5Q2
UogVd74+P9o9Je5Vveg0zMo47IK+0Nb9kE0r1cHQKLXC9DWMS5TZgLGLIXKNXMzVENnW1e0Y+kf7
KPuVCqvKTW876sXvtPaCIQlb06gLv9d3yN+1q18vjwIWwiEGwFOsvCjLTkB/lspk1KJDsnQGSZ+d
5ICl868zaX4Y/jD9Fm5r4bwzGyBx4aRcUKjmJYYdpHKZPdIuQV4qOxlxbSwNNs4iAhtkcBYk5hou
44VvaBcq59K49hjuKkAQ5dFHoQpJHedeCAghQNSTbXXfb5yEGvXmDX+rbicRczCWR7fL7vUSjST0
8tGtWMoYqKD9p7mQ37Jo/tUUtN2tKQi5D8G/5+aL4ZSamzlqp1FKphPqUFrBaCyLeUo3WuQXWATw
HdzhhaevkorSTwsmzb4zp7w8UwhOgMTPgbdDwuKva1NfRtB3Su07dN/QHPDzveNWzi4KIuvVmX0q
QGAwMr177WvXeY290N6BJjLu4H6nTxH/vVW84Dly+I0eKIJvQdugg9Nq2UWDvogi0zhuAnSNv7Zj
s6bH/l5OLa71vpY/VUOm37nG6Ozm0hrvhhZKSNXlX20SBz/stjgMtm9/qRXEKRzITmiNquWp6UiF
IZzpvf4OBeh0De1M899DDb+8XjW0foU2S2g3qL+uWtrjh6umpKrYg4B0KObx7CDmc2AF8Iyoqpdv
oqVPBuQwquV4RrV1PGe2sdWaEabM0qUHCfTKP0+nZHG9jLJxI5P/7VrXiS671gN2OGvU7bCd71eT
G6SL0aDxmuJvwpaxS8794lp8GxWDYxktOyM5s4n4FTz6ZbzpHdTuli+aAvIR4FhqZid/+TZKZ24O
48op2QTe+hL5csqwHGTkj3kfYsDL9yv87MPuzi11Y18usKkEAs3ezWoWj52pPl8PJmA9u53P0sIL
Qjk1RvL1CsqaeiCAna5NexlFOb94RmRSLiY9aZ4hZFplyhrxDjUDgZi+1v+8WsXVrpCu29XkAmU3
QUyP17Hgvwo21rvWfXKTod7XRdU+pjXaFVHkjm+TATfXCyvje1y121aKgHZob2yrCn5oPkasdalb
b2pYpIizq+pjnjvZ3krU/lQaXnmiTFDvW8eG+TEWGBiy1XiQQ5VODs6zfb699QWlEz4UnuLu7Rjx
5D8GuJt0nq9so39fRCZIU/PSl9C2/TtpSX87hYcCSM0xS+ynEFpKs+6q4KBHgHvGCjGQuU1NdkFe
dYCNHH3ydCW+mx27XMto5zvVkz63bNjr+FOkTNEnf1I+Z5FdAAwlPp744TE6q3cy2FnueNJLfu6k
MxuM0EIAml3/ch0EvQzHx1fhmzK1M/Vgr9tUnKXp9CgIo9D3JK06jL4ki3B7RMVq56fp/DSRd9gg
jou2OCnjlY1IwlfWyp/Q4Jl/Opq3BqYEpygLo5WWDv7faVc/lGWmf5srs1oVCOK84Zimgz/3p2fW
nuPWU2vjHgsOGzlzVPZqd56PA+vsw+D5ziVYPjk24Dj1Scj+UKHIafSlc49kurmvDLPD0I6Ur9kD
mjRby7xkhRnvsH3vn/owTjdu02mvbZKgt+921VenmF+DZu5++mWODG/Az9qOPxJPiYKVopr3k1ba
39BHZWGjJ+F7DO5hXcaa/iyfXGQgXhUt0zcduTFjU7IyR8KDF6TadKe69cJHq6d4rAyJT8HcCL6Y
UWGTmYGjnpdtD3x/Plg4JX/JlEJFB6ZAa2UJy5EGU1Wreu7rvHuAHswic+kHo+VsMj1W75xl1mhx
V2v2e7uQ2gwtBK+UdsZaeGtTgeDVpA36qQjt/LONy/BCc3O8vjhpfWmshQQnUT1EROhIefHZwsD3
dxQ1M2MtbLZblFzLza4MOrCFBfh5otCjVPdhN6bck8BB8kq11kVs8b9Zltty6JdVkz2RrbsNSHCw
zLgNTLIUk87yXy4Tww4+wed/lN2EbSXOanDwxgBKmLwVyIlIv9/Zzl1j+wOq4ViGIOrYYtgb9J9M
j/2qZ2TPMIr7T0MWQnZVVe0kg44OeDRwLW0nUACU2vo7tC6RqFim1mbWPph2fpHBoFCUAwo52prl
nXPNe+Wm3+392pm3kgYbUx7qqa9Nd9KsFf1n1SfWvbSMtFgpTZixkFOdpxnCriTYhqoLz2VoIrlW
2FT3K8di+ZW3YfWqxa8+1bdgNYTTQ4ti3VcN7+h129TaswZxYNeY5XDWkAI8osyr7vkF20ejneNN
zfLg3eiDH06W5Z8d0ls45JBJQsN9TTJnbvqVq6vtpo9hRNnBFK2UwutQwYuyHeWl4uwgAHQiYevs
arwonmfcd6iglQqivOXR003zb0ePkTR027+4qLXyulLZOrOtwo0u3V1WktaWHQtFCWwmxiI7VE1s
nmV3IgMS56C4c40rZPMyzfkh1C04fcsuRvY99Yjxdx66d22PIYmojDkiQlbzUtj9a2dXx+7qGiTx
t8ih5gbxlLw95hACHzo0C/9pe6EXiDcgnkp2d7HCMJCUO8bx8CXCPvXg9mztuspALrCOo5d5ns59
5JX30lVrxq+I0FyEMaJKPTfm9GvUCL3g0Ou2eXLCyMK9KdHesq7oD7VlkNovDfUtnyp1G+FWs5fR
LiSf7hhmf5TRLCr/Rh2ivZfBEs+bIDaCFyNBVjdSfl6vUDQZe4zi5drSeImjJcGnqdTjnBqLduRA
+qPiZela0ti3pqSxHY1Pk1FJY39oSpL7X+ZmMd8/SXJ/CA5VltbLpZJlVD4ox8Z7H/KjOFlon3KF
8oRU5zJcBLbgd5ODlPS0OPuWNI73oKpV9OrUrDoWjX3XK9n6hXGwA1RkvvexcwIQO1B0GctndVy8
m0bj3Y9KXLYCN99Y1H7eHddJEOY3/bu2jo7YmkI1VI07x7aaZ1jh7XOah/HOnxMN7ip9crDN4Isa
qd5JWqplI7DMpDTnS5gX3aPi+tPXT62ejl9DZUDo0DDq/ZSlp9ku8E/HMQR1q9b6ZOMFtKqs0fvJ
2wi1sykd8pVVBs6nCI7dNsnn9Iy6dXJe1AzdaX6YUqfbZiUQlUEs8aRdhkgEXTelZeyn+yQNy7Vt
5084kXf3InI4FBghTy3PYmlasdfe5Z6SrkVkL8fW88m39W0Z84ZHabF8SryFemxiuun+dri8eV3O
C9BCE3BGMBva1rUcFK1unXJKHotUsZzmrAyvQbdrOCo+AiYG2oh3FtsxLo13nQfj2i/U+STNKC02
SApZn4YSBXK1L79YUWK+u6pRHrzAO0yT+0JV8hgvPBGxNpKzaJ72YdzVl1t/pgI88Yy6/uCKVJqq
v/NrBc7aMl8OMCrMcx8XRzfDii2MlxTOol9JRcfcOKFt7ERUzuyQ6mwm73vmunC10J7DCgRaopSG
brEyVZ0p2C2xMihdIYpygWsbD55RTY9XbEcytd5Zkghm5tn7eW6a1fVfHNrar7YMdwYQPlSZfohq
PDSzdEt1prpqfqcOBN5VbccvNa//Y6M7NMMsjc4atmoyo4os76Euagh3jVkf+s+1lyswfAb/iQKL
duLN83koXP8J1Jj/1COvuYP7aq2lT2IBB6HGWdj5XvrkgN7ea+C1IYIFXGgKVePJ/xoGiO9eJdfR
lEnWYVfxT6m1gQUBZ8XkDvt4OUOd5teZ9N1GwfLEiFEmzslv2Xg1c91uyfg7jzU2Bo8OLhHUtXud
BT191NQZqNToElTFnXQhAtIqvLjw6O509f4ascQaJUw715qbu1tfadYjZuE8jTH2w1kVMnRcXzLD
qjB5UGvkEpY2xTP92LOR/dAnMZXEVEH8ydVRvJS+uiqacXWNDArX3Nyuaxm4bldIIakdW2NTSZUH
b2TH2A5V9t3HkC/pVOtLmWc4T/1LhDJgJzJE9jWiUbkDQhadT10Xf/EiXXmrbDzbvDhHhhtW03HS
A+Dwele8VAY0V6/AMMJDXiSbnJ9VpbNPG+5WWmm6V0sCUYo3apaeSu3Cw5H7Sjo9NdZWlmXNEMKQ
n5d7Sgaus6+33G2mjEvkbXajuz3CQ379pgfZpkJW6T3V3Oiu8TEc7rx4kYcS2VK2MSV0vRBRmxbA
6maKzfwMvpqMMRqRqyavkDOVzg/jEo/dFCmVKtibtj7cScg1urGAxCdWCJrSaU9yMEf4LKvZjs1y
JR2ZiqiybSwm1tJpS8A17HoeFFN7MoekO30ck8kR25Cy0IO7j/FR0aFyBkqkPQ01G99F5WgjkO0E
WA4K6Uh7OeC5BdQt/QLibnp1nwFpOf3RLxGaiWbQMlMGb9PbEWsMxfJ+BF6nnYwEEyk5+7em9Cml
QylXTsvE8zZxyA0i85R0wGFo8h958/ankbfJqQWSdz2TvmYZuI3+W5+mO1htFOPuj1gVnROdHNZY
2WSI1faQzKCqWVvmD505GAedVePZcnv3jDph4e/KFsRShsvX2mqtEOVLe5jucNy0yATkU/Qzc9UY
8T39s9ApedetsbLLvlvzggXjy/QMoBsWozkPx7qe3QtcNHeDrUXO98jMN6Vnxc9zi/2QP1fqbm5Y
ka/LInhWGmPmR0gxP8Tg5KEq4ZousXLQgsE+gFe2VtLEgdndhD3gfhQueQaP9QNIDOO1soYXNuf1
g74sepYxackYDMsPrd9jErnMMyvn0vdjCgDTGC43zsKN34AozM9gVkd4NUTI4aZXJ80loq3h4ZNU
9HeJ7gZ3qdPc8/jRX2tVxTgnqO/rJekUzWX++HusTJz4jD0AtAuStJaOI3GnOgXVvRb1VenMnVy5
6HVS7kfylrBkaN4GLMnrqriwWU2Ohj2D1y45baKAHfWd6DcN+qaMrPZbN4/TNrSd+uhh3fGsDOpP
GfeyReA5yO2nAObmCU/CaFsOkH1wsTDXDiqEp9F10RSPmwc5YB3ZPEg/25PTVZlLBn73ScRtQqXA
yULiBIMUBFtzjE8/Vxq6PF5lt9ygNB3HvksiFRhbkGmPJbobQ4ixYasG+t6JRw9laKJQ+162TR23
mB5DjFa/kklDmCRv9ZNc2kae+9CN3byxlgJp0RsnQCDmqTI9nCWWLg/9rqOr+wjZ0CWHbqmP1oHa
43mkUMr/HUsGWV2bbLNXoFiLbRwoQDCjaLEka60vc2Z8ylJr+ruu3tjQUb6rZuvAOtX6awgzarrt
1L6NQ7Ckwlz30TB5TQxFn52LJqyPpQP0hyKsdi/XLvsoWk92mI9PoxO2D8hs+ocAg5ntwBPxKxnz
NVVV7Z17xD+UisNWT7fGrwr9cVEnF6TZPnctRlfNcpAzOTi9supSVzmKAZZ0jWanojhKZWyq1XQn
v32IELnHKu4iv7z87Uq/Gu6iaPguXfgJqahOWKm2LpNI2UqnHExrGld2lL0aQAEf6ibYuE6aXqJF
S1m6sEoAiDb5BxQqTWfTW8MjxE82BGw9HaDB0bBXNFB/pGxr3BV30ThYmBSrZGmydvjiUavCX/Iz
uiDRsTF9NKczpf/SGOEPbRyUR1WtUa2oO1b3SzhKmenGmYLohCK7+Wbb0xrt7OEL+RtzP6PftJPp
Rdgc9VrtPpmVYpwhUVVrmY6MLc807L8uRadEL7qP8exyWfmhlNyd0U63dW4xrMEWreU1rmh4cy0K
TnKAWTpjH/kspkpjnCuHJEpwUfgd8G+TZuc6SaL8WMHRw81/TZILOc5MublnRa978buCo+Opifvq
mUXcz7TImm9d5+Bo3mnqA44d7sXjpl837Iy+xUn/nKpN9QmOeHIsq6jfygRr/q74AJeBgAX7qNey
A+D55j3v0p3Ms8Jo3KjoTJzCFq75jIbjQVwp0bC2KRHEFqWvf9hVVisHXZbHKW6q87VkjB8nvo7L
y1ddDrHjnzyAsEdpBarrnBsUscI8Zq3j5c52GgJ8oJZmLavrLLW/dZ6q3UkfjzDvwdX19GKm7Va6
pmWZxHaWTfZs4OilIAAlP6QcJH1gd9OzkyjKUX7a628QBMUhQTTQQCggDc1XocwUgR88/G7VcxE+
RJX9KmQbaeEtcG0N2RxK5Az6A7+4KkfjVW8UKr+FPqEnUpifJV3V1RUIdgpMZ8ll+bGnbTwT2U8Z
tajhHloszK+ZrhJbh3u7BI68kGTkQO6xzZzkJevm4GQXYb9qQQWRelPYRfUFCn0laSUZkCZAiOol
cbqLaUy8xGe1frHHOqQWCitEBiUs2ZcIZSNixxXsoGg3s4c/loQ7RTzde814vl1PPrKIKd8p6M0O
UZg9GglZ7iE3Z8SyE++Tllj5XRzjTifNRY77jI41mfll1Bwr97HRy4O05OCZe8fCM08a1ErvkaWe
H6Rl2U6LYVbN6mqZbOlTtPHbDpDk0pQPnsa9ZX7u3RyZ7llN1H1f4Jux4N4BUdaxuneglm/NMa7X
WP+aLLcKG0GcRjny1aZ6ATGpQAAtw/Gma5BvaGGJKVUDM7WvMoxBvOI0LPg6XuCPvuq4j47W5m81
nO+0UN6KyYIfOVqfpdVnc3E0rF5fS7PrwsUxlezbNXa5YDTWZ2T1+vs+nMv7XMEWE3GvZtvaMRDH
OMdSMDRGBPY5eGXY7SysrJBbi6ZHq42mi06Rj/oRKx0IAOQ2AK/wEKAJ/e9XU1JFXa38V9OMtF/B
f8yVYBnt89jC0M2st2xtswt6uuml8a304ta1eZ7UjXRLz22sWwKkj/s+2WmYtq9k9I9r3OIAuGXo
Dff67o+4QW1A4yvDPgsVp2etbMczFL6p2bcaRRIp+1/zL7fOD+ATPbSbPRX+eXmAdiFbYmQLhNFR
do6Pd8h2sPzwMsxZi1Hdr1Y+qrW0KtVLENYYtyXSrRcIXe7Gcaz585DPZ2spt6a59tJVTfSeu96w
dWstPhdKNm0a1/zZL9Zrrm4OW+zN4RgtTTE2iuP6uckd6yxdBlS3SxAa9zLmuSF2QOK20xTde6OA
de3wQZsdT30roPJfKDinq04f1LeyysicKZq5ltGuMazlvgp3dlBrb5VqYGjaOMpBRstw5i08u/N5
XC41a8lD4GXeowxmycFLe/f198f1sAp5pB8z1wvQRRzK9+6npw/KWzr5/QMZpW/mIto/W5gyxmrb
baSpTKYGa7oE8d5qxbvTDT8dS3HuKGcr23JM7Y1TDJQeZzNHELrTbJZ7U9mvQuRt2XTiR4izItnY
ILA3endnkNcD6p9BJBowwThZUQddKIhH9ibLqeO1mK60ZNI8T6NAVurvYs56NW8F01pvYbvbJDGW
z5OhESl3FohKif+qvahjd9Z5L7kFd8Lt0S7SYP0heyCncpjIHpxYea+kZajoXezlNFGqvybQhder
SNeH7ATFLWA8V91im4fPpsVD90kdXfOpyzBDznRV35VpA27cbnLy/F7i3F3bmZMeu3bWLhLdd2UD
o2Ad1KCc1045IWZWOJdraN4Chylb6sgSKwckr4qdZ+UFppx8mp25f6Fe8m30WhI1Ib7oKPdcYi/t
WP6FvBbVINMPWpe4jxISuEawjfgR8fK1nMdgOSyElsNQm/iiLleRgc6d/cWCcnvrkn4tZGG69alM
vbdTXO3gDIT8OtX8hEPnsNICtH7DPD1KRBZX1Y7vY3AE4DA/JSoGLuTW8/+fiDCDnRBlbLgtV+Pe
VZ1N6mgAW67HyYyiO0vRXj6gXa6nfBP2RW4EpyvaRWAsqd0jIWXCJ1OKHY/99JNtgEazkH762Uak
uAv/Z1tYKKQ3effK2hR4j0/uHrEy7VTXVrELijj7xDP71yQbcdjW9H96Ney1MlMxHWd3tQ0qcz4P
pfZrkq5Y2cmCSXJl6iOnVe4yEtQ3jv6fPH5tof8L3x9/zaxeJcjz8w1UzjzV6o0fltZb10OJNg0l
+KkjlcwfmTw5AIpzVdbuV9dTlNXkBeVL3vO2AISDOl3qI7HvDsEBG1TnQa4EHwjvkaBVjzEA5WMZ
at/KYaqfhN2cLl0Iqly7xMpbopYuaUmodOkd1lQNt7J0TVn+Vz7iPglDZCeJqlySXb2l6Nuc+5u6
Ewu4a+ecRF/jtHXubrmvoeQ3bfN0F3j1sbB9fQAAaEdAPq/aHHirJQfMjPda2s/feO9GOK/38znK
TP3RGaC5ykCURCFEfz95dpuI3FKtGkhfMCP1cTqHWPo5G1A3yyEyH+rJjt5bdgoaGlSrtilizM+N
/rGe+zthnfYL9bTAmYc09ov02FX1klLKuxce6pSgEwKduj7KYDUgBFBlprOTiVHnRAf81gGLLoRY
nr7uycxQXJO5yHHkW8eLsVWL3e9NpER317T1b8p/2lof+q/vwcbQr31XPJ3ALHlifG+n+VOuQGRy
2jC8yCGKlM9VVVj7WxfLqPAyJRqCJ3kBcgY9ADAVauGhU36ziysMZWd1bXZMFkM56e+d4qft8zgb
ZlfdzoXmbVBYiZ/lkLU87JIkjo/Okt2RvtQ4WE3QPkljCrT0FA7W99ucyRxeHegd4d8JKgmrQUy6
lFJ71yAavkR6SoUAeg2CaCULONMqATx2PKZMNXyBh2pgZpt0ZP6W0XSqIJMYNmoSlD1bsbtlLZcB
uSxcVFZG1Gmd3vqRGudqMQQaqz5YtVZnvqpONGxBCThn1YXLoxdBt8vCFrBl5N+jGadv0riedvrY
wT/q6uTBnoGSLS05FGli/A9jZ7bcNrKs6ydCBObhlpNIUdTolt2+Qbi7V2OeZzz9+ZBQG1o+vc/Z
4QgEqiqrKFkkUZX5D7uuo8IhTceIvXsYjuVOmjJLs/VnpUmcm3T1VtjduZUL3n5ZRGmjGtu1y+R3
8+us2fWbq1akb0r92AX6dCeuk7lrPfuZMrykc1JRaZzP4jrpt8l4r7UUrKRZpXD16kW69v87yU3h
6k1LmWiblFN15lGla/sKnX1ccsE/iPs0CmjRZdDTHBB8jTe11zRvkLbtGSWcX2OHpo8uMyqJ+wCn
hLcutCQ2jk3SQJ7NNyHircpBBbVX5c9AFN1jjP7iCTZFz5cvXimJi2HInbN4p6QGXuJpbV9+5RtJ
m/pjdlKgee7ssKXS+GsQP/V90ZAP9TPrn2W311JrzDoNd1SV7FgrwAQczunnFe9uZL/1c2g/lwPy
pL6RnKTbcov4mvnhuBcYfDrF/sFuIDv8nKTWOmaiOQZ12hz/Okmi3BTVLJkUmZW2T9V+vIYOAHpt
RPAV2xNS+WXyVi/8vCzPjLNBqfWlh3HMnooQZBd2GoXNPzx1MPYNZsJPhR7x/a0X+cmAYfXe995v
gxI0f/FsJnfXTV+9EYPfpG70axkZmNSCfzrE+BX9WF6Yqlx3dkoe6E6WwGHyyuxoaer4PvUJxgMV
QG19zJHIs7F4yRq1v5fRuUcByIwC/yajlRrcN57uvsigfVdOY4vMd528she/SIhZNcljGKO15SzL
z1mj3ec+RzaZIi8edqq+r8z8bLqp8b30kVNfTCldq/tPQmH5t8LNUXHxHeO+U/CfiiHcHn6GDlPr
/OUT6pA1+ddQJ1c/rfozNB66j1WVflh08uxPq+Zo/+p6Ur5iZFGc9DZX7shK4mENalUPo/IdLJVx
xVbdwGhwqH7Pko6sbhimj2jiZG+8iZ8kfpseDoShRv+v02t7/JhumFYq02VZ33PgWiVQwpvikLfj
h8aICId4Rudi5Jm+SavRfdMAyUJIVBmwNrrhKgOtPUNSGosWD+qJT2Av7Y9AHPlQTXj7NFnm/Fzh
l5fUcSU9BKDh1p/FzKD+zVT8d/E4U02PzBZ1vV9vk7EYdljRmgcZzzQluMrdrOsfd1vfp9ky7Llo
Cnw8r8DNHio3nx4TP/CwYdaO0touFhD5R9i45TG1jYlvKGLBCvMZklungj1pTeGF99P0+Gla7CPs
4Q5kmoFKyXPYH9Go8VCaOElTBgS1jiH954H1uZw3nE28FIbRp/OqdLqR6Z+2ZWUJd1n7fzEgwRHf
cqOXKddM96ubkrJDKkP9XlpyydWC8uoyKJdmCnps0lTz8MtAbqrVTfoSFj4jqfyGTBT12LaAabOT
yX2B1crkxqgtLlWv7bLVvwa7oMy1tbcYmKdIS4dxvU5W6qo5wdRGOmaxopXdBPJJi4nPsrHIcv5K
tRGS8JANiHTmipPB16kbbK+11F9n9n6R3JtDf4Js21CmwxdGzGFWCxgfalaoZuG9U/WZ/iDDq5nM
Ol6X0WMHxRr3sFQPgfrnMQfPCNMMg8zmFaCWZ+/9jl4ZqpAoKWPcHrqu8oGDLOESqJOrvBRjvbPG
obVPkl03lQa1T6QOTpJxBx09dTuniVRgz0vifQtKe5ugMHcKHHvrH2mlJMjUGJiVxR6n4bnVf9ua
Im0tzcyDxKgvnJZtVKStt+bq7xqFoNZz8ihIaha5+wq1NX13X217aN61zOle47a6K824eScPH2Od
7X1bx1R7+UFMlV+DwRn9hEtKTYTEFTObwACdMI7skpbRciTjouhDfyejZeLy3edMbB2W0dzABCgM
/e5BRmGTvCOf2CMwxuAiQS8/WGwU3mWuleFDlEtqsFHXILcZ+clxbS7CXB8aXcuIU5ofI2WkgQLl
N/3o/FXIaxuRwq+s9q8LychMlnO/emYpMcx7XK1N/Yenui+TbQOFqd3yYEzoSkoTTpL5nDWWe45R
otkZS1MG1FTt4Pb/KY0tFCvUd+Crzr10jbOFeaKNx4xFhu8MtNe/2oPrX3WrREDRiAfgESTBIKaP
GCEvfah+XlSr/Av1l70AeVQlV64c7hB/WQA86Yx4p9NzuEOix/ia2+MfpaUZT63alr8tk4aqbfb2
2JZvVqkefHcsflRglfcawm7L5gFYHhXik86Z9Isau+EO2x53UeAgZLI7cqa4ueD/27zC1OFUiShl
BLP8WFRDf+4nDOcbBJK6sEy/1r0SX+PYDg/SL9MTGDS5E+uINzeL4nI4BshQW8itYXuLmJmTzu++
Z9uPfaXfx2qhcQPYzx+05KxFCfR2Sd/+HPVBlb2h1Zuc52VUggNrbNh6jLR4IIdxDMXpXakH+P/c
rD0Mhc3S8zlmACh97FMFJ5JMGZ9J1qSUQHwNeDTkEc71sL6SOf7Wher47FZ+5u9q0Omxocc36bMq
ShfAX649ebmj4xsqG5h/qoxrscxE5ZPN7WXrj/nGuEGUxAiYMuTW7/jdYQJLNGPJHnTIdWWJmZza
gNN7mo8V6i/qvGsWSMu/RCw2ii8+PhZbhGaiBK6noYawb1bd+hrtg5/EUCF8Jn7hH9E20ld26cYO
teLgTzVqp4uQSKWfyv0ELCYPH2Oz+Cvq9fkHB1cIVGVVPBtBrzwEseLsqWPNP/xhuIxJOaK/jMGL
YaTeqbac+ndXH3cSoITYWZdRHV5JtaivWhA/dXJmA2kDQruqujfNr36IVAFk9oYtvpK9lDFlMN9E
i65dNAwG5TVxQv27bgbesexH74KU+d3qY58a1M8pOw17JCfS37MOCL8oM5MtNEvT+9uqs299Zjbf
mhYBiYzszgsSGwmYNguWu97Z11jFLqbzPHtVeC7HBI3XYkZ7kZLzWz7q9UGxEvsULudRE2mx50oV
1ebqlsZDe+ws6wyHuQv33ujPNwcZESiKcP+g2/xr023108Bj5rcEsCiCxP58BwAm+Z4jJZVgwk16
NGVrjeandPNmDKn7fP8lenmPUmF9UyCg7oesflKtEP/z0e88oB18qa9t0+QshhlWf94AGHFQHHWc
4J6kqxmt4LYskKmxsksUXb3zJj17Dha3TyBrX9yOj2yqNfnaleh9f3YHFOL8MaciyaczATqBqs7y
oI9JAeJEoxyluQ1IM0IBDo0sTzsNZRM+xWxudtgWQT3WKRQYGVAmaboVLtlKok8PeFEYXzPzr5ls
w7uXa0fbDqwGMaBIQ+4d+uQ4JUBOsNe5k6al9h99+dLnLyFRox51cn2HYXG+bQfFh3uFvoCbWOab
9CErWiuN+yo99eDyRVpwSrSK8Fnr+/ABLlh9bwM3QzKinL5bdnzfxkN415hU+d6bAQUJXcX3FRDD
dIeQbYQGrK7uZyPufw/r5DnNAvPvMY72euj5f/pjhz5XE5pfKqUcj74N08RwzGifNy0enWb5GKs2
LmOUJpJd4BvN1XPC/i1oTes8VGqx90uQ0fsB+OgA2v4lzez+DeqncfAsB8ZfCBtlCNEJWZby8RLf
DT5cyI08ENmBe8SNZtgLMUAGVqbBZDvHwBn5NPEMv2XeuEdJncdWk0G6hPjuXz+1a9WnrGAnd9In
F6v08MpKeIPopf/kzRZfp51V3ofW/D2wkunZ6Uu+cN1BO4WknW4SsYbVnFjiNHexmiVusCP9LjZV
PIv1oL86PSrVy/tR3oby9oxN9jGJnjgk8P95a4I5665Zkz9JxNbvxpq6i0H2ru9sGRhMK7lO+tmL
tHvy6sGt0hf7yWxRpx1B4FGO1bvhQp7/Xvrkkiyj/xYyUCt8AJHOVjGmXK8WjyuHRUM+6gGc3q7v
wj8g6GinMtLLRREn+A3ZeQ9/IxK0MWLNX/ppYQfl9nu4tKhGpq8utCQZk3h9/NNEC/utCQflizOl
Tzm6/k8y5DRIHeQ66swSrprU2+0h9wD8s5aqQWO1F1E+GZ3sLDy7mVMelJFM5IegyDzVIcpJOYYN
Cl4sh1jtg0MF1fiG4r+xXhBMwd9OcbNHfCimiwz4jWrctjg3BDRrVOr9GrvNDdrirs2tqxRQ1VIl
DeT4fPEsFVlnjO/qrAWVoToOX7kmsGu6x6jVb3PfFztpzmgzn6MOmwFppiNgTWXMc0AamfZo2WBr
/KotdrK/Z5uLPE1KHnCyIT6vzW2D/6n96Xyw3sINwjVYt65YRiUPcjHTaGp27lhRCGpbBM+kLUMz
TyQqnb1rHqvYMe88LYUsh+vfVey2wgjGEmifeCfNwYEHiGi5c+nv3XmcMfZOzMc4LwNjV+CoAlCJ
5410BjEjNaf5R6AVxW01zR5J7XAGKn0HEzfnJVykhKelliB3sdQSpL3eSm8t+sDg9se7ZY5Oqe7w
wVSOwxCEBd93OSaf7zXKIXeOX3rHdGniwpwe/CmrLhMf4ncM4vOlTjXfpNk3eNGBlnotXUQhvAZP
0GXSZNfVUxCF3yUImj1a6MsLhIjCXQqQzicPOBC2I1V+0xuUY/dRU1swAbqvgqxTBqs89JHfnXtY
Z6i++B/NbbSo9e4MODTY50nFw2DyavssG7tIf0BTRX9at3XDoAV7PoD1nezhPjZyTn+26q7byYR+
2Q7KAFNjKzH4OC27P3AAwb6ckxoWWVUgU8Pu++yTyN05smN0+VZ6mqZrbtd8kfUN1Vjcy3EK7A5W
NiV3YmZu6oNLfgQ8giF25tQ/8F8ogqOjpgFT++i88JcxCF1eQn6K/O8aCu3z+iJGQbbcsbA0lx9T
fuBt1vqDYgzKl+WffC7L9feQqKC3LQqwobn+5jKd0lh09qzmJTW7SwwRiQf2IoMningieYcfwy6B
8vZQwLP/Rx9vCeRwrxwixR32BliWc+R0BtnUUkEULEoDKGiGUl6aBRe5NeXPlXeOuY4KTnJryugW
bPMI/er67vfOqxw0OpqTb5nYaxhWciqH2f8DHCP7OWBEEMnhD9W22TyiTBtd9MqNL0U3VI966OJV
EJvel6B1gErjXnfR/RQstA1z3Ezc+CbQUd9WE77h0uQmaFEZlea8YC8Ch9Et2ArUF4iT2H431hOC
7fULx8TvcuppyVQA2giyiz2U1e+DfU8dj2cbCqDDQbpKvDd3hh3bF11J3aPWOX1xB78LE9yMsjeH
9ok5PtzBqca3Rt5Y8i5IhwOStfHH2wBnG5fCUz5/ehsroIA5lDFNq4NjqBZwz0HfZ+HBqpzknExg
4XmM68hqsX9BOmwe+NKsdNA0qCUhiNc91KZ+A+3QniIQ+utpRo1SoIDk0qGY+pV/Xttx3kWPYMVJ
6IKyXPtkItykazT9yBYBC5GymIzu69QBKpUWkOrmJQuqr/kYV9dVDsOpQaItTV/R0gvicCqAHYRm
AHe37iFTSnUniIFfwQMgj9DjcTtjProDKqRRXZ3bsAAV7tfYkmS6oh57FOxek8ZXXx0Iu5rb4x2y
tIaSbzDF0FHyK4CL7Nuw7nZ8UyuXgCLIa5SbzuOyXo4V/cEZBhw9DngnAHBLHPWZwwGcMa3/Ihco
sKc+Vr1naTmmpe+U2FXvpRlMqnU028o/SjOvq+5+NmY+w144fNGbpjnFQ2Pe65jCPbH/DfZjSKYb
aFgCxpk+uQBY1I9FpA57TdPipya2cVthmzlc+qj7Kn1bcKAo3WNW8zS3bJ7pQ/IErHq8XyeRH9Ae
EmzvBFXUj6N5X1hKsLLGBB4kzRVk1NifR5v/bnZLs0QzeZ8bTvmQ+Foyv1PP1I4o3PGsV3xyK+ju
LGpGvnMqF82l7dItAk0JGJsTgLKeZxejilpT4pdbc1Dtm/X4qUe6ZZasqU7wdbSB4gZkZvBAWeLf
otD2blhU6TiYVNTFZUQ6U0UhqE6QwoAUdjXKuVX5OBHeRuFwAEKkALvpvdu2joyaKltXnsjokBH7
aSm5rfy22oUOGWJpytypbM62YjR35uTBqHMaZCGpI9hmm10ay/YP9WK05A/gdwYUFu51s+XMNo3R
+l2/foGnbbfnD9U9yidfLmriDXwsyvG0PsciL+j4eqV6G4X51w8ZfY5B1q00tWwPJjc/dwtISS6Q
Kkn+zC9p3rWvSeUUiO3r8LOXgISK3UPV9S4l0Tm8VJOlvFptmyy5oOzPQNGfZ/B971aRx3cFwtlp
7rl3StQ2t5hz8HFKbRMchmUvyin9D7vp7tfvaT3GEzkLm78anFhg77JG2KqLT73RPHUpH64hUak9
2Aq29w6qWFUSY1WsYh2ceh34UMuFQlan7n1GQeKuG3z1BS5ei3erl30fjOgmJ6gWDYvCJC9i6eDC
wAz+rg5tc1SSgN/Nyaabq3vDOTDn+mEGnjN39WlqM4M9MWjxpWCy3klTBn7pK31bQfuKP9A2UCm1
z19+WUHmUVSmvS27rT2UvKxvpudtUJbR1EG9d5q/ywBj42xxPO4Wd+O599q7bBrQwf2v/j4Y2U9K
SOFni9xg9sWJg+hm9ml/mclQsyWkxCJ9cik4D97kLo09A8vB4XdpfYrbQpSBamqiVmij/LLMtpYV
eM7B1vuCvB0vvA380tSm1th3jlIetgE1GKK9mWTmgaqEDxIgQkcdHyE0L3RUC3TPvJcBuaiwFBDC
l6t0WEug3PENU1wr5LLdyd7D0+73lsoBusB+HKDAoqKzaXTI3f8s1CHDyP59SH9s87YppL6jfRmC
SbWrcm8WvNeDBs3Qhc4XkPx9MZ1LrCRovs5Q9SLLzK9a7P+QlvSHuqqedOT9DtInlzlL2z0wkQkg
K+tIXwZvUJbGki/YOS4ghelkWb57D4ugvvolpWB95jDAsc58FJ8rDzAPliLJcLJkhLR99DDrKoDV
a2dhd1LFj2ZJCmDFF+fq3+PYsZtdWPaprg8woP12RSZrvjOfMx0TFhmllFs86p6yzowXDn/U37TI
Mg59WbgH/Lr6R9u2+kfULodHMzb/47hWfpYuc+lfB5ewtDyWthaskdvEng3OWR3Lb7KC5vNvJ5N8
Sn8HO5uTw7aG0r1jncKOfjlD7SelRCDEwLI4t9ALyRv/rE0aGJBCbUi/Gu7eMF5kI9kX5p4DcPIm
RwafN6W0/F5xd6YWmPwXj3pb7QM0hyG7DKO33lLHR2NLetfbJtb1o+rVKBpvUZQZmytbz+ls9Eax
32DoXa73pxxbhb2RAXLYBvQcc6WwrG5t2L31Gnw7KSsOrQPNZoKzqob6Kp229WuV4T0okbb2SzFQ
Cok/+6WrrUcUXksgbVuptmff60DVwQ0s8x+3/qmnmgJUZzxufRKio1EDuEf5fev3XBJEOJdofK4W
fCw68zqyaXnyu+3hk5zV7ngrNce8mrNiHP10nFEpTd9Nsoh/LaEL2OdT6OAn1hWI5kcoGmTvZWHY
EhqArD7xySj7dwz34korHgRrJog0+DR3o1PZt//uMhW2CII8k35L9daorevnxA2ktnTJxDnFTiWs
+/I4jcBRd5MyVpdRVR83CxSAxuNNFMSkz0vs6tJZE+9m6sTrLLmVS1VF9WX0h8d60RTb+hPsMa7w
AA9Krafqzi/68HHm1HVojbL73OkuI65ihueoT/9aoxHaWVyUF2Euv4XPTYQHhOgxjFIERWXCcmm9
9JvGNvi89cd+1p/KJSswdkFxm9sSdJNS7KeG9PpB+rwkXkw/gSrsG6uKUAUgcO3Mah44u2JC1FRl
UqDnaXIn43IZApDuEG/QU4eXe9sGPmablXfOBx/qTbBPoiC5kW9ObmUfjlR+f7ZjF5MxCBLFrvXK
5CYDoxXCUJDbvssXOS0YWuvEegma8iRvD/ryKUK64OKncILWJV25VZrl9/yvl0X3oc6K+r6nEH2d
1Dm7dlOYXaUpd9LHFgU9qH+LwTuD/LnRgntmgWg0iJPbbQXd1Vzk3c2cYpeNYPk8aFe1b7rHIoXj
OGRp8kcDvNRt/OgvK/dsNHzU8oU6SXMhkZvf2Xqhf4mc9C+JsHP/WupZ8g0pcpRo2ANJzmNc9KqQ
xcGnizO1/t9NdWmCwvgY9Qz3I9iw6/6CUqjOZzhy9fiogTq/dxHDuivzcgCel1Jli4zguzo4N8si
JR21yt5Gb+zPNtFG/MPz8kuFYflx6lLvQZ8qgALreo1Rl/teBajqpstpKkZDV6R2pY8DVYWOw3LS
HJcYpaK96vIugU0NSkD6comROaSPsEpfxVYtypP71GtC5UBNUt+BCFRO+nL6ifyKs9FyN6F/eEz8
yP0INJAbPav69Ceb/I8QiVOLRr9FfQYM0OrNnfTJJea0mrV9fpVWNOvQT5vUPrYttLoRTNVDF0Xs
N4r2gh0Mpi4/uyRCBjEmySiLv2bseU6ZZ5mHeSTPsDc7lD9NbXwpF9bN2HSLYQKYSqjj36Ef6fvI
CarnqsVLc1ARPvC7BtuSKHL2QRq5v5NCRWQv8P8DWu8QJNNDPis1Tt0QU8OiHm9dX6FgKCzWGK2u
qMyb5UP3T58EykUZ9HeZuzFe17nrMhlCKMvK6lzyboNdthcchiA2hqT6wH9KHycGh907/DnQHBuk
Y2vKnfo56hOyYwtD+25bR14jSpBJjQZ9PnpSNBvB8184sdicNviFOzXcJyQBr9Lafg9QtvM9nOY/
I/Mh0vXivan66NnMm69Z7BZfE/LllwDAzAGEbfHVbkYFJG4OQXppdlYT73TOJY/SdMIbm6OY8pqj
7NBkRQrPiqw70WrSJgvLiNp+5TtcefLL7G/p7mEznsafUcgSfYrShvhTlN2SBY48b/rGA/AGJvlj
rc4I/hb9p3UtfVRPpeFjVlQZ2ZcCY9aDmYXxXetVGQpkfngfZYULoJzRvqucFw8TRhkMlq7Ubd9d
hxxOWf2nBWZxVyT5cNfBBP/SmHOw6xfl8mkM0ZyJtW+Q1cvjPFfhQ6EFEZCxlv8oe5x+QFtYQ5EK
QDE0yc2XqTeBgXaNz0Zt2Yy5cZ/uqqXuBVsTMHWIeO6U4tPq5igFF38H6CzirNq/FEkYHsfB+7ib
f95to9sdEkXDywiq/fi/iCsmUBA8hu/8zCz1r+4Y76kKTWAZwX6rSEDsY/SMfu+17HXFyXvV3eyM
/d/50HyvFczY9NB3wVUE7nOJ3ju+2dBIsQaI0C1knUJRq52ZLTa9LeYcu7oHxvvU2W9rkbnnhGyZ
XYtqaNI8dF7X/Ia80ImdPcadg9nd9Watn1zgcb8voKW28oIvEdrUN7v2KXYt/Wo681Sfqgo4bTFc
DGxTXuYpf9CLyno33Eh9QJF9ERg2yLtPxXBG1xR08NLE5hPWi1IYdxI8VQNVWhvHFhkNyvE178Pu
WQZN/dTxh39v+gK7Kjf8gqy0+mD2k1uwE+gvY+/wIMo99cE2zLmjRA7ad65rpWoPBeSl6a8gGetj
oKrnos71U2vA5ks9LLUggGm7KHGyL7Zmja9Vnu1kUKRxoMH8sAIyrNKleeAO6zngBG4Gp75sqm8Z
Rze37qfv4HDZSvi6dSU30jw148Rxy/WDkwHR5LgScMaUJDPJ1LdNS0ToOaXVU3L/qS9CYuyUI4R4
/1kwRAKtPhv2SZ8a2OdYIOWWi8zzU589DIVVi1M6NqaHYmisL4atKdfBSktMKSzrS1438zNygWdp
KRFdmE8XUTe/SY+axV9UnEABjTOka4ilOHZY3MtaWk86ssY38CRNeaU2jKA7YWVHRTHObfU4US7e
TJoSPD0zDlxg54osnU/Q3eoHYFQuwmmLOhDeuUu9eBkf3RqV8KVTgmIFjsxJXdrSqXfxR8w6Z4vM
U5tEz5zc4a2XXNNe71sq3tzOAe9HQIHaRe/L+GwqOU0ZkYuXW6Z31kzdOasU58Oqm69wPDAYl1so
yTD7tB4f7TirL78Of4pcb4fIUXg8TtNubfuDMV/RapiUvdz6FfYXmHhdcuun7aUx5EV4KNIasFuj
o6i3lLyospbhaqQpbbmskXJb9xDXzGaOd0K0kT40T93mhHTBP4SIABb3ikHrlHg+u1PyXZBivwiH
6I06yeCKLdtGfw5s8LNtMMzc6ZzG+ffVSlIWljhP0TF1yVreB6hZgQ9i26926H+SP1OSo9ukfHaa
7maMmvmktoH1BFMtJ/lUPq4RupMEJyzfp/0W4mqV+bQthdrBHpjFwZozjvSjHt2b5Bh23qT0X5zB
SZ/jYr7IoHR1Y3F0Pbt5qeK5/+IFNjIxHsQqGZyGbDwW6BeculEdHnsd4plpL/JhXhIepdSNf2rx
CPSVZMJyZ6UPwRhB+9kHY+48ictK7wGLGcrJQygMfTCxXwm8Ep1F3dPPa4gM7LysG+4/bCAmJ9Qu
PWbGojoWJyTUiyBx99I07GQ8xEVQr6Nqnz779qC9FJGiv5jlwr1x/tF39kNEHhYpRrMPkTla9J2l
2c/thBEfxNABsj8620hBh/lRpKDX0An6C0D86ZsbItVpaJZPLpKwX1ZcwvBAmr5twtKlhgiQEdt8
3lBZzwalupmWYb1h65VAsqZ6JDSLvkMYE5WYdTBY2BS2O7yXXVnfJEDiwQACoF1oGUgYmI/ePNyQ
ZLbepEubSJx4WrhrCpYOF5wFn+3pGSqhiaYeKjr+gsSQi6lqzqVLov9sXXKH3tGhMTv/Ji1Zo+SV
9pazsC+W1WQA9z3nYjXKX9IlYT+nGxOJ+fWFEUUutLJeYcwIP9noF8IJFUDyikPe0MxqmVQPk/71
EzJ5AzgnC9QZQRsU9P06u1vnbljnJKMAW/LGACJF1jfJHyJt1q5F6aFIki5pYc27JkuXjIsXqFfM
4OClzaDqVier/oNHhnZdi2W+W3/5pdkZkEjX0WrIv3SGk1zS0dBfmg4WTrmA4aW2WFa8uxon+q9m
DW9HSo0SLKNSaqyXYJmLGqH/qmpYIANuA2BBQQ3Vhij6vqRQYF7E5k1tRm06THabszsOKk7wjCiI
3U+7dU7W+HtUcDVJu6xzMnZW+zCrEQG+lFHxJhmkpO8g6KRJfFp51VtbclESI3e5PdV7Tl3RR6C0
ZaIMb5kraNQA3iR1ZKdkZ0uXYtAqPyRyRL5quQ++5ub3iEWdEhEsGjz1daH0ng2RJTIt3NXWeWix
XQDu3UtqR5I5adMa8CPL7ryle6p4/OgLrZhjp2Yv764u7M6KubSbn+OdZtPe1vi1vfIcM0TE7NAz
TqXFBqls3Xe/w2dWLiHZ8EdFcZ3HSQ+fGlOr77GmQwc1A/72OGG0cnQ18tMSLH1y1xQkV6Pxbpsu
d+u6DeItHBXrU1KRVASxwovJS6NO9t573VM2qOYQHpqyNDCqs4KShF9aXPlrFVe52y6V74Ufw7/E
1HbNSNBryX2/iCwuK2whRoRJmt6kD/Js2h5QXeu8qWpQXD45I8voMmCQxLl8gKwX4PbPAZzh/pmx
LaUAipAZ8lxEd6A41zrAwaHQfFzJkwjf5S79ba7QiCKP9uh0aPHPqaq/YkW31/pQwxguvywZ2i8S
WTXkB5M5e5EWSJyv2VjW6zwMRdAJR0bmKoMYQA0o66DZKKt2Vugc3B5RARlVKgTsvQUXJU3dRB06
MVHcLeQHiioEr/Sa0+HSlB+3nlFdDt0Zzacof4DvBNIIObb42vkGVIPMn//pcJvxDx9a4elTkOar
8XVtr5GezxN3jxVaTI5LrfaOnpsPVTuaD2aKMV9EEadYWpqi8WuBn/7nVmJ08PfoRrfRUZrb5Kkp
o363dXpxtQdsEFylax3dohUVqJ/iabz975yJJKWH/dpD6Kg94nF+v95tfWZTw2dyUoyi4xyvt/8x
UCab/ZUCHw5Gy0oDQiOXSWkm1Po7hKUs6xKS5J+QhUjwZbDsYb38HPU1HmPUqBiIJRAk6BVG+gNf
EEZzQiy0gdVShG+u/YdexNqLwHNLrctPKszNg4zJxSv/VJcAaaAN+xEg8YHW/2aHZHvbw8IR322/
dYsXy8HsMnzhlv8OULaIHm//FRLoLr+Z3M26u9PRN7jf+tcZW1sbgkMdZMnrYLvadPamvrq0+fzS
Kwv3zWge06nOvqUZzoCRFngPjhO0D25b1MdixsuyRIisRxtnb+A7fitdy3rtJ/sNAWfnd0qtAZiY
2b0M8P2/YlC1a+bZ+T0ruvEuo1IC7oAwG1ydl2N202Wadg9HGpP6JSwqtO+FhfokerckMnWUjiQe
KmeM0mIy3LDPOUwWGPDej64rtebTbTd64b5UEMuRzhVaB745/hy69rIBGo/JoCpnw8RIcICHcDKW
ormitn+7qu4/aWHtvJIjurleV780Dmqnt8CNfJg0mf0wZ6AbgHvBkJ/G+K2JcndneGpxxBhxzu9V
vIVPKzqh9yeqX6PxVdV3E8TKr7GTxCgV4WZLwtX4arSVe+pAqpK6phkMxrCzNdyBhtiipMbD/TjF
xsK7J6Ubdi7WUzFCYNjLuRi5B7uk5P9r8kgvIOi1a6q65uXM4Nh3RvzkOWlwjind3Guha13B7yV3
PljxhWVSHxDfdH5DoKNFcdlW4Ibl1gFitMVepCd7Wmlkv5BwwRFMbuUSN3rFGcmPDlufzIkcz9hV
ldvtfYyin4dE0x97vok2tKzcDaofHgY8JDnb/wOj7bVKfxwQqZauDTKrTHH0KRZtYPNSgT84i/5c
UOCY7IXTwyZYN0WLsp3Z4bIzITWPa31vqwcZjyofSGTo/P2Lxp000znOjtlU48C6wUEE/OGhqLcH
490dpSmXNWbqwmKBBv5o7cbsSeQAJgltfe8v8I20Aiwdc4YWgVK55F/T3Feftw4L6MpU9QoZDeRQ
RfEUgYd5H/rqtM4zF01UgI72SQ/7Dk4NTenLzLS6Jo7yJl0yFb7h98yMkSXKAlDjoau8D8jQn+ap
a07S7HRw1lWPAoM03Ub7zcj86Fla3iuCy+Z74lfdc6Z1b7XVKe9xM3r3sh5iKaiVhYjqJ8PL3PTq
n8tNUQTrzfh/9fw/YoKhab9F5NBmN0CDP67ebQCARwO6/ENqDfmDm0TgwwBj/da44Z+Dh4y/AXcZ
JfDqjy6nLD4bfoCtUQ+dMJj1s990KAAXSrM30Wb+UfLODquk+09U+99rN+8ejQ7U9eRyCI9dPfvh
w/jG3MmwnhSbU5QaOYBGMAL8oQb2/yHtu5rs1LVufxFVgASC15Vz6uT2C9XtIEQSIPKv/wZa3sbu
Y5/a954XCkkTrUjQnCM8BcDPQ+GqgR6FN5rvlEn21gu66AAle3FRXdw4wMiuC6g9vFLnoicsDZMt
6ZC1W6h1d09RCHLb+EK5STjUT8oaHohFd3V9QLJ9SEQ9xrzbVi5xN2HoqlmfdFjKqhpon9qgS/1z
6v+E/nWx6F5lUU2P9996/K84oq0hlNfZm6mvDGO+pD2q8Kaervw5vTMMKPQEYnv3H5pqjVELlpc3
WGtdOZz672XGcbTtkWjVo7ymZ8Cu5EJxMz/2Sdgto0TSRyZh52faEf+aIsOICxL9PqjkwnO/fiU2
NecZHp6uqFUA+YxTZFe7NJ7HxLLP1AnSWdhQ75ED3bOM/CE9pEUqDhC7MZaeyexH6RWoAhcF+8YX
kDFKn6B2cvLHpGEwZhOHCrpVAsnFpVclyCEGXmrdR6CojjbTkfUohjIGTQciT9SAS1nQ9SjrM5Xm
et+Nt1VngrWEsttUa8uHHKWsKU6PTDG6CQPYf4p5U4VPj2QoyM0AeHhtu4rPNfhCwzBSnEKL3stC
nKMO2HWZzOEXDuW5nY7RaI4iNoHRdOOL7uqEUsceSTk45jGYqeB+s8Hth8MPIo/XBrWKUybNrPlq
RIb9maR2s4SlYgg2Vk8uepODt3m002xdQkLu3qX7E9bvCjzhHcSopq27XAojZXhPQLpsPFwPFH5c
rfWUuJTBPAQ8NN4FzJvlXrtERrw6QuAqvfSjrn/bB2rVINc6r0WXXqaB32P1oEkADgxgzjLXYVaT
ga5oxMMBIosjZ8T9Kkf1nNagOUTljGadhU2zJaorLrGHpHsC5cGbyayHpi39XekrO5uxwgepQXUs
WJqV+c+uDrj36oB7bIVkKAqkUbPQnTqoCILSmcMKXG4TyL5UYQz4nlU4wSH3HsCr8o9wR/OPHYdX
7oKM4qq9hZt+xnK4RZRd0W4GUnzSgT6K04BgjBN0pbfnZSVgvDfGJX0rlg7Bl6RjBhApcf/Kup3h
ZOaqBKV1fEhpX7NGQBs0Sr90kMOCJniWXhj0IOBHyvVjzD1Cg+dcZv0akQMTPCOAwYesEZ8Eo/Wo
qO0fYd3bPns+NBnQjRs9tMMt6Nt5lS8+BY3TLwq/q7d61LHJFv+t4qFOavNS0+iTlEJ8gkuXtc6Z
B+q2AyPGH4KMlti3TPFzWdjxwSs7b0GxEn5rgLXTgkwGqG5YFYfgeeL6sdTeeGUtANeN2AkfGr5K
EX+pW2BhrZGBbDrxh7HKqNjpvx0Hb452ZeFZHA6ATJ5Cys8VFx7yd508uXYqT7pf7/0+yFM/BCxo
DBkHIJvjbavxqOnQVqXWpuuSV5ZBiaa1csi5Ax3hj5iIkESwtRr3IJoKZp4K/cWHAR0sWlmvYYUU
z6YjplnGz3eI029TD/4QjYUkc3IbyirfQkFNLvIykFs4N0IkM46Hc6gyez2oPNrnfVPtYzOv1x18
waF5CBFcE5/kyYxgse31TfuWR9kRNiSjnOxzAXMNPiud+JxnJn+DMZ09c4GAf2wo+C3AJmNNXM4a
O7DO940y7TN85fqFYdd08WEgBgIclArkU4ThExfksjHai5akBX7v3sebgBw8qLBC4dQ+M3OATUFs
lGKjX0l39iT9AjxOPgd4GhA0Q8T1KcD7qjJ6unclgQdBDpXki0jwAXYsaEIQvodYNHTg8Hic9ICH
jWAayw6+AApu41o/tlqJ1dx0w4OVxBcSA8uku/QB040wosmLx+NirdP2IbG/Cwtmw7qFBCCei/Xu
tPkorhVl6kfljlW3cpQBcmA9KRPhvqWuiayH4bRX6nnOuoe66tYdanYCAFZhDeiVn9rKuMIdKoBV
dkC3HGCoTLXNFwPa2eMCqHi0fRggNjChOph+Y+9gLwWGSRJUVyTZocYA0cRXnmaQBaTkewQXAIhv
35Kys4+ttp9ohDX70FRFmK19006RUYCgeoT0/KYaL+n6uhyNppTKok/6Aj9d1qdYPTDFQu3pSbem
fh0bC/hIegLeS0crgHwS1AHgS5OGw5wVoFHpJrMGcVCMf9OtHiywB7DXb1Vk9scmyJoH4qTRmoEe
DmV5DDZu1t0ifh/zwIWaD4B8ro2EuGcYgy0mfdxAOWBM9q4/R43fTMALGR39ytjcFV1Z3YbmuXfC
6hQPHGLDNBAbpG3hUxzaAM2NfdOAiweeWVmUP/qqca/IiNiEcPyeTcG4WXhB3B00dKmWjgsXH/75
jnj6AGfSwCY1cPxyYXDHP/UaP4UExBLPk9lMV90NNzbAxhziWS8zBiXexxzAhAcHdb1H3sLG1B8i
c69DOxr7ICsY1kj3sZewinWW+kdxzeaZuUOz0y29AQDG2gQuPtX0E/fGylc9h4KAg7vH9hdAInCo
YNFaAHPdUYthDOWsGRlhihrLaLGORVtkKBmMONphV9DUnHsQg1xDFwLeQQyKwqlVdhcwuqubmVOx
qxjHWRWbaPo9PecB1DBEBcDVBIzTZ+qgz2OnUsUK1Y0W9iU/z+v746se0kc6FiSrYwdUwbFobA71
986p2oOuEEO2tlxGHpX3AnMZy3gPei1IWWO9uZQQv7KCvUzc+IoS0KKGGxpQQSwJFmkWArL0Exs7
oWST/tZJ2zlqyCwSS+G60TpjeJQlFshcyWhJosm+6cEOquFBdxiJGc9rT0HmdhwPhMDzzRhuQ90J
lPexED3elti4KSovg8blMok750h7iXuW7tKbBB7OY79ucPg436EDpY+zKef9ftoMTQ7iWES6vSxr
WYA6iLbblhDtzuVOx+mu6Qi953cmKkn5qVVE7GsWFsCBQny8BmIKljBZ+CnM0s8Ah7X4nn/Qpygr
bx1N29fQGxl4AY9vXdn3q8YKIS5f1WJf+c2mKiidweQcYkPjJgFp5mQ0LFiVIrfuA7pPj0rH6081
nIcEPJkXuqvyHWTGUIlfS+pnG1CDYLHlqPIqAwqn4xZ163vpRLfjMv+nHZVtttNtVgBBNU/HeN1W
I0upoA2cRhQvVr2JEgp1muBVeTnEPKHHGCXNzkcF4XOnRl0SyGVfOjlY8LGDobJBB3H5/aBuVH4c
D0qR0/s8jAf5fziogzo3rBKiCsqkyICXtmGfkKmbFzn8T0w7Q9o+wiISIgz8COIS1oTjpvYTALZd
Hm+mPg54IgSLynah+/QEDiha28YBq7sY15O6z8pGi1GGIoKChQKItNjoPb3hKYFlo1vgjmGZPwas
jpuAM/zTRE5xVB5uR6cXHKsHdMg0S+6kyayiAHZOfR9myVULYZG8As//n4mnSRhvPdBoD1OPnmd6
r0VpxFtBhsuH/rjF4n/Io2hbjL8odUdQCrgu99/bC7pfmwSLmbYt65OOre1vPWmTK0CJzS4HAXZ2
98sMXGjWCdowcCfht+naXXkhRje/+1+24BSuWqrYYjLQBJVrB6HE/ITFtHnDWmZLZOJs7xAJDZ64
IzCKhYQU0R1ZUbYlUgW+tRksAY2p1LdmkVXZsJKt+tO0GVrSnyRbFr4UJx2qx3T3AKzQOipAFpni
BawPbQDOMZ3wU+BjxuOnYT1DF670dFO33pNW+et0H15smhKo/AvOiWh3ryxFns+2hiC3D9UpXYsC
GPSW6ICxujWVp+qYGkse+ul8KmdNo/dq1dTWpTExRpM6MJb6hfQoK+cQ/Q4uhhu8u0lr7e61tlF+
FCXwL7pLl/T0ZuyqFAyY7hU6CGjcmxOgG7Rhg1mXlGf8PBgsfKItVqeo9LO9sKR4iksYOxMwZLZ6
lEVDseRRSVe6CWd21H46y1noYGtAIdtgpZzr0RYEMkCw8Hfl41RN2RrAXTgoJ6NVhIn1kDuf9dB9
Mjiq+APuObpVUHXT7yqxgGZHgvKlw78LJJ4i/EpJawKtMTbhYSsO913YM2EXyoUHvQctSnGAGEiF
PDYAk9J5t0Li7kAn/rEhY9MZ6iIDABedpm+4kHr18h/ttuTlf+7q0PtReoI/tqdX0jEWoClzyD43
SEL88xaYfmHdZqw3YQVZzioj4IdYoWbt0y48TE0x9uVDH4MMaHeXxmq99YcQFB0TNbvH6Cn0Mawj
EdxYYA0yTq0P0YMfptZ904COQ6boPSYeWU39OZK16v4u87QZVp6VQkMUSJpdBCPEnd77U/N/6fsw
83+fKvzb20hUGMSz6Q3+92nitMX95E8xf303vp2Dddr3F33U/eXu04AG8NtL/zr2p+k+vtVf438Z
04feX+GXXv3q91eEixiYvbrjP97Tv3/dX19dT6MPVXENP4Np7mlk6vv4rn6d6X94/TQB6OHjD/RL
+5eX/WVXv60/t0t7wPWKBQWWpCLb5eNG77WOk35s/ilEx414sp3e++uxU8gU9+HV/jrVvzj2w1TT
O51e7a/Tfzj2X7za//tUf/1easO4QqAboufjV//XdzsN/M/v1oCbSgymwm+/9L/40H/9TuHuhwzY
v/1Opmmm7+RPx/5/fh9/neqvr/bH72N6l9M3/9ep/xoyDXz4uqepXGiSiZhD1KWG7Z036/EAceqx
ep47rYL3KHDlFmCH6AxHdExTg24fy9Rf6kDdN422TQSuwzg6DdxnAJIVI8QB4nacBmLNPybUTQ6l
njmk9uAmMeRwrFDloiCdeTR41h1iyQ3IT7D+1UOBu8qE/eTDYBjwOZOcm3HjC9c7RAmD8j1aeiNA
Y8eiP+3XGY9GVSVluPcjeA8wW0xr6x6tA/UhyEGgKinz3TSBa7T8DCnnD/P6ZICCWgIf0KDz+bNS
ljvL2qHeFy0Jn1ECLlBPztxD1BXhs+v1X6DWDE+hsZVFEHMA7fCsW8DBQzkQhCLdysmADBQ0g/Ss
PHkwW1/MJPQJVnlZjEZTEMPa/bJLA17a8w7woR+9zbSrY5H+UBCTiyAYI4ArBDjcgU4zVCYWnhsY
6+AT92rynMLMGXWh/KExY/7SVZ63C8MIPvAlgZBRgOU16dJqpUdV3jVzERvWTo/anXjqUFC7uIEL
/AWKmtZYDpWQeJ2lQLe/gdj2BeJL1i00I6ioh2L0QsjaN5Z1c5QmxDot4YEVkK49MyjYnmHCsBNN
Rve+mdtiSQxIC0Bq5jRF5BCGOSnrTfe4CHAh59z4+6qCIeo4T96MOsJIdW9g6eEfkZh8DgCDgKuU
2T4GEAYypHhkyDzA5O6AZANbUZien12fArtXQUdvQEKGhdJ9gtGZDbHGNoVBIJqui3Q0ZKIAKhqb
RegFa8DO7QWk5Z0n14FNJgxagh+j0JVcDzzOQApCMOmgo5sChbvUwVkPrgwklJwfo/1QrKKmEysd
nA2gD1hQaFnpYEopWULFwL6PAoZaLy2/4ZCENTGzaSXLBBIgax0sZeEvaG9aa/0RCJJa8FMy+EbP
nNi+WmDZrDb6WEqAzZaNQzauAdcupwiR8cfbhW9Tkx1y5BNefBeuLR6WmUMWGw++4cAicewOaX6M
aIea7TBEL6RVYuPERbLUo6EJq3kD6vNbPQoJva9g2wQnKvP26FfByWy6aME8K4ABuFE+1iBrbjzS
QnhnbEpSWacs9S5G15ePpC7VY9Oncx7J+BaVxjMF1GwPmtqwpjKW86aiHZzoWtiSN1m7i303g+VY
+gVagPGtAkx8nY7g+cTOwdoTfRutgPGHzorvWC9NDG2kwU7Lg27WhMK2AbdEOnroBL18lOCS5gwA
71wZ8tExYyiGQgRhl8RgZuF8CVaF7FxA/8ipT0oKLSKbXgkwvtvGhbiS7gtBMb4ykzergkOjW/fp
jUyhR1XFPhJC47E6zi6QlUdxPIGQLabSA3bpn1XTmAfhR+HocHYbSAtpCwusi5jt7Frg7xy4HZLL
vsSWQe1/rzd6SODUvTcrM33rFWzJQgCTxADzRCcqwgdAtLH6Y6p+TjqJ0gdMLz/LWr5CZglCPb0D
Bx4lq2XFab9CZaEAa2Y3bexYKfhXj51VoH6MBMhTz+Ia+nEdkeWJN1/rsImPcHV/7Uo/XbsllNMG
EVAgQO1FCBkey7MPMHwcLpHTLUTtJpukV+WayYpfsfR35raR04tMzFMG3ukiBC573STurqQKNFvg
JOYkVsOm9uQuoRW7uqXDrkYMOLM9IO+r+yxJIYWJS85MhX10tSy2jqAzeEzxBXdtEmyhIWlADg+b
kvJibTCezqCiYByZ4zarLqrVDKirqoLeNjgq910pUWXOmyZeVlAGOdQj20Xv6RgPOeJlZWbxvAmR
T7IAeshaek4zYV50D1IMo6FJyICGQ4AeKH2zgwgh1KV1H2VWjPJcBvOKsSLe0S8ZbCFPk+29W8FX
TADzstB9epNlfnYh7Am+6vHZQxnrkpF5BpPwRy+mjxHkEE5FUpVP7QgDdUBIOxqKl0/Q0gPTGxwg
SAZhcR5ILq++Vcorlh3rPjLcowdJA2ABIKeIk+42CkDecjbYC5abxiIcq4FD3mXbmAODQUNRj3K/
M0AJy2VQeu7c47zde1W0S4rOu9ae34EtEdrLQInktTHiT1VhtNewL/FVQrgUVdAynVmGgYpRRnoo
UvZvtA3qtQOwzA014JCai4YP7jfPcC+w74H8RjpWDEsCGXubdtvEQwqCVlH2oPuA7To2dgE1xBz3
wCSW2YaIYjiYvUHXKItEfggsR+qQS11KuYA2onhmqlUzONUpIHfUsWEtmZWe3aIQ0rOD3pgKHoFT
U+9RydINstIPWVFDBl33Nc5Y+HNJt0iIw1Y9XMnmIFT3h96D1zf3bThCMiv5BE+muR8b2RyCtmwT
F671BO+xaNESCGpwajjXIDHmMIkado07fkMl3OCWhZGkM6OOnvpwzFKjvGuXXffd6as34tb2i+Q+
8HZVIjaQbclWLgDDbneGFWp3DvH8taVV1cFQPbQWMo/J3IV6/ZGkZbDrFQTrB/sAIV+IoXj5gzDp
sjEUcAu9+5k2JDk4AzKVAYftEJN5duxAUly2TTu8GBXsHKw17iS2Mcsy4l/YInY696L3wYr1L4Vj
XaTRucDRosWDEjER9WdAFNP11NeXLF9yS1kLfZQesKLB3HQW1C2nPijk5QvQHl9zEyvlHMCspyBJ
viWitr45fjkbZK1Q/mz9Gago2a0WEDntfBNe7zYycbIxQOGLfTipZtlrBvPO3I/opUE15OIl7Fvv
WdlrVVt8adOm3dKyQfUgr3A5CyQIvU12q5hDH8vaA7YK6DfWeNWpwmMFRLeBpnNaAb55XMmFHs0C
uJmHQ2GvjbZKjnbRObMG0E1FIbHpNjvLqtQlgYDQ4yDB2nSF0wGbxLxN2BZ86QERsujMyj130JFc
m0Mk4VLsu3BpA8mo6tTGapVcs0Km1xDUQoi5ZfxLyt1dkTX1S5yUyOWltN2aWdrfvBaXRx1hiv7q
8NZ/MsMKpi8gFW2ElfNHSAO/Jz5k9Vja9CdYzkfLRNXR3nKUe608hqdNiNi9p6r95tOW3Rp4wuBp
EiLkpekWb1m+YnBIm1lwMnwkbX/kfmt9spzMWvQDcY7418s9pJOylZcJAOdDSOZxCaurXHbzVLH4
PQOlZ1RWUBcvghoH68p9nlQSyfyoXuWNpW5uSHKITVXstQ/dy6BCEAVS92i5afR9cNQ7mF/2y8A8
vmhR+rlENvznmTLMNRTbIKAhoNMYovhi1DHI7MQC/IyUJ6iW598bMsrTm5BQ6x2oVOXpg2WW7jcn
dpaMEetN+m0xh2NUejXdKNqYDiu2ubSTZZ3X8bwK8Ee1a4duRgbSRZQ1mVdWpmAl1QEcAXAaHvmg
UJuUr/gtxUJwv4IHdllu6wazAWsIkkDpFDjprzEkxh7BfmSQPxAQhCsqubSgBXG2ZR9AzV96B56B
55jil9tlIMbjglsAZdryC7SrAVe3sFqK4G59LmKnX/kC8vE8cMt1EZT8yOw83cDg3d/7Mo62bhh6
uyIX310XsjFmZxxGrCvUFGwIv+fFVrd0v960Y8QUVofuWxyTZj11TWEhb+qlH3e4ySrmPKZ2Ni+G
tL1lYwvek28ktPtj69Qwsgrtck4AA9vqptebe5Tz3gebpid4u+UXeKDweS1VutbNxKjzS2ID3+pS
pNjHCN2lB1HRB2bQqAOAEpICGGMIEmWCN4uib6tZrIh3aEXTPjX0oasj9R0EvDluSACTiFdLelqF
C/IRqOBdhqh6z1oL2CiffK2hns3SClrXkXNOVX+RbejveHtyQMyfm5F7kx6HuSDqgt68gbn8CHsD
Xjkde++7uFX085QP+Qpep/XWIYAXyM4rnm3mQ/eCAJmrm36XNctOYc0c2qybMTxVXG2QLK4eiHWz
xnL67dQnh/i97hjbDX3QXnV/TMOr45YS7AzcpOdtxzYJFAaPehDeu18h15sCWptBeL5VzXMCYZBd
B6XDORyOFVbw0VPbJHBpD/qngMls4YXqs4ZGQuHMgliTARsJ3dYbANTQmYd8nYcEpvQI0f0aawnb
Rm9r+fWxMOtwTwygtY0A11481XQzx27aE8sz4xb07hnndPoqayj/wu4GcJex6df+MsBTqaQHw00F
nqairt8Ogt9gZZEdQv+bTKNo30Q0O3ROebGiXB0zbjF4nFrgqlvmk1n6ybmW5WPuQjKk9fLL0Oaf
GtZbR+lI6wjyq7OMDKOc1zyMrkFMbnlhWvt2bOlN1Cf4fF6z03ArD3ZmsOIecVx5Uu8cy4YhrSPB
W0gYfk9YEjMHZ3wVt5cStvXvVu6JGYfxxzkL6k+1IO6qz+oO/4GEvvSJgp9i7+8DR2TLogh2lMbd
JsbKYS8dh61VBQO5LkYugKF+lKceW/Am3fiVf42k9L8D4tOYDiiHvAXnAuTKL51HsLIGDOjFBRNw
3qDGtHbxOkCGQBPXCmj9TjP3xSgh0QWp/VmWS0jlcviF2FY9vLHAPCtcIG+eH0BaysEddgZ1X0A8
+4LPGzmAuyuRVByVJpaG5ypANHo40RGz3HMZoCwqCv/TQOCIa68yKZrvRtMuM6w/+cyQbzQ5g6ft
7PWm7YS7h081LkRRce1aSJgPVRvObbBLvsQpWcRBb79yNz+60JnH2gtC9+D8B+sh8dwXwGBAwG7K
NzdnWKlbsMwt6p7c+qJ8B3E02OBZztqEUs2SoBFf4XDRzhqR85WwBb7Pumgeuq78nIgSIFIgLR+C
wTagPwXrX1xrtuDEBBt4TckTjFjzJXAxkBBT0YWYBfQB7LB/ISkgij5R/mtdlF8r4H7e06i5ioGB
x1Sk9skUsK/xC2GcGrdKIcWWfJVx5bwSIUostgN/F8NH4MLC8NGDJjEc+qznMnStM+B9z7pVtIXC
w0dSzXJbjhXF8jxhiYQJMVShsmjVp3hqNnu4U6Wh+ZjTzpuZwq/2Ncw7FlUWOHCpkcEqU6BwSBjZ
LaD41a3GMu1WjiVO/2sH6+QrVC8Dh7CT5K4/i5HLWvkZw0MLLtXqPHU6YzMIa3eBsmg+cyHpB/sx
qOiBOAX36RrSvQ3ga2bRfgZy1H0D5uK+M/b8HJJscH6PMePOfWMIhh5NN4dnQ3bq7C6c4XyTwI64
7JIW9EtbB8WraUbhktuq22orK5D03RJKZjPahHSBj4AMDwE6CkbXTbANYU1wLjsQhCDeF76HWBXK
vvCfXN8tQHun6boQnv+S+mDcq1K8I4FG5/DVao4lmBtludCKw1qGWO9pFWKDtO4hk88fuqdQPDzN
oZEGiftGzPxw9POwOVI0Ta+W3Wha7qVM4K+ZJNs+NtOLnRbZJRYO3Hbj4k1HYIU7Ut9DD2hF0BOz
FScc/AwYB12CwraQvByKdZj5/UNQlLCuH2XLOrgK2mkv3/GgCZIosuftIF96Hwkunwnk3RjPX2I7
jRYBz+lWj1KzfjZUheWnSKLnpL3q3sAuilPsQWM4qCVwH5DcqLZ+BdQaWLTZokkJyCmjhiZoGPQL
UJ14EMRP2hu4cRmBkazxRuVNb0pC130TWSfdymyhVrCQ3iQh7MB8x8VfEeZ7n22+MYywehscG/Az
YllbJwz8xzxuzhA7r96AXuvmILe0R6/n7DD0qVhwr4pfmeQrDWy2LXCsLACF4OJHGM4uyNP+HjE4
+Iu2Qjo7kA+fbEPYe3AnyUISFb4nxgsIAe1nQoWxBAHV3ULeMVuWonZmJeiTWKxlzryBjfWDhAzi
tYcsLDUq56FmFR7piXoj0gEg0C6LZWpkIDnjU856AqJPnpg5ngU86HVpkq+K1apQ4c6CQsJp8H31
nLvhHpCU7oqlevWc0nPGs+KJIcn5gDMMpAr0unYcnIegf8gzfAvcTZqFzbsCpvNmms8qy5Drxiuc
PbyZM/A/YQEFNspNbywfUhUqgkwWng2beO6BqrngRZes3AHmmDqmaD3gGk3ofI2Htb1VX8ZJwgb2
7fCwhAXDTz6WYwIQOXg1x1cEjpbeAFUX7YLYf71bctTu2ZCRBB05xFduOOJFxAGsMiDY+qL7Mhue
1h/29Ggm3V/jDAmej/Symd0bn4R2bSQl3Rt+G50Bx3SQu4yjZQgmxYqMogVDG4XHMRYIjWie2228
cjTbY3pm0eQQluABTCjqzfWAYdpIFeBRzugWQOc1N73HkNm97/k/9/40CsXkI9OnSMNNPDqymQtt
wq9phqSdGcTuA3S703WfYwGXuxSOtwNEMdgg5PsYC8Y5xbpwdOgwQIEhNQXGnBAgrmt3OEN+uMV1
FapGrQMZKzoOlL8P6CNsYZ6jJnoOWQVQkYjIk4B22Fo3VWrbT1jv2OtCopoOvuBigHv1zgCG9mJU
YT6XuRV9Tb45OaFfHLAn4CaPZUc1CHsngMxbeYyYz0E83AwOuSYStE/ZgMuFqmgDXZdaLYPUexKF
yXIwJENYmhsmiY9ZFoUnkuTqjN+m3hol/9yYAVq6a9xwLBW2whOfdVcaFvkmpHAXwP8SJybPv8Cu
QBxjS9C9nckaucpL69bdUWiqLShp3RGeN2gDPbKDkK+b4mRbhzDOgpAbcuklGLVzq8ICcYWLx7Dr
gZZsRsKIsCECTXO/eGCWaNY2h0NQCvL+JRpBdV4PelFr9BlEC3DxBk3Qfsrthi3ajFpr7YTWQ7J4
YTL4cmuvMz3ajcHmGFyOwUoBIm/HnTj7MlAXxe1NxxSETkbF07QL4AWbJFdRQs4U/9jRs6pgOz0I
1DPguAqVAz1atX62G1QOla3xUL9BFQcKtXMVNOQpbYxkVSUqgWMHfnUIL6argZf5UjrJDC6ZuF75
tbMH1xIOmWNTX8NMg6+gxd1edFfKG7WIQw9/UjZqz0hQg0wrUlezoQvc7OzTpKQ3dnGekFPO/PYS
83huumCWIlWTPXZ4VrtGBNa3GnVMkuDZqDzzSEfcMcUfcJErEq51s3NFvNOHGh2U5zKwa2chGETI
Fg/xwSQU6sJTOyXVsAAeB/IH4/A0IEiagzACGW2TwatDRVG/d5BAe3IsXIShiYzcBUlhgIqCZ87y
8OvAv1tMGt8SkAdJZsAirqqAiSW8PJJe8H3CgMRyVJg/pDJGkXRw+VfVfq9UDt27f46h6ZAu4eld
Hs1Skq2Ir03gl1cs6/I5fGHU+n6l123LByKuGod9yjo8lgzdgqg+XZjUFSuNQNUbFO0gr6TMH30a
W6rjWqCuVsP4c+i4QGJpaRPl4ARD7XRuGMCCZkElHzkF/lTviZ9706jRoipBIxOpVXDpqrb2zrkj
fTw98eY9oQzJBGU/RxX4U0MtJB6h3fKpLgOk3BHQMRjpQSOQX7u4lcgMwRevdwTBbW+lA2hg91CG
y4wdZY/9aKsNFjgKHGQLL8P03tDdqE1EGyIpikxj1BRaUerNIpEnaz0AnXy49iXwxcwJg3mIcdPP
q/qLxs/p7UkDWur4vep+3SUUu92/et10EKEH6WgJ7gcV2wdgNcSEHfSzkPBpuAt8y5/rps2UXCoI
GWz0QxDp4CFNe3BA9ahXf08pt56swh8ufe08pInRbDNfgPmdtFAdA6tAItsOz+Dg515amSi8lGSv
+/VmCtPNNIohgKSyYj4NQBIyWRMxJDMthMvroDmiwDm7G6LqPq2Ji3ulQP0bUse6bxrwQiTbXCDm
51Mfkrbmto2iNwldT8ufmZV3phWyKxqKrhHqGrAuQNTbwS/ypLv0oO7Xey2oFZDvAQ3kF/nnn0fo
kNSWIZlN0cUYreciTbYqR/qa1l3sgqTYEchFT5KOuj/W/lzQXgP+G2w24D4BlEVy9yv0BYZ1B4/W
dU1590LrYX1PSwJyPucido5ZXdITIzVQ7bkFHyPGDwNQZM9mOEQbfwAxkDb+Cg9I5l7U0ttkfWvu
jYb/xx6W0N7mT3Hc4YdK36t7SE11Vzx8Q7NHHgwJPST9QMLGukTg9MFWP5C4IqcbHlhqrkdbg0F9
zu/OMN/yoGWGewUeJ0GKH5v61gEKYY01Jpr6xtJlUTNXCjYLJAnFSEEB/N+A7TK03KKDfglHmMYq
8XFt0aPEL5KLMNM1zTk9OyiG3RVQe3oMK2UdfgigomkA43DQg3YCCfAeGmtrZArUrfb/j7Hz6rFU
ybLwX2n186DBm9H0PADHZuZJX3VvvaCyeO/59fMR1K2TnVPdGikVIoKAQ0LYvfdaqwNclTkRbGpk
YXDqnsr0Ecde8yhK0q5b53PY7cU5Kc8hqnVMqOYyVIEz/c8WH365G9R1E2Ln4UmA/gtzkfZKXPQg
UnGQWGkAk3inax/LOIIFLR5ealkDYG4MH7ug1j5a40owmGnJLuyp1TRdj0Vx1Oov25SOaV2G4iDu
g8etuNC0+7xW508121Q/yJ36ZumRv47q5EEujZv6J49rtvIXGItTXJSglw61NZv7BCfwJxsdyBGN
aXOqtH0+327qhsmAOkwPsVnS5MatA0LVL5PEeS11WI96HgCF8BdBrIRSFL4QPdly6zmRU41Oe/1V
U5AsXXN/nVMVQ0ciBhIhocCkzebkTTlCmrVuIkDZl9albyC1WpnGRTKyWv1ZAwQnEpXw//StvtUQ
F13vIS6wJOh7ft1jTnXtYVLxHirABQAMpWcpUZSXJm6XXSBNxR4DiAJbxFyfCA1pPXHWrKb0MgzB
a5RSV0Yf8UWxduKUqN411b08WNn9VluBm0aDq/ksB14YrbxE6C26nTVlR0vYF2oDaKzSy+3eWAF4
2prUK5v1GNnTDQsqT+TqlcJ6O1pPimrY8aYbQPQ/a6zlaR33blwghTvHle3VUQ0bvYzU3mARMDDb
zWdo5ZY7Iyzk4zw6L/2cyXeiyAKtMPlGlDhQ7SUG480MdKUeVoNB9Yg6zAxUsZLl/E50gGUupVtW
WI+i/YsiGN/gLlXx+1w7zW8uwi2y9SFRy0HychfIU7dTC0yz3r+7IAqW9un6K9df/nWRlZbDsa0Z
gIa8qM46SNBzaw7VWWQ1WUVyuohbD3eCjljzxAKxnYudScvzDdTTdlUEkwiGWq8EXpnvRnqga7Xa
cFSnSbUwRsbLRXK+bzlNn/NbexxOMka4fajmPP46o4vZW0z+Rqzkbp03vOxfJ6Zx7C8DA4aooWcQ
KMWmk+x7fFsP0zSFexqb4i0yXo1mzqMHcWLWjAdUWuMbZXbiS5njdx/m+MFuE+nkyBAixhrL42kt
a/HmK07ueAMMPF6ttqV9hlsB31tedvtQhk/WT7RAvstXCElcJjcWiwioHLTCNUL26n4m19ptK0P7
C1otGBDjG/8sGZpudcDHvhlm+I8rCHzwIVhYcNP6IhIJAcrtqOvUgxWCMVRne/JAYjeXuTCwqEQB
EJm4gijSYjvnA95qLl2IZg5gJEisB2nxo6mpn9W2RuY5kKtXSdUSL9T15mNpsBNkodvdpVkceVGH
MENC2BuhHz0NWZ+RfLeh98RwhDMp+DQjGOSPulJ9kCrUFOr2a2AEy4PW6fLBhihjT0ib7dqL3t+l
jvWcmgCI26mqDgUmIr9oUy8KyxnMJEmaK9NejhE9F2UIT01PeTC9ZGUi45NCZrUGiBtLCbGGcte0
96ztqzCxih3yD/0utqXUryWN3WYQJ1sSNc5+sobgdg7QPjcc9LlkWNTPIskIIIavMy/vQnB/vtzn
E0w8hvOhxhTiKmmT36lhEXxIlPwA0WoIspEhOHAiX9QKdSwrA2hHVysRfwyVqTwN5VxuZ3UAO6gw
JRPLB+7RpIrtWuNUu7maqZ6l5MU5hKz+DN/Uz6NrmTiRlCs4W5y2VELpiGGiukhEzeuF17JrFXEE
tX5BSKI173p1+DRrk4mpLeYuZW3+8yFeKB7FjomuXdboaZEXVcWRKJPmDqDvK5Dj7qA6cXV26mk4
mV31ogWOur8+fpxGk9fM8FJ1JUGIk3Sjq6vEF+EL53EN9NfWUHBzMb6VilkRvBEZrmOEksdg0a0j
RneuWxsj3zWftCaUFEWRn0ZCHTDzoiDYyPiwBTxA3HRc1KT9Q1lvjScOr3FHDMq5UuZLi0ef8NJ6
1+hRD+lanxythHVdUhL74RlLAWbADCuQv0gLFNsXEa9OvGKRbJWCTuWTbMeiWNS/VmVfaB4nCdWw
dCjyY7vGKc+KkedH8QJLhtYOWCUfYOxx+iJqur52OCIKVK0KrX6Ytbsx7vERrOXX1y8+pijbPtH1
9PXMtUwcXRPxXa7Zd/X6WOabd5EZHHVoGdCwwJ3PB75Wk0SrEPmeqKJ5e+iMyM/Zw7NTw0qTDcSw
8sTX5Prsoizse/vnhSIv3sy1tjh6d8m77Jt//HqdMjQ8PHKE7FzT6SXRNXvZiRbQWWq2eAO4fh9a
DaxQnTFlO/G5MHYX5+uHvmZF2fWLXrOSVBGQdv3g4sz76xzb8YsKyFQcqiVxNXIl42LtSug/SBp8
dLTnXGoXTxQwEnU/D/Wc0GaUWV7mAbPgVJ4Nxu5zg/uexrkeigTl2fptPo+hhO476EjF97m+rjfd
fDvc3m7RmLvBCXaW+nW2WewPIbP2miTr+9DW3/ld9ndl4gpxQlx2zYoyLGI/byWPOIdlafwxpM7t
1lNFnxRJvw4E4sgSoB2RFx35d3V+VwaVBJ/leub9L4gz4rbbL8w5sYFNnXhE2mEFWv/t6zcVnVh8
2Hdl16w4enfZ78r+5a2ut393WeRYNSabcHDjdYyMZTQnfx6u+WFtQWLMfHOmYlOdwW3BqTnPORSX
ivx2E3GnX5fPhFug5varUBypQ70c2j47ipvXMIb6i7aToLvc+rPopmLouk4K78quPfla73dlpbIi
N0RTFBWvtxFl1+z1NqJJX7PiaOvx18J3P3W9ze9+aVBUGAPD10zrYGNeZ9Nt9Ht/KK59U7jNxO9L
RYU3tcThtVIU18OyDeSjGGPf/Jao9f6urLyK0xB8vQ4axhoUds2m68AiRhdRJrLi6P9bT1wrLkv1
zF8StT1uw+r10bdhXTzf/zkU3yMWI7k4DAl1IoDn8/VFiKlGtO1eQflHGwC/y2FIYxZDWIZDrbsR
g4TI54QtrgGUv4a4GqWRvnu9Dq3iXr8dbteJ+trRRJV39a59TJxIQkfCvz3L2yT/rh+/uzbIJaxY
8nl7eLP4OldyeVoX74sHeQiMdiOOC3XJ9jqGFo5Rsf9rsfZmeRCJBYZ4kGsintoKE1TFtZ2Jc2Mv
XsZ15BfZd2WqeItEr4nFWRtF8k702UIc2oRHH3WsXwdp0j/NBLYvnlhtoSIkAfdbe72oHjj9yxjB
qhq39ps16Pb04ju2gyL9XGpmYgG6fVOxABWHW2O+fukWWV4p6M2jaDSQ9WW+tBQz5KG/3oj4j7dP
KQrf5H99RuL5tGaZTtfGtLWxX2tecXvxs9fWKo5EmTj7u6wo+92tMrXVoU3x9XVvLx5OVO3S8o+Q
aFj2DLW/DbdazQ4PYgGHKF62cOkwu9CnfO/X1Z0YicQRqhFvs2WU5zszV36Emlqf0x4rJJF59TmA
UfMYxFga7obahn0nwgejSAucCUN9fDOlsSpmdrvOkmJqnMokXbyxLAG54kdwiT74en0x4kgkrUH0
v1Z0+1a97xPQ+9c5WiKQeU+k4kVUlCZD8dHtZR8EnJpbr7NyRlThsQXqBCMXscYIJcSx+VS3DlDy
qT6IMWdpMpYyJQjy3cArE61X9GzH6JmMFtNkn9+Hf0qw1iHBWeVu37aGL6ooLdz+0CAyAW+J3vD7
3aT44k2KhLUQ3BnWSTyl+DLbUDUjkAtrnv0syuokdlxMLA+mMX+LQNWcuO7dh8lGKccn/k108ayM
dkoydDyI48mTehbdpHH6Y9pjIlqW6YaFUo5VTkV9s/zCjJHuMDfCJr9+7uvzScQ97yC5+Iwe0ivB
HdKuRTJi8TpkKE6JjLkOTbDMhcr2z8lxtJ3RzvWZhZ6+owH8IR7+za5uW1i/Kd26mlhuX9v32Nr1
GiqBZeHXmu36FhUrxTPSdUfRvbZXtu4tRdsWN3k3Bm39WxS+u6SScNtGFfSI7MVnxJ6QvBEL06DY
lzrs0Khj4TtEXIpBHvSXm492v5+n6lEfdOxARIkC2z8aY/6I48xV4LLJw+DWTFIvX7pHM38oY8fa
iV9NofRcPY4udOn7sGLfTQuisaydC1op1zAqhPvUo1S2bE8y/aRHjbZtUrdd7LayEB1R9PPr4uBd
mSZ2C6LOdvjuvMj+6wXGdo1oBrhv93JaBoc2HvegyKxtu/QvVx+m1sC7XbSHbaDVeI3ZH00XGYdr
Wy1M3SNmaDyKIjzqzCdiTNkORanIiyORmKFEpRAFC9aP415XF8g30PPRW2N3HTi2ZbBovb+W3Gpp
Nqe0mUr0abF+/LJDiGYyJWbo9kh7g5rJ3nTA6ygqOuW2nnEWOTkypmBeNDwnj6ajaJEEwMxADVQP
oongoCjZXnQ/8cXxtLnqENtH0fS6ZdgqiN/OMLr5Rdks21JRPNm73/1dWdQ7q2s2vu0GZmavmkx5
TxTX/TacNeOwh7vyQTy2uJvZhuUh736aU8QdramVMSFFn9SoUJadJS1487PDAk+yOP9mhhfPvU2U
W+8Rs9rWncR/aChtfF6ezUb3u0Yqj1fLRz5oqt8vSuG+WRDLKgqYla4XW7N+0wTfHIqH19Oi9MNO
6023hQXuWOYWkwQxB/ssoRWKOV7sf1sVm5qENzus4j24y+6UDM/1EpuHrNX3WmGxNhWtyWqzCOBN
B3V69yVoVg2SulZhm1931qJHiB9GpnLB8UMw3rX5iYb1vom2Y/+Ul4GPPO1xaaIVefeX1erNG9ze
6Dr5iyPxFmUCvd126tDP/TVs6X05+2UdM+z9WikQjXQe9PwjIz22IBjW1iWRUZjxcSKgAP1IRmGx
B90OxUJv0iMTd8N6jzeHS1BhJKiDGCG/+KjDaOmL2qIFR2HNqxX5DhL5FfW2LXHE770ZdK69vmG5
5+dTqG4vSbyaNoo7vypU6K3Frt7AkDDX6WkALbd4eqJOexUHtuiuWt49G3pCIMw294+YENCm+PRm
yTUTvrZLe9i/sDnPpufgCMbUq7a8DBNFsPU//Pmq+s/d0sCQK9agolmK18xTnSO491dFAac/XN+/
o+BIStb57lq2rWW79f+CHFHdbCCFUn8z4PPeZdjZTkV+L5qEaA2SMy9069EbF0BCR/RbiAZiRBK/
bE5WvIssmB7f9BpxuCWl4WZqbR3ztcVgkXN2Neo3pwr64nUBKzXyQVMAA00zZndk5/Vt729YOWjK
SGZVtg5y4nOII7WBlRHC+l8j6fZQ4tzWaJRUXnbiUBSKRHw1caThy/aC73aXW49VX/p4wP9EJUnd
NnV2rBeEq0nVSFCoHqC+Nf5ls7P6Tjq0VtWr3ggVpXgz28pOjEd6TeD6URxuhkrx8bfDyW7Ds6F/
6YJsPF33eigesBDTzdp9twmcuwBS1iWDRVNZnsF/5rswm93MzAm7w6QUyT/06GXC4XmcD8b6HaH2
IYhAtBMxbG2f2CIO101ven01P4g14GpHzdakWJMFErxdHGYfRJFI9PpmQA3gJKoX0YPj8MjZugqe
1h5pdg1iE/mrvHweotupuVeBgPpJsR8q/X7oNCJbJNyqlkVsRKtMnmICc2GxEGb1USceHNrNyNUb
Go+Jo2/HZqt3pUZBO5NownvNNtP7ftG0EzyrD+GqxBUnxXIIpPgbwWymX0iD5Ds1bMAhgUkY860W
V3tYvsCdanid3vzMVhXOLLiINC8ODR9cfnZOejs6apomHcwgzoHX4qgoF1t77KumYr6McaCuWZR2
Psaq0ezVJXYRCQ0elvll0dDKK4j7e8gzwp1kJ7dQ48H9NkgzNyQwz9nHQBaf0/lHS9z0QzVU5oPR
0VakrOmBbscwNdux86EFwuoTdSszwknupgdahwFNagaHKoVAMbv5Fp3qm4LNQytDrqLCAhBLsk6c
gnGxk8XhQf3YmaLd0mtHKWyST5X+cdEi+YDsr+mno/SkpCEccRK4Ga31i6LSPprRnwPIoXZdD6Og
hFTA6tRE1hbH/492zA/QX4L1HpofGrJykpcoLG2JtPQJ+Fx8KM1Cr86S2l/mvZKqy1m2kw9xPwFq
ypFEgs9ddpukHPemrie3g4Jy9arpU0gmfbU0L0UYutXM4NibNmT+RtIdFKQR/SypNISLw+JULMoL
z6OdJ8IKzk6A65H+VwYDCMxcpITCSeCCDAeBtYbfE2BEkYwZgcn1og6eud5B3MYSte3u21KAVECy
PXt1ys9TBTBndkbrNW7rD4bagR/tkvy+GyciJKPFvpjjXHh6bLS76wS/baMgwU/9BfSD10OuavVV
cYHLzRtDXgLKvzfq+km1lbAitKLMF/N2rweOl5va7Jm9M12ySAm8ALpI316zsiY/gE6oCPFRT1KO
Fjyqh7i7YnXeIfKjem0KLAvoQk80caXs1QIOyQXZhvpQOJmb2b2CXmbaH/NqgII+nlI/7FPTt5YG
mKkcuyj4hpdr0oO9OjtFTpAaX7fW8ZmxP10xZ3dzYCjI8MDlNkjNI0IQ4PiaSUOmzIO9O/ZUx4jc
zjYfnb5IbvCuBC5huURSSwN4BKtNsW0/Bp2SgO6YEugQL91ItO2WzLqJWmz5kGSqgdJW/KEbMoSz
u8pwazs/pVaKCEBooYuKQglh9VJ0sauwe1z0pntsk2Y3DJDSiZxWTMptPmqnvGrS23RNMgta/GZ+
WErgPLozEYsbfic2pHhclvTYlNZ0nlJl992AU5SAMvuUqIN2AyF+fYRs352muvSABEcIMBvMQXhu
9rNNg7Ihx/D1oJpcqV6Mi9EMB9PK21MzlgSVMfHdiKNrUgUxSCEt3Zk92qnjNLk2ZJUPAbkukHW/
sYwSPl77pUQsiEiG7OIYZeM1Nuy6xpI6R6WWWx8KQqCNRh6eI23wwsqWvqalc7ZRHp2h7OjkLvgK
wX1KCEIDZqacO/2QJMlBK0tQukZv/5Gk8bNSoqEpLeGAal2LU8+Ca2BEwgKC5Up2uzqCSnwlwZeK
yjiiwYerCiY/ryuLEGfdDAFhXKFWaUrhOetDryiWT02nBG6WAS6IRqhLa/1ZN5rqBTwsoHQHEGrF
Z8x7M9xZQaC5Vd9/GoISNaMs/SQ1yU42pxoKjhizQNrH/NvObZX0n/W4jGHMCFCWCWhLponPPS7M
01RDLEwTLU9prrbIFDlPUd7dz/3cHXtAft6IxMEtKLenesAJLUmOm+Dnv5iKLLl5T1QsqN6VFoBx
GquJ7BkIwXapZHmpSXGs4fhsQOR23zsl9xQ2fKDTCBdLAvvQreuAFiphXAsrRIIgiKNdA4FziHeB
FQ8xT71DEjKVNb8KI9dJoPxUegvQ0NoYiQPtXRXSXo/Qe8dd6vCpVvv54ORd45olsSwqWrhpYRk4
xXl9SpG/ElOfQy2P8p3hd3naoQo1PWJqnXTLvGv1AKbCFkAPnNqxq6rG5Bk6wWdtfmdpSfUhkrqv
CnC2m4C8/sryl2dFg6/m360DBrOmk+CebaWRKHGwUqEaBru0cHELuIWkGzuhBb1of2lEDyAVe3WC
QaFpvSHV2QWmld+PAwbTvGTITkvL6yVg3xKAgCGrVVeXFeNBCc2PjqMbZ6mtjQfUxn8MctLuLVNH
1zD1tDrWj02ONSGJv40wMiOPkX8067E5GvNDrtvKXkeBxMP9RTcl4tkFcaSdK3VRvU5+yKqq8xgO
7dusV77EwwwbRJ8QvBa02a5syuTVXAL2G7j/sWMoOMQUrbpVTPSrM8U+EcaKzUKbw7MFGutWVqQa
CXmYjpUBuNICrCXHLKQqT/NKZ9P3zWUqa+WpmMLmTGjujxSCiNLwJuBXh96ULkr+uW5M+RVi3fkU
5WXtm4o0HlIF46PRDeadtSaF3j82fX1TBpF6apsIVEeqzsT0yV+qKrSA8Sjari9wtkPa6cpNiqOc
ILkbo4UGwpASQjeb2KvRvPcyDaJWrSwcj74MItcwP0eG+aUMwmyfOoWycxR73GtJd1zMqvSMQY/A
4o0TwR5d7dv55Jzypjq0DauyBhAfO7GjBK37LYvVwEvU+SEzpw5F7LRHL1xxdnICQwow6+7Woice
a8l87Ya6fjQjCbPQpPoZMJudNKLutXTqxxTxVma2mdhJnUg3rUnbHe2gOY+dmR7DQtupWEal0FB3
TqY+l9Ow3KiIQrmZMcmPWYifNSjV26JB4MFYpJEWhuhdVo3R2VK/QUcsXTojC9g3ynBvpPLELDB8
BDYLpje2z4SWo4HwK0nsamlYelI4O3AmcR9A5ctLEX8IxnlwtTaR93kQarfGjCprO4+5Z6d3ctQ6
D8vwWOnE5LbAHAiuxWqD6IQ/1HyhZdL6PUuKrJg7CO01NNLQFt4DvcJnZ6A6NUT2s83atZQwiMYt
9DKq9poNCLb3w2ifVtlLn3gCiUacnUpNvkiN1fhZLVWugVIOXyc8xrI3NXS7BQE0X6m0G0OOjB1h
PR74fmQ/Gys+lHi9+racgCYoP0Zn1PdZ30tnxKFmX4ltqETbdZhN1NzNnU8ESHitXuApQe/ezwf0
g+WaEXEqmxNaIaCb0OhidXRMURLzMqN8Vtpk9nMss5ZTf0kUHRohQCquUw13EnphjRaAFTbrj5ku
44Qustumau07JO9slK3Sbh+1cOOg20U4pTxWxD3t6pAwtznM7+ypAWDd6GN1nkft1WiigSfRJ6D+
ZnVZiDE+RbNFCL2Rt8+KYjbPKeteOVeTe1E0sF6Dnhv5Y3FyqNLxKTAg+YkGmBqcRPLC1p4wUXGl
kc/LnaQ0T/rUN8/EPmk7Zw5ZUTmANEKlSPdlJaFpggxFPfXBiRGNHyZSfo3Hl276cZIvbRIQ1G/X
0FPx+XxRWZRpim9OmkMwKCg0iJIftU5qTrZR4fXtMl650XYQcNRJ5Hdh82UyC/i1Jye/mPVgye4k
h0hhlMnTmzJxaGXZctai8ixy4jI6ORpN5nyLrBaui2EcDgAd5CdT7qYnyxfHIjHCFh7dEdPdtaxW
zD/6MEhuHWK4nupYnqAfHV+vFcahC/2sgYDrWmb2+29IpRM8PhADb8tycFad9DtEDOETgVDhU48q
9j4Fj+1fy7SmBrzWErhXqFlMJFhjH8bAbi/iiqXUlgtrrYPIiaRrR6zKs6rTXu3wybRtX7WK+GFo
oONQTS09qWBcnsog0+56c74XOZG0Bty2NaiDo8jKRTJfpoWHXOurah0+dz2gBRSYrYMoA03Q3wNh
OLCKX2tQba5RUgKDW241aiVvHlodBbPtHtQgALv39RGtb1GWFVLtF7kU7Or+RyX11hOAUOvJ6Ydp
Z+dxi9g7ejNE5E/o60jRo6gS5zDzFkzYntypxJgTf3vbFixzTSLdntR2xJmD/pkrKm/JOK4k4kVw
rEIw12WvPY8qesssAgbPWrOTlcfPVXKQR1N7TlnPPMtLE3pIYfQnUWFkE3VKFgnx7rW+qAJ7Sho4
bHjDST/lpho/SZVTnJUZ+oMsbeKnZE2qNbS00fMSSxVZkdgRO9SasMozFrEqRVYGKg0A94Oslx4B
hfpLhXiLl2sqK8am0F5YzI07Q0EBVJzlBTnHFVrvlc6ivYSpWd6VU/VV1EXiaHoK6mg7l47fZF7L
vEQ1kt5melt0yY8UxgYA0k10bgKrvcfFpT5PSZTvIoCsGcInXjJX/XNrjOm9ZLHhX3MiccpVNTOo
xq0sCHUNACt7j0BFj8xek04t92C/k4ftKsSRdgzQ806clJHlfajReb/esncK0yWeVDmJMlS95nO0
svuLC0RZMADwj0BwbTVs3AMFMpU7kZ30uHqcAtBu61MWSGfe51J8VHsn8Uzo8069osvPVUdIvKyx
MWvsVHnG5KU8Tw5ta9C6R1FkxiZC64uZH8QFwWQOt4M2fWFRpDyLoixx7vSKjiFytmqZBDBJw05k
Y5OXJdfDri6TY602yp2jt+OTPk4wfVTqn0yO45NIFjtBGcbolHXC/FlWOba3lEr8sNWYSxu/AnH2
Gr6AQ2JBQBf1SFQrShB914Y7wZhSzvIXgNnaB16A7Ut6kV702oDiL1KUAzDs7lHqUJkrO9X5NNfR
SV+W6gfK1eepkOK70Um+BisXs8My+9ZaE7O2ArcGVXyvafhN6rpsn/sq+XOuJF5bqC208gIqjtr0
JSeO/AJo8iV1hYkgamDxmJS83suS3ri6kUtHu/GKSb3UgwKZXBM7R+u57/OdI30iTlG/R26xwUEL
0HwylfJDqzsn+ma4twKpdi2IHYZCebJsCCq6r22GpNMISxfk0Bbmj8h+LAbIX3RHq6CGDp2j/LFo
CRwOZX9GNPmZf33fKGb8UDI+Lqn6RIDn7AO+ddg6OtOdsdTKLp0NmEKWxLMjLf00pKO5H5sEc0NZ
4H41rB2qygoijthcuynSbzSwoloTfx97VT6HlfXVbtObpXTinbosIGjUOvsYmgfZVlnbIZZVYgX2
nKSWP8iZJe2jJLbw+ebpfRdL30A8wiZTxzD9WcRYRl/pG+qHMpge9L5+1ZV8finbTEJLsf5STbl8
SlcRCPaTqGyiInlSrA7KMqjRWIz2qpukafJQABkjZlsOPjvjOTBNqB6GLN8SBeHgWprgFYurxRXL
6UxrCuQxcBfG0/Iy6vAaWoi/plORXNDcSVghmsVO6ZR2f4RkNP5mQe7hyVVs3heQZKwOYJNlW/VN
m6PpQztbT6lhhN+UPPlQGDbyUjn8X0BL8DzodXSj1FNwtoYmOzb6VF2gai/xoEDDyTo0fFZyo/Bi
AoD/dCzp1Rqq5YcC8Yy1Kh8VQYbbGW4C1N1nd0yq7NWuZ91f4qg9wiSguAZbAwRZ67Y5Qz3I0iyU
ESVJKzQFo2B46Ie+e+kCs3uZV4iYmQ9PIpepBVvSSF5uRHZSlWpXqVW/F9kR8bBTBkLA7buif0nN
dUIDP3q9W11I+1S1jAdRX4ktE4lao4Krj58y9DTfR2My7UTWAT96g74Ge8f1bNQw9RvGDHcROZGg
M3ax9RET2lpE/Q6MAAT1Imt2I5A8Ytp9kUUKZ7kNseD/vJuV6+sMJs6J5zMq6+NiFuqdePZgNBN/
wPm+1Zjzhl24M2OlWH+qZL64ZEbxKnLdMId+pKeZG85BdD+grHZP0ELq5klXYHWgTCTJECi+MoeE
fDSm5M+g6dE1lMN7xIHh3IdB9V6SpeJs1frDu3KRjUCiGsMy3w4dRgJXlIVDx0qFwPa9uH7E90OM
vZPs+qF2LvNUy4dmwu7YahYNWhSKBG05d5Dp2NciDITOpSSg3uumxNpuIM6KExrA+FOWDX+gSn+R
m2pgY6WWGh70yLx00fwy2/JyelM2g1Has6OFcGCtUqiNeVHaiEssghss1t23W5bdCUpF+Rgd1+kH
J1BreIR11Oy+1mu0thwu2PNFRiSQ/3ASShIE5uYOh4vIi1PqPOc3MYgkNVfNi74m260ILs7dUVWs
gyjs4ecDn94O+6TOlgtMt+oZtBoSp+REkdqox3Awlocpmk9ALGt4dkb9Fcg+66Be3nLI+R1Y9QWP
XeTor6mR7OvFLJ9EzUbJd0s2LVsunmu/jRdny1VE4qJWVT6LmiiBu83SzM9xUBmvvcrGUe+d7VzW
fFMDNqeLY9g30AFVr1Wu7K1oUh6z0S5fJbDYfZq09+IcFKRwlKGdfddkVb7XU9wNut08lWj9DoYb
q8QpaqZNbKeUtrgBcFBnoeXHQ/WcLKjatdGiPRHTzo4hkVfT59wcoaooPPj+af80vYzN3VEdsKvM
gxK6mo3QkVaV9cnpZ6ZATTYfQCApt8bU3mkrfjqd7fA8TnB3iqxSliq0MiaLNYMwjwRxwQmiGg9m
RduPCB09pNCYHaT5U5M08deQ9Z8HT1n74MAs6ILnTyEhtKoDHeiD3cIpWEpJsauUpfeKfAW3FMVN
BV4ctiW4QZLnWumNr7SPE5sq43XQsSmE4GOjLJU+EuAPzg+t0mXqixib8uwmF1u19dAdUIhsbFX+
nkrSnRNozdfcSf6oBQ3ZjG5WmyPXh2FVOyKM9RXxkicjVGNYh+uUGAElvQ+1QLtzKhr2WpSsiTiy
5UQ7AARJ3ACkF6xKwTMILleaWueAmvXyMpXdw+DU5ecEXyKImFxxNciVPCuTOtj0lO5WVRvLXzQL
0mKrnokalGKs881Hy3Tu8+Bg5mlDRAxJjKgU2CS/LCQJ0S2t8KIhf85mwC5lhfx4pvf7XrGrXc7Y
54XDOB7lIrS8ykxUiEPKZt9MiNaORRC9FkOqHE0V+L45DyliGfUhy/t4Z2qnqhqbF4ilmGN6SCuh
WH0Uuc4JPvTS1F1My8xe5xhaKNBIALbXbCpFvacr03yaZiyQXcjoOWbyxyAdtEOx5P2rCpnHrtVM
g9jI0XxOodTF2LHumBti1IfHPFazF3UK40NoDdnOzNr93//2n//z31+n/wq/l3CzzmFZ/K3o19ig
omv/8XdN//vfqq349O0ffzdYxesgUS0NcUlLkS11Pf/181NchNRW/gM/M1iLJIqPvTV/zGTzLKhM
60W2eYPqFLhMLiWiuWt+CqPidq2jxuWfobEwr1W18hgy8PtlvsjbkSgr9TwgjIKzEXp7fElUR0U9
yArhBAbrvLHtzCvHTgX/LVszIz8Kfh2RsHhg0ZG3T6JGa5uu+Mf/85/+81a8ia9lNTPngaD95+z/
vJQ5f/+9XvOrzrsqd/HXpmzLH92/rXX4Xl4+59/b95X+6c78+s+n8z93n/8pA31V3M2P/fdmfvpO
/+/+/dnt/+ADrzcSX/al/D+3+H9V+qul/P5Gf/sunutlrr7/4++fv/0vc1fX2zQMRf9KtB9g+fPa
fmASAySQYCCNFx7TJNCIrpXSdNX+PSefjdutdBhpedjLkt4bnxwf3+Mk9n25fl9uayhSfdUfajgE
1tCEdGOotjnnQqxStHqXI7YxDFsaSk+SNGmHL06ukhWehPSH8VGhZkZg5WxJFs+QvQNLwfIJnM+h
cL6BA9gdacYrD9A814IOnwYEaTnhoseuN8Z6CQqKca4dJyOcMRoTMSEKljNrHSw8NtQmQ9K8EggZ
HuvUDVN/lZv1lAnKX4bAUYADD0gyzMBKjiHOeDgirkIEPDEsWOK5NJJaiLqEc+KBkrwj5xGnXsID
yUg4hVktgKAQ8AgF4kxiB0FOr8yDZxVBei+jJUEzDU3AcmLYpFgrC7IHisANc6CIUc4BK+Pnpwha
U9dDI5jAGbeaSEiDvWSlEzJEwQEE6dBjvOPeWK7EK0nC81RQaMBlqnAU46AKmpjxAkWQE9AG16r/
lAtETEAXUWEJDbTwLsjsUOBC8EgUjGYesqgxSArTSCPu9RQFb5lWAs+AuRjH0HmNkbh5PlYWyDCN
Baa0VG13OFIFjA8cL0AZhQ4zNw6gxtaxFQIpRspaLGYuURJJY48qBKEM6iRAA+2RkEeCXsyLA7hv
uhOpf1dFbVAn4aVVEr5Z3E4TqoBpT2hQ4vAz3lssLDZHLkgsdRrdExQzznpCn9cSVaO2IQoolxlW
mhPYgxyjpx8SzqhWwjx87NAAUWwKYTgQ6RVeezkWRegAw0NoQ5jf9cDJA6RLO8QFSI0e692yXOWt
BSuL7cTH/fWEwZ+cBpg4LNTVwXmNIesiHwzadTB8ttZocnCwSm2a/ud9+04zB7mGRg3//FgWVVpl
y8f2wGN/lY37fXP1drUoqjqdWoLOHB6u5MRHjo7pXOCbqqzL7TLBVNDuflEGGToWxWb4kq7LerMI
Istu1I4NfVvsk5sKHyrty+z3FBvZ1Ub/If5POLJ8la7zpPn7nC6qNN9UYa7Wl0Tn2uADq32xrZPv
RYWbssGDrW2YpxWa+DwPaXKXberwXvejR2z0r+s6rcpNcN1dtR4b+VtVrrMi+ZDv0ypPPm2bexKk
IdvYw9g0UJhFkQ1xJvMPsYHv0i0+vsyWxT4NnH3v6GLD/9hhc5+ROo/TBvTlUWyG2906fdjV08h9
2Xk+8lNiOE4wnUrkMHH01M9C+W/OyFZFWl3/AQAA//8=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legend>
  </cx:chart>
  <cx:spPr>
    <a:solidFill>
      <a:schemeClr val="tx1">
        <a:lumMod val="75000"/>
        <a:lumOff val="25000"/>
      </a:schemeClr>
    </a:solid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png"/><Relationship Id="rId4" Type="http://schemas.openxmlformats.org/officeDocument/2006/relationships/chart" Target="../charts/chart3.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xml.rels><?xml version="1.0" encoding="UTF-8" standalone="yes"?>
<Relationships xmlns="http://schemas.openxmlformats.org/package/2006/relationships"><Relationship Id="rId1" Type="http://schemas.openxmlformats.org/officeDocument/2006/relationships/hyperlink" Target="#'Q1'!V6"/></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797859</xdr:colOff>
      <xdr:row>2</xdr:row>
      <xdr:rowOff>188257</xdr:rowOff>
    </xdr:from>
    <xdr:to>
      <xdr:col>20</xdr:col>
      <xdr:colOff>207066</xdr:colOff>
      <xdr:row>48</xdr:row>
      <xdr:rowOff>41412</xdr:rowOff>
    </xdr:to>
    <xdr:sp macro="" textlink="">
      <xdr:nvSpPr>
        <xdr:cNvPr id="6" name="Rectangle 5">
          <a:extLst>
            <a:ext uri="{FF2B5EF4-FFF2-40B4-BE49-F238E27FC236}">
              <a16:creationId xmlns:a16="http://schemas.microsoft.com/office/drawing/2014/main" id="{5332425C-51C3-4A65-85CB-605916979C5D}"/>
            </a:ext>
          </a:extLst>
        </xdr:cNvPr>
        <xdr:cNvSpPr/>
      </xdr:nvSpPr>
      <xdr:spPr>
        <a:xfrm>
          <a:off x="3365468" y="602387"/>
          <a:ext cx="13958989" cy="9378155"/>
        </a:xfrm>
        <a:prstGeom prst="rect">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4</xdr:col>
      <xdr:colOff>317500</xdr:colOff>
      <xdr:row>4</xdr:row>
      <xdr:rowOff>19870</xdr:rowOff>
    </xdr:from>
    <xdr:to>
      <xdr:col>11</xdr:col>
      <xdr:colOff>311955</xdr:colOff>
      <xdr:row>25</xdr:row>
      <xdr:rowOff>165652</xdr:rowOff>
    </xdr:to>
    <xdr:graphicFrame macro="">
      <xdr:nvGraphicFramePr>
        <xdr:cNvPr id="3" name="Chart 2">
          <a:extLst>
            <a:ext uri="{FF2B5EF4-FFF2-40B4-BE49-F238E27FC236}">
              <a16:creationId xmlns:a16="http://schemas.microsoft.com/office/drawing/2014/main" id="{9FA85117-5EF9-E041-838F-4E2622BFB5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642744</xdr:colOff>
      <xdr:row>25</xdr:row>
      <xdr:rowOff>167422</xdr:rowOff>
    </xdr:from>
    <xdr:to>
      <xdr:col>19</xdr:col>
      <xdr:colOff>773043</xdr:colOff>
      <xdr:row>47</xdr:row>
      <xdr:rowOff>138043</xdr:rowOff>
    </xdr:to>
    <xdr:graphicFrame macro="">
      <xdr:nvGraphicFramePr>
        <xdr:cNvPr id="2" name="Chart 1">
          <a:extLst>
            <a:ext uri="{FF2B5EF4-FFF2-40B4-BE49-F238E27FC236}">
              <a16:creationId xmlns:a16="http://schemas.microsoft.com/office/drawing/2014/main" id="{49D87220-0E34-4471-9477-E811041908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299278</xdr:colOff>
      <xdr:row>26</xdr:row>
      <xdr:rowOff>102290</xdr:rowOff>
    </xdr:from>
    <xdr:to>
      <xdr:col>11</xdr:col>
      <xdr:colOff>233460</xdr:colOff>
      <xdr:row>46</xdr:row>
      <xdr:rowOff>187054</xdr:rowOff>
    </xdr:to>
    <mc:AlternateContent xmlns:mc="http://schemas.openxmlformats.org/markup-compatibility/2006">
      <mc:Choice xmlns:cx4="http://schemas.microsoft.com/office/drawing/2016/5/10/chartex" Requires="cx4">
        <xdr:graphicFrame macro="">
          <xdr:nvGraphicFramePr>
            <xdr:cNvPr id="5" name="Chart 2">
              <a:extLst>
                <a:ext uri="{FF2B5EF4-FFF2-40B4-BE49-F238E27FC236}">
                  <a16:creationId xmlns:a16="http://schemas.microsoft.com/office/drawing/2014/main" id="{DB9AC7A8-C354-4D8C-8F31-86ACEB1BDC1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702878" y="5385490"/>
              <a:ext cx="5890482" cy="4148764"/>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0</xdr:col>
      <xdr:colOff>303299</xdr:colOff>
      <xdr:row>27</xdr:row>
      <xdr:rowOff>91393</xdr:rowOff>
    </xdr:from>
    <xdr:to>
      <xdr:col>3</xdr:col>
      <xdr:colOff>788959</xdr:colOff>
      <xdr:row>47</xdr:row>
      <xdr:rowOff>136680</xdr:rowOff>
    </xdr:to>
    <mc:AlternateContent xmlns:mc="http://schemas.openxmlformats.org/markup-compatibility/2006" xmlns:sle15="http://schemas.microsoft.com/office/drawing/2012/slicer">
      <mc:Choice Requires="sle15">
        <xdr:graphicFrame macro="">
          <xdr:nvGraphicFramePr>
            <xdr:cNvPr id="10" name="Province/Territory">
              <a:extLst>
                <a:ext uri="{FF2B5EF4-FFF2-40B4-BE49-F238E27FC236}">
                  <a16:creationId xmlns:a16="http://schemas.microsoft.com/office/drawing/2014/main" id="{2EF4FCAB-AE30-4FEF-A335-9E5D08F5CA8B}"/>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rovince/Territory"/>
            </a:graphicData>
          </a:graphic>
        </xdr:graphicFrame>
      </mc:Choice>
      <mc:Fallback xmlns="">
        <xdr:sp macro="" textlink="">
          <xdr:nvSpPr>
            <xdr:cNvPr id="0" name=""/>
            <xdr:cNvSpPr>
              <a:spLocks noTextEdit="1"/>
            </xdr:cNvSpPr>
          </xdr:nvSpPr>
          <xdr:spPr>
            <a:xfrm>
              <a:off x="303299" y="5435289"/>
              <a:ext cx="3058647" cy="4003729"/>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twoCellAnchor>
  <xdr:twoCellAnchor>
    <xdr:from>
      <xdr:col>11</xdr:col>
      <xdr:colOff>800486</xdr:colOff>
      <xdr:row>4</xdr:row>
      <xdr:rowOff>90331</xdr:rowOff>
    </xdr:from>
    <xdr:to>
      <xdr:col>19</xdr:col>
      <xdr:colOff>510760</xdr:colOff>
      <xdr:row>24</xdr:row>
      <xdr:rowOff>138044</xdr:rowOff>
    </xdr:to>
    <xdr:graphicFrame macro="">
      <xdr:nvGraphicFramePr>
        <xdr:cNvPr id="12" name="Chart 1">
          <a:extLst>
            <a:ext uri="{FF2B5EF4-FFF2-40B4-BE49-F238E27FC236}">
              <a16:creationId xmlns:a16="http://schemas.microsoft.com/office/drawing/2014/main" id="{FF6314DF-6F82-5845-A156-1C4D13681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493912</xdr:colOff>
      <xdr:row>3</xdr:row>
      <xdr:rowOff>205526</xdr:rowOff>
    </xdr:from>
    <xdr:to>
      <xdr:col>24</xdr:col>
      <xdr:colOff>585807</xdr:colOff>
      <xdr:row>19</xdr:row>
      <xdr:rowOff>74582</xdr:rowOff>
    </xdr:to>
    <mc:AlternateContent xmlns:mc="http://schemas.openxmlformats.org/markup-compatibility/2006" xmlns:a14="http://schemas.microsoft.com/office/drawing/2010/main">
      <mc:Choice Requires="a14">
        <xdr:graphicFrame macro="">
          <xdr:nvGraphicFramePr>
            <xdr:cNvPr id="16" name="Year">
              <a:extLst>
                <a:ext uri="{FF2B5EF4-FFF2-40B4-BE49-F238E27FC236}">
                  <a16:creationId xmlns:a16="http://schemas.microsoft.com/office/drawing/2014/main" id="{DF5894BC-3C54-C146-9D4D-14B0E11B46CB}"/>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7656074" y="823364"/>
              <a:ext cx="3524328" cy="316419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1</xdr:colOff>
      <xdr:row>0</xdr:row>
      <xdr:rowOff>28540</xdr:rowOff>
    </xdr:from>
    <xdr:to>
      <xdr:col>3</xdr:col>
      <xdr:colOff>742024</xdr:colOff>
      <xdr:row>3</xdr:row>
      <xdr:rowOff>164894</xdr:rowOff>
    </xdr:to>
    <xdr:pic>
      <xdr:nvPicPr>
        <xdr:cNvPr id="17" name="Picture 16">
          <a:extLst>
            <a:ext uri="{FF2B5EF4-FFF2-40B4-BE49-F238E27FC236}">
              <a16:creationId xmlns:a16="http://schemas.microsoft.com/office/drawing/2014/main" id="{E83BC4EA-0C70-C44C-89F0-70F7A5B95CE6}"/>
            </a:ext>
          </a:extLst>
        </xdr:cNvPr>
        <xdr:cNvPicPr>
          <a:picLocks noChangeAspect="1"/>
        </xdr:cNvPicPr>
      </xdr:nvPicPr>
      <xdr:blipFill rotWithShape="1">
        <a:blip xmlns:r="http://schemas.openxmlformats.org/officeDocument/2006/relationships" r:embed="rId5"/>
        <a:srcRect r="12447" b="25806"/>
        <a:stretch/>
      </xdr:blipFill>
      <xdr:spPr>
        <a:xfrm>
          <a:off x="1" y="28540"/>
          <a:ext cx="3310562" cy="73568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4</xdr:col>
      <xdr:colOff>330200</xdr:colOff>
      <xdr:row>1</xdr:row>
      <xdr:rowOff>25400</xdr:rowOff>
    </xdr:from>
    <xdr:to>
      <xdr:col>9</xdr:col>
      <xdr:colOff>774700</xdr:colOff>
      <xdr:row>14</xdr:row>
      <xdr:rowOff>127000</xdr:rowOff>
    </xdr:to>
    <xdr:graphicFrame macro="">
      <xdr:nvGraphicFramePr>
        <xdr:cNvPr id="2" name="Chart 1">
          <a:extLst>
            <a:ext uri="{FF2B5EF4-FFF2-40B4-BE49-F238E27FC236}">
              <a16:creationId xmlns:a16="http://schemas.microsoft.com/office/drawing/2014/main" id="{856E9ED5-623A-B646-A287-D5AFC8C30D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361579</xdr:colOff>
      <xdr:row>18</xdr:row>
      <xdr:rowOff>167449</xdr:rowOff>
    </xdr:from>
    <xdr:to>
      <xdr:col>1</xdr:col>
      <xdr:colOff>2154047</xdr:colOff>
      <xdr:row>30</xdr:row>
      <xdr:rowOff>130469</xdr:rowOff>
    </xdr:to>
    <mc:AlternateContent xmlns:mc="http://schemas.openxmlformats.org/markup-compatibility/2006">
      <mc:Choice xmlns:a14="http://schemas.microsoft.com/office/drawing/2010/main" Requires="a14">
        <xdr:graphicFrame macro="">
          <xdr:nvGraphicFramePr>
            <xdr:cNvPr id="2" name="Province">
              <a:extLst>
                <a:ext uri="{FF2B5EF4-FFF2-40B4-BE49-F238E27FC236}">
                  <a16:creationId xmlns:a16="http://schemas.microsoft.com/office/drawing/2014/main" id="{5C08C212-CAA7-1448-96F5-6804268B8659}"/>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rovince"/>
            </a:graphicData>
          </a:graphic>
        </xdr:graphicFrame>
      </mc:Choice>
      <mc:Fallback>
        <xdr:sp macro="" textlink="">
          <xdr:nvSpPr>
            <xdr:cNvPr id="0" name=""/>
            <xdr:cNvSpPr>
              <a:spLocks noTextEdit="1"/>
            </xdr:cNvSpPr>
          </xdr:nvSpPr>
          <xdr:spPr>
            <a:xfrm>
              <a:off x="361579" y="3909716"/>
              <a:ext cx="3739801" cy="24014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143933</xdr:colOff>
      <xdr:row>32</xdr:row>
      <xdr:rowOff>45155</xdr:rowOff>
    </xdr:from>
    <xdr:to>
      <xdr:col>2</xdr:col>
      <xdr:colOff>694267</xdr:colOff>
      <xdr:row>39</xdr:row>
      <xdr:rowOff>101600</xdr:rowOff>
    </xdr:to>
    <xdr:sp macro="" textlink="">
      <xdr:nvSpPr>
        <xdr:cNvPr id="3" name="TextBox 2">
          <a:hlinkClick xmlns:r="http://schemas.openxmlformats.org/officeDocument/2006/relationships" r:id="rId1"/>
          <a:extLst>
            <a:ext uri="{FF2B5EF4-FFF2-40B4-BE49-F238E27FC236}">
              <a16:creationId xmlns:a16="http://schemas.microsoft.com/office/drawing/2014/main" id="{08DFEC72-6C99-E04B-BAA9-1877304C3D58}"/>
            </a:ext>
          </a:extLst>
        </xdr:cNvPr>
        <xdr:cNvSpPr txBox="1"/>
      </xdr:nvSpPr>
      <xdr:spPr>
        <a:xfrm>
          <a:off x="143933" y="6632222"/>
          <a:ext cx="6544734" cy="1478845"/>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In cell </a:t>
          </a:r>
          <a:r>
            <a:rPr lang="en-CA" sz="1600"/>
            <a:t>V6</a:t>
          </a:r>
          <a:r>
            <a:rPr lang="en-GB" sz="1600"/>
            <a:t>, Manitoba is the province with the highest rates throughout that period.</a:t>
          </a:r>
        </a:p>
      </xdr:txBody>
    </xdr:sp>
    <xdr:clientData/>
  </xdr:twoCellAnchor>
  <xdr:twoCellAnchor editAs="oneCell">
    <xdr:from>
      <xdr:col>1</xdr:col>
      <xdr:colOff>2658535</xdr:colOff>
      <xdr:row>18</xdr:row>
      <xdr:rowOff>177801</xdr:rowOff>
    </xdr:from>
    <xdr:to>
      <xdr:col>2</xdr:col>
      <xdr:colOff>440268</xdr:colOff>
      <xdr:row>30</xdr:row>
      <xdr:rowOff>135467</xdr:rowOff>
    </xdr:to>
    <mc:AlternateContent xmlns:mc="http://schemas.openxmlformats.org/markup-compatibility/2006">
      <mc:Choice xmlns:a14="http://schemas.microsoft.com/office/drawing/2010/main" Requires="a14">
        <xdr:graphicFrame macro="">
          <xdr:nvGraphicFramePr>
            <xdr:cNvPr id="4" name="Year 4">
              <a:extLst>
                <a:ext uri="{FF2B5EF4-FFF2-40B4-BE49-F238E27FC236}">
                  <a16:creationId xmlns:a16="http://schemas.microsoft.com/office/drawing/2014/main" id="{FD7D409B-EC1E-204D-A78A-871B97667429}"/>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dr:sp macro="" textlink="">
          <xdr:nvSpPr>
            <xdr:cNvPr id="0" name=""/>
            <xdr:cNvSpPr>
              <a:spLocks noTextEdit="1"/>
            </xdr:cNvSpPr>
          </xdr:nvSpPr>
          <xdr:spPr>
            <a:xfrm>
              <a:off x="4605868" y="3920068"/>
              <a:ext cx="1828800" cy="239606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drawings/drawing3.xml><?xml version="1.0" encoding="utf-8"?>
<xdr:wsDr xmlns:xdr="http://schemas.openxmlformats.org/drawingml/2006/spreadsheetDrawing" xmlns:a="http://schemas.openxmlformats.org/drawingml/2006/main">
  <xdr:twoCellAnchor>
    <xdr:from>
      <xdr:col>4</xdr:col>
      <xdr:colOff>166310</xdr:colOff>
      <xdr:row>3</xdr:row>
      <xdr:rowOff>78619</xdr:rowOff>
    </xdr:from>
    <xdr:to>
      <xdr:col>14</xdr:col>
      <xdr:colOff>923472</xdr:colOff>
      <xdr:row>36</xdr:row>
      <xdr:rowOff>120952</xdr:rowOff>
    </xdr:to>
    <xdr:graphicFrame macro="">
      <xdr:nvGraphicFramePr>
        <xdr:cNvPr id="2" name="Chart 1">
          <a:extLst>
            <a:ext uri="{FF2B5EF4-FFF2-40B4-BE49-F238E27FC236}">
              <a16:creationId xmlns:a16="http://schemas.microsoft.com/office/drawing/2014/main" id="{AFA2D264-8CC7-C044-AB54-F90918BDFD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322943</xdr:colOff>
      <xdr:row>20</xdr:row>
      <xdr:rowOff>60476</xdr:rowOff>
    </xdr:from>
    <xdr:to>
      <xdr:col>3</xdr:col>
      <xdr:colOff>649236</xdr:colOff>
      <xdr:row>33</xdr:row>
      <xdr:rowOff>45506</xdr:rowOff>
    </xdr:to>
    <mc:AlternateContent xmlns:mc="http://schemas.openxmlformats.org/markup-compatibility/2006" xmlns:a14="http://schemas.microsoft.com/office/drawing/2010/main">
      <mc:Choice Requires="a14">
        <xdr:graphicFrame macro="">
          <xdr:nvGraphicFramePr>
            <xdr:cNvPr id="3" name="Year 2">
              <a:extLst>
                <a:ext uri="{FF2B5EF4-FFF2-40B4-BE49-F238E27FC236}">
                  <a16:creationId xmlns:a16="http://schemas.microsoft.com/office/drawing/2014/main" id="{308F0521-70FB-5E48-94A7-72B4A0BA7B2C}"/>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3672394" y="4303113"/>
              <a:ext cx="1833545" cy="27064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14</xdr:col>
      <xdr:colOff>1002694</xdr:colOff>
      <xdr:row>3</xdr:row>
      <xdr:rowOff>54428</xdr:rowOff>
    </xdr:from>
    <xdr:to>
      <xdr:col>17</xdr:col>
      <xdr:colOff>287261</xdr:colOff>
      <xdr:row>25</xdr:row>
      <xdr:rowOff>90713</xdr:rowOff>
    </xdr:to>
    <mc:AlternateContent xmlns:mc="http://schemas.openxmlformats.org/markup-compatibility/2006" xmlns:a14="http://schemas.microsoft.com/office/drawing/2010/main">
      <mc:Choice Requires="a14">
        <xdr:graphicFrame macro="">
          <xdr:nvGraphicFramePr>
            <xdr:cNvPr id="4" name="Province 1">
              <a:extLst>
                <a:ext uri="{FF2B5EF4-FFF2-40B4-BE49-F238E27FC236}">
                  <a16:creationId xmlns:a16="http://schemas.microsoft.com/office/drawing/2014/main" id="{6A2F4ED0-47E9-F745-9770-70FF3F774BC3}"/>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rovince 1"/>
            </a:graphicData>
          </a:graphic>
        </xdr:graphicFrame>
      </mc:Choice>
      <mc:Fallback xmlns="">
        <xdr:sp macro="" textlink="">
          <xdr:nvSpPr>
            <xdr:cNvPr id="0" name=""/>
            <xdr:cNvSpPr>
              <a:spLocks noTextEdit="1"/>
            </xdr:cNvSpPr>
          </xdr:nvSpPr>
          <xdr:spPr>
            <a:xfrm>
              <a:off x="16410167" y="738274"/>
              <a:ext cx="2187424" cy="46417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320989</xdr:colOff>
      <xdr:row>20</xdr:row>
      <xdr:rowOff>83737</xdr:rowOff>
    </xdr:from>
    <xdr:to>
      <xdr:col>1</xdr:col>
      <xdr:colOff>1158352</xdr:colOff>
      <xdr:row>31</xdr:row>
      <xdr:rowOff>27912</xdr:rowOff>
    </xdr:to>
    <xdr:sp macro="" textlink="">
      <xdr:nvSpPr>
        <xdr:cNvPr id="5" name="TextBox 4">
          <a:extLst>
            <a:ext uri="{FF2B5EF4-FFF2-40B4-BE49-F238E27FC236}">
              <a16:creationId xmlns:a16="http://schemas.microsoft.com/office/drawing/2014/main" id="{D7B6947D-6D15-E94F-A710-22349347DDB7}"/>
            </a:ext>
          </a:extLst>
        </xdr:cNvPr>
        <xdr:cNvSpPr txBox="1"/>
      </xdr:nvSpPr>
      <xdr:spPr>
        <a:xfrm>
          <a:off x="320989" y="4326374"/>
          <a:ext cx="2791209" cy="2246923"/>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l-GR" sz="1400"/>
            <a:t>Α</a:t>
          </a:r>
          <a:r>
            <a:rPr lang="en-CA" sz="1400"/>
            <a:t>s</a:t>
          </a:r>
          <a:r>
            <a:rPr lang="en-CA" sz="1400" baseline="0"/>
            <a:t> modelled in the chart Manitoba's male incarcerations was higher than female.</a:t>
          </a:r>
          <a:endParaRPr lang="en-GB" sz="14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393700</xdr:colOff>
      <xdr:row>12</xdr:row>
      <xdr:rowOff>12700</xdr:rowOff>
    </xdr:from>
    <xdr:to>
      <xdr:col>6</xdr:col>
      <xdr:colOff>533400</xdr:colOff>
      <xdr:row>18</xdr:row>
      <xdr:rowOff>88900</xdr:rowOff>
    </xdr:to>
    <xdr:sp macro="" textlink="">
      <xdr:nvSpPr>
        <xdr:cNvPr id="2" name="TextBox 1">
          <a:extLst>
            <a:ext uri="{FF2B5EF4-FFF2-40B4-BE49-F238E27FC236}">
              <a16:creationId xmlns:a16="http://schemas.microsoft.com/office/drawing/2014/main" id="{6D7CB2D3-4D7E-1C4D-B63D-969FB963CDD2}"/>
            </a:ext>
          </a:extLst>
        </xdr:cNvPr>
        <xdr:cNvSpPr txBox="1"/>
      </xdr:nvSpPr>
      <xdr:spPr>
        <a:xfrm>
          <a:off x="3721100" y="2451100"/>
          <a:ext cx="4699000" cy="129540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0" i="0" u="none" strike="noStrike">
              <a:solidFill>
                <a:schemeClr val="dk1"/>
              </a:solidFill>
              <a:effectLst/>
              <a:latin typeface="+mn-lt"/>
              <a:ea typeface="+mn-ea"/>
              <a:cs typeface="+mn-cs"/>
            </a:rPr>
            <a:t>In cells C6 and C7 the results for the percent of those with indigenous identity that were incarcerated</a:t>
          </a:r>
          <a:r>
            <a:rPr lang="en-CA"/>
            <a:t> </a:t>
          </a:r>
          <a:r>
            <a:rPr lang="en-CA" sz="1100" b="0" i="0" u="none" strike="noStrike">
              <a:solidFill>
                <a:schemeClr val="dk1"/>
              </a:solidFill>
              <a:effectLst/>
              <a:latin typeface="+mn-lt"/>
              <a:ea typeface="+mn-ea"/>
              <a:cs typeface="+mn-cs"/>
            </a:rPr>
            <a:t>based on the total amount of incarcerations per that year are modelled. The filter is used to select the</a:t>
          </a:r>
          <a:r>
            <a:rPr lang="en-CA"/>
            <a:t> </a:t>
          </a:r>
          <a:r>
            <a:rPr lang="en-CA" sz="1100" b="0" i="0" u="none" strike="noStrike">
              <a:solidFill>
                <a:schemeClr val="dk1"/>
              </a:solidFill>
              <a:effectLst/>
              <a:latin typeface="+mn-lt"/>
              <a:ea typeface="+mn-ea"/>
              <a:cs typeface="+mn-cs"/>
            </a:rPr>
            <a:t>period 2019/2020.</a:t>
          </a:r>
          <a:endParaRPr lang="en-GB" sz="1100"/>
        </a:p>
      </xdr:txBody>
    </xdr:sp>
    <xdr:clientData/>
  </xdr:twoCellAnchor>
  <xdr:twoCellAnchor editAs="oneCell">
    <xdr:from>
      <xdr:col>0</xdr:col>
      <xdr:colOff>495300</xdr:colOff>
      <xdr:row>11</xdr:row>
      <xdr:rowOff>63500</xdr:rowOff>
    </xdr:from>
    <xdr:to>
      <xdr:col>2</xdr:col>
      <xdr:colOff>38100</xdr:colOff>
      <xdr:row>24</xdr:row>
      <xdr:rowOff>41272</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BADA032F-F720-034D-8114-FC3175032C83}"/>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495300" y="23749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drawings/drawing5.xml><?xml version="1.0" encoding="utf-8"?>
<xdr:wsDr xmlns:xdr="http://schemas.openxmlformats.org/drawingml/2006/spreadsheetDrawing" xmlns:a="http://schemas.openxmlformats.org/drawingml/2006/main">
  <xdr:twoCellAnchor>
    <xdr:from>
      <xdr:col>0</xdr:col>
      <xdr:colOff>57498</xdr:colOff>
      <xdr:row>7</xdr:row>
      <xdr:rowOff>13955</xdr:rowOff>
    </xdr:from>
    <xdr:to>
      <xdr:col>9</xdr:col>
      <xdr:colOff>532580</xdr:colOff>
      <xdr:row>35</xdr:row>
      <xdr:rowOff>150215</xdr:rowOff>
    </xdr:to>
    <xdr:graphicFrame macro="">
      <xdr:nvGraphicFramePr>
        <xdr:cNvPr id="2" name="Chart 1">
          <a:extLst>
            <a:ext uri="{FF2B5EF4-FFF2-40B4-BE49-F238E27FC236}">
              <a16:creationId xmlns:a16="http://schemas.microsoft.com/office/drawing/2014/main" id="{7C29B5C5-E8F3-D540-91F0-D812E6DBDD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662339</xdr:colOff>
      <xdr:row>9</xdr:row>
      <xdr:rowOff>170181</xdr:rowOff>
    </xdr:from>
    <xdr:to>
      <xdr:col>13</xdr:col>
      <xdr:colOff>791851</xdr:colOff>
      <xdr:row>23</xdr:row>
      <xdr:rowOff>106682</xdr:rowOff>
    </xdr:to>
    <mc:AlternateContent xmlns:mc="http://schemas.openxmlformats.org/markup-compatibility/2006" xmlns:a14="http://schemas.microsoft.com/office/drawing/2010/main">
      <mc:Choice Requires="a14">
        <xdr:graphicFrame macro="">
          <xdr:nvGraphicFramePr>
            <xdr:cNvPr id="3" name="Year 3">
              <a:extLst>
                <a:ext uri="{FF2B5EF4-FFF2-40B4-BE49-F238E27FC236}">
                  <a16:creationId xmlns:a16="http://schemas.microsoft.com/office/drawing/2014/main" id="{54B79A38-D331-F04A-95B0-13838DFD8BD5}"/>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8705672" y="2095665"/>
              <a:ext cx="3406932" cy="280424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drawings/drawing6.xml><?xml version="1.0" encoding="utf-8"?>
<xdr:wsDr xmlns:xdr="http://schemas.openxmlformats.org/drawingml/2006/spreadsheetDrawing" xmlns:a="http://schemas.openxmlformats.org/drawingml/2006/main">
  <xdr:twoCellAnchor editAs="oneCell">
    <xdr:from>
      <xdr:col>4</xdr:col>
      <xdr:colOff>259443</xdr:colOff>
      <xdr:row>2</xdr:row>
      <xdr:rowOff>65314</xdr:rowOff>
    </xdr:from>
    <xdr:to>
      <xdr:col>7</xdr:col>
      <xdr:colOff>526143</xdr:colOff>
      <xdr:row>22</xdr:row>
      <xdr:rowOff>7256</xdr:rowOff>
    </xdr:to>
    <mc:AlternateContent xmlns:mc="http://schemas.openxmlformats.org/markup-compatibility/2006" xmlns:a14="http://schemas.microsoft.com/office/drawing/2010/main">
      <mc:Choice Requires="a14">
        <xdr:graphicFrame macro="">
          <xdr:nvGraphicFramePr>
            <xdr:cNvPr id="2" name="Province/Territory 1">
              <a:extLst>
                <a:ext uri="{FF2B5EF4-FFF2-40B4-BE49-F238E27FC236}">
                  <a16:creationId xmlns:a16="http://schemas.microsoft.com/office/drawing/2014/main" id="{5D6180F5-216A-1147-81C4-58273C1B2417}"/>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rovince/Territory 1"/>
            </a:graphicData>
          </a:graphic>
        </xdr:graphicFrame>
      </mc:Choice>
      <mc:Fallback xmlns="">
        <xdr:sp macro="" textlink="">
          <xdr:nvSpPr>
            <xdr:cNvPr id="0" name=""/>
            <xdr:cNvSpPr>
              <a:spLocks noTextEdit="1"/>
            </xdr:cNvSpPr>
          </xdr:nvSpPr>
          <xdr:spPr>
            <a:xfrm>
              <a:off x="7589157" y="555171"/>
              <a:ext cx="2842986" cy="393337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38100</xdr:colOff>
      <xdr:row>16</xdr:row>
      <xdr:rowOff>139700</xdr:rowOff>
    </xdr:from>
    <xdr:to>
      <xdr:col>4</xdr:col>
      <xdr:colOff>12700</xdr:colOff>
      <xdr:row>22</xdr:row>
      <xdr:rowOff>114300</xdr:rowOff>
    </xdr:to>
    <xdr:sp macro="" textlink="">
      <xdr:nvSpPr>
        <xdr:cNvPr id="3" name="TextBox 2">
          <a:extLst>
            <a:ext uri="{FF2B5EF4-FFF2-40B4-BE49-F238E27FC236}">
              <a16:creationId xmlns:a16="http://schemas.microsoft.com/office/drawing/2014/main" id="{51C0C174-71F4-974F-86FB-70FF7A20259A}"/>
            </a:ext>
          </a:extLst>
        </xdr:cNvPr>
        <xdr:cNvSpPr txBox="1"/>
      </xdr:nvSpPr>
      <xdr:spPr>
        <a:xfrm>
          <a:off x="38100" y="3467100"/>
          <a:ext cx="7289800" cy="119380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aseline="0"/>
            <a:t>The total female to male that received custodial admissions in 2019/2020 is in cell D16.</a:t>
          </a:r>
        </a:p>
        <a:p>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12700</xdr:colOff>
      <xdr:row>16</xdr:row>
      <xdr:rowOff>139700</xdr:rowOff>
    </xdr:from>
    <xdr:to>
      <xdr:col>6</xdr:col>
      <xdr:colOff>25400</xdr:colOff>
      <xdr:row>22</xdr:row>
      <xdr:rowOff>114300</xdr:rowOff>
    </xdr:to>
    <xdr:sp macro="" textlink="">
      <xdr:nvSpPr>
        <xdr:cNvPr id="2" name="TextBox 1">
          <a:extLst>
            <a:ext uri="{FF2B5EF4-FFF2-40B4-BE49-F238E27FC236}">
              <a16:creationId xmlns:a16="http://schemas.microsoft.com/office/drawing/2014/main" id="{3F243468-2170-394B-9375-A5FB02770D54}"/>
            </a:ext>
          </a:extLst>
        </xdr:cNvPr>
        <xdr:cNvSpPr txBox="1"/>
      </xdr:nvSpPr>
      <xdr:spPr>
        <a:xfrm>
          <a:off x="3530600" y="3467100"/>
          <a:ext cx="7797800" cy="119380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 Cell D16 shows the total youth community admissions in Canada</a:t>
          </a:r>
        </a:p>
        <a:p>
          <a:r>
            <a:rPr lang="en-US" sz="1100" baseline="0"/>
            <a:t>- Cell E16 shows the total youth community admission in Canada</a:t>
          </a:r>
        </a:p>
        <a:p>
          <a:endParaRPr lang="en-US" sz="1100"/>
        </a:p>
      </xdr:txBody>
    </xdr:sp>
    <xdr:clientData/>
  </xdr:twoCellAnchor>
  <xdr:twoCellAnchor editAs="oneCell">
    <xdr:from>
      <xdr:col>0</xdr:col>
      <xdr:colOff>215900</xdr:colOff>
      <xdr:row>2</xdr:row>
      <xdr:rowOff>38100</xdr:rowOff>
    </xdr:from>
    <xdr:to>
      <xdr:col>1</xdr:col>
      <xdr:colOff>1803400</xdr:colOff>
      <xdr:row>22</xdr:row>
      <xdr:rowOff>0</xdr:rowOff>
    </xdr:to>
    <mc:AlternateContent xmlns:mc="http://schemas.openxmlformats.org/markup-compatibility/2006" xmlns:a14="http://schemas.microsoft.com/office/drawing/2010/main">
      <mc:Choice Requires="a14">
        <xdr:graphicFrame macro="">
          <xdr:nvGraphicFramePr>
            <xdr:cNvPr id="3" name="Province/Territory 2">
              <a:extLst>
                <a:ext uri="{FF2B5EF4-FFF2-40B4-BE49-F238E27FC236}">
                  <a16:creationId xmlns:a16="http://schemas.microsoft.com/office/drawing/2014/main" id="{46889324-A336-9B40-8872-F918F3EAA9D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rovince/Territory 2"/>
            </a:graphicData>
          </a:graphic>
        </xdr:graphicFrame>
      </mc:Choice>
      <mc:Fallback xmlns="">
        <xdr:sp macro="" textlink="">
          <xdr:nvSpPr>
            <xdr:cNvPr id="0" name=""/>
            <xdr:cNvSpPr>
              <a:spLocks noTextEdit="1"/>
            </xdr:cNvSpPr>
          </xdr:nvSpPr>
          <xdr:spPr>
            <a:xfrm>
              <a:off x="215900" y="526562"/>
              <a:ext cx="3063739" cy="408668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drawings/drawing8.xml><?xml version="1.0" encoding="utf-8"?>
<xdr:wsDr xmlns:xdr="http://schemas.openxmlformats.org/drawingml/2006/spreadsheetDrawing" xmlns:a="http://schemas.openxmlformats.org/drawingml/2006/main">
  <xdr:twoCellAnchor>
    <xdr:from>
      <xdr:col>0</xdr:col>
      <xdr:colOff>302684</xdr:colOff>
      <xdr:row>17</xdr:row>
      <xdr:rowOff>177799</xdr:rowOff>
    </xdr:from>
    <xdr:to>
      <xdr:col>3</xdr:col>
      <xdr:colOff>0</xdr:colOff>
      <xdr:row>45</xdr:row>
      <xdr:rowOff>50798</xdr:rowOff>
    </xdr:to>
    <xdr:graphicFrame macro="">
      <xdr:nvGraphicFramePr>
        <xdr:cNvPr id="3" name="Chart 1">
          <a:extLst>
            <a:ext uri="{FF2B5EF4-FFF2-40B4-BE49-F238E27FC236}">
              <a16:creationId xmlns:a16="http://schemas.microsoft.com/office/drawing/2014/main" id="{1198B01C-5D41-F347-A207-0DB9A1E791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38100</xdr:colOff>
      <xdr:row>10</xdr:row>
      <xdr:rowOff>101600</xdr:rowOff>
    </xdr:from>
    <xdr:to>
      <xdr:col>6</xdr:col>
      <xdr:colOff>469900</xdr:colOff>
      <xdr:row>32</xdr:row>
      <xdr:rowOff>63500</xdr:rowOff>
    </xdr:to>
    <xdr:graphicFrame macro="">
      <xdr:nvGraphicFramePr>
        <xdr:cNvPr id="2" name="Chart 1">
          <a:extLst>
            <a:ext uri="{FF2B5EF4-FFF2-40B4-BE49-F238E27FC236}">
              <a16:creationId xmlns:a16="http://schemas.microsoft.com/office/drawing/2014/main" id="{EF056C17-FBAD-ED4E-B729-1982B611F6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Prabhsimran Singh" id="{97B4B012-3151-5D43-94E9-92697D978C22}" userId="806c3ba2beeae2ac"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microsoft.com/office/2006/relationships/xlExternalLinkPath/xlPathMissing" Target="bsys%20dashboard%20updated.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microsoft.com/office/2006/relationships/xlExternalLinkPath/xlPathMissing" Target="bsys%20dashboard%20updated.xlsx" TargetMode="External"/><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2" Type="http://schemas.openxmlformats.org/officeDocument/2006/relationships/externalLinkPath" Target="ADMISSIONS%20BY%20SEX.xlsx" TargetMode="External"/><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613.583693287037" createdVersion="7" refreshedVersion="7" minRefreshableVersion="3" recordCount="23" xr:uid="{9FB089B9-0213-A349-AE8D-43154D653F21}">
  <cacheSource type="worksheet">
    <worksheetSource name="Table3"/>
  </cacheSource>
  <cacheFields count="2">
    <cacheField name="Year" numFmtId="0">
      <sharedItems containsSemiMixedTypes="0" containsString="0" containsNumber="1" containsInteger="1" minValue="1998" maxValue="2020" count="23">
        <n v="1998"/>
        <n v="1999"/>
        <n v="2000"/>
        <n v="2001"/>
        <n v="2002"/>
        <n v="2003"/>
        <n v="2004"/>
        <n v="2005"/>
        <n v="2006"/>
        <n v="2007"/>
        <n v="2008"/>
        <n v="2009"/>
        <n v="2010"/>
        <n v="2011"/>
        <n v="2012"/>
        <n v="2013"/>
        <n v="2014"/>
        <n v="2015"/>
        <n v="2016"/>
        <n v="2017"/>
        <n v="2018"/>
        <n v="2019"/>
        <n v="2020"/>
      </sharedItems>
    </cacheField>
    <cacheField name=" Youth Admission (ages 12 to 18) " numFmtId="3">
      <sharedItems containsSemiMixedTypes="0" containsString="0" containsNumber="1" containsInteger="1" minValue="14578" maxValue="70542"/>
    </cacheField>
  </cacheFields>
  <extLst>
    <ext xmlns:x14="http://schemas.microsoft.com/office/spreadsheetml/2009/9/main" uri="{725AE2AE-9491-48be-B2B4-4EB974FC3084}">
      <x14:pivotCacheDefinition pivotCacheId="1417862345"/>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617.531304861113" createdVersion="7" refreshedVersion="7" minRefreshableVersion="3" recordCount="5" xr:uid="{4CF98385-C246-DD42-99BC-58A4C2E16FC4}">
  <cacheSource type="worksheet">
    <worksheetSource ref="A4:D9" sheet="Q8"/>
  </cacheSource>
  <cacheFields count="4">
    <cacheField name="Year" numFmtId="0">
      <sharedItems containsSemiMixedTypes="0" containsString="0" containsNumber="1" containsInteger="1" minValue="2016" maxValue="2020" count="5">
        <n v="2016"/>
        <n v="2017"/>
        <n v="2018"/>
        <n v="2019"/>
        <n v="2020"/>
      </sharedItems>
    </cacheField>
    <cacheField name="Indigenous" numFmtId="3">
      <sharedItems containsSemiMixedTypes="0" containsString="0" containsNumber="1" containsInteger="1" minValue="5642" maxValue="8262" count="5">
        <n v="5642"/>
        <n v="8262"/>
        <n v="7269"/>
        <n v="6258"/>
        <n v="7325"/>
      </sharedItems>
    </cacheField>
    <cacheField name="Non-Indigenous " numFmtId="3">
      <sharedItems containsSemiMixedTypes="0" containsString="0" containsNumber="1" containsInteger="1" minValue="7958" maxValue="10649" count="5">
        <n v="10649"/>
        <n v="9605"/>
        <n v="9127"/>
        <n v="7958"/>
        <n v="9820"/>
      </sharedItems>
    </cacheField>
    <cacheField name="Idenity Unknown" numFmtId="0">
      <sharedItems containsSemiMixedTypes="0" containsString="0" containsNumber="1" containsInteger="1" minValue="254" maxValue="1202" count="5">
        <n v="254"/>
        <n v="1202"/>
        <n v="840"/>
        <n v="362"/>
        <n v="473"/>
      </sharedItems>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617.551084375002" createdVersion="7" refreshedVersion="7" minRefreshableVersion="3" recordCount="5" xr:uid="{90DE8ABF-5DD4-1048-BD4A-3AA4451CAA7D}">
  <cacheSource type="worksheet">
    <worksheetSource ref="A2:B7" sheet="Q8 - Table"/>
  </cacheSource>
  <cacheFields count="2">
    <cacheField name="Year" numFmtId="0">
      <sharedItems containsSemiMixedTypes="0" containsString="0" containsNumber="1" containsInteger="1" minValue="2016" maxValue="2020" count="5">
        <n v="2016"/>
        <n v="2017"/>
        <n v="2018"/>
        <n v="2019"/>
        <n v="2020"/>
      </sharedItems>
    </cacheField>
    <cacheField name=" Youth Admission (ages 12 to 18) " numFmtId="3">
      <sharedItems containsSemiMixedTypes="0" containsString="0" containsNumber="1" containsInteger="1" minValue="14578" maxValue="19069" count="5">
        <n v="16545"/>
        <n v="19069"/>
        <n v="17236"/>
        <n v="14578"/>
        <n v="17618"/>
      </sharedItems>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617.569331597224" createdVersion="7" refreshedVersion="7" minRefreshableVersion="3" recordCount="23" xr:uid="{0E175C8E-D080-F440-A503-CCCA7CA75337}">
  <cacheSource type="worksheet">
    <worksheetSource ref="A2:H25" sheet="Q4 - Table"/>
  </cacheSource>
  <cacheFields count="8">
    <cacheField name="Year" numFmtId="0">
      <sharedItems containsSemiMixedTypes="0" containsString="0" containsNumber="1" containsInteger="1" minValue="1998" maxValue="2020" count="23">
        <n v="1998"/>
        <n v="1999"/>
        <n v="2000"/>
        <n v="2001"/>
        <n v="2002"/>
        <n v="2003"/>
        <n v="2004"/>
        <n v="2005"/>
        <n v="2006"/>
        <n v="2007"/>
        <n v="2008"/>
        <n v="2009"/>
        <n v="2010"/>
        <n v="2011"/>
        <n v="2012"/>
        <n v="2013"/>
        <n v="2014"/>
        <n v="2015"/>
        <n v="2016"/>
        <n v="2017"/>
        <n v="2018"/>
        <n v="2019"/>
        <n v="2020"/>
      </sharedItems>
    </cacheField>
    <cacheField name="Twelve" numFmtId="0">
      <sharedItems containsSemiMixedTypes="0" containsString="0" containsNumber="1" containsInteger="1" minValue="112" maxValue="948" count="22">
        <n v="948"/>
        <n v="839"/>
        <n v="735"/>
        <n v="646"/>
        <n v="624"/>
        <n v="222"/>
        <n v="300"/>
        <n v="468"/>
        <n v="394"/>
        <n v="436"/>
        <n v="370"/>
        <n v="331"/>
        <n v="311"/>
        <n v="216"/>
        <n v="208"/>
        <n v="190"/>
        <n v="157"/>
        <n v="131"/>
        <n v="112"/>
        <n v="135"/>
        <n v="141"/>
        <n v="165"/>
      </sharedItems>
    </cacheField>
    <cacheField name="Thirteen" numFmtId="0">
      <sharedItems containsSemiMixedTypes="0" containsString="0" containsNumber="1" containsInteger="1" minValue="539" maxValue="3334"/>
    </cacheField>
    <cacheField name="Fourteen" numFmtId="3">
      <sharedItems containsSemiMixedTypes="0" containsString="0" containsNumber="1" containsInteger="1" minValue="1401" maxValue="7434" count="23">
        <n v="7434"/>
        <n v="7084"/>
        <n v="6518"/>
        <n v="6291"/>
        <n v="6164"/>
        <n v="2349"/>
        <n v="3950"/>
        <n v="4924"/>
        <n v="4405"/>
        <n v="4649"/>
        <n v="4492"/>
        <n v="4168"/>
        <n v="3682"/>
        <n v="3271"/>
        <n v="2952"/>
        <n v="2237"/>
        <n v="1949"/>
        <n v="1684"/>
        <n v="1491"/>
        <n v="1762"/>
        <n v="1552"/>
        <n v="1401"/>
        <n v="1823"/>
      </sharedItems>
    </cacheField>
    <cacheField name="Fifteen" numFmtId="3">
      <sharedItems containsSemiMixedTypes="0" containsString="0" containsNumber="1" containsInteger="1" minValue="2419" maxValue="11993"/>
    </cacheField>
    <cacheField name="Sixteen" numFmtId="3">
      <sharedItems containsSemiMixedTypes="0" containsString="0" containsNumber="1" containsInteger="1" minValue="3281" maxValue="15052" count="23">
        <n v="15052"/>
        <n v="14585"/>
        <n v="13962"/>
        <n v="14361"/>
        <n v="14713"/>
        <n v="10802"/>
        <n v="11711"/>
        <n v="11507"/>
        <n v="10693"/>
        <n v="10435"/>
        <n v="11059"/>
        <n v="10577"/>
        <n v="9751"/>
        <n v="8723"/>
        <n v="8099"/>
        <n v="6201"/>
        <n v="5313"/>
        <n v="4400"/>
        <n v="4082"/>
        <n v="4667"/>
        <n v="4222"/>
        <n v="3281"/>
        <n v="4094"/>
      </sharedItems>
    </cacheField>
    <cacheField name="Seventeen" numFmtId="3">
      <sharedItems containsSemiMixedTypes="0" containsString="0" containsNumber="1" containsInteger="1" minValue="4402" maxValue="13727" count="23">
        <n v="12800"/>
        <n v="13505"/>
        <n v="12860"/>
        <n v="13538"/>
        <n v="13727"/>
        <n v="13045"/>
        <n v="12953"/>
        <n v="12819"/>
        <n v="12005"/>
        <n v="11864"/>
        <n v="12346"/>
        <n v="12073"/>
        <n v="11620"/>
        <n v="10226"/>
        <n v="9928"/>
        <n v="7610"/>
        <n v="6260"/>
        <n v="5398"/>
        <n v="5166"/>
        <n v="5785"/>
        <n v="5096"/>
        <n v="4402"/>
        <n v="4843"/>
      </sharedItems>
    </cacheField>
    <cacheField name="Eighteen" numFmtId="3">
      <sharedItems containsSemiMixedTypes="0" containsString="0" containsNumber="1" containsInteger="1" minValue="2255" maxValue="6227" count="22">
        <n v="4393"/>
        <n v="4803"/>
        <n v="4628"/>
        <n v="4874"/>
        <n v="5933"/>
        <n v="6227"/>
        <n v="5118"/>
        <n v="5802"/>
        <n v="4929"/>
        <n v="4067"/>
        <n v="4956"/>
        <n v="4940"/>
        <n v="4496"/>
        <n v="4128"/>
        <n v="3097"/>
        <n v="2928"/>
        <n v="2461"/>
        <n v="2255"/>
        <n v="2757"/>
        <n v="2667"/>
        <n v="2392"/>
        <n v="2926"/>
      </sharedItems>
    </cacheField>
  </cacheFields>
  <extLst>
    <ext xmlns:x14="http://schemas.microsoft.com/office/spreadsheetml/2009/9/main" uri="{725AE2AE-9491-48be-B2B4-4EB974FC3084}">
      <x14:pivotCacheDefinition pivotCacheId="776874673"/>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onyem O" refreshedDate="44621.597448842593" createdVersion="5" refreshedVersion="7" minRefreshableVersion="3" recordCount="0" supportSubquery="1" supportAdvancedDrill="1" xr:uid="{F42EC8E9-14D1-4B6E-8053-D9BBC56D6D7A}">
  <cacheSource type="external" connectionId="1"/>
  <cacheFields count="4">
    <cacheField name="[Measures].[Sum of Females]" caption="Sum of Females" numFmtId="0" hierarchy="5" level="32767"/>
    <cacheField name="[Measures].[Sum of Males]" caption="Sum of Males" numFmtId="0" hierarchy="4" level="32767"/>
    <cacheField name="[Table1].[Province].[Province]" caption="Province" numFmtId="0" hierarchy="1" level="1">
      <sharedItems count="12">
        <s v="Alberta"/>
        <s v="British Columbia"/>
        <s v="Manitoba"/>
        <s v="New Brunswick"/>
        <s v="Newfoundland and Labrador"/>
        <s v="Northwest Territories"/>
        <s v="Nova Scotia"/>
        <s v="Nunavut"/>
        <s v="Ontario"/>
        <s v="Prince Edward Island"/>
        <s v="Saskatchewan"/>
        <s v="Yukon"/>
      </sharedItems>
    </cacheField>
    <cacheField name="[Measures].[_Sum of Females Status]" caption="_Sum of Females Status" numFmtId="0" hierarchy="9" level="32767"/>
  </cacheFields>
  <cacheHierarchies count="10">
    <cacheHierarchy uniqueName="[Table1].[Year]" caption="Year" attribute="1" defaultMemberUniqueName="[Table1].[Year].[All]" allUniqueName="[Table1].[Year].[All]" dimensionUniqueName="[Table1]" displayFolder="" count="2" memberValueDatatype="20" unbalanced="0"/>
    <cacheHierarchy uniqueName="[Table1].[Province]" caption="Province" attribute="1" defaultMemberUniqueName="[Table1].[Province].[All]" allUniqueName="[Table1].[Province].[All]" dimensionUniqueName="[Table1]" displayFolder="" count="2" memberValueDatatype="130" unbalanced="0">
      <fieldsUsage count="2">
        <fieldUsage x="-1"/>
        <fieldUsage x="2"/>
      </fieldsUsage>
    </cacheHierarchy>
    <cacheHierarchy uniqueName="[Table1].[Males]" caption="Males" attribute="1" defaultMemberUniqueName="[Table1].[Males].[All]" allUniqueName="[Table1].[Males].[All]" dimensionUniqueName="[Table1]" displayFolder="" count="2" memberValueDatatype="20" unbalanced="0"/>
    <cacheHierarchy uniqueName="[Table1].[Females]" caption="Females" attribute="1" defaultMemberUniqueName="[Table1].[Females].[All]" allUniqueName="[Table1].[Females].[All]" dimensionUniqueName="[Table1]" displayFolder="" count="2" memberValueDatatype="20" unbalanced="0"/>
    <cacheHierarchy uniqueName="[Measures].[Sum of Males]" caption="Sum of Males" measure="1" displayFolder="" measureGroup="Table1" count="0" oneField="1">
      <fieldsUsage count="1">
        <fieldUsage x="1"/>
      </fieldsUsage>
    </cacheHierarchy>
    <cacheHierarchy uniqueName="[Measures].[Sum of Females]" caption="Sum of Females" measure="1" displayFolder="" measureGroup="Table1" count="0" oneField="1">
      <fieldsUsage count="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_Sum of Females Goal]" caption="_Sum of Females Goal" measure="1" displayFolder="" measureGroup="Table1" count="0" hidden="1"/>
    <cacheHierarchy uniqueName="[Measures].[_Sum of Females Status]" caption="_Sum of Females Status" measure="1" iconSet="11" displayFolder="" measureGroup="Table1" count="0" oneField="1" hidden="1">
      <fieldsUsage count="1">
        <fieldUsage x="3"/>
      </fieldsUsage>
    </cacheHierarchy>
  </cacheHierarchies>
  <kpis count="1">
    <kpi uniqueName="Sum of Females" caption="Sum of Females" displayFolder="" measureGroup="Table1" parent="" value="[Measures].[Sum of Females]" goal="[Measures].[_Sum of Females Goal]" status="[Measures].[_Sum of Females Status]" trend="" weight=""/>
  </kpis>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khman" refreshedDate="44613.625220949078" createdVersion="7" refreshedVersion="7" minRefreshableVersion="3" recordCount="23" xr:uid="{67E09647-5F9A-414E-B454-BDCCD7A69E3C}">
  <cacheSource type="worksheet">
    <worksheetSource name="Table5"/>
  </cacheSource>
  <cacheFields count="3">
    <cacheField name="Year" numFmtId="0">
      <sharedItems containsSemiMixedTypes="0" containsString="0" containsNumber="1" containsInteger="1" minValue="1998" maxValue="2020" count="23">
        <n v="1998"/>
        <n v="1999"/>
        <n v="2000"/>
        <n v="2001"/>
        <n v="2002"/>
        <n v="2003"/>
        <n v="2004"/>
        <n v="2005"/>
        <n v="2006"/>
        <n v="2007"/>
        <n v="2008"/>
        <n v="2009"/>
        <n v="2010"/>
        <n v="2011"/>
        <n v="2012"/>
        <n v="2013"/>
        <n v="2014"/>
        <n v="2015"/>
        <n v="2016"/>
        <n v="2017"/>
        <n v="2018"/>
        <n v="2019"/>
        <n v="2020"/>
      </sharedItems>
    </cacheField>
    <cacheField name="Males" numFmtId="3">
      <sharedItems containsSemiMixedTypes="0" containsString="0" containsNumber="1" containsInteger="1" minValue="11279" maxValue="44546" count="23">
        <n v="44546"/>
        <n v="43939"/>
        <n v="41047"/>
        <n v="41827"/>
        <n v="42831"/>
        <n v="30041"/>
        <n v="35881"/>
        <n v="36609"/>
        <n v="35076"/>
        <n v="34173"/>
        <n v="35814"/>
        <n v="34081"/>
        <n v="31608"/>
        <n v="28096"/>
        <n v="26243"/>
        <n v="18852"/>
        <n v="16163"/>
        <n v="13583"/>
        <n v="12437"/>
        <n v="14451"/>
        <n v="13140"/>
        <n v="11279"/>
        <n v="13777"/>
      </sharedItems>
    </cacheField>
    <cacheField name="Females" numFmtId="3">
      <sharedItems containsSemiMixedTypes="0" containsString="0" containsNumber="1" containsInteger="1" minValue="3247" maxValue="11862" count="23">
        <n v="11500"/>
        <n v="11862"/>
        <n v="10993"/>
        <n v="11126"/>
        <n v="11543"/>
        <n v="7555"/>
        <n v="9646"/>
        <n v="9500"/>
        <n v="9381"/>
        <n v="9225"/>
        <n v="9787"/>
        <n v="9781"/>
        <n v="9262"/>
        <n v="8525"/>
        <n v="7735"/>
        <n v="5558"/>
        <n v="4806"/>
        <n v="4161"/>
        <n v="4101"/>
        <n v="4596"/>
        <n v="4032"/>
        <n v="3247"/>
        <n v="3793"/>
      </sharedItems>
    </cacheField>
  </cacheFields>
  <extLst>
    <ext xmlns:x14="http://schemas.microsoft.com/office/spreadsheetml/2009/9/main" uri="{725AE2AE-9491-48be-B2B4-4EB974FC3084}">
      <x14:pivotCacheDefinition pivotCacheId="56464595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613.970445370367" createdVersion="7" refreshedVersion="7" minRefreshableVersion="3" recordCount="23" xr:uid="{73BA94EC-2203-BC4F-820A-9A4FF4695A15}">
  <cacheSource type="worksheet">
    <worksheetSource ref="B3:E26" sheet="Table 4 - dashboard" r:id="rId2"/>
  </cacheSource>
  <cacheFields count="4">
    <cacheField name="Year" numFmtId="0">
      <sharedItems containsSemiMixedTypes="0" containsString="0" containsNumber="1" containsInteger="1" minValue="1998" maxValue="2020" count="23">
        <n v="1998"/>
        <n v="1999"/>
        <n v="2000"/>
        <n v="2001"/>
        <n v="2002"/>
        <n v="2003"/>
        <n v="2004"/>
        <n v="2005"/>
        <n v="2006"/>
        <n v="2007"/>
        <n v="2008"/>
        <n v="2009"/>
        <n v="2010"/>
        <n v="2011"/>
        <n v="2012"/>
        <n v="2013"/>
        <n v="2014"/>
        <n v="2015"/>
        <n v="2016"/>
        <n v="2017"/>
        <n v="2018"/>
        <n v="2019"/>
        <n v="2020"/>
      </sharedItems>
    </cacheField>
    <cacheField name="Indigenous" numFmtId="3">
      <sharedItems containsSemiMixedTypes="0" containsString="0" containsNumber="1" containsInteger="1" minValue="5642" maxValue="12050" count="23">
        <n v="8970"/>
        <n v="10222"/>
        <n v="9717"/>
        <n v="10331"/>
        <n v="10058"/>
        <n v="8528"/>
        <n v="8199"/>
        <n v="10426"/>
        <n v="10258"/>
        <n v="10424"/>
        <n v="12050"/>
        <n v="11912"/>
        <n v="11306"/>
        <n v="10411"/>
        <n v="10578"/>
        <n v="7667"/>
        <n v="6853"/>
        <n v="5714"/>
        <n v="5642"/>
        <n v="8262"/>
        <n v="7269"/>
        <n v="6258"/>
        <n v="7325"/>
      </sharedItems>
    </cacheField>
    <cacheField name="Non-Indigenous " numFmtId="3">
      <sharedItems containsSemiMixedTypes="0" containsString="0" containsNumber="1" containsInteger="1" minValue="7958" maxValue="44500" count="23">
        <n v="44500"/>
        <n v="42079"/>
        <n v="39399"/>
        <n v="40625"/>
        <n v="42104"/>
        <n v="29299"/>
        <n v="35097"/>
        <n v="35072"/>
        <n v="33377"/>
        <n v="32522"/>
        <n v="32938"/>
        <n v="31074"/>
        <n v="28827"/>
        <n v="25519"/>
        <n v="22715"/>
        <n v="16471"/>
        <n v="13802"/>
        <n v="11743"/>
        <n v="10649"/>
        <n v="9605"/>
        <n v="9127"/>
        <n v="7958"/>
        <n v="9820"/>
      </sharedItems>
    </cacheField>
    <cacheField name="Idenity Unknown" numFmtId="0">
      <sharedItems containsSemiMixedTypes="0" containsString="0" containsNumber="1" containsInteger="1" minValue="254" maxValue="18083" count="23">
        <n v="17072"/>
        <n v="17888"/>
        <n v="17154"/>
        <n v="15367"/>
        <n v="18083"/>
        <n v="14664"/>
        <n v="15202"/>
        <n v="8506"/>
        <n v="13691"/>
        <n v="14552"/>
        <n v="15334"/>
        <n v="15981"/>
        <n v="15377"/>
        <n v="14982"/>
        <n v="691"/>
        <n v="287"/>
        <n v="320"/>
        <n v="295"/>
        <n v="254"/>
        <n v="1202"/>
        <n v="840"/>
        <n v="362"/>
        <n v="473"/>
      </sharedItems>
    </cacheField>
  </cacheFields>
  <extLst>
    <ext xmlns:x14="http://schemas.microsoft.com/office/spreadsheetml/2009/9/main" uri="{725AE2AE-9491-48be-B2B4-4EB974FC3084}">
      <x14:pivotCacheDefinition pivotCacheId="108924158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ncy Virdi" refreshedDate="44615.482985995368" createdVersion="7" refreshedVersion="7" minRefreshableVersion="3" recordCount="12" xr:uid="{1E00ADCE-A722-074E-8CF8-713418C7ACA9}">
  <cacheSource type="worksheet">
    <worksheetSource ref="A3:C15" sheet="Community Custodial Admission" r:id="rId2"/>
  </cacheSource>
  <cacheFields count="4">
    <cacheField name="Province/Territory" numFmtId="0">
      <sharedItems count="12">
        <s v="Alberta"/>
        <s v="British Columbia"/>
        <s v="Manitoba"/>
        <s v="New Brunswick"/>
        <s v="Newfoundland &amp; Labrador"/>
        <s v="Northwest Territories"/>
        <s v="Nova Scotia"/>
        <s v="Nunavut"/>
        <s v="Ontario"/>
        <s v="Prince Edward Island"/>
        <s v="Saskatchewan"/>
        <s v="Yukon"/>
      </sharedItems>
    </cacheField>
    <cacheField name="Community" numFmtId="0">
      <sharedItems containsSemiMixedTypes="0" containsString="0" containsNumber="1" minValue="0" maxValue="2093.6999999999998" count="10">
        <n v="803.2"/>
        <n v="429.8"/>
        <n v="808.8"/>
        <n v="0"/>
        <n v="128.5"/>
        <n v="18.5"/>
        <n v="2093.6999999999998"/>
        <n v="47.3"/>
        <n v="735.8"/>
        <n v="8.3000000000000007"/>
      </sharedItems>
    </cacheField>
    <cacheField name="Custodial" numFmtId="0">
      <sharedItems containsSemiMixedTypes="0" containsString="0" containsNumber="1" minValue="0" maxValue="267.39999999999998" count="12">
        <n v="97.6"/>
        <n v="26"/>
        <n v="132"/>
        <n v="10.6"/>
        <n v="6.9"/>
        <n v="2.8"/>
        <n v="9.4"/>
        <n v="3.5"/>
        <n v="267.39999999999998"/>
        <n v="2.5"/>
        <n v="115.2"/>
        <n v="0"/>
      </sharedItems>
    </cacheField>
    <cacheField name="Total Admission By Province" numFmtId="0" formula=" (Community+Custodial)" databaseField="0"/>
  </cacheFields>
  <extLst>
    <ext xmlns:x14="http://schemas.microsoft.com/office/spreadsheetml/2009/9/main" uri="{725AE2AE-9491-48be-B2B4-4EB974FC3084}">
      <x14:pivotCacheDefinition pivotCacheId="616408748"/>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615.52744189815" createdVersion="7" refreshedVersion="7" minRefreshableVersion="3" recordCount="12" xr:uid="{3FF59127-416A-6E4B-AB3B-A861AA0A08A1}">
  <cacheSource type="worksheet">
    <worksheetSource ref="A1:C13" sheet="Q3 - Table"/>
  </cacheSource>
  <cacheFields count="5">
    <cacheField name="Year" numFmtId="0">
      <sharedItems containsSemiMixedTypes="0" containsString="0" containsNumber="1" containsInteger="1" minValue="2017" maxValue="2020" count="4">
        <n v="2017"/>
        <n v="2018"/>
        <n v="2019"/>
        <n v="2020"/>
      </sharedItems>
    </cacheField>
    <cacheField name="Identity" numFmtId="0">
      <sharedItems count="3">
        <s v="Non-Indigenous identity"/>
        <s v="Indigenous identity"/>
        <s v="Indigenous identity unknown"/>
      </sharedItems>
    </cacheField>
    <cacheField name="Admissions" numFmtId="0">
      <sharedItems containsSemiMixedTypes="0" containsString="0" containsNumber="1" containsInteger="1" minValue="362" maxValue="9820" count="12">
        <n v="9605"/>
        <n v="8262"/>
        <n v="1202"/>
        <n v="9127"/>
        <n v="7269"/>
        <n v="840"/>
        <n v="7958"/>
        <n v="6258"/>
        <n v="362"/>
        <n v="7325"/>
        <n v="9820"/>
        <n v="473"/>
      </sharedItems>
    </cacheField>
    <cacheField name="Admission to Canadian Population Ratio" numFmtId="0" formula="Admissions/38010000" databaseField="0"/>
    <cacheField name="Identity Per 10,000 Youth" numFmtId="0" formula="(Admissions/10000)" databaseField="0"/>
  </cacheFields>
  <extLst>
    <ext xmlns:x14="http://schemas.microsoft.com/office/spreadsheetml/2009/9/main" uri="{725AE2AE-9491-48be-B2B4-4EB974FC3084}">
      <x14:pivotCacheDefinition pivotCacheId="1121226624"/>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ncy Virdi" refreshedDate="44613.840494328702" createdVersion="7" refreshedVersion="7" minRefreshableVersion="3" recordCount="12" xr:uid="{B1698A66-DE21-934D-A8D6-416BFCD3DC13}">
  <cacheSource type="worksheet">
    <worksheetSource ref="A3:C15" sheet="Q6 - Table" r:id="rId2"/>
  </cacheSource>
  <cacheFields count="5">
    <cacheField name="Province/Territory" numFmtId="0">
      <sharedItems count="12">
        <s v="Alberta"/>
        <s v="British Columbia"/>
        <s v="Manitoba"/>
        <s v="New Brunswick"/>
        <s v="Newfoundland &amp; Labrador"/>
        <s v="Northwest Territories"/>
        <s v="Nova Scotia"/>
        <s v="Nunavut"/>
        <s v="Ontario"/>
        <s v="Prince Edward Island"/>
        <s v="Saskatchewan"/>
        <s v="Yukon"/>
      </sharedItems>
    </cacheField>
    <cacheField name="Females" numFmtId="0">
      <sharedItems containsSemiMixedTypes="0" containsString="0" containsNumber="1" containsInteger="1" minValue="0" maxValue="895" count="12">
        <n v="895"/>
        <n v="575"/>
        <n v="693"/>
        <n v="58"/>
        <n v="65"/>
        <n v="10"/>
        <n v="74"/>
        <n v="8"/>
        <n v="666"/>
        <n v="43"/>
        <n v="706"/>
        <n v="0"/>
      </sharedItems>
    </cacheField>
    <cacheField name="Males" numFmtId="0">
      <sharedItems containsSemiMixedTypes="0" containsString="0" containsNumber="1" containsInteger="1" minValue="18" maxValue="3829"/>
    </cacheField>
    <cacheField name="Ratio Female to Male" numFmtId="0" formula="Females/Males" databaseField="0"/>
    <cacheField name="Q5 - Ratio" numFmtId="0" formula="Females/Males" databaseField="0"/>
  </cacheFields>
  <extLst>
    <ext xmlns:x14="http://schemas.microsoft.com/office/spreadsheetml/2009/9/main" uri="{725AE2AE-9491-48be-B2B4-4EB974FC3084}">
      <x14:pivotCacheDefinition pivotCacheId="942078775"/>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615.665698495373" createdVersion="7" refreshedVersion="7" minRefreshableVersion="3" recordCount="65" xr:uid="{CEB0B238-9A2F-2141-A9EE-076FF38EF18B}">
  <cacheSource type="worksheet">
    <worksheetSource ref="A1:C66" sheet="Q1 - Table"/>
  </cacheSource>
  <cacheFields count="5">
    <cacheField name="Year" numFmtId="0">
      <sharedItems containsSemiMixedTypes="0" containsString="0" containsNumber="1" containsInteger="1" minValue="2016" maxValue="2020" count="5">
        <n v="2016"/>
        <n v="2017"/>
        <n v="2018"/>
        <n v="2019"/>
        <n v="2020"/>
      </sharedItems>
    </cacheField>
    <cacheField name="Incarceration rates per 10,000 youths" numFmtId="0">
      <sharedItems containsString="0" containsBlank="1" containsNumber="1" minValue="0.12" maxValue="28.66" count="59">
        <n v="3.19"/>
        <n v="3"/>
        <n v="3.32"/>
        <n v="3.12"/>
        <n v="2.2000000000000002"/>
        <n v="6.62"/>
        <n v="4.0199999999999996"/>
        <n v="2.54"/>
        <n v="2.39"/>
        <n v="5.05"/>
        <n v="4"/>
        <n v="3.82"/>
        <n v="2.1800000000000002"/>
        <n v="1.65"/>
        <n v="5.74"/>
        <n v="3.48"/>
        <n v="3.09"/>
        <n v="3.24"/>
        <n v="2.2400000000000002"/>
        <m/>
        <n v="3.62"/>
        <n v="3.16"/>
        <n v="2.91"/>
        <n v="2.81"/>
        <n v="2.8"/>
        <n v="23.99"/>
        <n v="22.01"/>
        <n v="18.59"/>
        <n v="15.61"/>
        <n v="13.27"/>
        <n v="18.579999999999998"/>
        <n v="18.78"/>
        <n v="15.92"/>
        <n v="14.42"/>
        <n v="13.47"/>
        <n v="5.23"/>
        <n v="4.04"/>
        <n v="3.07"/>
        <n v="3.1"/>
        <n v="3.18"/>
        <n v="1.79"/>
        <n v="1.64"/>
        <n v="1.06"/>
        <n v="0.87"/>
        <n v="28.66"/>
        <n v="11.62"/>
        <n v="0.57999999999999996"/>
        <n v="0.27"/>
        <n v="0.12"/>
        <n v="11.78"/>
        <n v="15.86"/>
        <n v="12.41"/>
        <n v="10.31"/>
        <n v="8.19"/>
        <n v="13.28"/>
        <n v="18.02"/>
        <n v="8.99"/>
        <n v="11.17"/>
        <n v="8.43"/>
      </sharedItems>
    </cacheField>
    <cacheField name="Province" numFmtId="0">
      <sharedItems count="13">
        <s v="Newfoundland and Labrador"/>
        <s v="Prince Edward Island"/>
        <s v="Nova Scotia"/>
        <s v="New Brunswick"/>
        <s v="Quebec"/>
        <s v="Ontario"/>
        <s v="Manitoba"/>
        <s v="Saskatchewan "/>
        <s v="Alberta"/>
        <s v="British Columbia"/>
        <s v="Yukon"/>
        <s v="Northwest Territories"/>
        <s v="Nunavut"/>
      </sharedItems>
    </cacheField>
    <cacheField name="Average Youth Incarceration (2016-2020)" numFmtId="0" formula="('Incarceration rates per 10,000 youths'/100)*10000" databaseField="0"/>
    <cacheField name="Average Youth Incarceration per Canadian Population" numFmtId="0" formula="'Average Youth Incarceration (2016-2020)'/38010000" databaseField="0"/>
  </cacheFields>
  <extLst>
    <ext xmlns:x14="http://schemas.microsoft.com/office/spreadsheetml/2009/9/main" uri="{725AE2AE-9491-48be-B2B4-4EB974FC3084}">
      <x14:pivotCacheDefinition pivotCacheId="212336192"/>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616.771592708334" createdVersion="7" refreshedVersion="7" minRefreshableVersion="3" recordCount="13" xr:uid="{1F5BB454-6B94-0043-B068-39D93DCA8BA9}">
  <cacheSource type="worksheet">
    <worksheetSource ref="A1:B14" sheet="Q7 - Table"/>
  </cacheSource>
  <cacheFields count="2">
    <cacheField name="Province" numFmtId="0">
      <sharedItems count="13">
        <s v="Newfoundland and Labrador"/>
        <s v="Prince Edward Island"/>
        <s v="Nova Scotia"/>
        <s v="New Brunswick"/>
        <s v="Quebec"/>
        <s v="Ontario"/>
        <s v="Manitoba"/>
        <s v="Saskatchewan "/>
        <s v="Alberta"/>
        <s v="British Columbia"/>
        <s v="Yukon"/>
        <s v="Northwest Territories"/>
        <s v="Nunavut"/>
      </sharedItems>
    </cacheField>
    <cacheField name="Average incarceration rate from 2016-2020" numFmtId="0">
      <sharedItems containsSemiMixedTypes="0" containsString="0" containsNumber="1" minValue="0" maxValue="18.693999999999999" count="13">
        <n v="2.9659999999999997"/>
        <n v="3.9180000000000001"/>
        <n v="3.34"/>
        <n v="3.5579999999999998"/>
        <n v="0"/>
        <n v="3.06"/>
        <n v="18.693999999999999"/>
        <n v="16.234000000000002"/>
        <n v="3.7240000000000002"/>
        <n v="1.512"/>
        <n v="8.25"/>
        <n v="11.709999999999999"/>
        <n v="11.978"/>
      </sharedItems>
    </cacheField>
  </cacheFields>
  <extLst>
    <ext xmlns:x14="http://schemas.microsoft.com/office/spreadsheetml/2009/9/main" uri="{725AE2AE-9491-48be-B2B4-4EB974FC3084}">
      <x14:pivotCacheDefinition pivotCacheId="17196256"/>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617.458474074076" createdVersion="7" refreshedVersion="7" minRefreshableVersion="3" recordCount="65" xr:uid="{7EDDDC6B-ADD0-714B-AEB3-B169DC84B82A}">
  <cacheSource type="worksheet">
    <worksheetSource ref="A2:D67" sheet="Q2 - Table"/>
  </cacheSource>
  <cacheFields count="4">
    <cacheField name="Year" numFmtId="0">
      <sharedItems containsSemiMixedTypes="0" containsString="0" containsNumber="1" containsInteger="1" minValue="2016" maxValue="2020" count="5">
        <n v="2016"/>
        <n v="2017"/>
        <n v="2018"/>
        <n v="2019"/>
        <n v="2020"/>
      </sharedItems>
    </cacheField>
    <cacheField name="Province" numFmtId="0">
      <sharedItems count="13">
        <s v="Newfoundland and Labrador "/>
        <s v="Prince Edward Island"/>
        <s v="Nova Scotia"/>
        <s v="New Brunswick"/>
        <s v="Quebec"/>
        <s v="Ontario"/>
        <s v="Manitoba"/>
        <s v="Saskatchewan"/>
        <s v="Alberta"/>
        <s v="British Columbia"/>
        <s v="Yukon"/>
        <s v="Northwest Territories"/>
        <s v="Nunavut"/>
      </sharedItems>
    </cacheField>
    <cacheField name="Males" numFmtId="0">
      <sharedItems containsString="0" containsBlank="1" containsNumber="1" containsInteger="1" minValue="16" maxValue="5488" count="53">
        <n v="202"/>
        <n v="197"/>
        <m/>
        <n v="554"/>
        <n v="5488"/>
        <n v="2982"/>
        <n v="2848"/>
        <n v="77"/>
        <n v="53"/>
        <n v="36"/>
        <n v="190"/>
        <n v="156"/>
        <n v="397"/>
        <n v="5238"/>
        <n v="2800"/>
        <n v="3291"/>
        <n v="2216"/>
        <n v="34"/>
        <n v="65"/>
        <n v="64"/>
        <n v="113"/>
        <n v="374"/>
        <n v="338"/>
        <n v="4600"/>
        <n v="2397"/>
        <n v="2722"/>
        <n v="2193"/>
        <n v="28"/>
        <n v="91"/>
        <n v="32"/>
        <n v="163"/>
        <n v="82"/>
        <n v="267"/>
        <n v="382"/>
        <n v="4034"/>
        <n v="1798"/>
        <n v="2431"/>
        <n v="2008"/>
        <n v="16"/>
        <n v="73"/>
        <n v="25"/>
        <n v="177"/>
        <n v="97"/>
        <n v="187"/>
        <n v="333"/>
        <n v="3829"/>
        <n v="1638"/>
        <n v="2282"/>
        <n v="3232"/>
        <n v="1917"/>
        <n v="18"/>
        <n v="38"/>
        <n v="27"/>
      </sharedItems>
    </cacheField>
    <cacheField name="Females" numFmtId="0">
      <sharedItems containsString="0" containsBlank="1" containsNumber="1" containsInteger="1" minValue="0" maxValue="1527"/>
    </cacheField>
  </cacheFields>
  <extLst>
    <ext xmlns:x14="http://schemas.microsoft.com/office/spreadsheetml/2009/9/main" uri="{725AE2AE-9491-48be-B2B4-4EB974FC3084}">
      <x14:pivotCacheDefinition pivotCacheId="6006118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x v="0"/>
    <n v="70542"/>
  </r>
  <r>
    <x v="1"/>
    <n v="70189"/>
  </r>
  <r>
    <x v="2"/>
    <n v="66270"/>
  </r>
  <r>
    <x v="3"/>
    <n v="66323"/>
  </r>
  <r>
    <x v="4"/>
    <n v="70245"/>
  </r>
  <r>
    <x v="5"/>
    <n v="52491"/>
  </r>
  <r>
    <x v="6"/>
    <n v="58498"/>
  </r>
  <r>
    <x v="7"/>
    <n v="54004"/>
  </r>
  <r>
    <x v="8"/>
    <n v="57326"/>
  </r>
  <r>
    <x v="9"/>
    <n v="57498"/>
  </r>
  <r>
    <x v="10"/>
    <n v="60322"/>
  </r>
  <r>
    <x v="11"/>
    <n v="58967"/>
  </r>
  <r>
    <x v="12"/>
    <n v="55510"/>
  </r>
  <r>
    <x v="13"/>
    <n v="50912"/>
  </r>
  <r>
    <x v="14"/>
    <n v="33984"/>
  </r>
  <r>
    <x v="15"/>
    <n v="24425"/>
  </r>
  <r>
    <x v="16"/>
    <n v="20975"/>
  </r>
  <r>
    <x v="17"/>
    <n v="17752"/>
  </r>
  <r>
    <x v="18"/>
    <n v="16545"/>
  </r>
  <r>
    <x v="19"/>
    <n v="19069"/>
  </r>
  <r>
    <x v="20"/>
    <n v="17236"/>
  </r>
  <r>
    <x v="21"/>
    <n v="14578"/>
  </r>
  <r>
    <x v="22"/>
    <n v="17618"/>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x v="0"/>
    <x v="0"/>
    <x v="0"/>
  </r>
  <r>
    <x v="1"/>
    <x v="1"/>
    <x v="1"/>
    <x v="1"/>
  </r>
  <r>
    <x v="2"/>
    <x v="2"/>
    <x v="2"/>
    <x v="2"/>
  </r>
  <r>
    <x v="3"/>
    <x v="3"/>
    <x v="3"/>
    <x v="3"/>
  </r>
  <r>
    <x v="4"/>
    <x v="4"/>
    <x v="4"/>
    <x v="4"/>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x v="0"/>
  </r>
  <r>
    <x v="1"/>
    <x v="1"/>
  </r>
  <r>
    <x v="2"/>
    <x v="2"/>
  </r>
  <r>
    <x v="3"/>
    <x v="3"/>
  </r>
  <r>
    <x v="4"/>
    <x v="4"/>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x v="0"/>
    <x v="0"/>
    <n v="3334"/>
    <x v="0"/>
    <n v="11993"/>
    <x v="0"/>
    <x v="0"/>
    <x v="0"/>
  </r>
  <r>
    <x v="1"/>
    <x v="1"/>
    <n v="3272"/>
    <x v="1"/>
    <n v="11647"/>
    <x v="1"/>
    <x v="1"/>
    <x v="1"/>
  </r>
  <r>
    <x v="2"/>
    <x v="2"/>
    <n v="2835"/>
    <x v="2"/>
    <n v="10478"/>
    <x v="2"/>
    <x v="2"/>
    <x v="2"/>
  </r>
  <r>
    <x v="3"/>
    <x v="3"/>
    <n v="2624"/>
    <x v="3"/>
    <n v="10603"/>
    <x v="3"/>
    <x v="3"/>
    <x v="3"/>
  </r>
  <r>
    <x v="4"/>
    <x v="4"/>
    <n v="2605"/>
    <x v="4"/>
    <n v="10598"/>
    <x v="4"/>
    <x v="4"/>
    <x v="4"/>
  </r>
  <r>
    <x v="5"/>
    <x v="5"/>
    <n v="993"/>
    <x v="5"/>
    <n v="3995"/>
    <x v="5"/>
    <x v="5"/>
    <x v="5"/>
  </r>
  <r>
    <x v="6"/>
    <x v="6"/>
    <n v="1715"/>
    <x v="6"/>
    <n v="6818"/>
    <x v="6"/>
    <x v="6"/>
    <x v="6"/>
  </r>
  <r>
    <x v="7"/>
    <x v="7"/>
    <n v="1911"/>
    <x v="7"/>
    <n v="8679"/>
    <x v="7"/>
    <x v="7"/>
    <x v="7"/>
  </r>
  <r>
    <x v="8"/>
    <x v="8"/>
    <n v="1697"/>
    <x v="8"/>
    <n v="8245"/>
    <x v="8"/>
    <x v="8"/>
    <x v="8"/>
  </r>
  <r>
    <x v="9"/>
    <x v="9"/>
    <n v="1809"/>
    <x v="9"/>
    <n v="7983"/>
    <x v="9"/>
    <x v="9"/>
    <x v="9"/>
  </r>
  <r>
    <x v="10"/>
    <x v="10"/>
    <n v="1778"/>
    <x v="10"/>
    <n v="8354"/>
    <x v="10"/>
    <x v="10"/>
    <x v="10"/>
  </r>
  <r>
    <x v="11"/>
    <x v="11"/>
    <n v="1632"/>
    <x v="11"/>
    <n v="7926"/>
    <x v="11"/>
    <x v="11"/>
    <x v="11"/>
  </r>
  <r>
    <x v="12"/>
    <x v="12"/>
    <n v="1324"/>
    <x v="12"/>
    <n v="7040"/>
    <x v="12"/>
    <x v="12"/>
    <x v="11"/>
  </r>
  <r>
    <x v="13"/>
    <x v="13"/>
    <n v="1159"/>
    <x v="13"/>
    <n v="6344"/>
    <x v="13"/>
    <x v="13"/>
    <x v="12"/>
  </r>
  <r>
    <x v="14"/>
    <x v="14"/>
    <n v="979"/>
    <x v="14"/>
    <n v="5413"/>
    <x v="14"/>
    <x v="14"/>
    <x v="13"/>
  </r>
  <r>
    <x v="15"/>
    <x v="15"/>
    <n v="762"/>
    <x v="15"/>
    <n v="4320"/>
    <x v="15"/>
    <x v="15"/>
    <x v="14"/>
  </r>
  <r>
    <x v="16"/>
    <x v="16"/>
    <n v="654"/>
    <x v="16"/>
    <n v="3713"/>
    <x v="16"/>
    <x v="16"/>
    <x v="15"/>
  </r>
  <r>
    <x v="17"/>
    <x v="17"/>
    <n v="552"/>
    <x v="17"/>
    <n v="3120"/>
    <x v="17"/>
    <x v="17"/>
    <x v="16"/>
  </r>
  <r>
    <x v="18"/>
    <x v="18"/>
    <n v="539"/>
    <x v="18"/>
    <n v="2896"/>
    <x v="18"/>
    <x v="18"/>
    <x v="17"/>
  </r>
  <r>
    <x v="19"/>
    <x v="19"/>
    <n v="656"/>
    <x v="19"/>
    <n v="3307"/>
    <x v="19"/>
    <x v="19"/>
    <x v="18"/>
  </r>
  <r>
    <x v="20"/>
    <x v="16"/>
    <n v="696"/>
    <x v="20"/>
    <n v="2842"/>
    <x v="20"/>
    <x v="20"/>
    <x v="19"/>
  </r>
  <r>
    <x v="21"/>
    <x v="20"/>
    <n v="540"/>
    <x v="21"/>
    <n v="2419"/>
    <x v="21"/>
    <x v="21"/>
    <x v="20"/>
  </r>
  <r>
    <x v="22"/>
    <x v="21"/>
    <n v="773"/>
    <x v="22"/>
    <n v="2948"/>
    <x v="22"/>
    <x v="22"/>
    <x v="2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x v="0"/>
    <x v="0"/>
    <x v="0"/>
  </r>
  <r>
    <x v="1"/>
    <x v="1"/>
    <x v="1"/>
  </r>
  <r>
    <x v="2"/>
    <x v="2"/>
    <x v="2"/>
  </r>
  <r>
    <x v="3"/>
    <x v="3"/>
    <x v="3"/>
  </r>
  <r>
    <x v="4"/>
    <x v="4"/>
    <x v="4"/>
  </r>
  <r>
    <x v="5"/>
    <x v="5"/>
    <x v="5"/>
  </r>
  <r>
    <x v="6"/>
    <x v="6"/>
    <x v="6"/>
  </r>
  <r>
    <x v="7"/>
    <x v="7"/>
    <x v="7"/>
  </r>
  <r>
    <x v="8"/>
    <x v="8"/>
    <x v="8"/>
  </r>
  <r>
    <x v="9"/>
    <x v="9"/>
    <x v="9"/>
  </r>
  <r>
    <x v="10"/>
    <x v="10"/>
    <x v="10"/>
  </r>
  <r>
    <x v="11"/>
    <x v="11"/>
    <x v="11"/>
  </r>
  <r>
    <x v="12"/>
    <x v="12"/>
    <x v="12"/>
  </r>
  <r>
    <x v="13"/>
    <x v="13"/>
    <x v="13"/>
  </r>
  <r>
    <x v="14"/>
    <x v="14"/>
    <x v="14"/>
  </r>
  <r>
    <x v="15"/>
    <x v="15"/>
    <x v="15"/>
  </r>
  <r>
    <x v="16"/>
    <x v="16"/>
    <x v="16"/>
  </r>
  <r>
    <x v="17"/>
    <x v="17"/>
    <x v="17"/>
  </r>
  <r>
    <x v="18"/>
    <x v="18"/>
    <x v="18"/>
  </r>
  <r>
    <x v="19"/>
    <x v="19"/>
    <x v="19"/>
  </r>
  <r>
    <x v="20"/>
    <x v="20"/>
    <x v="20"/>
  </r>
  <r>
    <x v="21"/>
    <x v="21"/>
    <x v="21"/>
  </r>
  <r>
    <x v="22"/>
    <x v="22"/>
    <x v="2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x v="0"/>
    <x v="0"/>
    <x v="0"/>
    <x v="0"/>
  </r>
  <r>
    <x v="1"/>
    <x v="1"/>
    <x v="1"/>
    <x v="1"/>
  </r>
  <r>
    <x v="2"/>
    <x v="2"/>
    <x v="2"/>
    <x v="2"/>
  </r>
  <r>
    <x v="3"/>
    <x v="3"/>
    <x v="3"/>
    <x v="3"/>
  </r>
  <r>
    <x v="4"/>
    <x v="4"/>
    <x v="4"/>
    <x v="4"/>
  </r>
  <r>
    <x v="5"/>
    <x v="5"/>
    <x v="5"/>
    <x v="5"/>
  </r>
  <r>
    <x v="6"/>
    <x v="6"/>
    <x v="6"/>
    <x v="6"/>
  </r>
  <r>
    <x v="7"/>
    <x v="7"/>
    <x v="7"/>
    <x v="7"/>
  </r>
  <r>
    <x v="8"/>
    <x v="8"/>
    <x v="8"/>
    <x v="8"/>
  </r>
  <r>
    <x v="9"/>
    <x v="9"/>
    <x v="9"/>
    <x v="9"/>
  </r>
  <r>
    <x v="10"/>
    <x v="10"/>
    <x v="10"/>
    <x v="10"/>
  </r>
  <r>
    <x v="11"/>
    <x v="11"/>
    <x v="11"/>
    <x v="11"/>
  </r>
  <r>
    <x v="12"/>
    <x v="12"/>
    <x v="12"/>
    <x v="12"/>
  </r>
  <r>
    <x v="13"/>
    <x v="13"/>
    <x v="13"/>
    <x v="13"/>
  </r>
  <r>
    <x v="14"/>
    <x v="14"/>
    <x v="14"/>
    <x v="14"/>
  </r>
  <r>
    <x v="15"/>
    <x v="15"/>
    <x v="15"/>
    <x v="15"/>
  </r>
  <r>
    <x v="16"/>
    <x v="16"/>
    <x v="16"/>
    <x v="16"/>
  </r>
  <r>
    <x v="17"/>
    <x v="17"/>
    <x v="17"/>
    <x v="17"/>
  </r>
  <r>
    <x v="18"/>
    <x v="18"/>
    <x v="18"/>
    <x v="18"/>
  </r>
  <r>
    <x v="19"/>
    <x v="19"/>
    <x v="19"/>
    <x v="19"/>
  </r>
  <r>
    <x v="20"/>
    <x v="20"/>
    <x v="20"/>
    <x v="20"/>
  </r>
  <r>
    <x v="21"/>
    <x v="21"/>
    <x v="21"/>
    <x v="21"/>
  </r>
  <r>
    <x v="22"/>
    <x v="22"/>
    <x v="22"/>
    <x v="2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x v="0"/>
  </r>
  <r>
    <x v="1"/>
    <x v="1"/>
    <x v="1"/>
  </r>
  <r>
    <x v="2"/>
    <x v="2"/>
    <x v="2"/>
  </r>
  <r>
    <x v="3"/>
    <x v="3"/>
    <x v="3"/>
  </r>
  <r>
    <x v="4"/>
    <x v="4"/>
    <x v="4"/>
  </r>
  <r>
    <x v="5"/>
    <x v="5"/>
    <x v="5"/>
  </r>
  <r>
    <x v="6"/>
    <x v="3"/>
    <x v="6"/>
  </r>
  <r>
    <x v="7"/>
    <x v="3"/>
    <x v="7"/>
  </r>
  <r>
    <x v="8"/>
    <x v="6"/>
    <x v="8"/>
  </r>
  <r>
    <x v="9"/>
    <x v="7"/>
    <x v="9"/>
  </r>
  <r>
    <x v="10"/>
    <x v="8"/>
    <x v="10"/>
  </r>
  <r>
    <x v="11"/>
    <x v="9"/>
    <x v="1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x v="0"/>
  </r>
  <r>
    <x v="0"/>
    <x v="1"/>
    <x v="1"/>
  </r>
  <r>
    <x v="0"/>
    <x v="2"/>
    <x v="2"/>
  </r>
  <r>
    <x v="1"/>
    <x v="0"/>
    <x v="3"/>
  </r>
  <r>
    <x v="1"/>
    <x v="1"/>
    <x v="4"/>
  </r>
  <r>
    <x v="1"/>
    <x v="2"/>
    <x v="5"/>
  </r>
  <r>
    <x v="2"/>
    <x v="0"/>
    <x v="6"/>
  </r>
  <r>
    <x v="2"/>
    <x v="1"/>
    <x v="7"/>
  </r>
  <r>
    <x v="2"/>
    <x v="2"/>
    <x v="8"/>
  </r>
  <r>
    <x v="3"/>
    <x v="0"/>
    <x v="9"/>
  </r>
  <r>
    <x v="3"/>
    <x v="1"/>
    <x v="10"/>
  </r>
  <r>
    <x v="3"/>
    <x v="2"/>
    <x v="11"/>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n v="3232"/>
  </r>
  <r>
    <x v="1"/>
    <x v="1"/>
    <n v="1917"/>
  </r>
  <r>
    <x v="2"/>
    <x v="2"/>
    <n v="1638"/>
  </r>
  <r>
    <x v="3"/>
    <x v="3"/>
    <n v="333"/>
  </r>
  <r>
    <x v="4"/>
    <x v="4"/>
    <n v="177"/>
  </r>
  <r>
    <x v="5"/>
    <x v="5"/>
    <n v="38"/>
  </r>
  <r>
    <x v="6"/>
    <x v="6"/>
    <n v="187"/>
  </r>
  <r>
    <x v="7"/>
    <x v="7"/>
    <n v="29"/>
  </r>
  <r>
    <x v="8"/>
    <x v="8"/>
    <n v="3829"/>
  </r>
  <r>
    <x v="9"/>
    <x v="9"/>
    <n v="97"/>
  </r>
  <r>
    <x v="10"/>
    <x v="10"/>
    <n v="2282"/>
  </r>
  <r>
    <x v="11"/>
    <x v="11"/>
    <n v="18"/>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
  <r>
    <x v="0"/>
    <x v="0"/>
    <x v="0"/>
  </r>
  <r>
    <x v="1"/>
    <x v="1"/>
    <x v="0"/>
  </r>
  <r>
    <x v="2"/>
    <x v="2"/>
    <x v="0"/>
  </r>
  <r>
    <x v="3"/>
    <x v="3"/>
    <x v="0"/>
  </r>
  <r>
    <x v="4"/>
    <x v="4"/>
    <x v="0"/>
  </r>
  <r>
    <x v="0"/>
    <x v="5"/>
    <x v="1"/>
  </r>
  <r>
    <x v="1"/>
    <x v="6"/>
    <x v="1"/>
  </r>
  <r>
    <x v="2"/>
    <x v="6"/>
    <x v="1"/>
  </r>
  <r>
    <x v="3"/>
    <x v="7"/>
    <x v="1"/>
  </r>
  <r>
    <x v="4"/>
    <x v="8"/>
    <x v="1"/>
  </r>
  <r>
    <x v="0"/>
    <x v="9"/>
    <x v="2"/>
  </r>
  <r>
    <x v="1"/>
    <x v="10"/>
    <x v="2"/>
  </r>
  <r>
    <x v="2"/>
    <x v="11"/>
    <x v="2"/>
  </r>
  <r>
    <x v="3"/>
    <x v="12"/>
    <x v="2"/>
  </r>
  <r>
    <x v="4"/>
    <x v="13"/>
    <x v="2"/>
  </r>
  <r>
    <x v="0"/>
    <x v="14"/>
    <x v="3"/>
  </r>
  <r>
    <x v="1"/>
    <x v="15"/>
    <x v="3"/>
  </r>
  <r>
    <x v="2"/>
    <x v="16"/>
    <x v="3"/>
  </r>
  <r>
    <x v="3"/>
    <x v="17"/>
    <x v="3"/>
  </r>
  <r>
    <x v="4"/>
    <x v="18"/>
    <x v="3"/>
  </r>
  <r>
    <x v="0"/>
    <x v="19"/>
    <x v="4"/>
  </r>
  <r>
    <x v="1"/>
    <x v="19"/>
    <x v="4"/>
  </r>
  <r>
    <x v="2"/>
    <x v="19"/>
    <x v="4"/>
  </r>
  <r>
    <x v="3"/>
    <x v="19"/>
    <x v="4"/>
  </r>
  <r>
    <x v="4"/>
    <x v="19"/>
    <x v="4"/>
  </r>
  <r>
    <x v="0"/>
    <x v="20"/>
    <x v="5"/>
  </r>
  <r>
    <x v="1"/>
    <x v="21"/>
    <x v="5"/>
  </r>
  <r>
    <x v="2"/>
    <x v="22"/>
    <x v="5"/>
  </r>
  <r>
    <x v="3"/>
    <x v="23"/>
    <x v="5"/>
  </r>
  <r>
    <x v="4"/>
    <x v="24"/>
    <x v="5"/>
  </r>
  <r>
    <x v="0"/>
    <x v="25"/>
    <x v="6"/>
  </r>
  <r>
    <x v="1"/>
    <x v="26"/>
    <x v="6"/>
  </r>
  <r>
    <x v="2"/>
    <x v="27"/>
    <x v="6"/>
  </r>
  <r>
    <x v="3"/>
    <x v="28"/>
    <x v="6"/>
  </r>
  <r>
    <x v="4"/>
    <x v="29"/>
    <x v="6"/>
  </r>
  <r>
    <x v="0"/>
    <x v="30"/>
    <x v="7"/>
  </r>
  <r>
    <x v="1"/>
    <x v="31"/>
    <x v="7"/>
  </r>
  <r>
    <x v="2"/>
    <x v="32"/>
    <x v="7"/>
  </r>
  <r>
    <x v="3"/>
    <x v="33"/>
    <x v="7"/>
  </r>
  <r>
    <x v="4"/>
    <x v="34"/>
    <x v="7"/>
  </r>
  <r>
    <x v="0"/>
    <x v="35"/>
    <x v="8"/>
  </r>
  <r>
    <x v="1"/>
    <x v="36"/>
    <x v="8"/>
  </r>
  <r>
    <x v="2"/>
    <x v="37"/>
    <x v="8"/>
  </r>
  <r>
    <x v="3"/>
    <x v="38"/>
    <x v="8"/>
  </r>
  <r>
    <x v="4"/>
    <x v="39"/>
    <x v="8"/>
  </r>
  <r>
    <x v="0"/>
    <x v="4"/>
    <x v="9"/>
  </r>
  <r>
    <x v="1"/>
    <x v="40"/>
    <x v="9"/>
  </r>
  <r>
    <x v="2"/>
    <x v="41"/>
    <x v="9"/>
  </r>
  <r>
    <x v="3"/>
    <x v="42"/>
    <x v="9"/>
  </r>
  <r>
    <x v="4"/>
    <x v="43"/>
    <x v="9"/>
  </r>
  <r>
    <x v="0"/>
    <x v="44"/>
    <x v="10"/>
  </r>
  <r>
    <x v="1"/>
    <x v="45"/>
    <x v="10"/>
  </r>
  <r>
    <x v="2"/>
    <x v="46"/>
    <x v="10"/>
  </r>
  <r>
    <x v="3"/>
    <x v="47"/>
    <x v="10"/>
  </r>
  <r>
    <x v="4"/>
    <x v="48"/>
    <x v="10"/>
  </r>
  <r>
    <x v="0"/>
    <x v="49"/>
    <x v="11"/>
  </r>
  <r>
    <x v="1"/>
    <x v="50"/>
    <x v="11"/>
  </r>
  <r>
    <x v="2"/>
    <x v="51"/>
    <x v="11"/>
  </r>
  <r>
    <x v="3"/>
    <x v="52"/>
    <x v="11"/>
  </r>
  <r>
    <x v="4"/>
    <x v="53"/>
    <x v="11"/>
  </r>
  <r>
    <x v="0"/>
    <x v="54"/>
    <x v="12"/>
  </r>
  <r>
    <x v="1"/>
    <x v="55"/>
    <x v="12"/>
  </r>
  <r>
    <x v="2"/>
    <x v="56"/>
    <x v="12"/>
  </r>
  <r>
    <x v="3"/>
    <x v="57"/>
    <x v="12"/>
  </r>
  <r>
    <x v="4"/>
    <x v="58"/>
    <x v="12"/>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x v="0"/>
    <x v="0"/>
  </r>
  <r>
    <x v="1"/>
    <x v="1"/>
  </r>
  <r>
    <x v="2"/>
    <x v="2"/>
  </r>
  <r>
    <x v="3"/>
    <x v="3"/>
  </r>
  <r>
    <x v="4"/>
    <x v="4"/>
  </r>
  <r>
    <x v="5"/>
    <x v="5"/>
  </r>
  <r>
    <x v="6"/>
    <x v="6"/>
  </r>
  <r>
    <x v="7"/>
    <x v="7"/>
  </r>
  <r>
    <x v="8"/>
    <x v="8"/>
  </r>
  <r>
    <x v="9"/>
    <x v="9"/>
  </r>
  <r>
    <x v="10"/>
    <x v="10"/>
  </r>
  <r>
    <x v="11"/>
    <x v="11"/>
  </r>
  <r>
    <x v="12"/>
    <x v="12"/>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
  <r>
    <x v="0"/>
    <x v="0"/>
    <x v="0"/>
    <n v="71"/>
  </r>
  <r>
    <x v="0"/>
    <x v="1"/>
    <x v="1"/>
    <n v="57"/>
  </r>
  <r>
    <x v="0"/>
    <x v="2"/>
    <x v="2"/>
    <m/>
  </r>
  <r>
    <x v="0"/>
    <x v="3"/>
    <x v="3"/>
    <n v="160"/>
  </r>
  <r>
    <x v="0"/>
    <x v="4"/>
    <x v="2"/>
    <m/>
  </r>
  <r>
    <x v="0"/>
    <x v="5"/>
    <x v="4"/>
    <n v="1315"/>
  </r>
  <r>
    <x v="0"/>
    <x v="6"/>
    <x v="5"/>
    <n v="1348"/>
  </r>
  <r>
    <x v="0"/>
    <x v="7"/>
    <x v="2"/>
    <m/>
  </r>
  <r>
    <x v="0"/>
    <x v="8"/>
    <x v="2"/>
    <m/>
  </r>
  <r>
    <x v="0"/>
    <x v="9"/>
    <x v="6"/>
    <n v="1047"/>
  </r>
  <r>
    <x v="0"/>
    <x v="10"/>
    <x v="7"/>
    <n v="87"/>
  </r>
  <r>
    <x v="0"/>
    <x v="11"/>
    <x v="8"/>
    <n v="8"/>
  </r>
  <r>
    <x v="0"/>
    <x v="12"/>
    <x v="9"/>
    <n v="8"/>
  </r>
  <r>
    <x v="1"/>
    <x v="0"/>
    <x v="10"/>
    <n v="46"/>
  </r>
  <r>
    <x v="1"/>
    <x v="1"/>
    <x v="11"/>
    <n v="22"/>
  </r>
  <r>
    <x v="1"/>
    <x v="2"/>
    <x v="2"/>
    <m/>
  </r>
  <r>
    <x v="1"/>
    <x v="3"/>
    <x v="12"/>
    <n v="85"/>
  </r>
  <r>
    <x v="1"/>
    <x v="4"/>
    <x v="2"/>
    <m/>
  </r>
  <r>
    <x v="1"/>
    <x v="5"/>
    <x v="13"/>
    <n v="1196"/>
  </r>
  <r>
    <x v="1"/>
    <x v="6"/>
    <x v="14"/>
    <n v="1527"/>
  </r>
  <r>
    <x v="1"/>
    <x v="7"/>
    <x v="15"/>
    <n v="817"/>
  </r>
  <r>
    <x v="1"/>
    <x v="8"/>
    <x v="2"/>
    <m/>
  </r>
  <r>
    <x v="1"/>
    <x v="9"/>
    <x v="16"/>
    <n v="829"/>
  </r>
  <r>
    <x v="1"/>
    <x v="10"/>
    <x v="17"/>
    <n v="45"/>
  </r>
  <r>
    <x v="1"/>
    <x v="11"/>
    <x v="18"/>
    <n v="14"/>
  </r>
  <r>
    <x v="1"/>
    <x v="12"/>
    <x v="19"/>
    <n v="15"/>
  </r>
  <r>
    <x v="2"/>
    <x v="0"/>
    <x v="0"/>
    <n v="52"/>
  </r>
  <r>
    <x v="2"/>
    <x v="1"/>
    <x v="20"/>
    <n v="21"/>
  </r>
  <r>
    <x v="2"/>
    <x v="2"/>
    <x v="21"/>
    <n v="118"/>
  </r>
  <r>
    <x v="2"/>
    <x v="3"/>
    <x v="22"/>
    <n v="85"/>
  </r>
  <r>
    <x v="2"/>
    <x v="4"/>
    <x v="2"/>
    <m/>
  </r>
  <r>
    <x v="2"/>
    <x v="5"/>
    <x v="23"/>
    <n v="938"/>
  </r>
  <r>
    <x v="2"/>
    <x v="6"/>
    <x v="24"/>
    <n v="1202"/>
  </r>
  <r>
    <x v="2"/>
    <x v="7"/>
    <x v="25"/>
    <n v="806"/>
  </r>
  <r>
    <x v="2"/>
    <x v="8"/>
    <x v="2"/>
    <m/>
  </r>
  <r>
    <x v="2"/>
    <x v="9"/>
    <x v="26"/>
    <n v="777"/>
  </r>
  <r>
    <x v="2"/>
    <x v="10"/>
    <x v="27"/>
    <n v="13"/>
  </r>
  <r>
    <x v="2"/>
    <x v="11"/>
    <x v="28"/>
    <n v="13"/>
  </r>
  <r>
    <x v="2"/>
    <x v="12"/>
    <x v="29"/>
    <n v="7"/>
  </r>
  <r>
    <x v="3"/>
    <x v="0"/>
    <x v="30"/>
    <n v="54"/>
  </r>
  <r>
    <x v="3"/>
    <x v="1"/>
    <x v="31"/>
    <n v="27"/>
  </r>
  <r>
    <x v="3"/>
    <x v="2"/>
    <x v="32"/>
    <n v="98"/>
  </r>
  <r>
    <x v="3"/>
    <x v="3"/>
    <x v="33"/>
    <n v="77"/>
  </r>
  <r>
    <x v="3"/>
    <x v="4"/>
    <x v="2"/>
    <m/>
  </r>
  <r>
    <x v="3"/>
    <x v="5"/>
    <x v="34"/>
    <n v="762"/>
  </r>
  <r>
    <x v="3"/>
    <x v="6"/>
    <x v="35"/>
    <n v="896"/>
  </r>
  <r>
    <x v="3"/>
    <x v="7"/>
    <x v="36"/>
    <n v="682"/>
  </r>
  <r>
    <x v="3"/>
    <x v="8"/>
    <x v="2"/>
    <m/>
  </r>
  <r>
    <x v="3"/>
    <x v="9"/>
    <x v="37"/>
    <n v="628"/>
  </r>
  <r>
    <x v="3"/>
    <x v="10"/>
    <x v="38"/>
    <n v="5"/>
  </r>
  <r>
    <x v="3"/>
    <x v="11"/>
    <x v="39"/>
    <n v="12"/>
  </r>
  <r>
    <x v="3"/>
    <x v="12"/>
    <x v="40"/>
    <n v="6"/>
  </r>
  <r>
    <x v="4"/>
    <x v="0"/>
    <x v="41"/>
    <n v="65"/>
  </r>
  <r>
    <x v="4"/>
    <x v="1"/>
    <x v="42"/>
    <n v="43"/>
  </r>
  <r>
    <x v="4"/>
    <x v="2"/>
    <x v="43"/>
    <n v="74"/>
  </r>
  <r>
    <x v="4"/>
    <x v="3"/>
    <x v="44"/>
    <n v="58"/>
  </r>
  <r>
    <x v="4"/>
    <x v="4"/>
    <x v="2"/>
    <m/>
  </r>
  <r>
    <x v="4"/>
    <x v="5"/>
    <x v="45"/>
    <n v="666"/>
  </r>
  <r>
    <x v="4"/>
    <x v="6"/>
    <x v="46"/>
    <n v="693"/>
  </r>
  <r>
    <x v="4"/>
    <x v="7"/>
    <x v="47"/>
    <n v="706"/>
  </r>
  <r>
    <x v="4"/>
    <x v="8"/>
    <x v="48"/>
    <n v="895"/>
  </r>
  <r>
    <x v="4"/>
    <x v="9"/>
    <x v="49"/>
    <n v="575"/>
  </r>
  <r>
    <x v="4"/>
    <x v="10"/>
    <x v="50"/>
    <n v="0"/>
  </r>
  <r>
    <x v="4"/>
    <x v="11"/>
    <x v="51"/>
    <n v="10"/>
  </r>
  <r>
    <x v="4"/>
    <x v="12"/>
    <x v="52"/>
    <n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CAA70B-05F8-C943-B688-EBC0434E45DD}"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27" firstHeaderRow="1" firstDataRow="1" firstDataCol="1"/>
  <pivotFields count="2">
    <pivotField axis="axisRow" showAll="0">
      <items count="24">
        <item x="0"/>
        <item x="1"/>
        <item x="2"/>
        <item x="3"/>
        <item x="4"/>
        <item x="5"/>
        <item x="6"/>
        <item x="7"/>
        <item x="8"/>
        <item x="9"/>
        <item x="10"/>
        <item x="11"/>
        <item x="12"/>
        <item x="13"/>
        <item x="14"/>
        <item x="15"/>
        <item x="16"/>
        <item x="17"/>
        <item x="18"/>
        <item x="19"/>
        <item x="20"/>
        <item x="21"/>
        <item x="22"/>
        <item t="default"/>
      </items>
    </pivotField>
    <pivotField dataField="1" numFmtId="3" showAll="0"/>
  </pivotFields>
  <rowFields count="1">
    <field x="0"/>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Sum of  Youth Admission (ages 12 to 18) " fld="1" baseField="0" baseItem="0"/>
  </dataFields>
  <chartFormats count="1">
    <chartFormat chart="4"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8050976-C8E1-4945-A398-13FCABEB0DFE}" name="PivotTable4" cacheId="7" dataPosition="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C17" firstHeaderRow="0" firstDataRow="1" firstDataCol="1"/>
  <pivotFields count="2">
    <pivotField axis="axisRow" showAll="0">
      <items count="14">
        <item x="8"/>
        <item x="9"/>
        <item x="6"/>
        <item x="3"/>
        <item x="0"/>
        <item x="11"/>
        <item x="2"/>
        <item x="12"/>
        <item x="5"/>
        <item x="1"/>
        <item x="4"/>
        <item x="7"/>
        <item x="10"/>
        <item t="default"/>
      </items>
    </pivotField>
    <pivotField dataField="1" showAll="0">
      <items count="14">
        <item h="1" x="4"/>
        <item x="9"/>
        <item h="1" x="0"/>
        <item h="1" x="5"/>
        <item h="1" x="2"/>
        <item h="1" x="3"/>
        <item h="1" x="8"/>
        <item h="1" x="1"/>
        <item h="1" x="10"/>
        <item h="1" x="11"/>
        <item h="1" x="12"/>
        <item h="1" x="7"/>
        <item h="1" x="6"/>
        <item t="default"/>
      </items>
    </pivotField>
  </pivotFields>
  <rowFields count="1">
    <field x="0"/>
  </rowFields>
  <rowItems count="14">
    <i>
      <x/>
    </i>
    <i>
      <x v="1"/>
    </i>
    <i>
      <x v="2"/>
    </i>
    <i>
      <x v="3"/>
    </i>
    <i>
      <x v="4"/>
    </i>
    <i>
      <x v="5"/>
    </i>
    <i>
      <x v="6"/>
    </i>
    <i>
      <x v="7"/>
    </i>
    <i>
      <x v="8"/>
    </i>
    <i>
      <x v="9"/>
    </i>
    <i>
      <x v="10"/>
    </i>
    <i>
      <x v="11"/>
    </i>
    <i>
      <x v="12"/>
    </i>
    <i t="grand">
      <x/>
    </i>
  </rowItems>
  <colFields count="1">
    <field x="-2"/>
  </colFields>
  <colItems count="2">
    <i>
      <x/>
    </i>
    <i i="1">
      <x v="1"/>
    </i>
  </colItems>
  <dataFields count="2">
    <dataField name="Average Incarceration Rates between 2016-2020" fld="1" baseField="0" baseItem="0"/>
    <dataField name="Percent of Total Average Incarceration Rates (2016-2020)" fld="1" showDataAs="percentOfTotal" baseField="0" baseItem="0" numFmtId="10"/>
  </dataFields>
  <chartFormats count="67">
    <chartFormat chart="4" format="43" series="1">
      <pivotArea type="data" outline="0" fieldPosition="0">
        <references count="1">
          <reference field="4294967294" count="1" selected="0">
            <x v="0"/>
          </reference>
        </references>
      </pivotArea>
    </chartFormat>
    <chartFormat chart="4" format="44">
      <pivotArea type="data" outline="0" fieldPosition="0">
        <references count="2">
          <reference field="4294967294" count="1" selected="0">
            <x v="0"/>
          </reference>
          <reference field="0" count="1" selected="0">
            <x v="0"/>
          </reference>
        </references>
      </pivotArea>
    </chartFormat>
    <chartFormat chart="4" format="45">
      <pivotArea type="data" outline="0" fieldPosition="0">
        <references count="2">
          <reference field="4294967294" count="1" selected="0">
            <x v="0"/>
          </reference>
          <reference field="0" count="1" selected="0">
            <x v="1"/>
          </reference>
        </references>
      </pivotArea>
    </chartFormat>
    <chartFormat chart="4" format="46">
      <pivotArea type="data" outline="0" fieldPosition="0">
        <references count="2">
          <reference field="4294967294" count="1" selected="0">
            <x v="0"/>
          </reference>
          <reference field="0" count="1" selected="0">
            <x v="2"/>
          </reference>
        </references>
      </pivotArea>
    </chartFormat>
    <chartFormat chart="4" format="47">
      <pivotArea type="data" outline="0" fieldPosition="0">
        <references count="2">
          <reference field="4294967294" count="1" selected="0">
            <x v="0"/>
          </reference>
          <reference field="0" count="1" selected="0">
            <x v="3"/>
          </reference>
        </references>
      </pivotArea>
    </chartFormat>
    <chartFormat chart="4" format="48">
      <pivotArea type="data" outline="0" fieldPosition="0">
        <references count="2">
          <reference field="4294967294" count="1" selected="0">
            <x v="0"/>
          </reference>
          <reference field="0" count="1" selected="0">
            <x v="4"/>
          </reference>
        </references>
      </pivotArea>
    </chartFormat>
    <chartFormat chart="4" format="49">
      <pivotArea type="data" outline="0" fieldPosition="0">
        <references count="2">
          <reference field="4294967294" count="1" selected="0">
            <x v="0"/>
          </reference>
          <reference field="0" count="1" selected="0">
            <x v="5"/>
          </reference>
        </references>
      </pivotArea>
    </chartFormat>
    <chartFormat chart="4" format="50">
      <pivotArea type="data" outline="0" fieldPosition="0">
        <references count="2">
          <reference field="4294967294" count="1" selected="0">
            <x v="0"/>
          </reference>
          <reference field="0" count="1" selected="0">
            <x v="6"/>
          </reference>
        </references>
      </pivotArea>
    </chartFormat>
    <chartFormat chart="4" format="51">
      <pivotArea type="data" outline="0" fieldPosition="0">
        <references count="2">
          <reference field="4294967294" count="1" selected="0">
            <x v="0"/>
          </reference>
          <reference field="0" count="1" selected="0">
            <x v="7"/>
          </reference>
        </references>
      </pivotArea>
    </chartFormat>
    <chartFormat chart="4" format="52">
      <pivotArea type="data" outline="0" fieldPosition="0">
        <references count="2">
          <reference field="4294967294" count="1" selected="0">
            <x v="0"/>
          </reference>
          <reference field="0" count="1" selected="0">
            <x v="8"/>
          </reference>
        </references>
      </pivotArea>
    </chartFormat>
    <chartFormat chart="4" format="53">
      <pivotArea type="data" outline="0" fieldPosition="0">
        <references count="2">
          <reference field="4294967294" count="1" selected="0">
            <x v="0"/>
          </reference>
          <reference field="0" count="1" selected="0">
            <x v="9"/>
          </reference>
        </references>
      </pivotArea>
    </chartFormat>
    <chartFormat chart="4" format="54">
      <pivotArea type="data" outline="0" fieldPosition="0">
        <references count="2">
          <reference field="4294967294" count="1" selected="0">
            <x v="0"/>
          </reference>
          <reference field="0" count="1" selected="0">
            <x v="10"/>
          </reference>
        </references>
      </pivotArea>
    </chartFormat>
    <chartFormat chart="4" format="55">
      <pivotArea type="data" outline="0" fieldPosition="0">
        <references count="2">
          <reference field="4294967294" count="1" selected="0">
            <x v="0"/>
          </reference>
          <reference field="0" count="1" selected="0">
            <x v="11"/>
          </reference>
        </references>
      </pivotArea>
    </chartFormat>
    <chartFormat chart="4" format="56">
      <pivotArea type="data" outline="0" fieldPosition="0">
        <references count="2">
          <reference field="4294967294" count="1" selected="0">
            <x v="0"/>
          </reference>
          <reference field="0" count="1" selected="0">
            <x v="12"/>
          </reference>
        </references>
      </pivotArea>
    </chartFormat>
    <chartFormat chart="4" format="57" series="1">
      <pivotArea type="data" outline="0" fieldPosition="0">
        <references count="1">
          <reference field="4294967294" count="1" selected="0">
            <x v="1"/>
          </reference>
        </references>
      </pivotArea>
    </chartFormat>
    <chartFormat chart="4" format="58">
      <pivotArea type="data" outline="0" fieldPosition="0">
        <references count="2">
          <reference field="4294967294" count="1" selected="0">
            <x v="1"/>
          </reference>
          <reference field="0" count="1" selected="0">
            <x v="0"/>
          </reference>
        </references>
      </pivotArea>
    </chartFormat>
    <chartFormat chart="4" format="59">
      <pivotArea type="data" outline="0" fieldPosition="0">
        <references count="2">
          <reference field="4294967294" count="1" selected="0">
            <x v="1"/>
          </reference>
          <reference field="0" count="1" selected="0">
            <x v="1"/>
          </reference>
        </references>
      </pivotArea>
    </chartFormat>
    <chartFormat chart="4" format="60">
      <pivotArea type="data" outline="0" fieldPosition="0">
        <references count="2">
          <reference field="4294967294" count="1" selected="0">
            <x v="1"/>
          </reference>
          <reference field="0" count="1" selected="0">
            <x v="2"/>
          </reference>
        </references>
      </pivotArea>
    </chartFormat>
    <chartFormat chart="4" format="61">
      <pivotArea type="data" outline="0" fieldPosition="0">
        <references count="2">
          <reference field="4294967294" count="1" selected="0">
            <x v="1"/>
          </reference>
          <reference field="0" count="1" selected="0">
            <x v="3"/>
          </reference>
        </references>
      </pivotArea>
    </chartFormat>
    <chartFormat chart="4" format="62">
      <pivotArea type="data" outline="0" fieldPosition="0">
        <references count="2">
          <reference field="4294967294" count="1" selected="0">
            <x v="1"/>
          </reference>
          <reference field="0" count="1" selected="0">
            <x v="4"/>
          </reference>
        </references>
      </pivotArea>
    </chartFormat>
    <chartFormat chart="4" format="63">
      <pivotArea type="data" outline="0" fieldPosition="0">
        <references count="2">
          <reference field="4294967294" count="1" selected="0">
            <x v="1"/>
          </reference>
          <reference field="0" count="1" selected="0">
            <x v="5"/>
          </reference>
        </references>
      </pivotArea>
    </chartFormat>
    <chartFormat chart="4" format="64">
      <pivotArea type="data" outline="0" fieldPosition="0">
        <references count="2">
          <reference field="4294967294" count="1" selected="0">
            <x v="1"/>
          </reference>
          <reference field="0" count="1" selected="0">
            <x v="6"/>
          </reference>
        </references>
      </pivotArea>
    </chartFormat>
    <chartFormat chart="4" format="65">
      <pivotArea type="data" outline="0" fieldPosition="0">
        <references count="2">
          <reference field="4294967294" count="1" selected="0">
            <x v="1"/>
          </reference>
          <reference field="0" count="1" selected="0">
            <x v="7"/>
          </reference>
        </references>
      </pivotArea>
    </chartFormat>
    <chartFormat chart="4" format="66">
      <pivotArea type="data" outline="0" fieldPosition="0">
        <references count="2">
          <reference field="4294967294" count="1" selected="0">
            <x v="1"/>
          </reference>
          <reference field="0" count="1" selected="0">
            <x v="8"/>
          </reference>
        </references>
      </pivotArea>
    </chartFormat>
    <chartFormat chart="4" format="67">
      <pivotArea type="data" outline="0" fieldPosition="0">
        <references count="2">
          <reference field="4294967294" count="1" selected="0">
            <x v="1"/>
          </reference>
          <reference field="0" count="1" selected="0">
            <x v="9"/>
          </reference>
        </references>
      </pivotArea>
    </chartFormat>
    <chartFormat chart="4" format="68">
      <pivotArea type="data" outline="0" fieldPosition="0">
        <references count="2">
          <reference field="4294967294" count="1" selected="0">
            <x v="1"/>
          </reference>
          <reference field="0" count="1" selected="0">
            <x v="10"/>
          </reference>
        </references>
      </pivotArea>
    </chartFormat>
    <chartFormat chart="4" format="69">
      <pivotArea type="data" outline="0" fieldPosition="0">
        <references count="2">
          <reference field="4294967294" count="1" selected="0">
            <x v="1"/>
          </reference>
          <reference field="0" count="1" selected="0">
            <x v="11"/>
          </reference>
        </references>
      </pivotArea>
    </chartFormat>
    <chartFormat chart="4" format="70">
      <pivotArea type="data" outline="0" fieldPosition="0">
        <references count="2">
          <reference field="4294967294" count="1" selected="0">
            <x v="1"/>
          </reference>
          <reference field="0" count="1" selected="0">
            <x v="12"/>
          </reference>
        </references>
      </pivotArea>
    </chartFormat>
    <chartFormat chart="5" format="71" series="1">
      <pivotArea type="data" outline="0" fieldPosition="0">
        <references count="1">
          <reference field="4294967294" count="1" selected="0">
            <x v="0"/>
          </reference>
        </references>
      </pivotArea>
    </chartFormat>
    <chartFormat chart="5" format="72">
      <pivotArea type="data" outline="0" fieldPosition="0">
        <references count="2">
          <reference field="4294967294" count="1" selected="0">
            <x v="0"/>
          </reference>
          <reference field="0" count="1" selected="0">
            <x v="0"/>
          </reference>
        </references>
      </pivotArea>
    </chartFormat>
    <chartFormat chart="5" format="73">
      <pivotArea type="data" outline="0" fieldPosition="0">
        <references count="2">
          <reference field="4294967294" count="1" selected="0">
            <x v="0"/>
          </reference>
          <reference field="0" count="1" selected="0">
            <x v="1"/>
          </reference>
        </references>
      </pivotArea>
    </chartFormat>
    <chartFormat chart="5" format="74">
      <pivotArea type="data" outline="0" fieldPosition="0">
        <references count="2">
          <reference field="4294967294" count="1" selected="0">
            <x v="0"/>
          </reference>
          <reference field="0" count="1" selected="0">
            <x v="2"/>
          </reference>
        </references>
      </pivotArea>
    </chartFormat>
    <chartFormat chart="5" format="75">
      <pivotArea type="data" outline="0" fieldPosition="0">
        <references count="2">
          <reference field="4294967294" count="1" selected="0">
            <x v="0"/>
          </reference>
          <reference field="0" count="1" selected="0">
            <x v="3"/>
          </reference>
        </references>
      </pivotArea>
    </chartFormat>
    <chartFormat chart="5" format="76">
      <pivotArea type="data" outline="0" fieldPosition="0">
        <references count="2">
          <reference field="4294967294" count="1" selected="0">
            <x v="0"/>
          </reference>
          <reference field="0" count="1" selected="0">
            <x v="4"/>
          </reference>
        </references>
      </pivotArea>
    </chartFormat>
    <chartFormat chart="5" format="77">
      <pivotArea type="data" outline="0" fieldPosition="0">
        <references count="2">
          <reference field="4294967294" count="1" selected="0">
            <x v="0"/>
          </reference>
          <reference field="0" count="1" selected="0">
            <x v="5"/>
          </reference>
        </references>
      </pivotArea>
    </chartFormat>
    <chartFormat chart="5" format="78">
      <pivotArea type="data" outline="0" fieldPosition="0">
        <references count="2">
          <reference field="4294967294" count="1" selected="0">
            <x v="0"/>
          </reference>
          <reference field="0" count="1" selected="0">
            <x v="6"/>
          </reference>
        </references>
      </pivotArea>
    </chartFormat>
    <chartFormat chart="5" format="79">
      <pivotArea type="data" outline="0" fieldPosition="0">
        <references count="2">
          <reference field="4294967294" count="1" selected="0">
            <x v="0"/>
          </reference>
          <reference field="0" count="1" selected="0">
            <x v="7"/>
          </reference>
        </references>
      </pivotArea>
    </chartFormat>
    <chartFormat chart="5" format="80">
      <pivotArea type="data" outline="0" fieldPosition="0">
        <references count="2">
          <reference field="4294967294" count="1" selected="0">
            <x v="0"/>
          </reference>
          <reference field="0" count="1" selected="0">
            <x v="8"/>
          </reference>
        </references>
      </pivotArea>
    </chartFormat>
    <chartFormat chart="5" format="81">
      <pivotArea type="data" outline="0" fieldPosition="0">
        <references count="2">
          <reference field="4294967294" count="1" selected="0">
            <x v="0"/>
          </reference>
          <reference field="0" count="1" selected="0">
            <x v="9"/>
          </reference>
        </references>
      </pivotArea>
    </chartFormat>
    <chartFormat chart="5" format="82">
      <pivotArea type="data" outline="0" fieldPosition="0">
        <references count="2">
          <reference field="4294967294" count="1" selected="0">
            <x v="0"/>
          </reference>
          <reference field="0" count="1" selected="0">
            <x v="10"/>
          </reference>
        </references>
      </pivotArea>
    </chartFormat>
    <chartFormat chart="5" format="83">
      <pivotArea type="data" outline="0" fieldPosition="0">
        <references count="2">
          <reference field="4294967294" count="1" selected="0">
            <x v="0"/>
          </reference>
          <reference field="0" count="1" selected="0">
            <x v="11"/>
          </reference>
        </references>
      </pivotArea>
    </chartFormat>
    <chartFormat chart="5" format="84">
      <pivotArea type="data" outline="0" fieldPosition="0">
        <references count="2">
          <reference field="4294967294" count="1" selected="0">
            <x v="0"/>
          </reference>
          <reference field="0" count="1" selected="0">
            <x v="12"/>
          </reference>
        </references>
      </pivotArea>
    </chartFormat>
    <chartFormat chart="5" format="85" series="1">
      <pivotArea type="data" outline="0" fieldPosition="0">
        <references count="1">
          <reference field="4294967294" count="1" selected="0">
            <x v="1"/>
          </reference>
        </references>
      </pivotArea>
    </chartFormat>
    <chartFormat chart="5" format="86">
      <pivotArea type="data" outline="0" fieldPosition="0">
        <references count="2">
          <reference field="4294967294" count="1" selected="0">
            <x v="1"/>
          </reference>
          <reference field="0" count="1" selected="0">
            <x v="0"/>
          </reference>
        </references>
      </pivotArea>
    </chartFormat>
    <chartFormat chart="5" format="87">
      <pivotArea type="data" outline="0" fieldPosition="0">
        <references count="2">
          <reference field="4294967294" count="1" selected="0">
            <x v="1"/>
          </reference>
          <reference field="0" count="1" selected="0">
            <x v="1"/>
          </reference>
        </references>
      </pivotArea>
    </chartFormat>
    <chartFormat chart="5" format="88">
      <pivotArea type="data" outline="0" fieldPosition="0">
        <references count="2">
          <reference field="4294967294" count="1" selected="0">
            <x v="1"/>
          </reference>
          <reference field="0" count="1" selected="0">
            <x v="2"/>
          </reference>
        </references>
      </pivotArea>
    </chartFormat>
    <chartFormat chart="5" format="89">
      <pivotArea type="data" outline="0" fieldPosition="0">
        <references count="2">
          <reference field="4294967294" count="1" selected="0">
            <x v="1"/>
          </reference>
          <reference field="0" count="1" selected="0">
            <x v="3"/>
          </reference>
        </references>
      </pivotArea>
    </chartFormat>
    <chartFormat chart="5" format="90">
      <pivotArea type="data" outline="0" fieldPosition="0">
        <references count="2">
          <reference field="4294967294" count="1" selected="0">
            <x v="1"/>
          </reference>
          <reference field="0" count="1" selected="0">
            <x v="4"/>
          </reference>
        </references>
      </pivotArea>
    </chartFormat>
    <chartFormat chart="5" format="91">
      <pivotArea type="data" outline="0" fieldPosition="0">
        <references count="2">
          <reference field="4294967294" count="1" selected="0">
            <x v="1"/>
          </reference>
          <reference field="0" count="1" selected="0">
            <x v="5"/>
          </reference>
        </references>
      </pivotArea>
    </chartFormat>
    <chartFormat chart="5" format="92">
      <pivotArea type="data" outline="0" fieldPosition="0">
        <references count="2">
          <reference field="4294967294" count="1" selected="0">
            <x v="1"/>
          </reference>
          <reference field="0" count="1" selected="0">
            <x v="6"/>
          </reference>
        </references>
      </pivotArea>
    </chartFormat>
    <chartFormat chart="5" format="93">
      <pivotArea type="data" outline="0" fieldPosition="0">
        <references count="2">
          <reference field="4294967294" count="1" selected="0">
            <x v="1"/>
          </reference>
          <reference field="0" count="1" selected="0">
            <x v="7"/>
          </reference>
        </references>
      </pivotArea>
    </chartFormat>
    <chartFormat chart="5" format="94">
      <pivotArea type="data" outline="0" fieldPosition="0">
        <references count="2">
          <reference field="4294967294" count="1" selected="0">
            <x v="1"/>
          </reference>
          <reference field="0" count="1" selected="0">
            <x v="8"/>
          </reference>
        </references>
      </pivotArea>
    </chartFormat>
    <chartFormat chart="5" format="95">
      <pivotArea type="data" outline="0" fieldPosition="0">
        <references count="2">
          <reference field="4294967294" count="1" selected="0">
            <x v="1"/>
          </reference>
          <reference field="0" count="1" selected="0">
            <x v="9"/>
          </reference>
        </references>
      </pivotArea>
    </chartFormat>
    <chartFormat chart="5" format="96">
      <pivotArea type="data" outline="0" fieldPosition="0">
        <references count="2">
          <reference field="4294967294" count="1" selected="0">
            <x v="1"/>
          </reference>
          <reference field="0" count="1" selected="0">
            <x v="10"/>
          </reference>
        </references>
      </pivotArea>
    </chartFormat>
    <chartFormat chart="5" format="97">
      <pivotArea type="data" outline="0" fieldPosition="0">
        <references count="2">
          <reference field="4294967294" count="1" selected="0">
            <x v="1"/>
          </reference>
          <reference field="0" count="1" selected="0">
            <x v="11"/>
          </reference>
        </references>
      </pivotArea>
    </chartFormat>
    <chartFormat chart="5" format="98">
      <pivotArea type="data" outline="0" fieldPosition="0">
        <references count="2">
          <reference field="4294967294" count="1" selected="0">
            <x v="1"/>
          </reference>
          <reference field="0" count="1" selected="0">
            <x v="12"/>
          </reference>
        </references>
      </pivotArea>
    </chartFormat>
    <chartFormat chart="4" format="71" series="1">
      <pivotArea type="data" outline="0" fieldPosition="0">
        <references count="2">
          <reference field="4294967294" count="1" selected="0">
            <x v="0"/>
          </reference>
          <reference field="0" count="1" selected="0">
            <x v="2"/>
          </reference>
        </references>
      </pivotArea>
    </chartFormat>
    <chartFormat chart="4" format="72" series="1">
      <pivotArea type="data" outline="0" fieldPosition="0">
        <references count="2">
          <reference field="4294967294" count="1" selected="0">
            <x v="0"/>
          </reference>
          <reference field="0" count="1" selected="0">
            <x v="3"/>
          </reference>
        </references>
      </pivotArea>
    </chartFormat>
    <chartFormat chart="4" format="73" series="1">
      <pivotArea type="data" outline="0" fieldPosition="0">
        <references count="2">
          <reference field="4294967294" count="1" selected="0">
            <x v="0"/>
          </reference>
          <reference field="0" count="1" selected="0">
            <x v="4"/>
          </reference>
        </references>
      </pivotArea>
    </chartFormat>
    <chartFormat chart="4" format="74" series="1">
      <pivotArea type="data" outline="0" fieldPosition="0">
        <references count="2">
          <reference field="4294967294" count="1" selected="0">
            <x v="0"/>
          </reference>
          <reference field="0" count="1" selected="0">
            <x v="5"/>
          </reference>
        </references>
      </pivotArea>
    </chartFormat>
    <chartFormat chart="4" format="75" series="1">
      <pivotArea type="data" outline="0" fieldPosition="0">
        <references count="2">
          <reference field="4294967294" count="1" selected="0">
            <x v="0"/>
          </reference>
          <reference field="0" count="1" selected="0">
            <x v="6"/>
          </reference>
        </references>
      </pivotArea>
    </chartFormat>
    <chartFormat chart="4" format="76" series="1">
      <pivotArea type="data" outline="0" fieldPosition="0">
        <references count="2">
          <reference field="4294967294" count="1" selected="0">
            <x v="0"/>
          </reference>
          <reference field="0" count="1" selected="0">
            <x v="7"/>
          </reference>
        </references>
      </pivotArea>
    </chartFormat>
    <chartFormat chart="4" format="77" series="1">
      <pivotArea type="data" outline="0" fieldPosition="0">
        <references count="2">
          <reference field="4294967294" count="1" selected="0">
            <x v="0"/>
          </reference>
          <reference field="0" count="1" selected="0">
            <x v="8"/>
          </reference>
        </references>
      </pivotArea>
    </chartFormat>
    <chartFormat chart="4" format="78" series="1">
      <pivotArea type="data" outline="0" fieldPosition="0">
        <references count="2">
          <reference field="4294967294" count="1" selected="0">
            <x v="0"/>
          </reference>
          <reference field="0" count="1" selected="0">
            <x v="9"/>
          </reference>
        </references>
      </pivotArea>
    </chartFormat>
    <chartFormat chart="4" format="79" series="1">
      <pivotArea type="data" outline="0" fieldPosition="0">
        <references count="2">
          <reference field="4294967294" count="1" selected="0">
            <x v="0"/>
          </reference>
          <reference field="0" count="1" selected="0">
            <x v="10"/>
          </reference>
        </references>
      </pivotArea>
    </chartFormat>
    <chartFormat chart="4" format="80" series="1">
      <pivotArea type="data" outline="0" fieldPosition="0">
        <references count="2">
          <reference field="4294967294" count="1" selected="0">
            <x v="0"/>
          </reference>
          <reference field="0" count="1" selected="0">
            <x v="11"/>
          </reference>
        </references>
      </pivotArea>
    </chartFormat>
    <chartFormat chart="4" format="81" series="1">
      <pivotArea type="data" outline="0" fieldPosition="0">
        <references count="2">
          <reference field="4294967294" count="1" selected="0">
            <x v="0"/>
          </reference>
          <reference field="0"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2F816E2-45B5-7F46-AAE2-75383D3136F9}" name="PivotTable3"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9" firstHeaderRow="1" firstDataRow="1" firstDataCol="1"/>
  <pivotFields count="2">
    <pivotField axis="axisRow" showAll="0">
      <items count="6">
        <item x="0"/>
        <item x="1"/>
        <item x="2"/>
        <item x="3"/>
        <item x="4"/>
        <item t="default"/>
      </items>
    </pivotField>
    <pivotField dataField="1" numFmtId="3" showAll="0">
      <items count="6">
        <item x="3"/>
        <item x="0"/>
        <item x="2"/>
        <item x="4"/>
        <item x="1"/>
        <item t="default"/>
      </items>
    </pivotField>
  </pivotFields>
  <rowFields count="1">
    <field x="0"/>
  </rowFields>
  <rowItems count="6">
    <i>
      <x/>
    </i>
    <i>
      <x v="1"/>
    </i>
    <i>
      <x v="2"/>
    </i>
    <i>
      <x v="3"/>
    </i>
    <i>
      <x v="4"/>
    </i>
    <i t="grand">
      <x/>
    </i>
  </rowItems>
  <colItems count="1">
    <i/>
  </colItems>
  <dataFields count="1">
    <dataField name="Sum of  Youth Admission (ages 12 to 18) " fld="1" baseField="0" baseItem="0" numFmtId="3"/>
  </dataFields>
  <formats count="1">
    <format dxfId="47">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900DAD1-2A27-48BA-9C39-1AAA2A8707EA}" name="PivotTable1" cacheId="12" applyNumberFormats="0" applyBorderFormats="0" applyFontFormats="0" applyPatternFormats="0" applyAlignmentFormats="0" applyWidthHeightFormats="1" dataCaption="Values" tag="a6788e4c-97a9-4f80-88af-be1e6d322a3b" updatedVersion="7" minRefreshableVersion="3" useAutoFormatting="1" subtotalHiddenItems="1" rowGrandTotals="0" itemPrintTitles="1" createdVersion="5" indent="0" outline="1" outlineData="1" multipleFieldFilters="0" rowHeaderCaption="Provinces">
  <location ref="C16:F28"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2"/>
  </rowFields>
  <rowItems count="12">
    <i>
      <x/>
    </i>
    <i>
      <x v="1"/>
    </i>
    <i>
      <x v="2"/>
    </i>
    <i>
      <x v="3"/>
    </i>
    <i>
      <x v="4"/>
    </i>
    <i>
      <x v="5"/>
    </i>
    <i>
      <x v="6"/>
    </i>
    <i>
      <x v="7"/>
    </i>
    <i>
      <x v="8"/>
    </i>
    <i>
      <x v="9"/>
    </i>
    <i>
      <x v="10"/>
    </i>
    <i>
      <x v="11"/>
    </i>
  </rowItems>
  <colFields count="1">
    <field x="-2"/>
  </colFields>
  <colItems count="3">
    <i>
      <x/>
    </i>
    <i i="1">
      <x v="1"/>
    </i>
    <i i="2">
      <x v="2"/>
    </i>
  </colItems>
  <dataFields count="3">
    <dataField fld="0" subtotal="count" baseField="0" baseItem="0"/>
    <dataField fld="1" subtotal="count" baseField="0" baseItem="0"/>
    <dataField name="Ratio of Female to male Status" fld="3" subtotal="count" baseField="0" baseItem="0"/>
  </dataFields>
  <formats count="9">
    <format dxfId="46">
      <pivotArea outline="0" collapsedLevelsAreSubtotals="1" fieldPosition="0">
        <references count="1">
          <reference field="4294967294" count="1" selected="0">
            <x v="2"/>
          </reference>
        </references>
      </pivotArea>
    </format>
    <format dxfId="45">
      <pivotArea outline="0" collapsedLevelsAreSubtotals="1" fieldPosition="0">
        <references count="1">
          <reference field="4294967294" count="1" selected="0">
            <x v="2"/>
          </reference>
        </references>
      </pivotArea>
    </format>
    <format dxfId="44">
      <pivotArea field="2" type="button" dataOnly="0" labelOnly="1" outline="0" axis="axisRow" fieldPosition="0"/>
    </format>
    <format dxfId="43">
      <pivotArea type="all" dataOnly="0" outline="0" fieldPosition="0"/>
    </format>
    <format dxfId="42">
      <pivotArea outline="0" collapsedLevelsAreSubtotals="1" fieldPosition="0"/>
    </format>
    <format dxfId="41">
      <pivotArea field="2" type="button" dataOnly="0" labelOnly="1" outline="0" axis="axisRow" fieldPosition="0"/>
    </format>
    <format dxfId="40">
      <pivotArea dataOnly="0" labelOnly="1" fieldPosition="0">
        <references count="1">
          <reference field="2" count="0"/>
        </references>
      </pivotArea>
    </format>
    <format dxfId="39">
      <pivotArea dataOnly="0" labelOnly="1" outline="0" fieldPosition="0">
        <references count="1">
          <reference field="4294967294" count="3">
            <x v="0"/>
            <x v="1"/>
            <x v="2"/>
          </reference>
        </references>
      </pivotArea>
    </format>
    <format dxfId="38">
      <pivotArea dataOnly="0" labelOnly="1" outline="0" fieldPosition="0">
        <references count="1">
          <reference field="4294967294" count="1">
            <x v="2"/>
          </reference>
        </references>
      </pivotArea>
    </format>
  </formats>
  <conditionalFormats count="1">
    <conditionalFormat scope="data" priority="1">
      <pivotAreas count="1">
        <pivotArea outline="0" fieldPosition="0">
          <references count="1">
            <reference field="4294967294" count="1" selected="0">
              <x v="2"/>
            </reference>
          </references>
        </pivotArea>
      </pivotAreas>
    </conditionalFormat>
  </conditionalFormats>
  <pivotHierarchies count="1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10DDF64-C9BA-CE45-BF75-6132F7BDF033}" name="PivotTable2"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D7" firstHeaderRow="0" firstDataRow="1" firstDataCol="1"/>
  <pivotFields count="4">
    <pivotField axis="axisRow" showAll="0">
      <items count="6">
        <item x="0"/>
        <item x="1"/>
        <item x="2"/>
        <item x="3"/>
        <item x="4"/>
        <item t="default"/>
      </items>
    </pivotField>
    <pivotField dataField="1" numFmtId="3" showAll="0">
      <items count="6">
        <item x="0"/>
        <item x="3"/>
        <item x="2"/>
        <item x="4"/>
        <item x="1"/>
        <item t="default"/>
      </items>
    </pivotField>
    <pivotField dataField="1" numFmtId="3" showAll="0">
      <items count="6">
        <item x="3"/>
        <item x="2"/>
        <item x="1"/>
        <item x="4"/>
        <item x="0"/>
        <item t="default"/>
      </items>
    </pivotField>
    <pivotField dataField="1" showAll="0">
      <items count="6">
        <item x="0"/>
        <item x="3"/>
        <item x="4"/>
        <item x="2"/>
        <item x="1"/>
        <item t="default"/>
      </items>
    </pivotField>
  </pivotFields>
  <rowFields count="1">
    <field x="0"/>
  </rowFields>
  <rowItems count="6">
    <i>
      <x/>
    </i>
    <i>
      <x v="1"/>
    </i>
    <i>
      <x v="2"/>
    </i>
    <i>
      <x v="3"/>
    </i>
    <i>
      <x v="4"/>
    </i>
    <i t="grand">
      <x/>
    </i>
  </rowItems>
  <colFields count="1">
    <field x="-2"/>
  </colFields>
  <colItems count="3">
    <i>
      <x/>
    </i>
    <i i="1">
      <x v="1"/>
    </i>
    <i i="2">
      <x v="2"/>
    </i>
  </colItems>
  <dataFields count="3">
    <dataField name="Sum of Indigenous" fld="1" baseField="0" baseItem="0"/>
    <dataField name="Sum of Non-Indigenous " fld="2" baseField="0" baseItem="0"/>
    <dataField name="Sum of Idenity Unknown" fld="3"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368F8B-A7EF-46D3-9C0D-C14C1A3DE645}"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C27" firstHeaderRow="0" firstDataRow="1" firstDataCol="1"/>
  <pivotFields count="3">
    <pivotField axis="axisRow" showAll="0">
      <items count="24">
        <item x="0"/>
        <item x="1"/>
        <item x="2"/>
        <item x="3"/>
        <item x="4"/>
        <item x="5"/>
        <item x="6"/>
        <item x="7"/>
        <item x="8"/>
        <item x="9"/>
        <item x="10"/>
        <item x="11"/>
        <item x="12"/>
        <item x="13"/>
        <item x="14"/>
        <item x="15"/>
        <item x="16"/>
        <item x="17"/>
        <item x="18"/>
        <item x="19"/>
        <item x="20"/>
        <item x="21"/>
        <item x="22"/>
        <item t="default"/>
      </items>
    </pivotField>
    <pivotField dataField="1" numFmtId="3" showAll="0">
      <items count="24">
        <item x="21"/>
        <item x="18"/>
        <item x="20"/>
        <item x="17"/>
        <item x="22"/>
        <item x="19"/>
        <item x="16"/>
        <item x="15"/>
        <item x="14"/>
        <item x="13"/>
        <item x="5"/>
        <item x="12"/>
        <item x="11"/>
        <item x="9"/>
        <item x="8"/>
        <item x="10"/>
        <item x="6"/>
        <item x="7"/>
        <item x="2"/>
        <item x="3"/>
        <item x="4"/>
        <item x="1"/>
        <item x="0"/>
        <item t="default"/>
      </items>
    </pivotField>
    <pivotField dataField="1" numFmtId="3" showAll="0">
      <items count="24">
        <item x="21"/>
        <item x="22"/>
        <item x="20"/>
        <item x="18"/>
        <item x="17"/>
        <item x="19"/>
        <item x="16"/>
        <item x="15"/>
        <item x="5"/>
        <item x="14"/>
        <item x="13"/>
        <item x="9"/>
        <item x="12"/>
        <item x="8"/>
        <item x="7"/>
        <item x="6"/>
        <item x="11"/>
        <item x="10"/>
        <item x="2"/>
        <item x="3"/>
        <item x="0"/>
        <item x="4"/>
        <item x="1"/>
        <item t="default"/>
      </items>
    </pivotField>
  </pivotFields>
  <rowFields count="1">
    <field x="0"/>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2"/>
  </colFields>
  <colItems count="2">
    <i>
      <x/>
    </i>
    <i i="1">
      <x v="1"/>
    </i>
  </colItems>
  <dataFields count="2">
    <dataField name="Male Admissions" fld="1" baseField="0" baseItem="0"/>
    <dataField name="Female Admissions" fld="2" baseField="0" baseItem="0"/>
  </dataField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3FCBF8-2B38-6A49-BF6F-6649944CE316}" name="PivotTable9"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D27" firstHeaderRow="0" firstDataRow="1" firstDataCol="1"/>
  <pivotFields count="4">
    <pivotField axis="axisRow" multipleItemSelectionAllowed="1" showAll="0">
      <items count="24">
        <item x="0"/>
        <item x="1"/>
        <item x="2"/>
        <item x="3"/>
        <item x="4"/>
        <item x="5"/>
        <item x="6"/>
        <item x="7"/>
        <item x="8"/>
        <item x="9"/>
        <item x="10"/>
        <item x="11"/>
        <item x="12"/>
        <item x="13"/>
        <item x="14"/>
        <item x="15"/>
        <item x="16"/>
        <item x="17"/>
        <item x="18"/>
        <item x="19"/>
        <item x="20"/>
        <item x="21"/>
        <item x="22"/>
        <item t="default"/>
      </items>
    </pivotField>
    <pivotField dataField="1" numFmtId="3" showAll="0">
      <items count="24">
        <item x="18"/>
        <item x="17"/>
        <item x="21"/>
        <item x="16"/>
        <item x="20"/>
        <item x="22"/>
        <item x="15"/>
        <item x="6"/>
        <item x="19"/>
        <item x="5"/>
        <item x="0"/>
        <item x="2"/>
        <item x="4"/>
        <item x="1"/>
        <item x="8"/>
        <item x="3"/>
        <item x="13"/>
        <item x="9"/>
        <item x="7"/>
        <item x="14"/>
        <item x="12"/>
        <item x="11"/>
        <item x="10"/>
        <item t="default"/>
      </items>
    </pivotField>
    <pivotField dataField="1" numFmtId="3" showAll="0">
      <items count="24">
        <item x="21"/>
        <item x="20"/>
        <item x="19"/>
        <item x="22"/>
        <item x="18"/>
        <item x="17"/>
        <item x="16"/>
        <item x="15"/>
        <item x="14"/>
        <item x="13"/>
        <item x="12"/>
        <item x="5"/>
        <item x="11"/>
        <item x="9"/>
        <item x="10"/>
        <item x="8"/>
        <item x="7"/>
        <item x="6"/>
        <item x="2"/>
        <item x="3"/>
        <item x="1"/>
        <item x="4"/>
        <item x="0"/>
        <item t="default"/>
      </items>
    </pivotField>
    <pivotField dataField="1" showAll="0">
      <items count="24">
        <item x="18"/>
        <item x="15"/>
        <item x="17"/>
        <item x="16"/>
        <item x="21"/>
        <item x="22"/>
        <item x="14"/>
        <item x="20"/>
        <item x="19"/>
        <item x="7"/>
        <item x="8"/>
        <item x="9"/>
        <item x="5"/>
        <item x="13"/>
        <item x="6"/>
        <item x="10"/>
        <item x="3"/>
        <item x="12"/>
        <item x="11"/>
        <item x="0"/>
        <item x="2"/>
        <item x="1"/>
        <item x="4"/>
        <item t="default"/>
      </items>
    </pivotField>
  </pivotFields>
  <rowFields count="1">
    <field x="0"/>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2"/>
  </colFields>
  <colItems count="3">
    <i>
      <x/>
    </i>
    <i i="1">
      <x v="1"/>
    </i>
    <i i="2">
      <x v="2"/>
    </i>
  </colItems>
  <dataFields count="3">
    <dataField name="Indigenous Identity" fld="1" subtotal="average" baseField="0" baseItem="0"/>
    <dataField name="Non-Indigenous Identity" fld="2" subtotal="average" baseField="0" baseItem="0"/>
    <dataField name="Indigenous Idenity Unknown" fld="3" subtotal="average" baseField="0" baseItem="0"/>
  </dataFields>
  <chartFormats count="69">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1" format="6" series="1">
      <pivotArea type="data" outline="0" fieldPosition="0">
        <references count="2">
          <reference field="4294967294" count="1" selected="0">
            <x v="0"/>
          </reference>
          <reference field="0" count="1" selected="0">
            <x v="3"/>
          </reference>
        </references>
      </pivotArea>
    </chartFormat>
    <chartFormat chart="1" format="7" series="1">
      <pivotArea type="data" outline="0" fieldPosition="0">
        <references count="2">
          <reference field="4294967294" count="1" selected="0">
            <x v="0"/>
          </reference>
          <reference field="0" count="1" selected="0">
            <x v="4"/>
          </reference>
        </references>
      </pivotArea>
    </chartFormat>
    <chartFormat chart="1" format="8" series="1">
      <pivotArea type="data" outline="0" fieldPosition="0">
        <references count="2">
          <reference field="4294967294" count="1" selected="0">
            <x v="0"/>
          </reference>
          <reference field="0" count="1" selected="0">
            <x v="5"/>
          </reference>
        </references>
      </pivotArea>
    </chartFormat>
    <chartFormat chart="1" format="9" series="1">
      <pivotArea type="data" outline="0" fieldPosition="0">
        <references count="2">
          <reference field="4294967294" count="1" selected="0">
            <x v="0"/>
          </reference>
          <reference field="0" count="1" selected="0">
            <x v="6"/>
          </reference>
        </references>
      </pivotArea>
    </chartFormat>
    <chartFormat chart="1" format="10" series="1">
      <pivotArea type="data" outline="0" fieldPosition="0">
        <references count="2">
          <reference field="4294967294" count="1" selected="0">
            <x v="0"/>
          </reference>
          <reference field="0" count="1" selected="0">
            <x v="7"/>
          </reference>
        </references>
      </pivotArea>
    </chartFormat>
    <chartFormat chart="1" format="11" series="1">
      <pivotArea type="data" outline="0" fieldPosition="0">
        <references count="2">
          <reference field="4294967294" count="1" selected="0">
            <x v="0"/>
          </reference>
          <reference field="0" count="1" selected="0">
            <x v="8"/>
          </reference>
        </references>
      </pivotArea>
    </chartFormat>
    <chartFormat chart="1" format="12" series="1">
      <pivotArea type="data" outline="0" fieldPosition="0">
        <references count="2">
          <reference field="4294967294" count="1" selected="0">
            <x v="0"/>
          </reference>
          <reference field="0" count="1" selected="0">
            <x v="9"/>
          </reference>
        </references>
      </pivotArea>
    </chartFormat>
    <chartFormat chart="1" format="13" series="1">
      <pivotArea type="data" outline="0" fieldPosition="0">
        <references count="2">
          <reference field="4294967294" count="1" selected="0">
            <x v="0"/>
          </reference>
          <reference field="0" count="1" selected="0">
            <x v="10"/>
          </reference>
        </references>
      </pivotArea>
    </chartFormat>
    <chartFormat chart="1" format="14" series="1">
      <pivotArea type="data" outline="0" fieldPosition="0">
        <references count="2">
          <reference field="4294967294" count="1" selected="0">
            <x v="0"/>
          </reference>
          <reference field="0" count="1" selected="0">
            <x v="11"/>
          </reference>
        </references>
      </pivotArea>
    </chartFormat>
    <chartFormat chart="1" format="15" series="1">
      <pivotArea type="data" outline="0" fieldPosition="0">
        <references count="2">
          <reference field="4294967294" count="1" selected="0">
            <x v="0"/>
          </reference>
          <reference field="0" count="1" selected="0">
            <x v="12"/>
          </reference>
        </references>
      </pivotArea>
    </chartFormat>
    <chartFormat chart="1" format="16" series="1">
      <pivotArea type="data" outline="0" fieldPosition="0">
        <references count="2">
          <reference field="4294967294" count="1" selected="0">
            <x v="0"/>
          </reference>
          <reference field="0" count="1" selected="0">
            <x v="13"/>
          </reference>
        </references>
      </pivotArea>
    </chartFormat>
    <chartFormat chart="1" format="17" series="1">
      <pivotArea type="data" outline="0" fieldPosition="0">
        <references count="2">
          <reference field="4294967294" count="1" selected="0">
            <x v="0"/>
          </reference>
          <reference field="0" count="1" selected="0">
            <x v="14"/>
          </reference>
        </references>
      </pivotArea>
    </chartFormat>
    <chartFormat chart="1" format="18" series="1">
      <pivotArea type="data" outline="0" fieldPosition="0">
        <references count="2">
          <reference field="4294967294" count="1" selected="0">
            <x v="0"/>
          </reference>
          <reference field="0" count="1" selected="0">
            <x v="15"/>
          </reference>
        </references>
      </pivotArea>
    </chartFormat>
    <chartFormat chart="1" format="19" series="1">
      <pivotArea type="data" outline="0" fieldPosition="0">
        <references count="2">
          <reference field="4294967294" count="1" selected="0">
            <x v="0"/>
          </reference>
          <reference field="0" count="1" selected="0">
            <x v="16"/>
          </reference>
        </references>
      </pivotArea>
    </chartFormat>
    <chartFormat chart="1" format="20" series="1">
      <pivotArea type="data" outline="0" fieldPosition="0">
        <references count="2">
          <reference field="4294967294" count="1" selected="0">
            <x v="0"/>
          </reference>
          <reference field="0" count="1" selected="0">
            <x v="17"/>
          </reference>
        </references>
      </pivotArea>
    </chartFormat>
    <chartFormat chart="1" format="21" series="1">
      <pivotArea type="data" outline="0" fieldPosition="0">
        <references count="2">
          <reference field="4294967294" count="1" selected="0">
            <x v="0"/>
          </reference>
          <reference field="0" count="1" selected="0">
            <x v="18"/>
          </reference>
        </references>
      </pivotArea>
    </chartFormat>
    <chartFormat chart="1" format="22" series="1">
      <pivotArea type="data" outline="0" fieldPosition="0">
        <references count="2">
          <reference field="4294967294" count="1" selected="0">
            <x v="0"/>
          </reference>
          <reference field="0" count="1" selected="0">
            <x v="19"/>
          </reference>
        </references>
      </pivotArea>
    </chartFormat>
    <chartFormat chart="1" format="23" series="1">
      <pivotArea type="data" outline="0" fieldPosition="0">
        <references count="2">
          <reference field="4294967294" count="1" selected="0">
            <x v="0"/>
          </reference>
          <reference field="0" count="1" selected="0">
            <x v="20"/>
          </reference>
        </references>
      </pivotArea>
    </chartFormat>
    <chartFormat chart="1" format="24" series="1">
      <pivotArea type="data" outline="0" fieldPosition="0">
        <references count="2">
          <reference field="4294967294" count="1" selected="0">
            <x v="0"/>
          </reference>
          <reference field="0" count="1" selected="0">
            <x v="21"/>
          </reference>
        </references>
      </pivotArea>
    </chartFormat>
    <chartFormat chart="1" format="25" series="1">
      <pivotArea type="data" outline="0" fieldPosition="0">
        <references count="2">
          <reference field="4294967294" count="1" selected="0">
            <x v="0"/>
          </reference>
          <reference field="0" count="1" selected="0">
            <x v="22"/>
          </reference>
        </references>
      </pivotArea>
    </chartFormat>
    <chartFormat chart="1" format="26" series="1">
      <pivotArea type="data" outline="0" fieldPosition="0">
        <references count="2">
          <reference field="4294967294" count="1" selected="0">
            <x v="1"/>
          </reference>
          <reference field="0" count="1" selected="0">
            <x v="0"/>
          </reference>
        </references>
      </pivotArea>
    </chartFormat>
    <chartFormat chart="1" format="27" series="1">
      <pivotArea type="data" outline="0" fieldPosition="0">
        <references count="2">
          <reference field="4294967294" count="1" selected="0">
            <x v="1"/>
          </reference>
          <reference field="0" count="1" selected="0">
            <x v="1"/>
          </reference>
        </references>
      </pivotArea>
    </chartFormat>
    <chartFormat chart="1" format="28" series="1">
      <pivotArea type="data" outline="0" fieldPosition="0">
        <references count="2">
          <reference field="4294967294" count="1" selected="0">
            <x v="1"/>
          </reference>
          <reference field="0" count="1" selected="0">
            <x v="2"/>
          </reference>
        </references>
      </pivotArea>
    </chartFormat>
    <chartFormat chart="1" format="29" series="1">
      <pivotArea type="data" outline="0" fieldPosition="0">
        <references count="2">
          <reference field="4294967294" count="1" selected="0">
            <x v="1"/>
          </reference>
          <reference field="0" count="1" selected="0">
            <x v="3"/>
          </reference>
        </references>
      </pivotArea>
    </chartFormat>
    <chartFormat chart="1" format="30" series="1">
      <pivotArea type="data" outline="0" fieldPosition="0">
        <references count="2">
          <reference field="4294967294" count="1" selected="0">
            <x v="1"/>
          </reference>
          <reference field="0" count="1" selected="0">
            <x v="4"/>
          </reference>
        </references>
      </pivotArea>
    </chartFormat>
    <chartFormat chart="1" format="31" series="1">
      <pivotArea type="data" outline="0" fieldPosition="0">
        <references count="2">
          <reference field="4294967294" count="1" selected="0">
            <x v="1"/>
          </reference>
          <reference field="0" count="1" selected="0">
            <x v="5"/>
          </reference>
        </references>
      </pivotArea>
    </chartFormat>
    <chartFormat chart="1" format="32" series="1">
      <pivotArea type="data" outline="0" fieldPosition="0">
        <references count="2">
          <reference field="4294967294" count="1" selected="0">
            <x v="1"/>
          </reference>
          <reference field="0" count="1" selected="0">
            <x v="6"/>
          </reference>
        </references>
      </pivotArea>
    </chartFormat>
    <chartFormat chart="1" format="33" series="1">
      <pivotArea type="data" outline="0" fieldPosition="0">
        <references count="2">
          <reference field="4294967294" count="1" selected="0">
            <x v="1"/>
          </reference>
          <reference field="0" count="1" selected="0">
            <x v="7"/>
          </reference>
        </references>
      </pivotArea>
    </chartFormat>
    <chartFormat chart="1" format="34" series="1">
      <pivotArea type="data" outline="0" fieldPosition="0">
        <references count="2">
          <reference field="4294967294" count="1" selected="0">
            <x v="1"/>
          </reference>
          <reference field="0" count="1" selected="0">
            <x v="8"/>
          </reference>
        </references>
      </pivotArea>
    </chartFormat>
    <chartFormat chart="1" format="35" series="1">
      <pivotArea type="data" outline="0" fieldPosition="0">
        <references count="2">
          <reference field="4294967294" count="1" selected="0">
            <x v="1"/>
          </reference>
          <reference field="0" count="1" selected="0">
            <x v="9"/>
          </reference>
        </references>
      </pivotArea>
    </chartFormat>
    <chartFormat chart="1" format="36" series="1">
      <pivotArea type="data" outline="0" fieldPosition="0">
        <references count="2">
          <reference field="4294967294" count="1" selected="0">
            <x v="1"/>
          </reference>
          <reference field="0" count="1" selected="0">
            <x v="10"/>
          </reference>
        </references>
      </pivotArea>
    </chartFormat>
    <chartFormat chart="1" format="37" series="1">
      <pivotArea type="data" outline="0" fieldPosition="0">
        <references count="2">
          <reference field="4294967294" count="1" selected="0">
            <x v="1"/>
          </reference>
          <reference field="0" count="1" selected="0">
            <x v="11"/>
          </reference>
        </references>
      </pivotArea>
    </chartFormat>
    <chartFormat chart="1" format="38" series="1">
      <pivotArea type="data" outline="0" fieldPosition="0">
        <references count="2">
          <reference field="4294967294" count="1" selected="0">
            <x v="1"/>
          </reference>
          <reference field="0" count="1" selected="0">
            <x v="12"/>
          </reference>
        </references>
      </pivotArea>
    </chartFormat>
    <chartFormat chart="1" format="39" series="1">
      <pivotArea type="data" outline="0" fieldPosition="0">
        <references count="2">
          <reference field="4294967294" count="1" selected="0">
            <x v="1"/>
          </reference>
          <reference field="0" count="1" selected="0">
            <x v="13"/>
          </reference>
        </references>
      </pivotArea>
    </chartFormat>
    <chartFormat chart="1" format="40" series="1">
      <pivotArea type="data" outline="0" fieldPosition="0">
        <references count="2">
          <reference field="4294967294" count="1" selected="0">
            <x v="1"/>
          </reference>
          <reference field="0" count="1" selected="0">
            <x v="14"/>
          </reference>
        </references>
      </pivotArea>
    </chartFormat>
    <chartFormat chart="1" format="41" series="1">
      <pivotArea type="data" outline="0" fieldPosition="0">
        <references count="2">
          <reference field="4294967294" count="1" selected="0">
            <x v="1"/>
          </reference>
          <reference field="0" count="1" selected="0">
            <x v="15"/>
          </reference>
        </references>
      </pivotArea>
    </chartFormat>
    <chartFormat chart="1" format="42" series="1">
      <pivotArea type="data" outline="0" fieldPosition="0">
        <references count="2">
          <reference field="4294967294" count="1" selected="0">
            <x v="1"/>
          </reference>
          <reference field="0" count="1" selected="0">
            <x v="16"/>
          </reference>
        </references>
      </pivotArea>
    </chartFormat>
    <chartFormat chart="1" format="43" series="1">
      <pivotArea type="data" outline="0" fieldPosition="0">
        <references count="2">
          <reference field="4294967294" count="1" selected="0">
            <x v="1"/>
          </reference>
          <reference field="0" count="1" selected="0">
            <x v="17"/>
          </reference>
        </references>
      </pivotArea>
    </chartFormat>
    <chartFormat chart="1" format="44" series="1">
      <pivotArea type="data" outline="0" fieldPosition="0">
        <references count="2">
          <reference field="4294967294" count="1" selected="0">
            <x v="1"/>
          </reference>
          <reference field="0" count="1" selected="0">
            <x v="18"/>
          </reference>
        </references>
      </pivotArea>
    </chartFormat>
    <chartFormat chart="1" format="45" series="1">
      <pivotArea type="data" outline="0" fieldPosition="0">
        <references count="2">
          <reference field="4294967294" count="1" selected="0">
            <x v="1"/>
          </reference>
          <reference field="0" count="1" selected="0">
            <x v="19"/>
          </reference>
        </references>
      </pivotArea>
    </chartFormat>
    <chartFormat chart="1" format="46" series="1">
      <pivotArea type="data" outline="0" fieldPosition="0">
        <references count="2">
          <reference field="4294967294" count="1" selected="0">
            <x v="1"/>
          </reference>
          <reference field="0" count="1" selected="0">
            <x v="20"/>
          </reference>
        </references>
      </pivotArea>
    </chartFormat>
    <chartFormat chart="1" format="47" series="1">
      <pivotArea type="data" outline="0" fieldPosition="0">
        <references count="2">
          <reference field="4294967294" count="1" selected="0">
            <x v="1"/>
          </reference>
          <reference field="0" count="1" selected="0">
            <x v="21"/>
          </reference>
        </references>
      </pivotArea>
    </chartFormat>
    <chartFormat chart="1" format="48" series="1">
      <pivotArea type="data" outline="0" fieldPosition="0">
        <references count="2">
          <reference field="4294967294" count="1" selected="0">
            <x v="1"/>
          </reference>
          <reference field="0" count="1" selected="0">
            <x v="22"/>
          </reference>
        </references>
      </pivotArea>
    </chartFormat>
    <chartFormat chart="1" format="49" series="1">
      <pivotArea type="data" outline="0" fieldPosition="0">
        <references count="2">
          <reference field="4294967294" count="1" selected="0">
            <x v="2"/>
          </reference>
          <reference field="0" count="1" selected="0">
            <x v="0"/>
          </reference>
        </references>
      </pivotArea>
    </chartFormat>
    <chartFormat chart="1" format="50" series="1">
      <pivotArea type="data" outline="0" fieldPosition="0">
        <references count="2">
          <reference field="4294967294" count="1" selected="0">
            <x v="2"/>
          </reference>
          <reference field="0" count="1" selected="0">
            <x v="1"/>
          </reference>
        </references>
      </pivotArea>
    </chartFormat>
    <chartFormat chart="1" format="51" series="1">
      <pivotArea type="data" outline="0" fieldPosition="0">
        <references count="2">
          <reference field="4294967294" count="1" selected="0">
            <x v="2"/>
          </reference>
          <reference field="0" count="1" selected="0">
            <x v="2"/>
          </reference>
        </references>
      </pivotArea>
    </chartFormat>
    <chartFormat chart="1" format="52" series="1">
      <pivotArea type="data" outline="0" fieldPosition="0">
        <references count="2">
          <reference field="4294967294" count="1" selected="0">
            <x v="2"/>
          </reference>
          <reference field="0" count="1" selected="0">
            <x v="3"/>
          </reference>
        </references>
      </pivotArea>
    </chartFormat>
    <chartFormat chart="1" format="53" series="1">
      <pivotArea type="data" outline="0" fieldPosition="0">
        <references count="2">
          <reference field="4294967294" count="1" selected="0">
            <x v="2"/>
          </reference>
          <reference field="0" count="1" selected="0">
            <x v="4"/>
          </reference>
        </references>
      </pivotArea>
    </chartFormat>
    <chartFormat chart="1" format="54" series="1">
      <pivotArea type="data" outline="0" fieldPosition="0">
        <references count="2">
          <reference field="4294967294" count="1" selected="0">
            <x v="2"/>
          </reference>
          <reference field="0" count="1" selected="0">
            <x v="5"/>
          </reference>
        </references>
      </pivotArea>
    </chartFormat>
    <chartFormat chart="1" format="55" series="1">
      <pivotArea type="data" outline="0" fieldPosition="0">
        <references count="2">
          <reference field="4294967294" count="1" selected="0">
            <x v="2"/>
          </reference>
          <reference field="0" count="1" selected="0">
            <x v="6"/>
          </reference>
        </references>
      </pivotArea>
    </chartFormat>
    <chartFormat chart="1" format="56" series="1">
      <pivotArea type="data" outline="0" fieldPosition="0">
        <references count="2">
          <reference field="4294967294" count="1" selected="0">
            <x v="2"/>
          </reference>
          <reference field="0" count="1" selected="0">
            <x v="7"/>
          </reference>
        </references>
      </pivotArea>
    </chartFormat>
    <chartFormat chart="1" format="57" series="1">
      <pivotArea type="data" outline="0" fieldPosition="0">
        <references count="2">
          <reference field="4294967294" count="1" selected="0">
            <x v="2"/>
          </reference>
          <reference field="0" count="1" selected="0">
            <x v="8"/>
          </reference>
        </references>
      </pivotArea>
    </chartFormat>
    <chartFormat chart="1" format="58" series="1">
      <pivotArea type="data" outline="0" fieldPosition="0">
        <references count="2">
          <reference field="4294967294" count="1" selected="0">
            <x v="2"/>
          </reference>
          <reference field="0" count="1" selected="0">
            <x v="9"/>
          </reference>
        </references>
      </pivotArea>
    </chartFormat>
    <chartFormat chart="1" format="59" series="1">
      <pivotArea type="data" outline="0" fieldPosition="0">
        <references count="2">
          <reference field="4294967294" count="1" selected="0">
            <x v="2"/>
          </reference>
          <reference field="0" count="1" selected="0">
            <x v="10"/>
          </reference>
        </references>
      </pivotArea>
    </chartFormat>
    <chartFormat chart="1" format="60" series="1">
      <pivotArea type="data" outline="0" fieldPosition="0">
        <references count="2">
          <reference field="4294967294" count="1" selected="0">
            <x v="2"/>
          </reference>
          <reference field="0" count="1" selected="0">
            <x v="11"/>
          </reference>
        </references>
      </pivotArea>
    </chartFormat>
    <chartFormat chart="1" format="61" series="1">
      <pivotArea type="data" outline="0" fieldPosition="0">
        <references count="2">
          <reference field="4294967294" count="1" selected="0">
            <x v="2"/>
          </reference>
          <reference field="0" count="1" selected="0">
            <x v="12"/>
          </reference>
        </references>
      </pivotArea>
    </chartFormat>
    <chartFormat chart="1" format="62" series="1">
      <pivotArea type="data" outline="0" fieldPosition="0">
        <references count="2">
          <reference field="4294967294" count="1" selected="0">
            <x v="2"/>
          </reference>
          <reference field="0" count="1" selected="0">
            <x v="13"/>
          </reference>
        </references>
      </pivotArea>
    </chartFormat>
    <chartFormat chart="1" format="63" series="1">
      <pivotArea type="data" outline="0" fieldPosition="0">
        <references count="2">
          <reference field="4294967294" count="1" selected="0">
            <x v="2"/>
          </reference>
          <reference field="0" count="1" selected="0">
            <x v="14"/>
          </reference>
        </references>
      </pivotArea>
    </chartFormat>
    <chartFormat chart="1" format="64" series="1">
      <pivotArea type="data" outline="0" fieldPosition="0">
        <references count="2">
          <reference field="4294967294" count="1" selected="0">
            <x v="2"/>
          </reference>
          <reference field="0" count="1" selected="0">
            <x v="15"/>
          </reference>
        </references>
      </pivotArea>
    </chartFormat>
    <chartFormat chart="1" format="65" series="1">
      <pivotArea type="data" outline="0" fieldPosition="0">
        <references count="2">
          <reference field="4294967294" count="1" selected="0">
            <x v="2"/>
          </reference>
          <reference field="0" count="1" selected="0">
            <x v="16"/>
          </reference>
        </references>
      </pivotArea>
    </chartFormat>
    <chartFormat chart="1" format="66" series="1">
      <pivotArea type="data" outline="0" fieldPosition="0">
        <references count="2">
          <reference field="4294967294" count="1" selected="0">
            <x v="2"/>
          </reference>
          <reference field="0" count="1" selected="0">
            <x v="17"/>
          </reference>
        </references>
      </pivotArea>
    </chartFormat>
    <chartFormat chart="1" format="67" series="1">
      <pivotArea type="data" outline="0" fieldPosition="0">
        <references count="2">
          <reference field="4294967294" count="1" selected="0">
            <x v="2"/>
          </reference>
          <reference field="0" count="1" selected="0">
            <x v="18"/>
          </reference>
        </references>
      </pivotArea>
    </chartFormat>
    <chartFormat chart="1" format="68" series="1">
      <pivotArea type="data" outline="0" fieldPosition="0">
        <references count="2">
          <reference field="4294967294" count="1" selected="0">
            <x v="2"/>
          </reference>
          <reference field="0" count="1" selected="0">
            <x v="19"/>
          </reference>
        </references>
      </pivotArea>
    </chartFormat>
    <chartFormat chart="1" format="69" series="1">
      <pivotArea type="data" outline="0" fieldPosition="0">
        <references count="2">
          <reference field="4294967294" count="1" selected="0">
            <x v="2"/>
          </reference>
          <reference field="0" count="1" selected="0">
            <x v="20"/>
          </reference>
        </references>
      </pivotArea>
    </chartFormat>
    <chartFormat chart="1" format="70" series="1">
      <pivotArea type="data" outline="0" fieldPosition="0">
        <references count="2">
          <reference field="4294967294" count="1" selected="0">
            <x v="2"/>
          </reference>
          <reference field="0" count="1" selected="0">
            <x v="21"/>
          </reference>
        </references>
      </pivotArea>
    </chartFormat>
    <chartFormat chart="1" format="71" series="1">
      <pivotArea type="data" outline="0" fieldPosition="0">
        <references count="2">
          <reference field="4294967294" count="1" selected="0">
            <x v="2"/>
          </reference>
          <reference field="0" count="1" selected="0">
            <x v="2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9172ED-936A-5C46-86D3-FCC248657DC1}" name="PivotTable3" cacheId="6"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A3:Y18" firstHeaderRow="1" firstDataRow="3" firstDataCol="1"/>
  <pivotFields count="5">
    <pivotField axis="axisCol" showAll="0">
      <items count="6">
        <item x="0"/>
        <item x="1"/>
        <item x="2"/>
        <item x="3"/>
        <item x="4"/>
        <item t="default"/>
      </items>
    </pivotField>
    <pivotField dataField="1" showAll="0">
      <items count="60">
        <item x="48"/>
        <item x="47"/>
        <item x="46"/>
        <item x="43"/>
        <item x="42"/>
        <item x="41"/>
        <item x="13"/>
        <item x="40"/>
        <item x="12"/>
        <item x="4"/>
        <item x="18"/>
        <item x="8"/>
        <item x="7"/>
        <item x="24"/>
        <item x="23"/>
        <item x="22"/>
        <item x="1"/>
        <item x="37"/>
        <item x="16"/>
        <item x="38"/>
        <item x="3"/>
        <item x="21"/>
        <item x="39"/>
        <item x="0"/>
        <item x="17"/>
        <item x="2"/>
        <item x="15"/>
        <item x="20"/>
        <item x="11"/>
        <item x="10"/>
        <item x="6"/>
        <item x="36"/>
        <item x="9"/>
        <item x="35"/>
        <item x="14"/>
        <item x="5"/>
        <item x="53"/>
        <item x="58"/>
        <item x="56"/>
        <item x="52"/>
        <item x="57"/>
        <item x="45"/>
        <item x="49"/>
        <item x="51"/>
        <item x="29"/>
        <item x="54"/>
        <item x="34"/>
        <item x="33"/>
        <item x="28"/>
        <item x="50"/>
        <item x="32"/>
        <item x="55"/>
        <item x="30"/>
        <item x="27"/>
        <item x="31"/>
        <item x="26"/>
        <item x="25"/>
        <item x="44"/>
        <item x="19"/>
        <item t="default"/>
      </items>
    </pivotField>
    <pivotField axis="axisRow" showAll="0" sortType="descending">
      <items count="14">
        <item x="8"/>
        <item x="9"/>
        <item x="6"/>
        <item x="3"/>
        <item x="0"/>
        <item x="11"/>
        <item x="2"/>
        <item x="12"/>
        <item x="5"/>
        <item x="1"/>
        <item x="4"/>
        <item x="7"/>
        <item x="10"/>
        <item t="default"/>
      </items>
      <autoSortScope>
        <pivotArea dataOnly="0" outline="0" fieldPosition="0">
          <references count="1">
            <reference field="4294967294" count="1" selected="0">
              <x v="0"/>
            </reference>
          </references>
        </pivotArea>
      </autoSortScope>
    </pivotField>
    <pivotField dataField="1" dragToRow="0" dragToCol="0" dragToPage="0" showAll="0" defaultSubtotal="0"/>
    <pivotField dataField="1" dragToRow="0" dragToCol="0" dragToPage="0" showAll="0" defaultSubtotal="0"/>
  </pivotFields>
  <rowFields count="1">
    <field x="2"/>
  </rowFields>
  <rowItems count="13">
    <i>
      <x v="2"/>
    </i>
    <i>
      <x v="11"/>
    </i>
    <i>
      <x v="7"/>
    </i>
    <i>
      <x v="5"/>
    </i>
    <i>
      <x v="12"/>
    </i>
    <i>
      <x v="9"/>
    </i>
    <i>
      <x/>
    </i>
    <i>
      <x v="3"/>
    </i>
    <i>
      <x v="6"/>
    </i>
    <i>
      <x v="8"/>
    </i>
    <i>
      <x v="4"/>
    </i>
    <i>
      <x v="1"/>
    </i>
    <i>
      <x v="10"/>
    </i>
  </rowItems>
  <colFields count="2">
    <field x="0"/>
    <field x="-2"/>
  </colFields>
  <colItems count="24">
    <i>
      <x/>
      <x/>
    </i>
    <i r="1" i="1">
      <x v="1"/>
    </i>
    <i r="1" i="2">
      <x v="2"/>
    </i>
    <i r="1" i="3">
      <x v="3"/>
    </i>
    <i>
      <x v="1"/>
      <x/>
    </i>
    <i r="1" i="1">
      <x v="1"/>
    </i>
    <i r="1" i="2">
      <x v="2"/>
    </i>
    <i r="1" i="3">
      <x v="3"/>
    </i>
    <i>
      <x v="2"/>
      <x/>
    </i>
    <i r="1" i="1">
      <x v="1"/>
    </i>
    <i r="1" i="2">
      <x v="2"/>
    </i>
    <i r="1" i="3">
      <x v="3"/>
    </i>
    <i>
      <x v="3"/>
      <x/>
    </i>
    <i r="1" i="1">
      <x v="1"/>
    </i>
    <i r="1" i="2">
      <x v="2"/>
    </i>
    <i r="1" i="3">
      <x v="3"/>
    </i>
    <i>
      <x v="4"/>
      <x/>
    </i>
    <i r="1" i="1">
      <x v="1"/>
    </i>
    <i r="1" i="2">
      <x v="2"/>
    </i>
    <i r="1" i="3">
      <x v="3"/>
    </i>
    <i t="grand">
      <x/>
    </i>
    <i t="grand" i="1">
      <x/>
    </i>
    <i t="grand" i="2">
      <x/>
    </i>
    <i t="grand" i="3">
      <x/>
    </i>
  </colItems>
  <dataFields count="4">
    <dataField name="Average Incarceration rates per 10,000 youths (2016-2020)" fld="1" subtotal="average" baseField="0" baseItem="0"/>
    <dataField name="Max. of Incarceration rates per 10,000 youths" fld="1" subtotal="max" baseField="0" baseItem="0"/>
    <dataField name="Sum of Average Youth Incarceration (2016-2020)" fld="3" baseField="0" baseItem="0"/>
    <dataField name="Sum of Average Youth Incarceration per Canadian Population" fld="4" baseField="0" baseItem="0"/>
  </dataFields>
  <conditionalFormats count="1">
    <conditionalFormat priority="1">
      <pivotAreas count="1">
        <pivotArea type="data" grandCol="1"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FB01BF-6B5C-2F42-9ADF-7A73185E85BC}" name="PivotTable5" cacheId="8"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
  <location ref="A5:C18" firstHeaderRow="0" firstDataRow="1" firstDataCol="1" rowPageCount="1" colPageCount="1"/>
  <pivotFields count="4">
    <pivotField axis="axisPage" multipleItemSelectionAllowed="1" showAll="0">
      <items count="6">
        <item h="1" x="0"/>
        <item h="1" x="1"/>
        <item h="1" x="2"/>
        <item x="3"/>
        <item h="1" x="4"/>
        <item t="default"/>
      </items>
    </pivotField>
    <pivotField axis="axisRow" showAll="0">
      <items count="14">
        <item x="8"/>
        <item x="9"/>
        <item x="6"/>
        <item x="3"/>
        <item x="0"/>
        <item x="11"/>
        <item x="2"/>
        <item x="12"/>
        <item x="5"/>
        <item x="1"/>
        <item x="4"/>
        <item x="7"/>
        <item x="10"/>
        <item t="default"/>
      </items>
    </pivotField>
    <pivotField dataField="1" showAll="0">
      <items count="54">
        <item x="38"/>
        <item x="50"/>
        <item x="40"/>
        <item x="52"/>
        <item x="27"/>
        <item x="29"/>
        <item x="17"/>
        <item x="9"/>
        <item x="51"/>
        <item x="8"/>
        <item x="19"/>
        <item x="18"/>
        <item x="39"/>
        <item x="7"/>
        <item x="31"/>
        <item x="28"/>
        <item x="42"/>
        <item x="20"/>
        <item x="11"/>
        <item x="30"/>
        <item x="41"/>
        <item x="43"/>
        <item x="10"/>
        <item x="1"/>
        <item x="0"/>
        <item x="32"/>
        <item x="44"/>
        <item x="22"/>
        <item x="21"/>
        <item x="33"/>
        <item x="12"/>
        <item x="3"/>
        <item x="46"/>
        <item x="35"/>
        <item x="49"/>
        <item x="37"/>
        <item x="26"/>
        <item x="16"/>
        <item x="47"/>
        <item x="24"/>
        <item x="36"/>
        <item x="25"/>
        <item x="14"/>
        <item x="6"/>
        <item x="5"/>
        <item x="48"/>
        <item x="15"/>
        <item x="45"/>
        <item x="34"/>
        <item x="23"/>
        <item x="13"/>
        <item x="4"/>
        <item x="2"/>
        <item t="default"/>
      </items>
    </pivotField>
    <pivotField dataField="1" showAll="0"/>
  </pivotFields>
  <rowFields count="1">
    <field x="1"/>
  </rowFields>
  <rowItems count="13">
    <i>
      <x/>
    </i>
    <i>
      <x v="1"/>
    </i>
    <i>
      <x v="2"/>
    </i>
    <i>
      <x v="3"/>
    </i>
    <i>
      <x v="4"/>
    </i>
    <i>
      <x v="5"/>
    </i>
    <i>
      <x v="6"/>
    </i>
    <i>
      <x v="7"/>
    </i>
    <i>
      <x v="8"/>
    </i>
    <i>
      <x v="9"/>
    </i>
    <i>
      <x v="10"/>
    </i>
    <i>
      <x v="11"/>
    </i>
    <i>
      <x v="12"/>
    </i>
  </rowItems>
  <colFields count="1">
    <field x="-2"/>
  </colFields>
  <colItems count="2">
    <i>
      <x/>
    </i>
    <i i="1">
      <x v="1"/>
    </i>
  </colItems>
  <pageFields count="1">
    <pageField fld="0" hier="-1"/>
  </pageFields>
  <dataFields count="2">
    <dataField name="Male Incarcerations" fld="2" subtotal="average" baseField="0" baseItem="0"/>
    <dataField name="Female Incarceration " fld="3" subtotal="average" baseField="0" baseItem="0"/>
  </dataFields>
  <formats count="7">
    <format dxfId="55">
      <pivotArea collapsedLevelsAreSubtotals="1" fieldPosition="0">
        <references count="1">
          <reference field="1" count="0"/>
        </references>
      </pivotArea>
    </format>
    <format dxfId="54">
      <pivotArea type="all" dataOnly="0" outline="0" fieldPosition="0"/>
    </format>
    <format dxfId="53">
      <pivotArea outline="0" collapsedLevelsAreSubtotals="1" fieldPosition="0"/>
    </format>
    <format dxfId="52">
      <pivotArea field="1" type="button" dataOnly="0" labelOnly="1" outline="0" axis="axisRow" fieldPosition="0"/>
    </format>
    <format dxfId="51">
      <pivotArea dataOnly="0" labelOnly="1" fieldPosition="0">
        <references count="1">
          <reference field="1" count="0"/>
        </references>
      </pivotArea>
    </format>
    <format dxfId="50">
      <pivotArea dataOnly="0" labelOnly="1" outline="0" fieldPosition="0">
        <references count="1">
          <reference field="4294967294" count="2">
            <x v="0"/>
            <x v="1"/>
          </reference>
        </references>
      </pivotArea>
    </format>
    <format dxfId="49">
      <pivotArea collapsedLevelsAreSubtotals="1" fieldPosition="0">
        <references count="1">
          <reference field="1" count="12">
            <x v="1"/>
            <x v="2"/>
            <x v="3"/>
            <x v="4"/>
            <x v="5"/>
            <x v="6"/>
            <x v="7"/>
            <x v="8"/>
            <x v="9"/>
            <x v="10"/>
            <x v="11"/>
            <x v="12"/>
          </reference>
        </references>
      </pivotArea>
    </format>
  </formats>
  <chartFormats count="28">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2">
          <reference field="4294967294" count="1" selected="0">
            <x v="0"/>
          </reference>
          <reference field="1" count="1" selected="0">
            <x v="2"/>
          </reference>
        </references>
      </pivotArea>
    </chartFormat>
    <chartFormat chart="0" format="4" series="1">
      <pivotArea type="data" outline="0" fieldPosition="0">
        <references count="2">
          <reference field="4294967294" count="1" selected="0">
            <x v="0"/>
          </reference>
          <reference field="1" count="1" selected="0">
            <x v="3"/>
          </reference>
        </references>
      </pivotArea>
    </chartFormat>
    <chartFormat chart="0" format="5" series="1">
      <pivotArea type="data" outline="0" fieldPosition="0">
        <references count="2">
          <reference field="4294967294" count="1" selected="0">
            <x v="0"/>
          </reference>
          <reference field="1" count="1" selected="0">
            <x v="4"/>
          </reference>
        </references>
      </pivotArea>
    </chartFormat>
    <chartFormat chart="0" format="6" series="1">
      <pivotArea type="data" outline="0" fieldPosition="0">
        <references count="2">
          <reference field="4294967294" count="1" selected="0">
            <x v="0"/>
          </reference>
          <reference field="1" count="1" selected="0">
            <x v="5"/>
          </reference>
        </references>
      </pivotArea>
    </chartFormat>
    <chartFormat chart="0" format="7" series="1">
      <pivotArea type="data" outline="0" fieldPosition="0">
        <references count="2">
          <reference field="4294967294" count="1" selected="0">
            <x v="0"/>
          </reference>
          <reference field="1" count="1" selected="0">
            <x v="6"/>
          </reference>
        </references>
      </pivotArea>
    </chartFormat>
    <chartFormat chart="0" format="8" series="1">
      <pivotArea type="data" outline="0" fieldPosition="0">
        <references count="2">
          <reference field="4294967294" count="1" selected="0">
            <x v="0"/>
          </reference>
          <reference field="1" count="1" selected="0">
            <x v="7"/>
          </reference>
        </references>
      </pivotArea>
    </chartFormat>
    <chartFormat chart="0" format="9" series="1">
      <pivotArea type="data" outline="0" fieldPosition="0">
        <references count="2">
          <reference field="4294967294" count="1" selected="0">
            <x v="0"/>
          </reference>
          <reference field="1" count="1" selected="0">
            <x v="8"/>
          </reference>
        </references>
      </pivotArea>
    </chartFormat>
    <chartFormat chart="0" format="10" series="1">
      <pivotArea type="data" outline="0" fieldPosition="0">
        <references count="2">
          <reference field="4294967294" count="1" selected="0">
            <x v="0"/>
          </reference>
          <reference field="1" count="1" selected="0">
            <x v="9"/>
          </reference>
        </references>
      </pivotArea>
    </chartFormat>
    <chartFormat chart="0" format="11" series="1">
      <pivotArea type="data" outline="0" fieldPosition="0">
        <references count="2">
          <reference field="4294967294" count="1" selected="0">
            <x v="0"/>
          </reference>
          <reference field="1" count="1" selected="0">
            <x v="10"/>
          </reference>
        </references>
      </pivotArea>
    </chartFormat>
    <chartFormat chart="0" format="12" series="1">
      <pivotArea type="data" outline="0" fieldPosition="0">
        <references count="2">
          <reference field="4294967294" count="1" selected="0">
            <x v="0"/>
          </reference>
          <reference field="1" count="1" selected="0">
            <x v="11"/>
          </reference>
        </references>
      </pivotArea>
    </chartFormat>
    <chartFormat chart="0" format="13" series="1">
      <pivotArea type="data" outline="0" fieldPosition="0">
        <references count="2">
          <reference field="4294967294" count="1" selected="0">
            <x v="0"/>
          </reference>
          <reference field="1" count="1" selected="0">
            <x v="12"/>
          </reference>
        </references>
      </pivotArea>
    </chartFormat>
    <chartFormat chart="0" format="14" series="1">
      <pivotArea type="data" outline="0" fieldPosition="0">
        <references count="2">
          <reference field="4294967294" count="1" selected="0">
            <x v="1"/>
          </reference>
          <reference field="1" count="1" selected="0">
            <x v="0"/>
          </reference>
        </references>
      </pivotArea>
    </chartFormat>
    <chartFormat chart="0" format="15" series="1">
      <pivotArea type="data" outline="0" fieldPosition="0">
        <references count="2">
          <reference field="4294967294" count="1" selected="0">
            <x v="1"/>
          </reference>
          <reference field="1" count="1" selected="0">
            <x v="1"/>
          </reference>
        </references>
      </pivotArea>
    </chartFormat>
    <chartFormat chart="0" format="16" series="1">
      <pivotArea type="data" outline="0" fieldPosition="0">
        <references count="2">
          <reference field="4294967294" count="1" selected="0">
            <x v="1"/>
          </reference>
          <reference field="1" count="1" selected="0">
            <x v="2"/>
          </reference>
        </references>
      </pivotArea>
    </chartFormat>
    <chartFormat chart="0" format="17" series="1">
      <pivotArea type="data" outline="0" fieldPosition="0">
        <references count="2">
          <reference field="4294967294" count="1" selected="0">
            <x v="1"/>
          </reference>
          <reference field="1" count="1" selected="0">
            <x v="3"/>
          </reference>
        </references>
      </pivotArea>
    </chartFormat>
    <chartFormat chart="0" format="18" series="1">
      <pivotArea type="data" outline="0" fieldPosition="0">
        <references count="2">
          <reference field="4294967294" count="1" selected="0">
            <x v="1"/>
          </reference>
          <reference field="1" count="1" selected="0">
            <x v="4"/>
          </reference>
        </references>
      </pivotArea>
    </chartFormat>
    <chartFormat chart="0" format="19" series="1">
      <pivotArea type="data" outline="0" fieldPosition="0">
        <references count="2">
          <reference field="4294967294" count="1" selected="0">
            <x v="1"/>
          </reference>
          <reference field="1" count="1" selected="0">
            <x v="5"/>
          </reference>
        </references>
      </pivotArea>
    </chartFormat>
    <chartFormat chart="0" format="20" series="1">
      <pivotArea type="data" outline="0" fieldPosition="0">
        <references count="2">
          <reference field="4294967294" count="1" selected="0">
            <x v="1"/>
          </reference>
          <reference field="1" count="1" selected="0">
            <x v="6"/>
          </reference>
        </references>
      </pivotArea>
    </chartFormat>
    <chartFormat chart="0" format="21" series="1">
      <pivotArea type="data" outline="0" fieldPosition="0">
        <references count="2">
          <reference field="4294967294" count="1" selected="0">
            <x v="1"/>
          </reference>
          <reference field="1" count="1" selected="0">
            <x v="7"/>
          </reference>
        </references>
      </pivotArea>
    </chartFormat>
    <chartFormat chart="0" format="22" series="1">
      <pivotArea type="data" outline="0" fieldPosition="0">
        <references count="2">
          <reference field="4294967294" count="1" selected="0">
            <x v="1"/>
          </reference>
          <reference field="1" count="1" selected="0">
            <x v="8"/>
          </reference>
        </references>
      </pivotArea>
    </chartFormat>
    <chartFormat chart="0" format="23" series="1">
      <pivotArea type="data" outline="0" fieldPosition="0">
        <references count="2">
          <reference field="4294967294" count="1" selected="0">
            <x v="1"/>
          </reference>
          <reference field="1" count="1" selected="0">
            <x v="9"/>
          </reference>
        </references>
      </pivotArea>
    </chartFormat>
    <chartFormat chart="0" format="24" series="1">
      <pivotArea type="data" outline="0" fieldPosition="0">
        <references count="2">
          <reference field="4294967294" count="1" selected="0">
            <x v="1"/>
          </reference>
          <reference field="1" count="1" selected="0">
            <x v="10"/>
          </reference>
        </references>
      </pivotArea>
    </chartFormat>
    <chartFormat chart="0" format="25" series="1">
      <pivotArea type="data" outline="0" fieldPosition="0">
        <references count="2">
          <reference field="4294967294" count="1" selected="0">
            <x v="1"/>
          </reference>
          <reference field="1" count="1" selected="0">
            <x v="11"/>
          </reference>
        </references>
      </pivotArea>
    </chartFormat>
    <chartFormat chart="0" format="26" series="1">
      <pivotArea type="data" outline="0" fieldPosition="0">
        <references count="2">
          <reference field="4294967294" count="1" selected="0">
            <x v="1"/>
          </reference>
          <reference field="1" count="1" selected="0">
            <x v="12"/>
          </reference>
        </references>
      </pivotArea>
    </chartFormat>
    <chartFormat chart="0" format="27">
      <pivotArea type="data" outline="0" fieldPosition="0">
        <references count="2">
          <reference field="4294967294" count="1" selected="0">
            <x v="1"/>
          </reference>
          <reference field="1" count="1" selected="0">
            <x v="12"/>
          </reference>
        </references>
      </pivotArea>
    </chartFormat>
    <chartFormat chart="0" format="28">
      <pivotArea type="data" outline="0" fieldPosition="0">
        <references count="2">
          <reference field="4294967294" count="1" selected="0">
            <x v="1"/>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D775A2C-C87D-3746-A7E5-EF686CF05049}" name="PivotTable2"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Q8" firstHeaderRow="1" firstDataRow="3" firstDataCol="1"/>
  <pivotFields count="5">
    <pivotField axis="axisRow" showAll="0">
      <items count="5">
        <item h="1" x="0"/>
        <item h="1" x="1"/>
        <item x="2"/>
        <item x="3"/>
        <item t="default"/>
      </items>
    </pivotField>
    <pivotField axis="axisCol" showAll="0">
      <items count="4">
        <item x="1"/>
        <item x="2"/>
        <item x="0"/>
        <item t="default"/>
      </items>
    </pivotField>
    <pivotField dataField="1" showAll="0">
      <items count="13">
        <item x="8"/>
        <item x="11"/>
        <item x="5"/>
        <item x="2"/>
        <item x="7"/>
        <item x="4"/>
        <item x="9"/>
        <item x="6"/>
        <item x="1"/>
        <item x="3"/>
        <item x="0"/>
        <item x="10"/>
        <item t="default"/>
      </items>
    </pivotField>
    <pivotField dataField="1" dragToRow="0" dragToCol="0" dragToPage="0" showAll="0" defaultSubtotal="0"/>
    <pivotField dataField="1" dragToRow="0" dragToCol="0" dragToPage="0" showAll="0" defaultSubtotal="0"/>
  </pivotFields>
  <rowFields count="1">
    <field x="0"/>
  </rowFields>
  <rowItems count="3">
    <i>
      <x v="2"/>
    </i>
    <i>
      <x v="3"/>
    </i>
    <i t="grand">
      <x/>
    </i>
  </rowItems>
  <colFields count="2">
    <field x="1"/>
    <field x="-2"/>
  </colFields>
  <colItems count="16">
    <i>
      <x/>
      <x/>
    </i>
    <i r="1" i="1">
      <x v="1"/>
    </i>
    <i r="1" i="2">
      <x v="2"/>
    </i>
    <i r="1" i="3">
      <x v="3"/>
    </i>
    <i>
      <x v="1"/>
      <x/>
    </i>
    <i r="1" i="1">
      <x v="1"/>
    </i>
    <i r="1" i="2">
      <x v="2"/>
    </i>
    <i r="1" i="3">
      <x v="3"/>
    </i>
    <i>
      <x v="2"/>
      <x/>
    </i>
    <i r="1" i="1">
      <x v="1"/>
    </i>
    <i r="1" i="2">
      <x v="2"/>
    </i>
    <i r="1" i="3">
      <x v="3"/>
    </i>
    <i t="grand">
      <x/>
    </i>
    <i t="grand" i="1">
      <x/>
    </i>
    <i t="grand" i="2">
      <x/>
    </i>
    <i t="grand" i="3">
      <x/>
    </i>
  </colItems>
  <dataFields count="4">
    <dataField name="Sum of Admissions" fld="2" baseField="0" baseItem="0"/>
    <dataField name="Percent of Year" fld="2" showDataAs="percentOfRow" baseField="0" baseItem="0" numFmtId="10"/>
    <dataField name="Ratio of Admission to Canadian Population" fld="3" baseField="0" baseItem="0"/>
    <dataField name="Annual Identity Per 10,000 Youth"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6F10023-CF71-C947-9CE5-F9A56B8DCE9D}" name="PivotTable4"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5:G6" firstHeaderRow="0" firstDataRow="1" firstDataCol="0" rowPageCount="1" colPageCount="1"/>
  <pivotFields count="8">
    <pivotField axis="axisPage" multipleItemSelectionAllowed="1" showAll="0">
      <items count="24">
        <item h="1" x="0"/>
        <item h="1" x="1"/>
        <item h="1" x="2"/>
        <item h="1" x="3"/>
        <item h="1" x="4"/>
        <item h="1" x="5"/>
        <item h="1" x="6"/>
        <item h="1" x="7"/>
        <item h="1" x="8"/>
        <item h="1" x="9"/>
        <item h="1" x="10"/>
        <item h="1" x="11"/>
        <item h="1" x="12"/>
        <item h="1" x="13"/>
        <item h="1" x="14"/>
        <item h="1" x="15"/>
        <item h="1" x="16"/>
        <item h="1" x="17"/>
        <item h="1" x="18"/>
        <item h="1" x="19"/>
        <item h="1" x="20"/>
        <item x="21"/>
        <item x="22"/>
        <item t="default"/>
      </items>
    </pivotField>
    <pivotField dataField="1" showAll="0">
      <items count="23">
        <item x="18"/>
        <item x="17"/>
        <item x="19"/>
        <item x="20"/>
        <item x="16"/>
        <item x="21"/>
        <item x="15"/>
        <item x="14"/>
        <item x="13"/>
        <item x="5"/>
        <item x="6"/>
        <item x="12"/>
        <item x="11"/>
        <item x="10"/>
        <item x="8"/>
        <item x="9"/>
        <item x="7"/>
        <item x="4"/>
        <item x="3"/>
        <item x="2"/>
        <item x="1"/>
        <item x="0"/>
        <item t="default"/>
      </items>
    </pivotField>
    <pivotField dataField="1" showAll="0"/>
    <pivotField dataField="1" numFmtId="3" showAll="0">
      <items count="24">
        <item x="21"/>
        <item x="18"/>
        <item x="20"/>
        <item x="17"/>
        <item x="19"/>
        <item x="22"/>
        <item x="16"/>
        <item x="15"/>
        <item x="5"/>
        <item x="14"/>
        <item x="13"/>
        <item x="12"/>
        <item x="6"/>
        <item x="11"/>
        <item x="8"/>
        <item x="10"/>
        <item x="9"/>
        <item x="7"/>
        <item x="4"/>
        <item x="3"/>
        <item x="2"/>
        <item x="1"/>
        <item x="0"/>
        <item t="default"/>
      </items>
    </pivotField>
    <pivotField dataField="1" numFmtId="3" showAll="0"/>
    <pivotField dataField="1" numFmtId="3" showAll="0">
      <items count="24">
        <item x="21"/>
        <item x="18"/>
        <item x="22"/>
        <item x="20"/>
        <item x="17"/>
        <item x="19"/>
        <item x="16"/>
        <item x="15"/>
        <item x="14"/>
        <item x="13"/>
        <item x="12"/>
        <item x="9"/>
        <item x="11"/>
        <item x="8"/>
        <item x="5"/>
        <item x="10"/>
        <item x="7"/>
        <item x="6"/>
        <item x="2"/>
        <item x="3"/>
        <item x="1"/>
        <item x="4"/>
        <item x="0"/>
        <item t="default"/>
      </items>
    </pivotField>
    <pivotField dataField="1" numFmtId="3" showAll="0">
      <items count="24">
        <item x="21"/>
        <item x="22"/>
        <item x="20"/>
        <item x="18"/>
        <item x="17"/>
        <item x="19"/>
        <item x="16"/>
        <item x="15"/>
        <item x="14"/>
        <item x="13"/>
        <item x="12"/>
        <item x="9"/>
        <item x="8"/>
        <item x="11"/>
        <item x="10"/>
        <item x="0"/>
        <item x="7"/>
        <item x="2"/>
        <item x="6"/>
        <item x="5"/>
        <item x="1"/>
        <item x="3"/>
        <item x="4"/>
        <item t="default"/>
      </items>
    </pivotField>
    <pivotField dataField="1" numFmtId="3" showAll="0">
      <items count="23">
        <item x="17"/>
        <item x="20"/>
        <item x="16"/>
        <item x="19"/>
        <item x="18"/>
        <item x="21"/>
        <item x="15"/>
        <item x="14"/>
        <item x="9"/>
        <item x="13"/>
        <item x="0"/>
        <item x="12"/>
        <item x="2"/>
        <item x="1"/>
        <item x="3"/>
        <item x="8"/>
        <item x="11"/>
        <item x="10"/>
        <item x="6"/>
        <item x="7"/>
        <item x="4"/>
        <item x="5"/>
        <item t="default"/>
      </items>
    </pivotField>
  </pivotFields>
  <rowItems count="1">
    <i/>
  </rowItems>
  <colFields count="1">
    <field x="-2"/>
  </colFields>
  <colItems count="7">
    <i>
      <x/>
    </i>
    <i i="1">
      <x v="1"/>
    </i>
    <i i="2">
      <x v="2"/>
    </i>
    <i i="3">
      <x v="3"/>
    </i>
    <i i="4">
      <x v="4"/>
    </i>
    <i i="5">
      <x v="5"/>
    </i>
    <i i="6">
      <x v="6"/>
    </i>
  </colItems>
  <pageFields count="1">
    <pageField fld="0" hier="-1"/>
  </pageFields>
  <dataFields count="7">
    <dataField name="12 years old" fld="1" baseField="0" baseItem="0"/>
    <dataField name="13 years old" fld="2" baseField="0" baseItem="0"/>
    <dataField name="14 years old" fld="3" baseField="0" baseItem="0"/>
    <dataField name="15 years old" fld="4" baseField="0" baseItem="0"/>
    <dataField name="16 years old" fld="5" baseField="0" baseItem="0"/>
    <dataField name="17 years old" fld="6" baseField="0" baseItem="0"/>
    <dataField name="18 years old" fld="7"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2A1DEEA-D131-EE47-9E49-657470A65792}" name="PivotTable1"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D16" firstHeaderRow="0" firstDataRow="1" firstDataCol="1"/>
  <pivotFields count="5">
    <pivotField axis="axisRow" showAll="0">
      <items count="13">
        <item x="0"/>
        <item x="1"/>
        <item x="2"/>
        <item x="3"/>
        <item x="4"/>
        <item x="5"/>
        <item x="6"/>
        <item x="7"/>
        <item x="8"/>
        <item x="9"/>
        <item x="10"/>
        <item x="11"/>
        <item t="default"/>
      </items>
    </pivotField>
    <pivotField dataField="1" showAll="0">
      <items count="13">
        <item x="11"/>
        <item x="7"/>
        <item x="5"/>
        <item x="9"/>
        <item x="3"/>
        <item x="4"/>
        <item x="6"/>
        <item x="1"/>
        <item x="8"/>
        <item x="2"/>
        <item x="10"/>
        <item x="0"/>
        <item t="default"/>
      </items>
    </pivotField>
    <pivotField dataField="1" showAll="0"/>
    <pivotField dataField="1" dragToRow="0" dragToCol="0" dragToPage="0" showAll="0" defaultSubtotal="0"/>
    <pivotField dragToRow="0" dragToCol="0" dragToPage="0" showAll="0" defaultSubtotal="0"/>
  </pivotFields>
  <rowFields count="1">
    <field x="0"/>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Female Custodial Admission" fld="1" baseField="0" baseItem="0"/>
    <dataField name="Male Custodial Admission" fld="2" baseField="0" baseItem="0"/>
    <dataField name="Sum of Ratio Female to Male" fld="3" baseField="0" baseItem="0" numFmtId="2"/>
  </dataFields>
  <formats count="1">
    <format dxfId="48">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F88E018-943F-7348-9CC3-703586A4463A}"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3:F16" firstHeaderRow="0" firstDataRow="1" firstDataCol="1"/>
  <pivotFields count="4">
    <pivotField axis="axisRow" showAll="0">
      <items count="13">
        <item x="0"/>
        <item x="1"/>
        <item x="2"/>
        <item x="3"/>
        <item x="4"/>
        <item x="5"/>
        <item x="6"/>
        <item x="7"/>
        <item x="8"/>
        <item x="9"/>
        <item x="10"/>
        <item x="11"/>
        <item t="default"/>
      </items>
    </pivotField>
    <pivotField dataField="1" showAll="0">
      <items count="11">
        <item x="3"/>
        <item x="9"/>
        <item x="5"/>
        <item x="7"/>
        <item x="4"/>
        <item x="1"/>
        <item x="8"/>
        <item x="0"/>
        <item x="2"/>
        <item x="6"/>
        <item t="default"/>
      </items>
    </pivotField>
    <pivotField dataField="1" showAll="0">
      <items count="13">
        <item x="11"/>
        <item x="9"/>
        <item x="5"/>
        <item x="7"/>
        <item x="4"/>
        <item x="6"/>
        <item x="3"/>
        <item x="1"/>
        <item x="0"/>
        <item x="10"/>
        <item x="2"/>
        <item x="8"/>
        <item t="default"/>
      </items>
    </pivotField>
    <pivotField dataField="1" dragToRow="0" dragToCol="0" dragToPage="0" showAll="0" defaultSubtotal="0"/>
  </pivotFields>
  <rowFields count="1">
    <field x="0"/>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Total Community Admission " fld="1" baseField="0" baseItem="0"/>
    <dataField name="Total Custodial Admission" fld="2" baseField="0" baseItem="0"/>
    <dataField name="Sum of Total Admission By Provinc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6707C54-61E8-3E4B-AF11-565B0D43B03A}" sourceName="Year">
  <pivotTables>
    <pivotTable tabId="19" name="PivotTable9"/>
  </pivotTables>
  <data>
    <tabular pivotCacheId="1089241585">
      <items count="23">
        <i x="0" s="1"/>
        <i x="1" s="1"/>
        <i x="2" s="1"/>
        <i x="3" s="1"/>
        <i x="4" s="1"/>
        <i x="5" s="1"/>
        <i x="6" s="1"/>
        <i x="7" s="1"/>
        <i x="8" s="1"/>
        <i x="9" s="1"/>
        <i x="10" s="1"/>
        <i x="11" s="1"/>
        <i x="12" s="1"/>
        <i x="13" s="1"/>
        <i x="14" s="1"/>
        <i x="15" s="1"/>
        <i x="16" s="1"/>
        <i x="17" s="1"/>
        <i x="18" s="1"/>
        <i x="19" s="1"/>
        <i x="20" s="1"/>
        <i x="21" s="1"/>
        <i x="22"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vince_Territory" xr10:uid="{DAD9C0DF-6ABF-455A-A0F2-A4FD59631BDA}" sourceName="Province/Territory">
  <extLst>
    <x:ext xmlns:x15="http://schemas.microsoft.com/office/spreadsheetml/2010/11/main" uri="{2F2917AC-EB37-4324-AD4E-5DD8C200BD13}">
      <x15:tableSlicerCache tableId="7"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9709FC56-D3B4-EE44-A1DE-D1B6AA5E801E}" sourceName="Year">
  <pivotTables>
    <pivotTable tabId="34" name="PivotTable2"/>
  </pivotTables>
  <data>
    <tabular pivotCacheId="1121226624">
      <items count="4">
        <i x="0"/>
        <i x="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vince_Territory1" xr10:uid="{42ACA3E1-7FC7-1941-A7AA-8AE9D78061F6}" sourceName="Province/Territory">
  <pivotTables>
    <pivotTable tabId="35" name="PivotTable1"/>
  </pivotTables>
  <data>
    <tabular pivotCacheId="942078775">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vince" xr10:uid="{5B41E9D7-B307-1844-800B-5EAA9882D961}" sourceName="Province">
  <pivotTables>
    <pivotTable tabId="40" name="PivotTable3"/>
  </pivotTables>
  <data>
    <tabular pivotCacheId="212336192">
      <items count="13">
        <i x="8" s="1"/>
        <i x="9" s="1"/>
        <i x="6" s="1"/>
        <i x="3" s="1"/>
        <i x="0" s="1"/>
        <i x="11" s="1"/>
        <i x="2" s="1"/>
        <i x="12" s="1"/>
        <i x="5" s="1"/>
        <i x="1" s="1"/>
        <i x="4" s="1"/>
        <i x="7" s="1"/>
        <i x="1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vince_Territory2" xr10:uid="{6FA6C292-D222-054F-8D30-E4DFC9844FF4}" sourceName="Province/Territory">
  <pivotTables>
    <pivotTable tabId="24" name="PivotTable1"/>
  </pivotTables>
  <data>
    <tabular pivotCacheId="616408748">
      <items count="12">
        <i x="0" s="1"/>
        <i x="1" s="1"/>
        <i x="2" s="1"/>
        <i x="3" s="1"/>
        <i x="4" s="1"/>
        <i x="5" s="1"/>
        <i x="6" s="1"/>
        <i x="7" s="1"/>
        <i x="8" s="1"/>
        <i x="9" s="1"/>
        <i x="10" s="1"/>
        <i x="1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B2A7995E-3AC9-8841-A6B9-B5ECDB3BE2BA}" sourceName="Year">
  <pivotTables>
    <pivotTable tabId="46" name="PivotTable5"/>
  </pivotTables>
  <data>
    <tabular pivotCacheId="600611815">
      <items count="5">
        <i x="0"/>
        <i x="1"/>
        <i x="2"/>
        <i x="3" s="1"/>
        <i x="4"/>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vince1" xr10:uid="{11DBADB5-3284-8040-AFE8-9A57574E831F}" sourceName="Province">
  <pivotTables>
    <pivotTable tabId="46" name="PivotTable5"/>
  </pivotTables>
  <data>
    <tabular pivotCacheId="600611815">
      <items count="13">
        <i x="9" s="1"/>
        <i x="6" s="1"/>
        <i x="3" s="1"/>
        <i x="0" s="1"/>
        <i x="11" s="1"/>
        <i x="2" s="1"/>
        <i x="12" s="1"/>
        <i x="5" s="1"/>
        <i x="1" s="1"/>
        <i x="7" s="1"/>
        <i x="10" s="1"/>
        <i x="8" s="1" nd="1"/>
        <i x="4"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3" xr10:uid="{DEC7E8EE-B872-A344-B5E5-2E4C120A9DC9}" sourceName="Year">
  <pivotTables>
    <pivotTable tabId="54" name="PivotTable4"/>
  </pivotTables>
  <data>
    <tabular pivotCacheId="776874673">
      <items count="23">
        <i x="0"/>
        <i x="1"/>
        <i x="2"/>
        <i x="3"/>
        <i x="4"/>
        <i x="5"/>
        <i x="6"/>
        <i x="7"/>
        <i x="8"/>
        <i x="9"/>
        <i x="10"/>
        <i x="11"/>
        <i x="12"/>
        <i x="13"/>
        <i x="14"/>
        <i x="15"/>
        <i x="16"/>
        <i x="17"/>
        <i x="18"/>
        <i x="19"/>
        <i x="20"/>
        <i x="21" s="1"/>
        <i x="22"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4" xr10:uid="{14E1ED36-93EB-FB41-A5DF-BC84109A1152}" sourceName="Year">
  <pivotTables>
    <pivotTable tabId="40" name="PivotTable3"/>
  </pivotTables>
  <data>
    <tabular pivotCacheId="212336192">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C0C7E971-9774-C14F-A799-EB474F690348}" cache="Slicer_Year" caption="Year" columnCount="3" lockedPosition="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vince/Territory" xr10:uid="{113F5454-3BBF-43AC-BE84-7F30E5B1F88E}" cache="Slicer_Province_Territory" caption="Province/Territory" lockedPosition="1"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vince" xr10:uid="{79CB008B-AF9B-874C-991D-1359964D3163}" cache="Slicer_Province" caption="Province" columnCount="2" lockedPosition="1" rowHeight="251882"/>
  <slicer name="Year 4" xr10:uid="{A0B8A882-F80D-0C41-9E0B-48E22AF1F5EB}" cache="Slicer_Year4" caption="Year" lockedPosition="1" rowHeight="251883"/>
  <slicer name="Year 5" xr10:uid="{5ADC65B1-D536-6A40-898B-3C3879E737D9}" cache="Slicer_Year4" caption="Year" rowHeight="251883"/>
  <slicer name="Year 6" xr10:uid="{06A54513-6F35-0C47-BC04-E34AACB8008A}" cache="Slicer_Year4" caption="Year" rowHeight="25188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6B0A0A15-FC42-2749-98AF-9042191825DC}" cache="Slicer_Year2" caption="Year" lockedPosition="1" rowHeight="251883"/>
  <slicer name="Province 1" xr10:uid="{5EE6FD0F-8078-BF41-87D9-D04C967802A1}" cache="Slicer_Province1" caption="Province" lockedPosition="1" rowHeight="251883"/>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3384EB48-2558-D64F-AA5A-41A807259CFC}" cache="Slicer_Year1" caption="Year" lockedPosition="1" rowHeight="251883"/>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C0963072-8072-354B-967A-799AFA277FA4}" cache="Slicer_Year3" caption="Year" columnCount="3" lockedPosition="1" rowHeight="251883"/>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vince/Territory 1" xr10:uid="{8A31085B-5972-2747-875E-96DC31D2DD6B}" cache="Slicer_Province_Territory1" caption="Province/Territory" lockedPosition="1" rowHeight="251883"/>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vince/Territory 2" xr10:uid="{4239C5C2-B308-A44B-B5F8-7484352645EC}" cache="Slicer_Province_Territory2" caption="Province/Territory" lockedPosition="1"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F6B74CD-0FAA-4F45-A529-758D2C79189B}" name="Table3" displayName="Table3" ref="A4:B27" totalsRowShown="0">
  <autoFilter ref="A4:B27" xr:uid="{5F6B74CD-0FAA-4F45-A529-758D2C79189B}"/>
  <tableColumns count="2">
    <tableColumn id="1" xr3:uid="{1FF3553E-FD98-4741-92DF-2AE7C9DD43B7}" name="Year" dataDxfId="63"/>
    <tableColumn id="2" xr3:uid="{5166267E-E640-D94B-B90C-266AE0B96915}" name=" Youth Admission (ages 12 to 18) "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3F0C8C-6AAB-489F-B7FD-84F93F934F28}" name="Table5" displayName="Table5" ref="A3:C26" totalsRowShown="0" headerRowDxfId="61" dataDxfId="60">
  <autoFilter ref="A3:C26" xr:uid="{683F0C8C-6AAB-489F-B7FD-84F93F934F28}"/>
  <tableColumns count="3">
    <tableColumn id="1" xr3:uid="{60CECA88-F82C-439C-9551-89A79DF8A95A}" name="Year" dataDxfId="59"/>
    <tableColumn id="2" xr3:uid="{84A6A02A-8DBB-4D85-8AA0-BA3E94BAA39E}" name="Males" dataDxfId="58"/>
    <tableColumn id="3" xr3:uid="{73A1DE26-82CC-466A-83F7-344A9D653774}" name="Females" dataDxfId="5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5A7AF91-81CC-4868-B54D-160DCE89829F}" name="Table7" displayName="Table7" ref="A2:B14" totalsRowShown="0" headerRowDxfId="56">
  <autoFilter ref="A2:B14" xr:uid="{F5A7AF91-81CC-4868-B54D-160DCE89829F}"/>
  <tableColumns count="2">
    <tableColumn id="1" xr3:uid="{D6E2CB27-A39A-49C7-AD6B-43209EBBF9C6}" name="Province/Territory"/>
    <tableColumn id="2" xr3:uid="{9F553156-2B55-4C0E-B57A-FE01734E73ED}" name="Incarceration rat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AF31D-5F05-4036-8EA0-09F0F6F67B78}" name="Table1" displayName="Table1" ref="A2:D67" totalsRowShown="0">
  <autoFilter ref="A2:D67" xr:uid="{3B9AF31D-5F05-4036-8EA0-09F0F6F67B78}"/>
  <tableColumns count="4">
    <tableColumn id="1" xr3:uid="{F0E1FE2C-23F0-445D-8492-6BF5FFD46AB6}" name="Year"/>
    <tableColumn id="2" xr3:uid="{33749CB7-108B-47B0-8FD0-06A539CD4C59}" name="Province"/>
    <tableColumn id="3" xr3:uid="{9563DF7F-C7EE-4215-A8C7-384A2C2652EA}" name="Males" dataDxfId="37"/>
    <tableColumn id="4" xr3:uid="{A7FB1A6C-0AF6-4678-8961-B37AEF4F997D}" name="Femal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4" dT="2022-03-01T21:09:01.07" personId="{97B4B012-3151-5D43-94E9-92697D978C22}" id="{C8BF2C37-ACD3-C64B-9E41-076A30C10EF8}">
    <text>Ensure that Q2’s year filter is set to desired year</text>
  </threadedComment>
  <threadedComment ref="F5" dT="2022-03-01T21:09:20.79" personId="{97B4B012-3151-5D43-94E9-92697D978C22}" id="{165E1A83-A2D1-CC43-A03A-B9C422480A1E}">
    <text>Ensure that Q2’s year filter is set to desired year</text>
  </threadedComment>
  <threadedComment ref="F6" dT="2022-03-01T21:13:27.08" personId="{97B4B012-3151-5D43-94E9-92697D978C22}" id="{FBECEEAB-DE9C-3449-8FEB-E43D6B167E15}">
    <text>Ensure that Q1’s year slicer is set to desired year</text>
  </threadedComment>
</ThreadedComment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958B1B3-21F2-FC4B-8D0A-2EE8002E5A45}">
  <we:reference id="wa200001792" version="1.0.0.0" store="en-GB" storeType="OMEX"/>
  <we:alternateReferences>
    <we:reference id="wa200001792" version="1.0.0.0" store="WA200001792"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13.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14.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15.xml.rels><?xml version="1.0" encoding="UTF-8" standalone="yes"?>
<Relationships xmlns="http://schemas.openxmlformats.org/package/2006/relationships"><Relationship Id="rId3" Type="http://schemas.microsoft.com/office/2007/relationships/slicer" Target="../slicers/slicer8.xml"/><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0.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1.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ivotTable" Target="../pivotTables/pivotTable12.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3.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microsoft.com/office/2007/relationships/slicer" Target="../slicers/slicer1.xml"/><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679E9-8426-B14C-95E8-72BD73DE4E3C}">
  <dimension ref="A3:B32"/>
  <sheetViews>
    <sheetView workbookViewId="0">
      <selection activeCell="J37" sqref="J37"/>
    </sheetView>
  </sheetViews>
  <sheetFormatPr baseColWidth="10" defaultColWidth="11.1640625" defaultRowHeight="16" x14ac:dyDescent="0.2"/>
  <cols>
    <col min="1" max="1" width="13" bestFit="1" customWidth="1"/>
    <col min="2" max="2" width="35.6640625" bestFit="1" customWidth="1"/>
    <col min="3" max="5" width="9.5" bestFit="1" customWidth="1"/>
  </cols>
  <sheetData>
    <row r="3" spans="1:2" x14ac:dyDescent="0.2">
      <c r="A3" s="6" t="s">
        <v>1</v>
      </c>
      <c r="B3" t="s">
        <v>5</v>
      </c>
    </row>
    <row r="4" spans="1:2" x14ac:dyDescent="0.2">
      <c r="A4" s="7">
        <v>1998</v>
      </c>
      <c r="B4" s="5">
        <v>70542</v>
      </c>
    </row>
    <row r="5" spans="1:2" x14ac:dyDescent="0.2">
      <c r="A5" s="7">
        <v>1999</v>
      </c>
      <c r="B5" s="5">
        <v>70189</v>
      </c>
    </row>
    <row r="6" spans="1:2" x14ac:dyDescent="0.2">
      <c r="A6" s="7">
        <v>2000</v>
      </c>
      <c r="B6" s="5">
        <v>66270</v>
      </c>
    </row>
    <row r="7" spans="1:2" x14ac:dyDescent="0.2">
      <c r="A7" s="7">
        <v>2001</v>
      </c>
      <c r="B7" s="5">
        <v>66323</v>
      </c>
    </row>
    <row r="8" spans="1:2" ht="15" customHeight="1" x14ac:dyDescent="0.2">
      <c r="A8" s="7">
        <v>2002</v>
      </c>
      <c r="B8" s="5">
        <v>70245</v>
      </c>
    </row>
    <row r="9" spans="1:2" x14ac:dyDescent="0.2">
      <c r="A9" s="7">
        <v>2003</v>
      </c>
      <c r="B9" s="5">
        <v>52491</v>
      </c>
    </row>
    <row r="10" spans="1:2" x14ac:dyDescent="0.2">
      <c r="A10" s="7">
        <v>2004</v>
      </c>
      <c r="B10" s="5">
        <v>58498</v>
      </c>
    </row>
    <row r="11" spans="1:2" x14ac:dyDescent="0.2">
      <c r="A11" s="7">
        <v>2005</v>
      </c>
      <c r="B11" s="5">
        <v>54004</v>
      </c>
    </row>
    <row r="12" spans="1:2" x14ac:dyDescent="0.2">
      <c r="A12" s="7">
        <v>2006</v>
      </c>
      <c r="B12" s="5">
        <v>57326</v>
      </c>
    </row>
    <row r="13" spans="1:2" x14ac:dyDescent="0.2">
      <c r="A13" s="7">
        <v>2007</v>
      </c>
      <c r="B13" s="5">
        <v>57498</v>
      </c>
    </row>
    <row r="14" spans="1:2" x14ac:dyDescent="0.2">
      <c r="A14" s="7">
        <v>2008</v>
      </c>
      <c r="B14" s="5">
        <v>60322</v>
      </c>
    </row>
    <row r="15" spans="1:2" x14ac:dyDescent="0.2">
      <c r="A15" s="7">
        <v>2009</v>
      </c>
      <c r="B15" s="5">
        <v>58967</v>
      </c>
    </row>
    <row r="16" spans="1:2" x14ac:dyDescent="0.2">
      <c r="A16" s="7">
        <v>2010</v>
      </c>
      <c r="B16" s="5">
        <v>55510</v>
      </c>
    </row>
    <row r="17" spans="1:2" x14ac:dyDescent="0.2">
      <c r="A17" s="7">
        <v>2011</v>
      </c>
      <c r="B17" s="5">
        <v>50912</v>
      </c>
    </row>
    <row r="18" spans="1:2" x14ac:dyDescent="0.2">
      <c r="A18" s="7">
        <v>2012</v>
      </c>
      <c r="B18" s="5">
        <v>33984</v>
      </c>
    </row>
    <row r="19" spans="1:2" x14ac:dyDescent="0.2">
      <c r="A19" s="7">
        <v>2013</v>
      </c>
      <c r="B19" s="5">
        <v>24425</v>
      </c>
    </row>
    <row r="20" spans="1:2" x14ac:dyDescent="0.2">
      <c r="A20" s="7">
        <v>2014</v>
      </c>
      <c r="B20" s="5">
        <v>20975</v>
      </c>
    </row>
    <row r="21" spans="1:2" x14ac:dyDescent="0.2">
      <c r="A21" s="7">
        <v>2015</v>
      </c>
      <c r="B21" s="5">
        <v>17752</v>
      </c>
    </row>
    <row r="22" spans="1:2" x14ac:dyDescent="0.2">
      <c r="A22" s="7">
        <v>2016</v>
      </c>
      <c r="B22" s="5">
        <v>16545</v>
      </c>
    </row>
    <row r="23" spans="1:2" x14ac:dyDescent="0.2">
      <c r="A23" s="7">
        <v>2017</v>
      </c>
      <c r="B23" s="5">
        <v>19069</v>
      </c>
    </row>
    <row r="24" spans="1:2" x14ac:dyDescent="0.2">
      <c r="A24" s="7">
        <v>2018</v>
      </c>
      <c r="B24" s="5">
        <v>17236</v>
      </c>
    </row>
    <row r="25" spans="1:2" x14ac:dyDescent="0.2">
      <c r="A25" s="7">
        <v>2019</v>
      </c>
      <c r="B25" s="5">
        <v>14578</v>
      </c>
    </row>
    <row r="26" spans="1:2" x14ac:dyDescent="0.2">
      <c r="A26" s="7">
        <v>2020</v>
      </c>
      <c r="B26" s="5">
        <v>17618</v>
      </c>
    </row>
    <row r="27" spans="1:2" x14ac:dyDescent="0.2">
      <c r="A27" s="7" t="s">
        <v>2</v>
      </c>
      <c r="B27" s="5">
        <v>1031279</v>
      </c>
    </row>
    <row r="32" spans="1:2" x14ac:dyDescent="0.2">
      <c r="B32" t="s">
        <v>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6994C-7352-234B-9757-B6DD048A5CEA}">
  <dimension ref="A1:E19"/>
  <sheetViews>
    <sheetView showGridLines="0" zoomScale="91" workbookViewId="0">
      <selection activeCell="B35" sqref="B35"/>
    </sheetView>
  </sheetViews>
  <sheetFormatPr baseColWidth="10" defaultColWidth="10.6640625" defaultRowHeight="16" x14ac:dyDescent="0.2"/>
  <cols>
    <col min="1" max="1" width="25.6640625" bestFit="1" customWidth="1"/>
    <col min="2" max="2" width="18.33203125" bestFit="1" customWidth="1"/>
    <col min="3" max="3" width="19.83203125" bestFit="1" customWidth="1"/>
    <col min="4" max="4" width="9" bestFit="1" customWidth="1"/>
    <col min="5" max="5" width="14" bestFit="1" customWidth="1"/>
    <col min="6" max="6" width="25.1640625" bestFit="1" customWidth="1"/>
    <col min="7" max="7" width="19" bestFit="1" customWidth="1"/>
    <col min="8" max="8" width="11" bestFit="1" customWidth="1"/>
    <col min="9" max="9" width="8.1640625" bestFit="1" customWidth="1"/>
    <col min="10" max="10" width="7.33203125" bestFit="1" customWidth="1"/>
    <col min="11" max="11" width="18.33203125" bestFit="1" customWidth="1"/>
    <col min="12" max="12" width="7.33203125" bestFit="1" customWidth="1"/>
    <col min="13" max="13" width="13" bestFit="1" customWidth="1"/>
    <col min="14" max="14" width="6.1640625" bestFit="1" customWidth="1"/>
    <col min="15" max="15" width="14.5" bestFit="1" customWidth="1"/>
    <col min="16" max="16" width="14.6640625" bestFit="1" customWidth="1"/>
    <col min="17" max="17" width="9" bestFit="1" customWidth="1"/>
    <col min="18" max="18" width="14" bestFit="1" customWidth="1"/>
    <col min="19" max="19" width="25.1640625" bestFit="1" customWidth="1"/>
    <col min="20" max="20" width="19" bestFit="1" customWidth="1"/>
    <col min="21" max="21" width="11" bestFit="1" customWidth="1"/>
    <col min="22" max="22" width="8.1640625" bestFit="1" customWidth="1"/>
    <col min="23" max="23" width="7.33203125" bestFit="1" customWidth="1"/>
    <col min="24" max="24" width="18.33203125" bestFit="1" customWidth="1"/>
    <col min="25" max="25" width="7.33203125" bestFit="1" customWidth="1"/>
    <col min="26" max="26" width="13" bestFit="1" customWidth="1"/>
    <col min="27" max="27" width="6.1640625" bestFit="1" customWidth="1"/>
    <col min="28" max="28" width="17.33203125" bestFit="1" customWidth="1"/>
    <col min="29" max="29" width="19.33203125" bestFit="1" customWidth="1"/>
  </cols>
  <sheetData>
    <row r="1" spans="1:5" ht="21" thickBot="1" x14ac:dyDescent="0.3">
      <c r="A1" s="20" t="s">
        <v>80</v>
      </c>
      <c r="B1" s="20"/>
      <c r="C1" s="20"/>
      <c r="D1" s="20"/>
      <c r="E1" s="20"/>
    </row>
    <row r="2" spans="1:5" ht="17" thickTop="1" x14ac:dyDescent="0.2"/>
    <row r="3" spans="1:5" x14ac:dyDescent="0.2">
      <c r="A3" s="36" t="s">
        <v>0</v>
      </c>
      <c r="B3" s="38">
        <v>2019</v>
      </c>
    </row>
    <row r="5" spans="1:5" x14ac:dyDescent="0.2">
      <c r="A5" s="36" t="s">
        <v>1</v>
      </c>
      <c r="B5" s="37" t="s">
        <v>83</v>
      </c>
      <c r="C5" s="37" t="s">
        <v>84</v>
      </c>
    </row>
    <row r="6" spans="1:5" x14ac:dyDescent="0.2">
      <c r="A6" s="38" t="s">
        <v>24</v>
      </c>
      <c r="B6" s="39"/>
      <c r="C6" s="39"/>
    </row>
    <row r="7" spans="1:5" x14ac:dyDescent="0.2">
      <c r="A7" s="38" t="s">
        <v>14</v>
      </c>
      <c r="B7" s="47">
        <v>2008</v>
      </c>
      <c r="C7" s="47">
        <v>628</v>
      </c>
    </row>
    <row r="8" spans="1:5" x14ac:dyDescent="0.2">
      <c r="A8" s="38" t="s">
        <v>16</v>
      </c>
      <c r="B8" s="47">
        <v>1798</v>
      </c>
      <c r="C8" s="47">
        <v>896</v>
      </c>
    </row>
    <row r="9" spans="1:5" x14ac:dyDescent="0.2">
      <c r="A9" s="38" t="s">
        <v>20</v>
      </c>
      <c r="B9" s="47">
        <v>382</v>
      </c>
      <c r="C9" s="47">
        <v>77</v>
      </c>
    </row>
    <row r="10" spans="1:5" x14ac:dyDescent="0.2">
      <c r="A10" s="38" t="s">
        <v>60</v>
      </c>
      <c r="B10" s="47">
        <v>163</v>
      </c>
      <c r="C10" s="47">
        <v>54</v>
      </c>
    </row>
    <row r="11" spans="1:5" x14ac:dyDescent="0.2">
      <c r="A11" s="38" t="s">
        <v>15</v>
      </c>
      <c r="B11" s="47">
        <v>73</v>
      </c>
      <c r="C11" s="47">
        <v>12</v>
      </c>
    </row>
    <row r="12" spans="1:5" x14ac:dyDescent="0.2">
      <c r="A12" s="38" t="s">
        <v>21</v>
      </c>
      <c r="B12" s="47">
        <v>267</v>
      </c>
      <c r="C12" s="47">
        <v>98</v>
      </c>
    </row>
    <row r="13" spans="1:5" x14ac:dyDescent="0.2">
      <c r="A13" s="38" t="s">
        <v>10</v>
      </c>
      <c r="B13" s="47">
        <v>25</v>
      </c>
      <c r="C13" s="47">
        <v>6</v>
      </c>
    </row>
    <row r="14" spans="1:5" x14ac:dyDescent="0.2">
      <c r="A14" s="38" t="s">
        <v>17</v>
      </c>
      <c r="B14" s="47">
        <v>4034</v>
      </c>
      <c r="C14" s="47">
        <v>762</v>
      </c>
    </row>
    <row r="15" spans="1:5" x14ac:dyDescent="0.2">
      <c r="A15" s="38" t="s">
        <v>38</v>
      </c>
      <c r="B15" s="47">
        <v>82</v>
      </c>
      <c r="C15" s="47">
        <v>27</v>
      </c>
    </row>
    <row r="16" spans="1:5" x14ac:dyDescent="0.2">
      <c r="A16" s="38" t="s">
        <v>18</v>
      </c>
      <c r="B16" s="47"/>
      <c r="C16" s="47"/>
    </row>
    <row r="17" spans="1:3" x14ac:dyDescent="0.2">
      <c r="A17" s="38" t="s">
        <v>23</v>
      </c>
      <c r="B17" s="47">
        <v>2431</v>
      </c>
      <c r="C17" s="47">
        <v>682</v>
      </c>
    </row>
    <row r="18" spans="1:3" x14ac:dyDescent="0.2">
      <c r="A18" s="38" t="s">
        <v>13</v>
      </c>
      <c r="B18" s="47">
        <v>16</v>
      </c>
      <c r="C18" s="47">
        <v>5</v>
      </c>
    </row>
    <row r="19" spans="1:3" x14ac:dyDescent="0.2">
      <c r="A19" s="40"/>
    </row>
  </sheetData>
  <sheetProtection sheet="1" objects="1" scenarios="1" pivotTables="0"/>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0E7F0-F7A4-FE47-92A7-70DA0C31C652}">
  <dimension ref="A1:Q8"/>
  <sheetViews>
    <sheetView showGridLines="0" workbookViewId="0">
      <selection activeCell="F31" sqref="F31"/>
    </sheetView>
  </sheetViews>
  <sheetFormatPr baseColWidth="10" defaultColWidth="10.6640625" defaultRowHeight="16" x14ac:dyDescent="0.2"/>
  <cols>
    <col min="1" max="1" width="13" bestFit="1" customWidth="1"/>
    <col min="2" max="2" width="17" bestFit="1" customWidth="1"/>
    <col min="3" max="3" width="13.6640625" bestFit="1" customWidth="1"/>
    <col min="4" max="4" width="36.6640625" bestFit="1" customWidth="1"/>
    <col min="5" max="5" width="28.5" bestFit="1" customWidth="1"/>
    <col min="6" max="6" width="25.1640625" bestFit="1" customWidth="1"/>
    <col min="7" max="7" width="13.6640625" bestFit="1" customWidth="1"/>
    <col min="8" max="8" width="36.6640625" bestFit="1" customWidth="1"/>
    <col min="9" max="9" width="28.5" bestFit="1" customWidth="1"/>
    <col min="10" max="10" width="21" bestFit="1" customWidth="1"/>
    <col min="11" max="11" width="13.6640625" bestFit="1" customWidth="1"/>
    <col min="12" max="12" width="36.6640625" bestFit="1" customWidth="1"/>
    <col min="13" max="13" width="28.5" bestFit="1" customWidth="1"/>
    <col min="14" max="14" width="21.83203125" bestFit="1" customWidth="1"/>
    <col min="15" max="15" width="18.5" bestFit="1" customWidth="1"/>
    <col min="16" max="16" width="41.5" bestFit="1" customWidth="1"/>
    <col min="17" max="17" width="33.33203125" bestFit="1" customWidth="1"/>
  </cols>
  <sheetData>
    <row r="1" spans="1:17" ht="21" thickBot="1" x14ac:dyDescent="0.3">
      <c r="A1" s="20" t="s">
        <v>81</v>
      </c>
      <c r="B1" s="20"/>
      <c r="C1" s="20"/>
      <c r="D1" s="20"/>
      <c r="E1" s="20"/>
      <c r="F1" s="20"/>
    </row>
    <row r="2" spans="1:17" ht="17" thickTop="1" x14ac:dyDescent="0.2"/>
    <row r="3" spans="1:17" x14ac:dyDescent="0.2">
      <c r="B3" s="6" t="s">
        <v>45</v>
      </c>
    </row>
    <row r="4" spans="1:17" x14ac:dyDescent="0.2">
      <c r="B4" t="s">
        <v>34</v>
      </c>
      <c r="F4" t="s">
        <v>33</v>
      </c>
      <c r="J4" t="s">
        <v>35</v>
      </c>
      <c r="N4" t="s">
        <v>43</v>
      </c>
      <c r="O4" t="s">
        <v>46</v>
      </c>
      <c r="P4" t="s">
        <v>98</v>
      </c>
      <c r="Q4" t="s">
        <v>96</v>
      </c>
    </row>
    <row r="5" spans="1:17" x14ac:dyDescent="0.2">
      <c r="A5" s="6" t="s">
        <v>1</v>
      </c>
      <c r="B5" t="s">
        <v>44</v>
      </c>
      <c r="C5" t="s">
        <v>47</v>
      </c>
      <c r="D5" t="s">
        <v>99</v>
      </c>
      <c r="E5" t="s">
        <v>97</v>
      </c>
      <c r="F5" t="s">
        <v>44</v>
      </c>
      <c r="G5" t="s">
        <v>47</v>
      </c>
      <c r="H5" t="s">
        <v>99</v>
      </c>
      <c r="I5" t="s">
        <v>97</v>
      </c>
      <c r="J5" t="s">
        <v>44</v>
      </c>
      <c r="K5" t="s">
        <v>47</v>
      </c>
      <c r="L5" t="s">
        <v>99</v>
      </c>
      <c r="M5" t="s">
        <v>97</v>
      </c>
    </row>
    <row r="6" spans="1:17" x14ac:dyDescent="0.2">
      <c r="A6" s="7">
        <v>2019</v>
      </c>
      <c r="B6" s="5">
        <v>6258</v>
      </c>
      <c r="C6" s="19">
        <v>0.4292769927287694</v>
      </c>
      <c r="D6" s="5">
        <v>1.6464088397790056E-4</v>
      </c>
      <c r="E6" s="5">
        <v>0.62580000000000002</v>
      </c>
      <c r="F6" s="5">
        <v>362</v>
      </c>
      <c r="G6" s="19">
        <v>2.4831938537522295E-2</v>
      </c>
      <c r="H6" s="5">
        <v>9.5238095238095231E-6</v>
      </c>
      <c r="I6" s="5">
        <v>3.6200000000000003E-2</v>
      </c>
      <c r="J6" s="5">
        <v>7958</v>
      </c>
      <c r="K6" s="19">
        <v>0.5458910687337083</v>
      </c>
      <c r="L6" s="5">
        <v>2.093659563272823E-4</v>
      </c>
      <c r="M6" s="5">
        <v>0.79579999999999995</v>
      </c>
      <c r="N6" s="5">
        <v>14578</v>
      </c>
      <c r="O6" s="19">
        <v>1</v>
      </c>
      <c r="P6" s="5">
        <v>3.8353064982899236E-4</v>
      </c>
      <c r="Q6" s="5">
        <v>1.4578</v>
      </c>
    </row>
    <row r="7" spans="1:17" x14ac:dyDescent="0.2">
      <c r="A7" s="7">
        <v>2020</v>
      </c>
      <c r="B7" s="5">
        <v>9820</v>
      </c>
      <c r="C7" s="19">
        <v>0.55738449313202409</v>
      </c>
      <c r="D7" s="5">
        <v>2.5835306498289923E-4</v>
      </c>
      <c r="E7" s="5">
        <v>0.98199999999999998</v>
      </c>
      <c r="F7" s="5">
        <v>473</v>
      </c>
      <c r="G7" s="19">
        <v>2.6847542286298105E-2</v>
      </c>
      <c r="H7" s="5">
        <v>1.2444093659563273E-5</v>
      </c>
      <c r="I7" s="5">
        <v>4.7300000000000002E-2</v>
      </c>
      <c r="J7" s="5">
        <v>7325</v>
      </c>
      <c r="K7" s="19">
        <v>0.41576796458167781</v>
      </c>
      <c r="L7" s="5">
        <v>1.9271244409365957E-4</v>
      </c>
      <c r="M7" s="5">
        <v>0.73250000000000004</v>
      </c>
      <c r="N7" s="5">
        <v>17618</v>
      </c>
      <c r="O7" s="19">
        <v>1</v>
      </c>
      <c r="P7" s="5">
        <v>4.6350960273612205E-4</v>
      </c>
      <c r="Q7" s="5">
        <v>1.7618</v>
      </c>
    </row>
    <row r="8" spans="1:17" x14ac:dyDescent="0.2">
      <c r="A8" s="7" t="s">
        <v>2</v>
      </c>
      <c r="B8" s="5">
        <v>16078</v>
      </c>
      <c r="C8" s="19">
        <v>0.49937880482047459</v>
      </c>
      <c r="D8" s="5">
        <v>4.2299394896079979E-4</v>
      </c>
      <c r="E8" s="5">
        <v>1.6077999999999999</v>
      </c>
      <c r="F8" s="5">
        <v>835</v>
      </c>
      <c r="G8" s="19">
        <v>2.5934898745185737E-2</v>
      </c>
      <c r="H8" s="5">
        <v>2.1967903183372796E-5</v>
      </c>
      <c r="I8" s="5">
        <v>8.3500000000000005E-2</v>
      </c>
      <c r="J8" s="5">
        <v>15283</v>
      </c>
      <c r="K8" s="19">
        <v>0.47468629643433968</v>
      </c>
      <c r="L8" s="5">
        <v>4.0207840042094184E-4</v>
      </c>
      <c r="M8" s="5">
        <v>1.5283</v>
      </c>
      <c r="N8" s="5">
        <v>32196</v>
      </c>
      <c r="O8" s="19">
        <v>1</v>
      </c>
      <c r="P8" s="5">
        <v>8.4704025256511441E-4</v>
      </c>
      <c r="Q8" s="5">
        <v>3.2195999999999998</v>
      </c>
    </row>
  </sheetData>
  <sheetProtection sheet="1" objects="1" scenarios="1" pivotTables="0"/>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DCBE1-BB27-8046-9301-CE981952F9E9}">
  <dimension ref="A1:C66"/>
  <sheetViews>
    <sheetView topLeftCell="A19" workbookViewId="0">
      <selection activeCell="D33" sqref="D33"/>
    </sheetView>
  </sheetViews>
  <sheetFormatPr baseColWidth="10" defaultColWidth="10.6640625" defaultRowHeight="16" x14ac:dyDescent="0.2"/>
  <cols>
    <col min="1" max="1" width="9.83203125" customWidth="1"/>
    <col min="2" max="2" width="32.1640625" bestFit="1" customWidth="1"/>
    <col min="3" max="3" width="24.6640625" bestFit="1" customWidth="1"/>
  </cols>
  <sheetData>
    <row r="1" spans="1:3" x14ac:dyDescent="0.2">
      <c r="A1" t="s">
        <v>0</v>
      </c>
      <c r="B1" t="s">
        <v>49</v>
      </c>
      <c r="C1" t="s">
        <v>50</v>
      </c>
    </row>
    <row r="2" spans="1:3" x14ac:dyDescent="0.2">
      <c r="A2">
        <v>2016</v>
      </c>
      <c r="B2">
        <v>3.19</v>
      </c>
      <c r="C2" t="s">
        <v>19</v>
      </c>
    </row>
    <row r="3" spans="1:3" x14ac:dyDescent="0.2">
      <c r="A3">
        <v>2017</v>
      </c>
      <c r="B3">
        <v>3</v>
      </c>
      <c r="C3" t="s">
        <v>19</v>
      </c>
    </row>
    <row r="4" spans="1:3" x14ac:dyDescent="0.2">
      <c r="A4">
        <v>2018</v>
      </c>
      <c r="B4">
        <v>3.32</v>
      </c>
      <c r="C4" t="s">
        <v>19</v>
      </c>
    </row>
    <row r="5" spans="1:3" x14ac:dyDescent="0.2">
      <c r="A5">
        <v>2019</v>
      </c>
      <c r="B5">
        <v>3.12</v>
      </c>
      <c r="C5" t="s">
        <v>19</v>
      </c>
    </row>
    <row r="6" spans="1:3" x14ac:dyDescent="0.2">
      <c r="A6">
        <v>2020</v>
      </c>
      <c r="B6">
        <v>2.2000000000000002</v>
      </c>
      <c r="C6" t="s">
        <v>19</v>
      </c>
    </row>
    <row r="7" spans="1:3" x14ac:dyDescent="0.2">
      <c r="A7">
        <v>2016</v>
      </c>
      <c r="B7">
        <v>6.62</v>
      </c>
      <c r="C7" t="s">
        <v>38</v>
      </c>
    </row>
    <row r="8" spans="1:3" x14ac:dyDescent="0.2">
      <c r="A8">
        <v>2017</v>
      </c>
      <c r="B8">
        <v>4.0199999999999996</v>
      </c>
      <c r="C8" t="s">
        <v>38</v>
      </c>
    </row>
    <row r="9" spans="1:3" x14ac:dyDescent="0.2">
      <c r="A9">
        <v>2018</v>
      </c>
      <c r="B9">
        <v>4.0199999999999996</v>
      </c>
      <c r="C9" t="s">
        <v>38</v>
      </c>
    </row>
    <row r="10" spans="1:3" x14ac:dyDescent="0.2">
      <c r="A10">
        <v>2019</v>
      </c>
      <c r="B10">
        <v>2.54</v>
      </c>
      <c r="C10" t="s">
        <v>38</v>
      </c>
    </row>
    <row r="11" spans="1:3" x14ac:dyDescent="0.2">
      <c r="A11">
        <v>2020</v>
      </c>
      <c r="B11">
        <v>2.39</v>
      </c>
      <c r="C11" t="s">
        <v>38</v>
      </c>
    </row>
    <row r="12" spans="1:3" x14ac:dyDescent="0.2">
      <c r="A12">
        <v>2016</v>
      </c>
      <c r="B12">
        <v>5.05</v>
      </c>
      <c r="C12" t="s">
        <v>21</v>
      </c>
    </row>
    <row r="13" spans="1:3" x14ac:dyDescent="0.2">
      <c r="A13">
        <v>2017</v>
      </c>
      <c r="B13">
        <v>4</v>
      </c>
      <c r="C13" t="s">
        <v>21</v>
      </c>
    </row>
    <row r="14" spans="1:3" x14ac:dyDescent="0.2">
      <c r="A14">
        <v>2018</v>
      </c>
      <c r="B14">
        <v>3.82</v>
      </c>
      <c r="C14" t="s">
        <v>21</v>
      </c>
    </row>
    <row r="15" spans="1:3" x14ac:dyDescent="0.2">
      <c r="A15">
        <v>2019</v>
      </c>
      <c r="B15">
        <v>2.1800000000000002</v>
      </c>
      <c r="C15" t="s">
        <v>21</v>
      </c>
    </row>
    <row r="16" spans="1:3" x14ac:dyDescent="0.2">
      <c r="A16">
        <v>2020</v>
      </c>
      <c r="B16">
        <v>1.65</v>
      </c>
      <c r="C16" t="s">
        <v>21</v>
      </c>
    </row>
    <row r="17" spans="1:3" x14ac:dyDescent="0.2">
      <c r="A17">
        <v>2016</v>
      </c>
      <c r="B17">
        <v>5.74</v>
      </c>
      <c r="C17" t="s">
        <v>20</v>
      </c>
    </row>
    <row r="18" spans="1:3" x14ac:dyDescent="0.2">
      <c r="A18">
        <v>2017</v>
      </c>
      <c r="B18">
        <v>3.48</v>
      </c>
      <c r="C18" t="s">
        <v>20</v>
      </c>
    </row>
    <row r="19" spans="1:3" x14ac:dyDescent="0.2">
      <c r="A19">
        <v>2018</v>
      </c>
      <c r="B19">
        <v>3.09</v>
      </c>
      <c r="C19" t="s">
        <v>20</v>
      </c>
    </row>
    <row r="20" spans="1:3" x14ac:dyDescent="0.2">
      <c r="A20">
        <v>2019</v>
      </c>
      <c r="B20">
        <v>3.24</v>
      </c>
      <c r="C20" t="s">
        <v>20</v>
      </c>
    </row>
    <row r="21" spans="1:3" x14ac:dyDescent="0.2">
      <c r="A21">
        <v>2020</v>
      </c>
      <c r="B21">
        <v>2.2400000000000002</v>
      </c>
      <c r="C21" t="s">
        <v>20</v>
      </c>
    </row>
    <row r="22" spans="1:3" x14ac:dyDescent="0.2">
      <c r="A22">
        <v>2016</v>
      </c>
      <c r="C22" t="s">
        <v>18</v>
      </c>
    </row>
    <row r="23" spans="1:3" x14ac:dyDescent="0.2">
      <c r="A23">
        <v>2017</v>
      </c>
      <c r="C23" t="s">
        <v>18</v>
      </c>
    </row>
    <row r="24" spans="1:3" x14ac:dyDescent="0.2">
      <c r="A24">
        <v>2018</v>
      </c>
      <c r="C24" t="s">
        <v>18</v>
      </c>
    </row>
    <row r="25" spans="1:3" x14ac:dyDescent="0.2">
      <c r="A25">
        <v>2019</v>
      </c>
      <c r="C25" t="s">
        <v>18</v>
      </c>
    </row>
    <row r="26" spans="1:3" x14ac:dyDescent="0.2">
      <c r="A26">
        <v>2020</v>
      </c>
      <c r="C26" t="s">
        <v>18</v>
      </c>
    </row>
    <row r="27" spans="1:3" x14ac:dyDescent="0.2">
      <c r="A27">
        <v>2016</v>
      </c>
      <c r="B27">
        <v>3.62</v>
      </c>
      <c r="C27" t="s">
        <v>17</v>
      </c>
    </row>
    <row r="28" spans="1:3" x14ac:dyDescent="0.2">
      <c r="A28">
        <v>2017</v>
      </c>
      <c r="B28">
        <v>3.16</v>
      </c>
      <c r="C28" t="s">
        <v>17</v>
      </c>
    </row>
    <row r="29" spans="1:3" x14ac:dyDescent="0.2">
      <c r="A29">
        <v>2018</v>
      </c>
      <c r="B29">
        <v>2.91</v>
      </c>
      <c r="C29" t="s">
        <v>17</v>
      </c>
    </row>
    <row r="30" spans="1:3" x14ac:dyDescent="0.2">
      <c r="A30">
        <v>2019</v>
      </c>
      <c r="B30">
        <v>2.81</v>
      </c>
      <c r="C30" t="s">
        <v>17</v>
      </c>
    </row>
    <row r="31" spans="1:3" x14ac:dyDescent="0.2">
      <c r="A31">
        <v>2020</v>
      </c>
      <c r="B31">
        <v>2.8</v>
      </c>
      <c r="C31" t="s">
        <v>17</v>
      </c>
    </row>
    <row r="32" spans="1:3" x14ac:dyDescent="0.2">
      <c r="A32">
        <v>2016</v>
      </c>
      <c r="B32">
        <v>23.99</v>
      </c>
      <c r="C32" t="s">
        <v>16</v>
      </c>
    </row>
    <row r="33" spans="1:3" x14ac:dyDescent="0.2">
      <c r="A33">
        <v>2017</v>
      </c>
      <c r="B33">
        <v>22.01</v>
      </c>
      <c r="C33" t="s">
        <v>16</v>
      </c>
    </row>
    <row r="34" spans="1:3" x14ac:dyDescent="0.2">
      <c r="A34">
        <v>2018</v>
      </c>
      <c r="B34">
        <v>18.59</v>
      </c>
      <c r="C34" t="s">
        <v>16</v>
      </c>
    </row>
    <row r="35" spans="1:3" x14ac:dyDescent="0.2">
      <c r="A35">
        <v>2019</v>
      </c>
      <c r="B35">
        <v>15.61</v>
      </c>
      <c r="C35" t="s">
        <v>16</v>
      </c>
    </row>
    <row r="36" spans="1:3" x14ac:dyDescent="0.2">
      <c r="A36">
        <v>2020</v>
      </c>
      <c r="B36">
        <v>13.27</v>
      </c>
      <c r="C36" t="s">
        <v>16</v>
      </c>
    </row>
    <row r="37" spans="1:3" x14ac:dyDescent="0.2">
      <c r="A37">
        <v>2016</v>
      </c>
      <c r="B37">
        <v>18.579999999999998</v>
      </c>
      <c r="C37" t="s">
        <v>51</v>
      </c>
    </row>
    <row r="38" spans="1:3" x14ac:dyDescent="0.2">
      <c r="A38">
        <v>2017</v>
      </c>
      <c r="B38">
        <v>18.78</v>
      </c>
      <c r="C38" t="s">
        <v>51</v>
      </c>
    </row>
    <row r="39" spans="1:3" x14ac:dyDescent="0.2">
      <c r="A39">
        <v>2018</v>
      </c>
      <c r="B39">
        <v>15.92</v>
      </c>
      <c r="C39" t="s">
        <v>51</v>
      </c>
    </row>
    <row r="40" spans="1:3" x14ac:dyDescent="0.2">
      <c r="A40">
        <v>2019</v>
      </c>
      <c r="B40">
        <v>14.42</v>
      </c>
      <c r="C40" t="s">
        <v>51</v>
      </c>
    </row>
    <row r="41" spans="1:3" x14ac:dyDescent="0.2">
      <c r="A41">
        <v>2020</v>
      </c>
      <c r="B41">
        <v>13.47</v>
      </c>
      <c r="C41" t="s">
        <v>51</v>
      </c>
    </row>
    <row r="42" spans="1:3" x14ac:dyDescent="0.2">
      <c r="A42">
        <v>2016</v>
      </c>
      <c r="B42">
        <v>5.23</v>
      </c>
      <c r="C42" t="s">
        <v>24</v>
      </c>
    </row>
    <row r="43" spans="1:3" x14ac:dyDescent="0.2">
      <c r="A43">
        <v>2017</v>
      </c>
      <c r="B43">
        <v>4.04</v>
      </c>
      <c r="C43" t="s">
        <v>24</v>
      </c>
    </row>
    <row r="44" spans="1:3" x14ac:dyDescent="0.2">
      <c r="A44">
        <v>2018</v>
      </c>
      <c r="B44">
        <v>3.07</v>
      </c>
      <c r="C44" t="s">
        <v>24</v>
      </c>
    </row>
    <row r="45" spans="1:3" x14ac:dyDescent="0.2">
      <c r="A45">
        <v>2019</v>
      </c>
      <c r="B45">
        <v>3.1</v>
      </c>
      <c r="C45" t="s">
        <v>24</v>
      </c>
    </row>
    <row r="46" spans="1:3" x14ac:dyDescent="0.2">
      <c r="A46">
        <v>2020</v>
      </c>
      <c r="B46">
        <v>3.18</v>
      </c>
      <c r="C46" t="s">
        <v>24</v>
      </c>
    </row>
    <row r="47" spans="1:3" x14ac:dyDescent="0.2">
      <c r="A47">
        <v>2016</v>
      </c>
      <c r="B47">
        <v>2.2000000000000002</v>
      </c>
      <c r="C47" t="s">
        <v>14</v>
      </c>
    </row>
    <row r="48" spans="1:3" x14ac:dyDescent="0.2">
      <c r="A48">
        <v>2017</v>
      </c>
      <c r="B48">
        <v>1.79</v>
      </c>
      <c r="C48" t="s">
        <v>14</v>
      </c>
    </row>
    <row r="49" spans="1:3" x14ac:dyDescent="0.2">
      <c r="A49">
        <v>2018</v>
      </c>
      <c r="B49">
        <v>1.64</v>
      </c>
      <c r="C49" t="s">
        <v>14</v>
      </c>
    </row>
    <row r="50" spans="1:3" x14ac:dyDescent="0.2">
      <c r="A50">
        <v>2019</v>
      </c>
      <c r="B50">
        <v>1.06</v>
      </c>
      <c r="C50" t="s">
        <v>14</v>
      </c>
    </row>
    <row r="51" spans="1:3" x14ac:dyDescent="0.2">
      <c r="A51">
        <v>2020</v>
      </c>
      <c r="B51">
        <v>0.87</v>
      </c>
      <c r="C51" t="s">
        <v>14</v>
      </c>
    </row>
    <row r="52" spans="1:3" x14ac:dyDescent="0.2">
      <c r="A52">
        <v>2016</v>
      </c>
      <c r="B52">
        <v>28.66</v>
      </c>
      <c r="C52" t="s">
        <v>13</v>
      </c>
    </row>
    <row r="53" spans="1:3" x14ac:dyDescent="0.2">
      <c r="A53">
        <v>2017</v>
      </c>
      <c r="B53">
        <v>11.62</v>
      </c>
      <c r="C53" t="s">
        <v>13</v>
      </c>
    </row>
    <row r="54" spans="1:3" x14ac:dyDescent="0.2">
      <c r="A54">
        <v>2018</v>
      </c>
      <c r="B54">
        <v>0.57999999999999996</v>
      </c>
      <c r="C54" t="s">
        <v>13</v>
      </c>
    </row>
    <row r="55" spans="1:3" x14ac:dyDescent="0.2">
      <c r="A55">
        <v>2019</v>
      </c>
      <c r="B55">
        <v>0.27</v>
      </c>
      <c r="C55" t="s">
        <v>13</v>
      </c>
    </row>
    <row r="56" spans="1:3" x14ac:dyDescent="0.2">
      <c r="A56">
        <v>2020</v>
      </c>
      <c r="B56">
        <v>0.12</v>
      </c>
      <c r="C56" t="s">
        <v>13</v>
      </c>
    </row>
    <row r="57" spans="1:3" x14ac:dyDescent="0.2">
      <c r="A57">
        <v>2016</v>
      </c>
      <c r="B57">
        <v>11.78</v>
      </c>
      <c r="C57" t="s">
        <v>15</v>
      </c>
    </row>
    <row r="58" spans="1:3" x14ac:dyDescent="0.2">
      <c r="A58">
        <v>2017</v>
      </c>
      <c r="B58">
        <v>15.86</v>
      </c>
      <c r="C58" t="s">
        <v>15</v>
      </c>
    </row>
    <row r="59" spans="1:3" x14ac:dyDescent="0.2">
      <c r="A59">
        <v>2018</v>
      </c>
      <c r="B59">
        <v>12.41</v>
      </c>
      <c r="C59" t="s">
        <v>15</v>
      </c>
    </row>
    <row r="60" spans="1:3" x14ac:dyDescent="0.2">
      <c r="A60">
        <v>2019</v>
      </c>
      <c r="B60">
        <v>10.31</v>
      </c>
      <c r="C60" t="s">
        <v>15</v>
      </c>
    </row>
    <row r="61" spans="1:3" x14ac:dyDescent="0.2">
      <c r="A61">
        <v>2020</v>
      </c>
      <c r="B61">
        <v>8.19</v>
      </c>
      <c r="C61" t="s">
        <v>15</v>
      </c>
    </row>
    <row r="62" spans="1:3" x14ac:dyDescent="0.2">
      <c r="A62">
        <v>2016</v>
      </c>
      <c r="B62">
        <v>13.28</v>
      </c>
      <c r="C62" t="s">
        <v>10</v>
      </c>
    </row>
    <row r="63" spans="1:3" x14ac:dyDescent="0.2">
      <c r="A63">
        <v>2017</v>
      </c>
      <c r="B63">
        <v>18.02</v>
      </c>
      <c r="C63" t="s">
        <v>10</v>
      </c>
    </row>
    <row r="64" spans="1:3" x14ac:dyDescent="0.2">
      <c r="A64">
        <v>2018</v>
      </c>
      <c r="B64">
        <v>8.99</v>
      </c>
      <c r="C64" t="s">
        <v>10</v>
      </c>
    </row>
    <row r="65" spans="1:3" x14ac:dyDescent="0.2">
      <c r="A65">
        <v>2019</v>
      </c>
      <c r="B65">
        <v>11.17</v>
      </c>
      <c r="C65" t="s">
        <v>10</v>
      </c>
    </row>
    <row r="66" spans="1:3" x14ac:dyDescent="0.2">
      <c r="A66">
        <v>2020</v>
      </c>
      <c r="B66">
        <v>8.43</v>
      </c>
      <c r="C66" t="s">
        <v>10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6F08C-0A31-5442-8998-7F954327E9EC}">
  <dimension ref="A1:G6"/>
  <sheetViews>
    <sheetView showGridLines="0" zoomScale="93" workbookViewId="0"/>
  </sheetViews>
  <sheetFormatPr baseColWidth="10" defaultColWidth="10.6640625" defaultRowHeight="16" x14ac:dyDescent="0.2"/>
  <cols>
    <col min="1" max="1" width="11.1640625" bestFit="1" customWidth="1"/>
    <col min="2" max="2" width="17" bestFit="1" customWidth="1"/>
    <col min="3" max="8" width="11.1640625" bestFit="1" customWidth="1"/>
  </cols>
  <sheetData>
    <row r="1" spans="1:7" ht="21" thickBot="1" x14ac:dyDescent="0.3">
      <c r="A1" s="20" t="s">
        <v>82</v>
      </c>
      <c r="B1" s="20"/>
      <c r="C1" s="20"/>
      <c r="D1" s="20"/>
      <c r="E1" s="20"/>
      <c r="F1" s="20"/>
    </row>
    <row r="2" spans="1:7" ht="17" thickTop="1" x14ac:dyDescent="0.2"/>
    <row r="3" spans="1:7" x14ac:dyDescent="0.2">
      <c r="A3" s="6" t="s">
        <v>0</v>
      </c>
      <c r="B3" t="s">
        <v>71</v>
      </c>
    </row>
    <row r="5" spans="1:7" x14ac:dyDescent="0.2">
      <c r="A5" t="s">
        <v>77</v>
      </c>
      <c r="B5" t="s">
        <v>78</v>
      </c>
      <c r="C5" t="s">
        <v>76</v>
      </c>
      <c r="D5" t="s">
        <v>75</v>
      </c>
      <c r="E5" t="s">
        <v>74</v>
      </c>
      <c r="F5" t="s">
        <v>73</v>
      </c>
      <c r="G5" t="s">
        <v>72</v>
      </c>
    </row>
    <row r="6" spans="1:7" x14ac:dyDescent="0.2">
      <c r="A6" s="5">
        <v>306</v>
      </c>
      <c r="B6" s="5">
        <v>1313</v>
      </c>
      <c r="C6" s="5">
        <v>3224</v>
      </c>
      <c r="D6" s="5">
        <v>5367</v>
      </c>
      <c r="E6" s="5">
        <v>7375</v>
      </c>
      <c r="F6" s="5">
        <v>9245</v>
      </c>
      <c r="G6" s="5">
        <v>5318</v>
      </c>
    </row>
  </sheetData>
  <sheetProtection sheet="1" objects="1" scenarios="1" pivotTables="0"/>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D1DA1-197E-F541-93CD-30E1EB4321CC}">
  <dimension ref="A1:D16"/>
  <sheetViews>
    <sheetView showGridLines="0" zoomScale="125" zoomScaleNormal="70" workbookViewId="0">
      <selection activeCell="F27" sqref="F27"/>
    </sheetView>
  </sheetViews>
  <sheetFormatPr baseColWidth="10" defaultColWidth="10.6640625" defaultRowHeight="16" x14ac:dyDescent="0.2"/>
  <cols>
    <col min="1" max="1" width="23" bestFit="1" customWidth="1"/>
    <col min="2" max="2" width="24.6640625" bestFit="1" customWidth="1"/>
    <col min="3" max="3" width="22.6640625" bestFit="1" customWidth="1"/>
    <col min="4" max="4" width="25.6640625" bestFit="1" customWidth="1"/>
    <col min="5" max="5" width="15.83203125" bestFit="1" customWidth="1"/>
    <col min="6" max="6" width="9.33203125" customWidth="1"/>
    <col min="7" max="7" width="8.5" customWidth="1"/>
    <col min="8" max="8" width="9.33203125" customWidth="1"/>
    <col min="9" max="9" width="9" customWidth="1"/>
    <col min="10" max="10" width="8.33203125" customWidth="1"/>
    <col min="11" max="11" width="11.5" customWidth="1"/>
    <col min="12" max="12" width="9.1640625" customWidth="1"/>
    <col min="13" max="13" width="9.6640625" customWidth="1"/>
  </cols>
  <sheetData>
    <row r="1" spans="1:4" ht="21" thickBot="1" x14ac:dyDescent="0.3">
      <c r="A1" s="20" t="s">
        <v>87</v>
      </c>
      <c r="B1" s="20"/>
      <c r="C1" s="20"/>
      <c r="D1" s="20"/>
    </row>
    <row r="2" spans="1:4" ht="17" thickTop="1" x14ac:dyDescent="0.2"/>
    <row r="3" spans="1:4" x14ac:dyDescent="0.2">
      <c r="A3" s="6" t="s">
        <v>1</v>
      </c>
      <c r="B3" t="s">
        <v>85</v>
      </c>
      <c r="C3" t="s">
        <v>86</v>
      </c>
      <c r="D3" t="s">
        <v>93</v>
      </c>
    </row>
    <row r="4" spans="1:4" x14ac:dyDescent="0.2">
      <c r="A4" s="7" t="s">
        <v>24</v>
      </c>
      <c r="B4" s="5">
        <v>895</v>
      </c>
      <c r="C4" s="5">
        <v>3232</v>
      </c>
      <c r="D4" s="34">
        <v>0.27691831683168316</v>
      </c>
    </row>
    <row r="5" spans="1:4" x14ac:dyDescent="0.2">
      <c r="A5" s="7" t="s">
        <v>14</v>
      </c>
      <c r="B5" s="5">
        <v>575</v>
      </c>
      <c r="C5" s="5">
        <v>1917</v>
      </c>
      <c r="D5" s="34">
        <v>0.29994783515910278</v>
      </c>
    </row>
    <row r="6" spans="1:4" x14ac:dyDescent="0.2">
      <c r="A6" s="7" t="s">
        <v>16</v>
      </c>
      <c r="B6" s="5">
        <v>693</v>
      </c>
      <c r="C6" s="5">
        <v>1638</v>
      </c>
      <c r="D6" s="34">
        <v>0.42307692307692307</v>
      </c>
    </row>
    <row r="7" spans="1:4" x14ac:dyDescent="0.2">
      <c r="A7" s="7" t="s">
        <v>20</v>
      </c>
      <c r="B7" s="5">
        <v>58</v>
      </c>
      <c r="C7" s="5">
        <v>333</v>
      </c>
      <c r="D7" s="34">
        <v>0.17417417417417416</v>
      </c>
    </row>
    <row r="8" spans="1:4" x14ac:dyDescent="0.2">
      <c r="A8" s="7" t="s">
        <v>39</v>
      </c>
      <c r="B8" s="5">
        <v>65</v>
      </c>
      <c r="C8" s="5">
        <v>177</v>
      </c>
      <c r="D8" s="34">
        <v>0.3672316384180791</v>
      </c>
    </row>
    <row r="9" spans="1:4" x14ac:dyDescent="0.2">
      <c r="A9" s="7" t="s">
        <v>15</v>
      </c>
      <c r="B9" s="5">
        <v>10</v>
      </c>
      <c r="C9" s="5">
        <v>38</v>
      </c>
      <c r="D9" s="34">
        <v>0.26315789473684209</v>
      </c>
    </row>
    <row r="10" spans="1:4" x14ac:dyDescent="0.2">
      <c r="A10" s="7" t="s">
        <v>21</v>
      </c>
      <c r="B10" s="5">
        <v>74</v>
      </c>
      <c r="C10" s="5">
        <v>187</v>
      </c>
      <c r="D10" s="34">
        <v>0.39572192513368987</v>
      </c>
    </row>
    <row r="11" spans="1:4" x14ac:dyDescent="0.2">
      <c r="A11" s="7" t="s">
        <v>10</v>
      </c>
      <c r="B11" s="5">
        <v>8</v>
      </c>
      <c r="C11" s="5">
        <v>29</v>
      </c>
      <c r="D11" s="34">
        <v>0.27586206896551724</v>
      </c>
    </row>
    <row r="12" spans="1:4" x14ac:dyDescent="0.2">
      <c r="A12" s="7" t="s">
        <v>17</v>
      </c>
      <c r="B12" s="5">
        <v>666</v>
      </c>
      <c r="C12" s="5">
        <v>3829</v>
      </c>
      <c r="D12" s="34">
        <v>0.17393575346043352</v>
      </c>
    </row>
    <row r="13" spans="1:4" x14ac:dyDescent="0.2">
      <c r="A13" s="7" t="s">
        <v>38</v>
      </c>
      <c r="B13" s="5">
        <v>43</v>
      </c>
      <c r="C13" s="5">
        <v>97</v>
      </c>
      <c r="D13" s="34">
        <v>0.44329896907216493</v>
      </c>
    </row>
    <row r="14" spans="1:4" x14ac:dyDescent="0.2">
      <c r="A14" s="7" t="s">
        <v>23</v>
      </c>
      <c r="B14" s="5">
        <v>706</v>
      </c>
      <c r="C14" s="5">
        <v>2282</v>
      </c>
      <c r="D14" s="34">
        <v>0.30937773882559161</v>
      </c>
    </row>
    <row r="15" spans="1:4" x14ac:dyDescent="0.2">
      <c r="A15" s="7" t="s">
        <v>13</v>
      </c>
      <c r="B15" s="5">
        <v>0</v>
      </c>
      <c r="C15" s="5">
        <v>18</v>
      </c>
      <c r="D15" s="34">
        <v>0</v>
      </c>
    </row>
    <row r="16" spans="1:4" x14ac:dyDescent="0.2">
      <c r="A16" s="7" t="s">
        <v>2</v>
      </c>
      <c r="B16" s="5">
        <v>3793</v>
      </c>
      <c r="C16" s="5">
        <v>13777</v>
      </c>
      <c r="D16" s="34">
        <v>0.27531392901212165</v>
      </c>
    </row>
  </sheetData>
  <sheetProtection sheet="1" objects="1" scenarios="1" pivotTables="0"/>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11DB9-F36A-4C41-A23A-87D0043A289B}">
  <dimension ref="A1:F16"/>
  <sheetViews>
    <sheetView showGridLines="0" zoomScale="117" workbookViewId="0">
      <selection activeCell="J21" sqref="J21"/>
    </sheetView>
  </sheetViews>
  <sheetFormatPr baseColWidth="10" defaultColWidth="10.6640625" defaultRowHeight="16" x14ac:dyDescent="0.2"/>
  <cols>
    <col min="1" max="1" width="19.33203125" customWidth="1"/>
    <col min="2" max="2" width="26.83203125" customWidth="1"/>
    <col min="3" max="3" width="23" bestFit="1" customWidth="1"/>
    <col min="4" max="4" width="25.1640625" bestFit="1" customWidth="1"/>
    <col min="5" max="5" width="23" bestFit="1" customWidth="1"/>
    <col min="6" max="6" width="31.5" bestFit="1" customWidth="1"/>
  </cols>
  <sheetData>
    <row r="1" spans="1:6" ht="21" thickBot="1" x14ac:dyDescent="0.3">
      <c r="A1" s="20" t="s">
        <v>57</v>
      </c>
      <c r="B1" s="20"/>
      <c r="C1" s="20"/>
      <c r="D1" s="20"/>
      <c r="E1" s="20"/>
    </row>
    <row r="2" spans="1:6" ht="17" thickTop="1" x14ac:dyDescent="0.2"/>
    <row r="3" spans="1:6" x14ac:dyDescent="0.2">
      <c r="C3" s="6" t="s">
        <v>1</v>
      </c>
      <c r="D3" t="s">
        <v>58</v>
      </c>
      <c r="E3" t="s">
        <v>59</v>
      </c>
      <c r="F3" t="s">
        <v>79</v>
      </c>
    </row>
    <row r="4" spans="1:6" x14ac:dyDescent="0.2">
      <c r="C4" s="7" t="s">
        <v>24</v>
      </c>
      <c r="D4" s="5">
        <v>803.2</v>
      </c>
      <c r="E4" s="5">
        <v>97.6</v>
      </c>
      <c r="F4" s="5">
        <v>900.80000000000007</v>
      </c>
    </row>
    <row r="5" spans="1:6" x14ac:dyDescent="0.2">
      <c r="C5" s="7" t="s">
        <v>14</v>
      </c>
      <c r="D5" s="5">
        <v>429.8</v>
      </c>
      <c r="E5" s="5">
        <v>26</v>
      </c>
      <c r="F5" s="5">
        <v>455.8</v>
      </c>
    </row>
    <row r="6" spans="1:6" x14ac:dyDescent="0.2">
      <c r="C6" s="7" t="s">
        <v>16</v>
      </c>
      <c r="D6" s="5">
        <v>808.8</v>
      </c>
      <c r="E6" s="5">
        <v>132</v>
      </c>
      <c r="F6" s="5">
        <v>940.8</v>
      </c>
    </row>
    <row r="7" spans="1:6" x14ac:dyDescent="0.2">
      <c r="C7" s="7" t="s">
        <v>20</v>
      </c>
      <c r="D7" s="5">
        <v>0</v>
      </c>
      <c r="E7" s="5">
        <v>10.6</v>
      </c>
      <c r="F7" s="5">
        <v>10.6</v>
      </c>
    </row>
    <row r="8" spans="1:6" x14ac:dyDescent="0.2">
      <c r="C8" s="7" t="s">
        <v>39</v>
      </c>
      <c r="D8" s="5">
        <v>128.5</v>
      </c>
      <c r="E8" s="5">
        <v>6.9</v>
      </c>
      <c r="F8" s="5">
        <v>135.4</v>
      </c>
    </row>
    <row r="9" spans="1:6" x14ac:dyDescent="0.2">
      <c r="C9" s="7" t="s">
        <v>15</v>
      </c>
      <c r="D9" s="5">
        <v>18.5</v>
      </c>
      <c r="E9" s="5">
        <v>2.8</v>
      </c>
      <c r="F9" s="5">
        <v>21.3</v>
      </c>
    </row>
    <row r="10" spans="1:6" x14ac:dyDescent="0.2">
      <c r="C10" s="7" t="s">
        <v>21</v>
      </c>
      <c r="D10" s="5">
        <v>0</v>
      </c>
      <c r="E10" s="5">
        <v>9.4</v>
      </c>
      <c r="F10" s="5">
        <v>9.4</v>
      </c>
    </row>
    <row r="11" spans="1:6" x14ac:dyDescent="0.2">
      <c r="C11" s="7" t="s">
        <v>10</v>
      </c>
      <c r="D11" s="5">
        <v>0</v>
      </c>
      <c r="E11" s="5">
        <v>3.5</v>
      </c>
      <c r="F11" s="5">
        <v>3.5</v>
      </c>
    </row>
    <row r="12" spans="1:6" x14ac:dyDescent="0.2">
      <c r="C12" s="7" t="s">
        <v>17</v>
      </c>
      <c r="D12" s="5">
        <v>2093.6999999999998</v>
      </c>
      <c r="E12" s="5">
        <v>267.39999999999998</v>
      </c>
      <c r="F12" s="5">
        <v>2361.1</v>
      </c>
    </row>
    <row r="13" spans="1:6" x14ac:dyDescent="0.2">
      <c r="C13" s="7" t="s">
        <v>38</v>
      </c>
      <c r="D13" s="5">
        <v>47.3</v>
      </c>
      <c r="E13" s="5">
        <v>2.5</v>
      </c>
      <c r="F13" s="5">
        <v>49.8</v>
      </c>
    </row>
    <row r="14" spans="1:6" x14ac:dyDescent="0.2">
      <c r="C14" s="7" t="s">
        <v>23</v>
      </c>
      <c r="D14" s="5">
        <v>735.8</v>
      </c>
      <c r="E14" s="5">
        <v>115.2</v>
      </c>
      <c r="F14" s="5">
        <v>851</v>
      </c>
    </row>
    <row r="15" spans="1:6" x14ac:dyDescent="0.2">
      <c r="C15" s="7" t="s">
        <v>13</v>
      </c>
      <c r="D15" s="5">
        <v>8.3000000000000007</v>
      </c>
      <c r="E15" s="5">
        <v>0</v>
      </c>
      <c r="F15" s="5">
        <v>8.3000000000000007</v>
      </c>
    </row>
    <row r="16" spans="1:6" x14ac:dyDescent="0.2">
      <c r="C16" s="7" t="s">
        <v>2</v>
      </c>
      <c r="D16" s="5">
        <v>5073.9000000000005</v>
      </c>
      <c r="E16" s="5">
        <v>673.9</v>
      </c>
      <c r="F16" s="5">
        <v>5747.8</v>
      </c>
    </row>
  </sheetData>
  <sheetProtection sheet="1" objects="1" scenarios="1" pivotTables="0"/>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F52F3-40CA-AC43-BDC9-2F1B2781B3A0}">
  <dimension ref="A1:E17"/>
  <sheetViews>
    <sheetView showGridLines="0" zoomScale="75" workbookViewId="0"/>
  </sheetViews>
  <sheetFormatPr baseColWidth="10" defaultColWidth="10.6640625" defaultRowHeight="16" x14ac:dyDescent="0.2"/>
  <cols>
    <col min="1" max="1" width="25.5" bestFit="1" customWidth="1"/>
    <col min="2" max="2" width="44" bestFit="1" customWidth="1"/>
    <col min="3" max="3" width="51" bestFit="1" customWidth="1"/>
    <col min="4" max="4" width="9.5" bestFit="1" customWidth="1"/>
    <col min="5" max="5" width="14.6640625" bestFit="1" customWidth="1"/>
    <col min="6" max="6" width="26" bestFit="1" customWidth="1"/>
    <col min="7" max="7" width="20" bestFit="1" customWidth="1"/>
    <col min="8" max="8" width="11" bestFit="1" customWidth="1"/>
    <col min="9" max="9" width="8.6640625" bestFit="1" customWidth="1"/>
    <col min="10" max="10" width="7.6640625" bestFit="1" customWidth="1"/>
    <col min="11" max="11" width="19" bestFit="1" customWidth="1"/>
    <col min="12" max="12" width="8.1640625" bestFit="1" customWidth="1"/>
    <col min="13" max="13" width="13.6640625" bestFit="1" customWidth="1"/>
    <col min="14" max="14" width="6.83203125" bestFit="1" customWidth="1"/>
    <col min="15" max="15" width="11" bestFit="1" customWidth="1"/>
  </cols>
  <sheetData>
    <row r="1" spans="1:5" ht="21" thickBot="1" x14ac:dyDescent="0.3">
      <c r="A1" s="20" t="s">
        <v>55</v>
      </c>
      <c r="B1" s="20"/>
      <c r="C1" s="20"/>
      <c r="D1" s="20"/>
      <c r="E1" s="20"/>
    </row>
    <row r="2" spans="1:5" ht="17" thickTop="1" x14ac:dyDescent="0.2"/>
    <row r="3" spans="1:5" x14ac:dyDescent="0.2">
      <c r="A3" s="6" t="s">
        <v>1</v>
      </c>
      <c r="B3" t="s">
        <v>54</v>
      </c>
      <c r="C3" t="s">
        <v>53</v>
      </c>
    </row>
    <row r="4" spans="1:5" x14ac:dyDescent="0.2">
      <c r="A4" s="7" t="s">
        <v>24</v>
      </c>
      <c r="B4" s="5">
        <v>3.7240000000000002</v>
      </c>
      <c r="C4" s="19">
        <v>4.186904119445943E-2</v>
      </c>
    </row>
    <row r="5" spans="1:5" x14ac:dyDescent="0.2">
      <c r="A5" s="7" t="s">
        <v>14</v>
      </c>
      <c r="B5" s="5">
        <v>1.512</v>
      </c>
      <c r="C5" s="19">
        <v>1.6999460334592549E-2</v>
      </c>
    </row>
    <row r="6" spans="1:5" x14ac:dyDescent="0.2">
      <c r="A6" s="7" t="s">
        <v>16</v>
      </c>
      <c r="B6" s="5">
        <v>18.693999999999999</v>
      </c>
      <c r="C6" s="19">
        <v>0.21017719014211184</v>
      </c>
    </row>
    <row r="7" spans="1:5" x14ac:dyDescent="0.2">
      <c r="A7" s="7" t="s">
        <v>20</v>
      </c>
      <c r="B7" s="5">
        <v>3.5579999999999998</v>
      </c>
      <c r="C7" s="19">
        <v>4.0002698327037227E-2</v>
      </c>
    </row>
    <row r="8" spans="1:5" x14ac:dyDescent="0.2">
      <c r="A8" s="7" t="s">
        <v>19</v>
      </c>
      <c r="B8" s="5">
        <v>2.9659999999999997</v>
      </c>
      <c r="C8" s="19">
        <v>3.3346824968519512E-2</v>
      </c>
    </row>
    <row r="9" spans="1:5" x14ac:dyDescent="0.2">
      <c r="A9" s="7" t="s">
        <v>15</v>
      </c>
      <c r="B9" s="5">
        <v>11.709999999999999</v>
      </c>
      <c r="C9" s="19">
        <v>0.13165587335851769</v>
      </c>
    </row>
    <row r="10" spans="1:5" x14ac:dyDescent="0.2">
      <c r="A10" s="7" t="s">
        <v>21</v>
      </c>
      <c r="B10" s="5">
        <v>3.34</v>
      </c>
      <c r="C10" s="19">
        <v>3.7551717934880366E-2</v>
      </c>
    </row>
    <row r="11" spans="1:5" x14ac:dyDescent="0.2">
      <c r="A11" s="7" t="s">
        <v>10</v>
      </c>
      <c r="B11" s="5">
        <v>11.978</v>
      </c>
      <c r="C11" s="19">
        <v>0.13466900521676559</v>
      </c>
    </row>
    <row r="12" spans="1:5" x14ac:dyDescent="0.2">
      <c r="A12" s="7" t="s">
        <v>17</v>
      </c>
      <c r="B12" s="5">
        <v>3.06</v>
      </c>
      <c r="C12" s="19">
        <v>3.4403669724770637E-2</v>
      </c>
    </row>
    <row r="13" spans="1:5" x14ac:dyDescent="0.2">
      <c r="A13" s="7" t="s">
        <v>38</v>
      </c>
      <c r="B13" s="5">
        <v>3.9180000000000001</v>
      </c>
      <c r="C13" s="19">
        <v>4.4050188882892603E-2</v>
      </c>
    </row>
    <row r="14" spans="1:5" x14ac:dyDescent="0.2">
      <c r="A14" s="7" t="s">
        <v>18</v>
      </c>
      <c r="B14" s="5">
        <v>0</v>
      </c>
      <c r="C14" s="19">
        <v>0</v>
      </c>
    </row>
    <row r="15" spans="1:5" x14ac:dyDescent="0.2">
      <c r="A15" s="7" t="s">
        <v>51</v>
      </c>
      <c r="B15" s="5">
        <v>16.234000000000002</v>
      </c>
      <c r="C15" s="19">
        <v>0.18251933801043352</v>
      </c>
    </row>
    <row r="16" spans="1:5" x14ac:dyDescent="0.2">
      <c r="A16" s="7" t="s">
        <v>13</v>
      </c>
      <c r="B16" s="5">
        <v>8.25</v>
      </c>
      <c r="C16" s="19">
        <v>9.2754991905018874E-2</v>
      </c>
    </row>
    <row r="17" spans="1:3" x14ac:dyDescent="0.2">
      <c r="A17" s="7" t="s">
        <v>2</v>
      </c>
      <c r="B17" s="5">
        <v>88.944000000000017</v>
      </c>
      <c r="C17" s="19">
        <v>1</v>
      </c>
    </row>
  </sheetData>
  <sheetProtection sheet="1" objects="1" scenarios="1" pivotTables="0"/>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5265C-E60C-1F44-8682-2E562D734009}">
  <dimension ref="A1:F9"/>
  <sheetViews>
    <sheetView showGridLines="0" workbookViewId="0">
      <selection activeCell="H13" sqref="H13"/>
    </sheetView>
  </sheetViews>
  <sheetFormatPr baseColWidth="10" defaultColWidth="10.6640625" defaultRowHeight="16" x14ac:dyDescent="0.2"/>
  <cols>
    <col min="1" max="1" width="13" bestFit="1" customWidth="1"/>
    <col min="2" max="2" width="35.6640625" bestFit="1" customWidth="1"/>
  </cols>
  <sheetData>
    <row r="1" spans="1:6" ht="21" thickBot="1" x14ac:dyDescent="0.3">
      <c r="A1" s="20" t="s">
        <v>88</v>
      </c>
      <c r="B1" s="20"/>
      <c r="C1" s="20"/>
      <c r="D1" s="20"/>
      <c r="E1" s="20"/>
      <c r="F1" s="20"/>
    </row>
    <row r="2" spans="1:6" ht="17" thickTop="1" x14ac:dyDescent="0.2"/>
    <row r="3" spans="1:6" x14ac:dyDescent="0.2">
      <c r="A3" s="6" t="s">
        <v>1</v>
      </c>
      <c r="B3" t="s">
        <v>5</v>
      </c>
    </row>
    <row r="4" spans="1:6" x14ac:dyDescent="0.2">
      <c r="A4" s="7">
        <v>2016</v>
      </c>
      <c r="B4" s="1">
        <v>16545</v>
      </c>
    </row>
    <row r="5" spans="1:6" x14ac:dyDescent="0.2">
      <c r="A5" s="7">
        <v>2017</v>
      </c>
      <c r="B5" s="1">
        <v>19069</v>
      </c>
    </row>
    <row r="6" spans="1:6" x14ac:dyDescent="0.2">
      <c r="A6" s="7">
        <v>2018</v>
      </c>
      <c r="B6" s="1">
        <v>17236</v>
      </c>
    </row>
    <row r="7" spans="1:6" x14ac:dyDescent="0.2">
      <c r="A7" s="7">
        <v>2019</v>
      </c>
      <c r="B7" s="1">
        <v>14578</v>
      </c>
    </row>
    <row r="8" spans="1:6" x14ac:dyDescent="0.2">
      <c r="A8" s="7">
        <v>2020</v>
      </c>
      <c r="B8" s="1">
        <v>17618</v>
      </c>
    </row>
    <row r="9" spans="1:6" x14ac:dyDescent="0.2">
      <c r="A9" s="7" t="s">
        <v>2</v>
      </c>
      <c r="B9" s="1">
        <v>85046</v>
      </c>
    </row>
  </sheetData>
  <sheetProtection sheet="1" objects="1" scenarios="1" pivotTables="0"/>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1C61F-CC9B-ED43-821D-F5B613D25BD5}">
  <dimension ref="A1:J28"/>
  <sheetViews>
    <sheetView showGridLines="0" zoomScale="92" zoomScaleNormal="68" workbookViewId="0">
      <selection activeCell="A25" sqref="A25"/>
    </sheetView>
  </sheetViews>
  <sheetFormatPr baseColWidth="10" defaultColWidth="10.6640625" defaultRowHeight="16" x14ac:dyDescent="0.2"/>
  <cols>
    <col min="1" max="1" width="124.5" customWidth="1"/>
    <col min="2" max="2" width="12.5" customWidth="1"/>
    <col min="3" max="3" width="20.83203125" customWidth="1"/>
    <col min="4" max="4" width="14.5" bestFit="1" customWidth="1"/>
    <col min="5" max="5" width="12.5" bestFit="1" customWidth="1"/>
    <col min="6" max="6" width="44.6640625" bestFit="1" customWidth="1"/>
    <col min="10" max="10" width="24.6640625" bestFit="1" customWidth="1"/>
    <col min="11" max="11" width="14.33203125" bestFit="1" customWidth="1"/>
    <col min="12" max="12" width="12.5" bestFit="1" customWidth="1"/>
    <col min="13" max="13" width="27.5" bestFit="1" customWidth="1"/>
  </cols>
  <sheetData>
    <row r="1" spans="1:9" ht="35" thickBot="1" x14ac:dyDescent="0.45">
      <c r="A1" s="59" t="s">
        <v>102</v>
      </c>
      <c r="C1" s="59" t="s">
        <v>110</v>
      </c>
      <c r="D1" s="42"/>
      <c r="E1" s="42"/>
      <c r="F1" s="59" t="s">
        <v>112</v>
      </c>
      <c r="G1" s="42"/>
      <c r="H1" s="42"/>
    </row>
    <row r="2" spans="1:9" ht="20" thickTop="1" x14ac:dyDescent="0.25">
      <c r="A2" s="50" t="s">
        <v>122</v>
      </c>
      <c r="B2" s="42"/>
      <c r="C2" s="48">
        <v>2018</v>
      </c>
      <c r="D2" s="42"/>
      <c r="E2" s="42"/>
      <c r="F2" s="49" t="s">
        <v>15</v>
      </c>
      <c r="G2" s="42"/>
      <c r="H2" s="42"/>
    </row>
    <row r="3" spans="1:9" ht="19" x14ac:dyDescent="0.25">
      <c r="A3" s="50" t="s">
        <v>103</v>
      </c>
      <c r="B3" s="42"/>
      <c r="C3" s="42"/>
      <c r="D3" s="42"/>
      <c r="E3" s="42"/>
      <c r="F3" s="42"/>
      <c r="G3" s="42"/>
      <c r="H3" s="43">
        <v>2016</v>
      </c>
      <c r="I3" s="41"/>
    </row>
    <row r="4" spans="1:9" ht="19" x14ac:dyDescent="0.25">
      <c r="A4" s="50" t="s">
        <v>104</v>
      </c>
      <c r="B4" s="42"/>
      <c r="C4" s="42" t="s">
        <v>111</v>
      </c>
      <c r="D4" s="44">
        <f>VLOOKUP($C$2,[0]!Populations,2,FALSE)</f>
        <v>17236</v>
      </c>
      <c r="E4" s="42"/>
      <c r="F4" s="45" t="s">
        <v>113</v>
      </c>
      <c r="G4" s="42">
        <f>VLOOKUP(F2,Male_Female_Incarcerations,2,FALSE)</f>
        <v>73</v>
      </c>
      <c r="H4" s="43">
        <v>2017</v>
      </c>
      <c r="I4" s="35" t="s">
        <v>24</v>
      </c>
    </row>
    <row r="5" spans="1:9" ht="19" x14ac:dyDescent="0.25">
      <c r="A5" s="50" t="s">
        <v>105</v>
      </c>
      <c r="B5" s="42"/>
      <c r="C5" s="42"/>
      <c r="D5" s="42"/>
      <c r="E5" s="42"/>
      <c r="F5" s="45" t="s">
        <v>114</v>
      </c>
      <c r="G5" s="42">
        <f>VLOOKUP(F2,Male_Female_Incarcerations,3,FALSE)</f>
        <v>12</v>
      </c>
      <c r="H5" s="43">
        <v>2018</v>
      </c>
      <c r="I5" s="35" t="s">
        <v>14</v>
      </c>
    </row>
    <row r="6" spans="1:9" ht="19" x14ac:dyDescent="0.25">
      <c r="A6" s="50" t="s">
        <v>106</v>
      </c>
      <c r="B6" s="42"/>
      <c r="C6" s="42"/>
      <c r="D6" s="42"/>
      <c r="E6" s="42"/>
      <c r="F6" s="45" t="s">
        <v>12</v>
      </c>
      <c r="G6" s="42">
        <f>VLOOKUP(F2,Incarceration_rates,2,FALSE)</f>
        <v>11.78</v>
      </c>
      <c r="H6" s="43">
        <v>2019</v>
      </c>
      <c r="I6" s="35" t="s">
        <v>16</v>
      </c>
    </row>
    <row r="7" spans="1:9" ht="19" x14ac:dyDescent="0.25">
      <c r="A7" s="50" t="s">
        <v>107</v>
      </c>
      <c r="B7" s="42"/>
      <c r="C7" s="42"/>
      <c r="D7" s="42"/>
      <c r="E7" s="42"/>
      <c r="F7" s="42" t="s">
        <v>115</v>
      </c>
      <c r="G7" s="42">
        <f>VLOOKUP(F2,Community_VS_Custodial,2,FALSE)</f>
        <v>18.5</v>
      </c>
      <c r="H7" s="43">
        <v>2020</v>
      </c>
      <c r="I7" s="35" t="s">
        <v>20</v>
      </c>
    </row>
    <row r="8" spans="1:9" ht="19" x14ac:dyDescent="0.25">
      <c r="A8" s="50" t="s">
        <v>108</v>
      </c>
      <c r="B8" s="42"/>
      <c r="C8" s="42"/>
      <c r="D8" s="42"/>
      <c r="E8" s="42"/>
      <c r="F8" s="42" t="s">
        <v>116</v>
      </c>
      <c r="G8" s="42">
        <f>VLOOKUP(F2,Community_VS_Custodial,3,FALSE)</f>
        <v>2.8</v>
      </c>
      <c r="H8" s="42"/>
      <c r="I8" s="35" t="s">
        <v>19</v>
      </c>
    </row>
    <row r="9" spans="1:9" ht="19" x14ac:dyDescent="0.25">
      <c r="A9" s="50" t="s">
        <v>109</v>
      </c>
      <c r="B9" s="42"/>
      <c r="C9" s="42"/>
      <c r="D9" s="42"/>
      <c r="E9" s="42"/>
      <c r="F9" s="42" t="s">
        <v>117</v>
      </c>
      <c r="G9" s="46">
        <f>VLOOKUP(F2,Custodial_Admissions_per_gender,4,FALSE)</f>
        <v>0.26315789473684209</v>
      </c>
      <c r="H9" s="42"/>
      <c r="I9" s="35" t="s">
        <v>15</v>
      </c>
    </row>
    <row r="10" spans="1:9" ht="19" x14ac:dyDescent="0.25">
      <c r="A10" s="42"/>
      <c r="B10" s="42"/>
      <c r="C10" s="42"/>
      <c r="D10" s="42"/>
      <c r="E10" s="42"/>
      <c r="F10" s="42"/>
      <c r="G10" s="42"/>
      <c r="H10" s="42"/>
      <c r="I10" s="35" t="s">
        <v>21</v>
      </c>
    </row>
    <row r="11" spans="1:9" ht="19" x14ac:dyDescent="0.25">
      <c r="B11" s="42"/>
      <c r="C11" s="42"/>
      <c r="D11" s="42"/>
      <c r="E11" s="42"/>
      <c r="F11" s="42"/>
      <c r="G11" s="42"/>
      <c r="H11" s="42"/>
      <c r="I11" s="35" t="s">
        <v>10</v>
      </c>
    </row>
    <row r="12" spans="1:9" ht="19" x14ac:dyDescent="0.25">
      <c r="B12" s="42"/>
      <c r="C12" s="42"/>
      <c r="D12" s="42"/>
      <c r="E12" s="42"/>
      <c r="F12" s="42"/>
      <c r="G12" s="42"/>
      <c r="H12" s="42"/>
      <c r="I12" s="35" t="s">
        <v>17</v>
      </c>
    </row>
    <row r="13" spans="1:9" ht="19" x14ac:dyDescent="0.25">
      <c r="B13" s="42"/>
      <c r="D13" s="42"/>
      <c r="E13" s="42"/>
      <c r="F13" s="42"/>
      <c r="G13" s="42"/>
      <c r="H13" s="42"/>
      <c r="I13" s="35" t="s">
        <v>38</v>
      </c>
    </row>
    <row r="15" spans="1:9" x14ac:dyDescent="0.2">
      <c r="I15" s="35" t="s">
        <v>18</v>
      </c>
    </row>
    <row r="16" spans="1:9" x14ac:dyDescent="0.2">
      <c r="C16" s="51" t="s">
        <v>120</v>
      </c>
      <c r="D16" s="52" t="s">
        <v>118</v>
      </c>
      <c r="E16" s="52" t="s">
        <v>119</v>
      </c>
      <c r="F16" s="60" t="s">
        <v>121</v>
      </c>
      <c r="I16" s="35" t="s">
        <v>51</v>
      </c>
    </row>
    <row r="17" spans="3:10" x14ac:dyDescent="0.2">
      <c r="C17" s="53" t="s">
        <v>24</v>
      </c>
      <c r="D17" s="54">
        <v>895</v>
      </c>
      <c r="E17" s="54">
        <v>3232</v>
      </c>
      <c r="F17" s="55">
        <v>1</v>
      </c>
      <c r="I17" s="35" t="s">
        <v>13</v>
      </c>
      <c r="J17" s="41"/>
    </row>
    <row r="18" spans="3:10" x14ac:dyDescent="0.2">
      <c r="C18" s="53" t="s">
        <v>14</v>
      </c>
      <c r="D18" s="54">
        <v>3856</v>
      </c>
      <c r="E18" s="54">
        <v>11182</v>
      </c>
      <c r="F18" s="55">
        <v>0</v>
      </c>
      <c r="I18" s="41"/>
      <c r="J18" s="41"/>
    </row>
    <row r="19" spans="3:10" x14ac:dyDescent="0.2">
      <c r="C19" s="53" t="s">
        <v>16</v>
      </c>
      <c r="D19" s="54">
        <v>5666</v>
      </c>
      <c r="E19" s="54">
        <v>11615</v>
      </c>
      <c r="F19" s="55">
        <v>0</v>
      </c>
      <c r="I19" s="41"/>
      <c r="J19" s="41"/>
    </row>
    <row r="20" spans="3:10" x14ac:dyDescent="0.2">
      <c r="C20" s="53" t="s">
        <v>20</v>
      </c>
      <c r="D20" s="54">
        <v>465</v>
      </c>
      <c r="E20" s="54">
        <v>2004</v>
      </c>
      <c r="F20" s="55">
        <v>1</v>
      </c>
    </row>
    <row r="21" spans="3:10" x14ac:dyDescent="0.2">
      <c r="C21" s="53" t="s">
        <v>19</v>
      </c>
      <c r="D21" s="54">
        <v>288</v>
      </c>
      <c r="E21" s="54">
        <v>934</v>
      </c>
      <c r="F21" s="55">
        <v>1</v>
      </c>
    </row>
    <row r="22" spans="3:10" x14ac:dyDescent="0.2">
      <c r="C22" s="53" t="s">
        <v>15</v>
      </c>
      <c r="D22" s="54">
        <v>57</v>
      </c>
      <c r="E22" s="54">
        <v>320</v>
      </c>
      <c r="F22" s="55">
        <v>1</v>
      </c>
    </row>
    <row r="23" spans="3:10" x14ac:dyDescent="0.2">
      <c r="C23" s="53" t="s">
        <v>21</v>
      </c>
      <c r="D23" s="54">
        <v>290</v>
      </c>
      <c r="E23" s="54">
        <v>828</v>
      </c>
      <c r="F23" s="55">
        <v>0</v>
      </c>
    </row>
    <row r="24" spans="3:10" x14ac:dyDescent="0.2">
      <c r="C24" s="53" t="s">
        <v>10</v>
      </c>
      <c r="D24" s="54">
        <v>44</v>
      </c>
      <c r="E24" s="54">
        <v>184</v>
      </c>
      <c r="F24" s="55">
        <v>1</v>
      </c>
    </row>
    <row r="25" spans="3:10" x14ac:dyDescent="0.2">
      <c r="C25" s="53" t="s">
        <v>17</v>
      </c>
      <c r="D25" s="54">
        <v>4877</v>
      </c>
      <c r="E25" s="54">
        <v>23189</v>
      </c>
      <c r="F25" s="55">
        <v>1</v>
      </c>
    </row>
    <row r="26" spans="3:10" x14ac:dyDescent="0.2">
      <c r="C26" s="53" t="s">
        <v>38</v>
      </c>
      <c r="D26" s="54">
        <v>170</v>
      </c>
      <c r="E26" s="54">
        <v>645</v>
      </c>
      <c r="F26" s="55">
        <v>1</v>
      </c>
    </row>
    <row r="27" spans="3:10" x14ac:dyDescent="0.2">
      <c r="C27" s="53" t="s">
        <v>23</v>
      </c>
      <c r="D27" s="54">
        <v>3011</v>
      </c>
      <c r="E27" s="54">
        <v>10726</v>
      </c>
      <c r="F27" s="55">
        <v>1</v>
      </c>
    </row>
    <row r="28" spans="3:10" x14ac:dyDescent="0.2">
      <c r="C28" s="56" t="s">
        <v>13</v>
      </c>
      <c r="D28" s="57">
        <v>150</v>
      </c>
      <c r="E28" s="57">
        <v>173</v>
      </c>
      <c r="F28" s="58">
        <v>0</v>
      </c>
    </row>
  </sheetData>
  <sheetProtection sheet="1" objects="1" scenarios="1"/>
  <conditionalFormatting pivot="1" sqref="F17:F28">
    <cfRule type="iconSet" priority="1">
      <iconSet iconSet="3Symbols" showValue="0">
        <cfvo type="num" val="-1"/>
        <cfvo type="num" val="-0.5"/>
        <cfvo type="num" val="0.5"/>
      </iconSet>
    </cfRule>
  </conditionalFormatting>
  <dataValidations count="2">
    <dataValidation type="list" allowBlank="1" showInputMessage="1" showErrorMessage="1" errorTitle="Input Year between 2016 and 2020" promptTitle="Please select a year" prompt="Please select a year from the drop-down menu to view annual population of incarcerated youth " sqref="C2" xr:uid="{7A369BC9-F981-7045-A40E-E6AD5012A196}">
      <formula1>$H$3:$H$7</formula1>
    </dataValidation>
    <dataValidation type="list" allowBlank="1" showInputMessage="1" showErrorMessage="1" promptTitle="Please select a province" prompt="From the drop down menu choose a province to see the incarceration rate for desired year" sqref="F2" xr:uid="{E2B93AEE-BBD2-A146-B865-5EB8D720A6F2}">
      <formula1>$I$4:$I$17</formula1>
    </dataValidation>
  </dataValidations>
  <hyperlinks>
    <hyperlink ref="A2" location="'Q1'!A1" display="1. Which province maintains the highest Incarceration rate for youth from 2016-2020?" xr:uid="{2EE481CC-7836-9649-B3CC-D6EC2C6ECE03}"/>
    <hyperlink ref="A3" location="'Q2'!A1" display="2: How many males vs. females were incarcerated in Manitoba in 2019?" xr:uid="{CE9C7BFB-0104-3740-92F8-292CD786CC2A}"/>
    <hyperlink ref="A4" location="'Q3'!A1" display="3: What percentage of Indigenous youth were incarcerated in Canada from 2019/2020? " xr:uid="{591D5D9B-59B1-EE48-A1F0-0986551150C2}"/>
    <hyperlink ref="A5" location="'Q4'!A1" display="4: How many youth are incarcerated per age group(2019/2020)?" xr:uid="{2294458F-A2CA-B747-9282-91B0DA4AB9C7}"/>
    <hyperlink ref="A6" location="'Q5'!A1" display="5: What was the ratio of female to male that received a custodial admission in 2019/2020?" xr:uid="{297DFF38-466C-3645-9318-B98E58730D95}"/>
    <hyperlink ref="A7" location="'Q6'!A1" display="6: What was the number of youth admitted into custodial vs community admission in 2019/2020?" xr:uid="{38845821-4DE7-464A-9702-B48D76542970}"/>
    <hyperlink ref="A8" location="'Q7'!A1" display="7: How did the probation rates between the geographical areas compare per 10000 youths from 2016-2020 by percentage?" xr:uid="{3D1DEB6D-DBEE-2B4B-9B54-6FAF391EADB6}"/>
    <hyperlink ref="A9" location="'Q8'!A1" display="8: What was the trend of youth incarcerations in Canada between 2016 and 2020?" xr:uid="{C0B05820-0BF5-7F44-83C6-A9964ADDF492}"/>
    <hyperlink ref="F4" location="'Q2'!A1" display="Male incarcerations" xr:uid="{BBCDA501-4CE7-1E48-B509-23C3AC29E22F}"/>
    <hyperlink ref="F5" location="'Q2'!A1" display="Female Incacerations" xr:uid="{779EE95C-68EF-4744-895C-C554745E7A1F}"/>
    <hyperlink ref="F6" location="'Q1'!A1" display="Incarceration rate" xr:uid="{694BC94D-EAAA-4C44-99DB-20EB8374F4EF}"/>
  </hyperlinks>
  <pageMargins left="0.7" right="0.7" top="0.75" bottom="0.75" header="0.3" footer="0.3"/>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C3059-94B7-1B4E-94B3-CB96A9AB7360}">
  <dimension ref="A1:H25"/>
  <sheetViews>
    <sheetView zoomScale="94" zoomScaleNormal="71" workbookViewId="0">
      <selection activeCell="A2" sqref="A2:H25"/>
    </sheetView>
  </sheetViews>
  <sheetFormatPr baseColWidth="10" defaultColWidth="11.1640625" defaultRowHeight="16" x14ac:dyDescent="0.2"/>
  <sheetData>
    <row r="1" spans="1:8" x14ac:dyDescent="0.2">
      <c r="B1" s="3"/>
      <c r="C1" s="3"/>
      <c r="D1" s="3"/>
      <c r="E1" s="3"/>
      <c r="F1" s="3"/>
      <c r="G1" s="3"/>
      <c r="H1" s="3"/>
    </row>
    <row r="2" spans="1:8" ht="18" x14ac:dyDescent="0.2">
      <c r="A2" s="30" t="s">
        <v>0</v>
      </c>
      <c r="B2" s="30" t="s">
        <v>64</v>
      </c>
      <c r="C2" s="30" t="s">
        <v>65</v>
      </c>
      <c r="D2" s="30" t="s">
        <v>66</v>
      </c>
      <c r="E2" s="30" t="s">
        <v>67</v>
      </c>
      <c r="F2" s="30" t="s">
        <v>68</v>
      </c>
      <c r="G2" s="30" t="s">
        <v>69</v>
      </c>
      <c r="H2" s="30" t="s">
        <v>70</v>
      </c>
    </row>
    <row r="3" spans="1:8" ht="18" x14ac:dyDescent="0.2">
      <c r="A3" s="30">
        <v>1998</v>
      </c>
      <c r="B3" s="31">
        <v>948</v>
      </c>
      <c r="C3" s="32">
        <v>3334</v>
      </c>
      <c r="D3" s="32">
        <v>7434</v>
      </c>
      <c r="E3" s="32">
        <v>11993</v>
      </c>
      <c r="F3" s="33">
        <v>15052</v>
      </c>
      <c r="G3" s="33">
        <v>12800</v>
      </c>
      <c r="H3" s="33">
        <v>4393</v>
      </c>
    </row>
    <row r="4" spans="1:8" ht="18" x14ac:dyDescent="0.2">
      <c r="A4" s="30">
        <v>1999</v>
      </c>
      <c r="B4" s="31">
        <v>839</v>
      </c>
      <c r="C4" s="32">
        <v>3272</v>
      </c>
      <c r="D4" s="32">
        <v>7084</v>
      </c>
      <c r="E4" s="32">
        <v>11647</v>
      </c>
      <c r="F4" s="33">
        <v>14585</v>
      </c>
      <c r="G4" s="33">
        <v>13505</v>
      </c>
      <c r="H4" s="33">
        <v>4803</v>
      </c>
    </row>
    <row r="5" spans="1:8" ht="18" x14ac:dyDescent="0.2">
      <c r="A5" s="30">
        <v>2000</v>
      </c>
      <c r="B5" s="31">
        <v>735</v>
      </c>
      <c r="C5" s="32">
        <v>2835</v>
      </c>
      <c r="D5" s="32">
        <v>6518</v>
      </c>
      <c r="E5" s="32">
        <v>10478</v>
      </c>
      <c r="F5" s="33">
        <v>13962</v>
      </c>
      <c r="G5" s="33">
        <v>12860</v>
      </c>
      <c r="H5" s="33">
        <v>4628</v>
      </c>
    </row>
    <row r="6" spans="1:8" ht="18" x14ac:dyDescent="0.2">
      <c r="A6" s="30">
        <v>2001</v>
      </c>
      <c r="B6" s="31">
        <v>646</v>
      </c>
      <c r="C6" s="32">
        <v>2624</v>
      </c>
      <c r="D6" s="32">
        <v>6291</v>
      </c>
      <c r="E6" s="32">
        <v>10603</v>
      </c>
      <c r="F6" s="33">
        <v>14361</v>
      </c>
      <c r="G6" s="33">
        <v>13538</v>
      </c>
      <c r="H6" s="33">
        <v>4874</v>
      </c>
    </row>
    <row r="7" spans="1:8" ht="18" x14ac:dyDescent="0.2">
      <c r="A7" s="30">
        <v>2002</v>
      </c>
      <c r="B7" s="31">
        <v>624</v>
      </c>
      <c r="C7" s="32">
        <v>2605</v>
      </c>
      <c r="D7" s="32">
        <v>6164</v>
      </c>
      <c r="E7" s="32">
        <v>10598</v>
      </c>
      <c r="F7" s="33">
        <v>14713</v>
      </c>
      <c r="G7" s="33">
        <v>13727</v>
      </c>
      <c r="H7" s="33">
        <v>5933</v>
      </c>
    </row>
    <row r="8" spans="1:8" ht="18" x14ac:dyDescent="0.2">
      <c r="A8" s="30">
        <v>2003</v>
      </c>
      <c r="B8" s="31">
        <v>222</v>
      </c>
      <c r="C8" s="31">
        <v>993</v>
      </c>
      <c r="D8" s="32">
        <v>2349</v>
      </c>
      <c r="E8" s="32">
        <v>3995</v>
      </c>
      <c r="F8" s="33">
        <v>10802</v>
      </c>
      <c r="G8" s="33">
        <v>13045</v>
      </c>
      <c r="H8" s="33">
        <v>6227</v>
      </c>
    </row>
    <row r="9" spans="1:8" ht="18" x14ac:dyDescent="0.2">
      <c r="A9" s="30">
        <v>2004</v>
      </c>
      <c r="B9" s="31">
        <v>300</v>
      </c>
      <c r="C9" s="32">
        <v>1715</v>
      </c>
      <c r="D9" s="32">
        <v>3950</v>
      </c>
      <c r="E9" s="32">
        <v>6818</v>
      </c>
      <c r="F9" s="33">
        <v>11711</v>
      </c>
      <c r="G9" s="33">
        <v>12953</v>
      </c>
      <c r="H9" s="33">
        <v>5118</v>
      </c>
    </row>
    <row r="10" spans="1:8" ht="18" x14ac:dyDescent="0.2">
      <c r="A10" s="30">
        <v>2005</v>
      </c>
      <c r="B10" s="31">
        <v>468</v>
      </c>
      <c r="C10" s="32">
        <v>1911</v>
      </c>
      <c r="D10" s="32">
        <v>4924</v>
      </c>
      <c r="E10" s="32">
        <v>8679</v>
      </c>
      <c r="F10" s="33">
        <v>11507</v>
      </c>
      <c r="G10" s="33">
        <v>12819</v>
      </c>
      <c r="H10" s="33">
        <v>5802</v>
      </c>
    </row>
    <row r="11" spans="1:8" ht="18" x14ac:dyDescent="0.2">
      <c r="A11" s="30">
        <v>2006</v>
      </c>
      <c r="B11" s="31">
        <v>394</v>
      </c>
      <c r="C11" s="32">
        <v>1697</v>
      </c>
      <c r="D11" s="32">
        <v>4405</v>
      </c>
      <c r="E11" s="32">
        <v>8245</v>
      </c>
      <c r="F11" s="33">
        <v>10693</v>
      </c>
      <c r="G11" s="33">
        <v>12005</v>
      </c>
      <c r="H11" s="33">
        <v>4929</v>
      </c>
    </row>
    <row r="12" spans="1:8" ht="18" x14ac:dyDescent="0.2">
      <c r="A12" s="30">
        <v>2007</v>
      </c>
      <c r="B12" s="31">
        <v>436</v>
      </c>
      <c r="C12" s="32">
        <v>1809</v>
      </c>
      <c r="D12" s="32">
        <v>4649</v>
      </c>
      <c r="E12" s="32">
        <v>7983</v>
      </c>
      <c r="F12" s="33">
        <v>10435</v>
      </c>
      <c r="G12" s="33">
        <v>11864</v>
      </c>
      <c r="H12" s="33">
        <v>4067</v>
      </c>
    </row>
    <row r="13" spans="1:8" ht="18" x14ac:dyDescent="0.2">
      <c r="A13" s="30">
        <v>2008</v>
      </c>
      <c r="B13" s="31">
        <v>370</v>
      </c>
      <c r="C13" s="32">
        <v>1778</v>
      </c>
      <c r="D13" s="32">
        <v>4492</v>
      </c>
      <c r="E13" s="32">
        <v>8354</v>
      </c>
      <c r="F13" s="33">
        <v>11059</v>
      </c>
      <c r="G13" s="33">
        <v>12346</v>
      </c>
      <c r="H13" s="33">
        <v>4956</v>
      </c>
    </row>
    <row r="14" spans="1:8" ht="18" x14ac:dyDescent="0.2">
      <c r="A14" s="30">
        <v>2009</v>
      </c>
      <c r="B14" s="31">
        <v>331</v>
      </c>
      <c r="C14" s="32">
        <v>1632</v>
      </c>
      <c r="D14" s="32">
        <v>4168</v>
      </c>
      <c r="E14" s="32">
        <v>7926</v>
      </c>
      <c r="F14" s="33">
        <v>10577</v>
      </c>
      <c r="G14" s="33">
        <v>12073</v>
      </c>
      <c r="H14" s="33">
        <v>4940</v>
      </c>
    </row>
    <row r="15" spans="1:8" ht="18" x14ac:dyDescent="0.2">
      <c r="A15" s="30">
        <v>2010</v>
      </c>
      <c r="B15" s="31">
        <v>311</v>
      </c>
      <c r="C15" s="32">
        <v>1324</v>
      </c>
      <c r="D15" s="32">
        <v>3682</v>
      </c>
      <c r="E15" s="32">
        <v>7040</v>
      </c>
      <c r="F15" s="33">
        <v>9751</v>
      </c>
      <c r="G15" s="33">
        <v>11620</v>
      </c>
      <c r="H15" s="33">
        <v>4940</v>
      </c>
    </row>
    <row r="16" spans="1:8" ht="18" x14ac:dyDescent="0.2">
      <c r="A16" s="30">
        <v>2011</v>
      </c>
      <c r="B16" s="31">
        <v>216</v>
      </c>
      <c r="C16" s="32">
        <v>1159</v>
      </c>
      <c r="D16" s="32">
        <v>3271</v>
      </c>
      <c r="E16" s="32">
        <v>6344</v>
      </c>
      <c r="F16" s="33">
        <v>8723</v>
      </c>
      <c r="G16" s="33">
        <v>10226</v>
      </c>
      <c r="H16" s="33">
        <v>4496</v>
      </c>
    </row>
    <row r="17" spans="1:8" ht="18" x14ac:dyDescent="0.2">
      <c r="A17" s="30">
        <v>2012</v>
      </c>
      <c r="B17" s="31">
        <v>208</v>
      </c>
      <c r="C17" s="31">
        <v>979</v>
      </c>
      <c r="D17" s="32">
        <v>2952</v>
      </c>
      <c r="E17" s="32">
        <v>5413</v>
      </c>
      <c r="F17" s="33">
        <v>8099</v>
      </c>
      <c r="G17" s="33">
        <v>9928</v>
      </c>
      <c r="H17" s="33">
        <v>4128</v>
      </c>
    </row>
    <row r="18" spans="1:8" ht="18" x14ac:dyDescent="0.2">
      <c r="A18" s="30">
        <v>2013</v>
      </c>
      <c r="B18" s="31">
        <v>190</v>
      </c>
      <c r="C18" s="31">
        <v>762</v>
      </c>
      <c r="D18" s="32">
        <v>2237</v>
      </c>
      <c r="E18" s="32">
        <v>4320</v>
      </c>
      <c r="F18" s="33">
        <v>6201</v>
      </c>
      <c r="G18" s="33">
        <v>7610</v>
      </c>
      <c r="H18" s="33">
        <v>3097</v>
      </c>
    </row>
    <row r="19" spans="1:8" ht="18" x14ac:dyDescent="0.2">
      <c r="A19" s="30">
        <v>2014</v>
      </c>
      <c r="B19" s="31">
        <v>157</v>
      </c>
      <c r="C19" s="31">
        <v>654</v>
      </c>
      <c r="D19" s="32">
        <v>1949</v>
      </c>
      <c r="E19" s="32">
        <v>3713</v>
      </c>
      <c r="F19" s="33">
        <v>5313</v>
      </c>
      <c r="G19" s="33">
        <v>6260</v>
      </c>
      <c r="H19" s="33">
        <v>2928</v>
      </c>
    </row>
    <row r="20" spans="1:8" ht="18" x14ac:dyDescent="0.2">
      <c r="A20" s="30">
        <v>2015</v>
      </c>
      <c r="B20" s="31">
        <v>131</v>
      </c>
      <c r="C20" s="31">
        <v>552</v>
      </c>
      <c r="D20" s="32">
        <v>1684</v>
      </c>
      <c r="E20" s="32">
        <v>3120</v>
      </c>
      <c r="F20" s="33">
        <v>4400</v>
      </c>
      <c r="G20" s="33">
        <v>5398</v>
      </c>
      <c r="H20" s="33">
        <v>2461</v>
      </c>
    </row>
    <row r="21" spans="1:8" ht="18" x14ac:dyDescent="0.2">
      <c r="A21" s="30">
        <v>2016</v>
      </c>
      <c r="B21" s="31">
        <v>112</v>
      </c>
      <c r="C21" s="31">
        <v>539</v>
      </c>
      <c r="D21" s="32">
        <v>1491</v>
      </c>
      <c r="E21" s="32">
        <v>2896</v>
      </c>
      <c r="F21" s="33">
        <v>4082</v>
      </c>
      <c r="G21" s="33">
        <v>5166</v>
      </c>
      <c r="H21" s="33">
        <v>2255</v>
      </c>
    </row>
    <row r="22" spans="1:8" ht="18" x14ac:dyDescent="0.2">
      <c r="A22" s="30">
        <v>2017</v>
      </c>
      <c r="B22" s="31">
        <v>135</v>
      </c>
      <c r="C22" s="31">
        <v>656</v>
      </c>
      <c r="D22" s="32">
        <v>1762</v>
      </c>
      <c r="E22" s="32">
        <v>3307</v>
      </c>
      <c r="F22" s="33">
        <v>4667</v>
      </c>
      <c r="G22" s="33">
        <v>5785</v>
      </c>
      <c r="H22" s="33">
        <v>2757</v>
      </c>
    </row>
    <row r="23" spans="1:8" ht="18" x14ac:dyDescent="0.2">
      <c r="A23" s="30">
        <v>2018</v>
      </c>
      <c r="B23" s="31">
        <v>157</v>
      </c>
      <c r="C23" s="31">
        <v>696</v>
      </c>
      <c r="D23" s="32">
        <v>1552</v>
      </c>
      <c r="E23" s="32">
        <v>2842</v>
      </c>
      <c r="F23" s="33">
        <v>4222</v>
      </c>
      <c r="G23" s="33">
        <v>5096</v>
      </c>
      <c r="H23" s="33">
        <v>2667</v>
      </c>
    </row>
    <row r="24" spans="1:8" ht="18" x14ac:dyDescent="0.2">
      <c r="A24" s="30">
        <v>2019</v>
      </c>
      <c r="B24" s="31">
        <v>141</v>
      </c>
      <c r="C24" s="31">
        <v>540</v>
      </c>
      <c r="D24" s="32">
        <v>1401</v>
      </c>
      <c r="E24" s="32">
        <v>2419</v>
      </c>
      <c r="F24" s="33">
        <v>3281</v>
      </c>
      <c r="G24" s="33">
        <v>4402</v>
      </c>
      <c r="H24" s="33">
        <v>2392</v>
      </c>
    </row>
    <row r="25" spans="1:8" ht="18" x14ac:dyDescent="0.2">
      <c r="A25" s="30">
        <v>2020</v>
      </c>
      <c r="B25" s="31">
        <v>165</v>
      </c>
      <c r="C25" s="31">
        <v>773</v>
      </c>
      <c r="D25" s="32">
        <v>1823</v>
      </c>
      <c r="E25" s="32">
        <v>2948</v>
      </c>
      <c r="F25" s="33">
        <v>4094</v>
      </c>
      <c r="G25" s="33">
        <v>4843</v>
      </c>
      <c r="H25" s="33">
        <v>2926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90A23-431A-1841-A05F-4C7B4146ABDD}">
  <dimension ref="A1:B40"/>
  <sheetViews>
    <sheetView topLeftCell="A2" workbookViewId="0">
      <selection activeCell="A4" sqref="A4:B4"/>
    </sheetView>
  </sheetViews>
  <sheetFormatPr baseColWidth="10" defaultColWidth="11.1640625" defaultRowHeight="16" x14ac:dyDescent="0.2"/>
  <cols>
    <col min="1" max="1" width="18.33203125" bestFit="1" customWidth="1"/>
    <col min="2" max="2" width="47.1640625" customWidth="1"/>
  </cols>
  <sheetData>
    <row r="1" spans="1:2" x14ac:dyDescent="0.2">
      <c r="A1" s="3"/>
      <c r="B1" s="4"/>
    </row>
    <row r="2" spans="1:2" x14ac:dyDescent="0.2">
      <c r="A2" s="3"/>
      <c r="B2" s="4"/>
    </row>
    <row r="4" spans="1:2" x14ac:dyDescent="0.2">
      <c r="A4" s="3" t="s">
        <v>0</v>
      </c>
      <c r="B4" t="s">
        <v>3</v>
      </c>
    </row>
    <row r="5" spans="1:2" x14ac:dyDescent="0.2">
      <c r="A5" s="3">
        <v>1998</v>
      </c>
      <c r="B5" s="4">
        <v>70542</v>
      </c>
    </row>
    <row r="6" spans="1:2" x14ac:dyDescent="0.2">
      <c r="A6" s="3">
        <v>1999</v>
      </c>
      <c r="B6" s="4">
        <v>70189</v>
      </c>
    </row>
    <row r="7" spans="1:2" x14ac:dyDescent="0.2">
      <c r="A7" s="3">
        <v>2000</v>
      </c>
      <c r="B7" s="4">
        <v>66270</v>
      </c>
    </row>
    <row r="8" spans="1:2" x14ac:dyDescent="0.2">
      <c r="A8" s="3">
        <v>2001</v>
      </c>
      <c r="B8" s="4">
        <v>66323</v>
      </c>
    </row>
    <row r="9" spans="1:2" x14ac:dyDescent="0.2">
      <c r="A9" s="3">
        <v>2002</v>
      </c>
      <c r="B9" s="4">
        <v>70245</v>
      </c>
    </row>
    <row r="10" spans="1:2" x14ac:dyDescent="0.2">
      <c r="A10" s="3">
        <v>2003</v>
      </c>
      <c r="B10" s="4">
        <v>52491</v>
      </c>
    </row>
    <row r="11" spans="1:2" x14ac:dyDescent="0.2">
      <c r="A11" s="3">
        <v>2004</v>
      </c>
      <c r="B11" s="4">
        <v>58498</v>
      </c>
    </row>
    <row r="12" spans="1:2" x14ac:dyDescent="0.2">
      <c r="A12" s="3">
        <v>2005</v>
      </c>
      <c r="B12" s="4">
        <v>54004</v>
      </c>
    </row>
    <row r="13" spans="1:2" x14ac:dyDescent="0.2">
      <c r="A13" s="3">
        <v>2006</v>
      </c>
      <c r="B13" s="4">
        <v>57326</v>
      </c>
    </row>
    <row r="14" spans="1:2" x14ac:dyDescent="0.2">
      <c r="A14" s="3">
        <v>2007</v>
      </c>
      <c r="B14" s="4">
        <v>57498</v>
      </c>
    </row>
    <row r="15" spans="1:2" x14ac:dyDescent="0.2">
      <c r="A15" s="3">
        <v>2008</v>
      </c>
      <c r="B15" s="4">
        <v>60322</v>
      </c>
    </row>
    <row r="16" spans="1:2" x14ac:dyDescent="0.2">
      <c r="A16" s="3">
        <v>2009</v>
      </c>
      <c r="B16" s="4">
        <v>58967</v>
      </c>
    </row>
    <row r="17" spans="1:2" x14ac:dyDescent="0.2">
      <c r="A17" s="3">
        <v>2010</v>
      </c>
      <c r="B17" s="4">
        <v>55510</v>
      </c>
    </row>
    <row r="18" spans="1:2" x14ac:dyDescent="0.2">
      <c r="A18" s="3">
        <v>2011</v>
      </c>
      <c r="B18" s="4">
        <v>50912</v>
      </c>
    </row>
    <row r="19" spans="1:2" x14ac:dyDescent="0.2">
      <c r="A19" s="3">
        <v>2012</v>
      </c>
      <c r="B19" s="4">
        <v>33984</v>
      </c>
    </row>
    <row r="20" spans="1:2" x14ac:dyDescent="0.2">
      <c r="A20" s="3">
        <v>2013</v>
      </c>
      <c r="B20" s="4">
        <v>24425</v>
      </c>
    </row>
    <row r="21" spans="1:2" x14ac:dyDescent="0.2">
      <c r="A21" s="3">
        <v>2014</v>
      </c>
      <c r="B21" s="4">
        <v>20975</v>
      </c>
    </row>
    <row r="22" spans="1:2" x14ac:dyDescent="0.2">
      <c r="A22" s="3">
        <v>2015</v>
      </c>
      <c r="B22" s="4">
        <v>17752</v>
      </c>
    </row>
    <row r="23" spans="1:2" x14ac:dyDescent="0.2">
      <c r="A23" s="3">
        <v>2016</v>
      </c>
      <c r="B23" s="4">
        <v>16545</v>
      </c>
    </row>
    <row r="24" spans="1:2" x14ac:dyDescent="0.2">
      <c r="A24" s="3">
        <v>2017</v>
      </c>
      <c r="B24" s="4">
        <v>19069</v>
      </c>
    </row>
    <row r="25" spans="1:2" x14ac:dyDescent="0.2">
      <c r="A25" s="3">
        <v>2018</v>
      </c>
      <c r="B25" s="4">
        <v>17236</v>
      </c>
    </row>
    <row r="26" spans="1:2" x14ac:dyDescent="0.2">
      <c r="A26" s="3">
        <v>2019</v>
      </c>
      <c r="B26" s="4">
        <v>14578</v>
      </c>
    </row>
    <row r="27" spans="1:2" x14ac:dyDescent="0.2">
      <c r="A27" s="3">
        <v>2020</v>
      </c>
      <c r="B27" s="4">
        <v>17618</v>
      </c>
    </row>
    <row r="29" spans="1:2" x14ac:dyDescent="0.2">
      <c r="B29" t="s">
        <v>4</v>
      </c>
    </row>
    <row r="33" spans="2:2" x14ac:dyDescent="0.2">
      <c r="B33" s="1"/>
    </row>
    <row r="34" spans="2:2" x14ac:dyDescent="0.2">
      <c r="B34" s="1"/>
    </row>
    <row r="35" spans="2:2" x14ac:dyDescent="0.2">
      <c r="B35" s="1"/>
    </row>
    <row r="36" spans="2:2" x14ac:dyDescent="0.2">
      <c r="B36" s="1"/>
    </row>
    <row r="37" spans="2:2" x14ac:dyDescent="0.2">
      <c r="B37" s="1"/>
    </row>
    <row r="38" spans="2:2" x14ac:dyDescent="0.2">
      <c r="B38" s="1"/>
    </row>
    <row r="39" spans="2:2" x14ac:dyDescent="0.2">
      <c r="B39" s="1"/>
    </row>
    <row r="40" spans="2:2" x14ac:dyDescent="0.2">
      <c r="B40" s="1"/>
    </row>
  </sheetData>
  <phoneticPr fontId="3" type="noConversion"/>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6187E-6A53-094F-98EC-1CAFD4439257}">
  <dimension ref="A2:B8"/>
  <sheetViews>
    <sheetView workbookViewId="0">
      <selection activeCell="M25" sqref="M25"/>
    </sheetView>
  </sheetViews>
  <sheetFormatPr baseColWidth="10" defaultColWidth="10.6640625" defaultRowHeight="16" x14ac:dyDescent="0.2"/>
  <cols>
    <col min="2" max="2" width="29.1640625" bestFit="1" customWidth="1"/>
  </cols>
  <sheetData>
    <row r="2" spans="1:2" x14ac:dyDescent="0.2">
      <c r="A2" s="27" t="s">
        <v>0</v>
      </c>
      <c r="B2" s="21" t="s">
        <v>3</v>
      </c>
    </row>
    <row r="3" spans="1:2" x14ac:dyDescent="0.2">
      <c r="A3" s="28">
        <v>2016</v>
      </c>
      <c r="B3" s="29">
        <v>16545</v>
      </c>
    </row>
    <row r="4" spans="1:2" x14ac:dyDescent="0.2">
      <c r="A4" s="28">
        <v>2017</v>
      </c>
      <c r="B4" s="29">
        <v>19069</v>
      </c>
    </row>
    <row r="5" spans="1:2" x14ac:dyDescent="0.2">
      <c r="A5" s="28">
        <v>2018</v>
      </c>
      <c r="B5" s="29">
        <v>17236</v>
      </c>
    </row>
    <row r="6" spans="1:2" x14ac:dyDescent="0.2">
      <c r="A6" s="28">
        <v>2019</v>
      </c>
      <c r="B6" s="29">
        <v>14578</v>
      </c>
    </row>
    <row r="7" spans="1:2" x14ac:dyDescent="0.2">
      <c r="A7" s="28">
        <v>2020</v>
      </c>
      <c r="B7" s="29">
        <v>17618</v>
      </c>
    </row>
    <row r="8" spans="1:2" x14ac:dyDescent="0.2">
      <c r="A8" s="22"/>
      <c r="B8" s="22"/>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CEA95-C3A7-034B-A4BF-D47CB1B9E1C2}">
  <dimension ref="A2:D67"/>
  <sheetViews>
    <sheetView workbookViewId="0">
      <selection activeCell="A2" sqref="A2:D67"/>
    </sheetView>
  </sheetViews>
  <sheetFormatPr baseColWidth="10" defaultColWidth="10.6640625" defaultRowHeight="16" x14ac:dyDescent="0.2"/>
  <cols>
    <col min="2" max="2" width="25.1640625" bestFit="1" customWidth="1"/>
  </cols>
  <sheetData>
    <row r="2" spans="1:4" x14ac:dyDescent="0.2">
      <c r="A2" t="s">
        <v>0</v>
      </c>
      <c r="B2" t="s">
        <v>50</v>
      </c>
      <c r="C2" t="s">
        <v>6</v>
      </c>
      <c r="D2" t="s">
        <v>7</v>
      </c>
    </row>
    <row r="3" spans="1:4" x14ac:dyDescent="0.2">
      <c r="A3">
        <v>2016</v>
      </c>
      <c r="B3" t="s">
        <v>60</v>
      </c>
      <c r="C3">
        <v>202</v>
      </c>
      <c r="D3">
        <v>71</v>
      </c>
    </row>
    <row r="4" spans="1:4" x14ac:dyDescent="0.2">
      <c r="A4">
        <v>2016</v>
      </c>
      <c r="B4" t="s">
        <v>38</v>
      </c>
      <c r="C4">
        <v>197</v>
      </c>
      <c r="D4">
        <v>57</v>
      </c>
    </row>
    <row r="5" spans="1:4" x14ac:dyDescent="0.2">
      <c r="A5">
        <v>2016</v>
      </c>
      <c r="B5" t="s">
        <v>21</v>
      </c>
    </row>
    <row r="6" spans="1:4" x14ac:dyDescent="0.2">
      <c r="A6">
        <v>2016</v>
      </c>
      <c r="B6" t="s">
        <v>20</v>
      </c>
      <c r="C6">
        <v>554</v>
      </c>
      <c r="D6">
        <v>160</v>
      </c>
    </row>
    <row r="7" spans="1:4" x14ac:dyDescent="0.2">
      <c r="A7">
        <v>2016</v>
      </c>
      <c r="B7" t="s">
        <v>18</v>
      </c>
    </row>
    <row r="8" spans="1:4" x14ac:dyDescent="0.2">
      <c r="A8">
        <v>2016</v>
      </c>
      <c r="B8" t="s">
        <v>17</v>
      </c>
      <c r="C8" s="1">
        <v>5488</v>
      </c>
      <c r="D8" s="1">
        <v>1315</v>
      </c>
    </row>
    <row r="9" spans="1:4" x14ac:dyDescent="0.2">
      <c r="A9">
        <v>2016</v>
      </c>
      <c r="B9" t="s">
        <v>16</v>
      </c>
      <c r="C9" s="1">
        <v>2982</v>
      </c>
      <c r="D9" s="1">
        <v>1348</v>
      </c>
    </row>
    <row r="10" spans="1:4" x14ac:dyDescent="0.2">
      <c r="A10">
        <v>2016</v>
      </c>
      <c r="B10" t="s">
        <v>23</v>
      </c>
    </row>
    <row r="11" spans="1:4" x14ac:dyDescent="0.2">
      <c r="A11">
        <v>2016</v>
      </c>
      <c r="B11" t="s">
        <v>24</v>
      </c>
    </row>
    <row r="12" spans="1:4" x14ac:dyDescent="0.2">
      <c r="A12">
        <v>2016</v>
      </c>
      <c r="B12" t="s">
        <v>14</v>
      </c>
      <c r="C12" s="1">
        <v>2848</v>
      </c>
      <c r="D12" s="1">
        <v>1047</v>
      </c>
    </row>
    <row r="13" spans="1:4" x14ac:dyDescent="0.2">
      <c r="A13">
        <v>2016</v>
      </c>
      <c r="B13" t="s">
        <v>13</v>
      </c>
      <c r="C13" s="1">
        <v>77</v>
      </c>
      <c r="D13" s="1">
        <v>87</v>
      </c>
    </row>
    <row r="14" spans="1:4" x14ac:dyDescent="0.2">
      <c r="A14">
        <v>2016</v>
      </c>
      <c r="B14" t="s">
        <v>15</v>
      </c>
      <c r="C14" s="1">
        <v>53</v>
      </c>
      <c r="D14" s="1">
        <v>8</v>
      </c>
    </row>
    <row r="15" spans="1:4" x14ac:dyDescent="0.2">
      <c r="A15">
        <v>2016</v>
      </c>
      <c r="B15" t="s">
        <v>10</v>
      </c>
      <c r="C15" s="1">
        <v>36</v>
      </c>
      <c r="D15" s="1">
        <v>8</v>
      </c>
    </row>
    <row r="16" spans="1:4" x14ac:dyDescent="0.2">
      <c r="A16">
        <v>2017</v>
      </c>
      <c r="B16" t="s">
        <v>60</v>
      </c>
      <c r="C16">
        <v>190</v>
      </c>
      <c r="D16">
        <v>46</v>
      </c>
    </row>
    <row r="17" spans="1:4" x14ac:dyDescent="0.2">
      <c r="A17">
        <v>2017</v>
      </c>
      <c r="B17" t="s">
        <v>38</v>
      </c>
      <c r="C17">
        <v>156</v>
      </c>
      <c r="D17">
        <v>22</v>
      </c>
    </row>
    <row r="18" spans="1:4" x14ac:dyDescent="0.2">
      <c r="A18">
        <v>2017</v>
      </c>
      <c r="B18" t="s">
        <v>21</v>
      </c>
    </row>
    <row r="19" spans="1:4" x14ac:dyDescent="0.2">
      <c r="A19">
        <v>2017</v>
      </c>
      <c r="B19" t="s">
        <v>20</v>
      </c>
      <c r="C19">
        <v>397</v>
      </c>
      <c r="D19">
        <v>85</v>
      </c>
    </row>
    <row r="20" spans="1:4" x14ac:dyDescent="0.2">
      <c r="A20">
        <v>2017</v>
      </c>
      <c r="B20" t="s">
        <v>18</v>
      </c>
    </row>
    <row r="21" spans="1:4" ht="17" customHeight="1" x14ac:dyDescent="0.2">
      <c r="A21">
        <v>2017</v>
      </c>
      <c r="B21" t="s">
        <v>17</v>
      </c>
      <c r="C21" s="1">
        <v>5238</v>
      </c>
      <c r="D21" s="1">
        <v>1196</v>
      </c>
    </row>
    <row r="22" spans="1:4" ht="17" customHeight="1" x14ac:dyDescent="0.2">
      <c r="A22">
        <v>2017</v>
      </c>
      <c r="B22" t="s">
        <v>16</v>
      </c>
      <c r="C22" s="1">
        <v>2800</v>
      </c>
      <c r="D22" s="1">
        <v>1527</v>
      </c>
    </row>
    <row r="23" spans="1:4" ht="17" customHeight="1" x14ac:dyDescent="0.2">
      <c r="A23">
        <v>2017</v>
      </c>
      <c r="B23" t="s">
        <v>23</v>
      </c>
      <c r="C23" s="1">
        <v>3291</v>
      </c>
      <c r="D23">
        <v>817</v>
      </c>
    </row>
    <row r="24" spans="1:4" x14ac:dyDescent="0.2">
      <c r="A24">
        <v>2017</v>
      </c>
      <c r="B24" t="s">
        <v>24</v>
      </c>
    </row>
    <row r="25" spans="1:4" x14ac:dyDescent="0.2">
      <c r="A25">
        <v>2017</v>
      </c>
      <c r="B25" t="s">
        <v>14</v>
      </c>
      <c r="C25" s="1">
        <v>2216</v>
      </c>
      <c r="D25">
        <v>829</v>
      </c>
    </row>
    <row r="26" spans="1:4" x14ac:dyDescent="0.2">
      <c r="A26">
        <v>2017</v>
      </c>
      <c r="B26" t="s">
        <v>13</v>
      </c>
      <c r="C26" s="1">
        <v>34</v>
      </c>
      <c r="D26">
        <v>45</v>
      </c>
    </row>
    <row r="27" spans="1:4" x14ac:dyDescent="0.2">
      <c r="A27">
        <v>2017</v>
      </c>
      <c r="B27" t="s">
        <v>15</v>
      </c>
      <c r="C27" s="1">
        <v>65</v>
      </c>
      <c r="D27">
        <v>14</v>
      </c>
    </row>
    <row r="28" spans="1:4" x14ac:dyDescent="0.2">
      <c r="A28">
        <v>2017</v>
      </c>
      <c r="B28" t="s">
        <v>10</v>
      </c>
      <c r="C28" s="1">
        <v>64</v>
      </c>
      <c r="D28">
        <v>15</v>
      </c>
    </row>
    <row r="29" spans="1:4" x14ac:dyDescent="0.2">
      <c r="A29">
        <v>2018</v>
      </c>
      <c r="B29" t="s">
        <v>60</v>
      </c>
      <c r="C29">
        <v>202</v>
      </c>
      <c r="D29">
        <v>52</v>
      </c>
    </row>
    <row r="30" spans="1:4" x14ac:dyDescent="0.2">
      <c r="A30">
        <v>2018</v>
      </c>
      <c r="B30" t="s">
        <v>38</v>
      </c>
      <c r="C30">
        <v>113</v>
      </c>
      <c r="D30">
        <v>21</v>
      </c>
    </row>
    <row r="31" spans="1:4" x14ac:dyDescent="0.2">
      <c r="A31">
        <v>2018</v>
      </c>
      <c r="B31" t="s">
        <v>21</v>
      </c>
      <c r="C31">
        <v>374</v>
      </c>
      <c r="D31">
        <v>118</v>
      </c>
    </row>
    <row r="32" spans="1:4" x14ac:dyDescent="0.2">
      <c r="A32">
        <v>2018</v>
      </c>
      <c r="B32" t="s">
        <v>20</v>
      </c>
      <c r="C32">
        <v>338</v>
      </c>
      <c r="D32">
        <v>85</v>
      </c>
    </row>
    <row r="33" spans="1:4" x14ac:dyDescent="0.2">
      <c r="A33">
        <v>2018</v>
      </c>
      <c r="B33" t="s">
        <v>18</v>
      </c>
    </row>
    <row r="34" spans="1:4" x14ac:dyDescent="0.2">
      <c r="A34">
        <v>2018</v>
      </c>
      <c r="B34" t="s">
        <v>17</v>
      </c>
      <c r="C34" s="1">
        <v>4600</v>
      </c>
      <c r="D34">
        <v>938</v>
      </c>
    </row>
    <row r="35" spans="1:4" x14ac:dyDescent="0.2">
      <c r="A35">
        <v>2018</v>
      </c>
      <c r="B35" t="s">
        <v>16</v>
      </c>
      <c r="C35" s="1">
        <v>2397</v>
      </c>
      <c r="D35" s="1">
        <v>1202</v>
      </c>
    </row>
    <row r="36" spans="1:4" x14ac:dyDescent="0.2">
      <c r="A36">
        <v>2018</v>
      </c>
      <c r="B36" t="s">
        <v>23</v>
      </c>
      <c r="C36" s="1">
        <v>2722</v>
      </c>
      <c r="D36">
        <v>806</v>
      </c>
    </row>
    <row r="37" spans="1:4" x14ac:dyDescent="0.2">
      <c r="A37">
        <v>2018</v>
      </c>
      <c r="B37" t="s">
        <v>24</v>
      </c>
    </row>
    <row r="38" spans="1:4" x14ac:dyDescent="0.2">
      <c r="A38">
        <v>2018</v>
      </c>
      <c r="B38" t="s">
        <v>14</v>
      </c>
      <c r="C38" s="1">
        <v>2193</v>
      </c>
      <c r="D38">
        <v>777</v>
      </c>
    </row>
    <row r="39" spans="1:4" x14ac:dyDescent="0.2">
      <c r="A39">
        <v>2018</v>
      </c>
      <c r="B39" t="s">
        <v>13</v>
      </c>
      <c r="C39" s="1">
        <v>28</v>
      </c>
      <c r="D39">
        <v>13</v>
      </c>
    </row>
    <row r="40" spans="1:4" x14ac:dyDescent="0.2">
      <c r="A40">
        <v>2018</v>
      </c>
      <c r="B40" t="s">
        <v>15</v>
      </c>
      <c r="C40" s="1">
        <v>91</v>
      </c>
      <c r="D40">
        <v>13</v>
      </c>
    </row>
    <row r="41" spans="1:4" x14ac:dyDescent="0.2">
      <c r="A41">
        <v>2018</v>
      </c>
      <c r="B41" t="s">
        <v>10</v>
      </c>
      <c r="C41" s="1">
        <v>32</v>
      </c>
      <c r="D41">
        <v>7</v>
      </c>
    </row>
    <row r="42" spans="1:4" x14ac:dyDescent="0.2">
      <c r="A42">
        <v>2019</v>
      </c>
      <c r="B42" t="s">
        <v>60</v>
      </c>
      <c r="C42">
        <v>163</v>
      </c>
      <c r="D42">
        <v>54</v>
      </c>
    </row>
    <row r="43" spans="1:4" x14ac:dyDescent="0.2">
      <c r="A43">
        <v>2019</v>
      </c>
      <c r="B43" t="s">
        <v>38</v>
      </c>
      <c r="C43">
        <v>82</v>
      </c>
      <c r="D43">
        <v>27</v>
      </c>
    </row>
    <row r="44" spans="1:4" x14ac:dyDescent="0.2">
      <c r="A44">
        <v>2019</v>
      </c>
      <c r="B44" t="s">
        <v>21</v>
      </c>
      <c r="C44">
        <v>267</v>
      </c>
      <c r="D44">
        <v>98</v>
      </c>
    </row>
    <row r="45" spans="1:4" x14ac:dyDescent="0.2">
      <c r="A45">
        <v>2019</v>
      </c>
      <c r="B45" t="s">
        <v>20</v>
      </c>
      <c r="C45">
        <v>382</v>
      </c>
      <c r="D45">
        <v>77</v>
      </c>
    </row>
    <row r="46" spans="1:4" x14ac:dyDescent="0.2">
      <c r="A46">
        <v>2019</v>
      </c>
      <c r="B46" t="s">
        <v>18</v>
      </c>
    </row>
    <row r="47" spans="1:4" x14ac:dyDescent="0.2">
      <c r="A47">
        <v>2019</v>
      </c>
      <c r="B47" t="s">
        <v>17</v>
      </c>
      <c r="C47" s="1">
        <v>4034</v>
      </c>
      <c r="D47">
        <v>762</v>
      </c>
    </row>
    <row r="48" spans="1:4" x14ac:dyDescent="0.2">
      <c r="A48">
        <v>2019</v>
      </c>
      <c r="B48" t="s">
        <v>16</v>
      </c>
      <c r="C48" s="1">
        <v>1798</v>
      </c>
      <c r="D48">
        <v>896</v>
      </c>
    </row>
    <row r="49" spans="1:4" x14ac:dyDescent="0.2">
      <c r="A49">
        <v>2019</v>
      </c>
      <c r="B49" t="s">
        <v>23</v>
      </c>
      <c r="C49" s="1">
        <v>2431</v>
      </c>
      <c r="D49">
        <v>682</v>
      </c>
    </row>
    <row r="50" spans="1:4" x14ac:dyDescent="0.2">
      <c r="A50">
        <v>2019</v>
      </c>
      <c r="B50" t="s">
        <v>24</v>
      </c>
    </row>
    <row r="51" spans="1:4" x14ac:dyDescent="0.2">
      <c r="A51">
        <v>2019</v>
      </c>
      <c r="B51" t="s">
        <v>14</v>
      </c>
      <c r="C51" s="1">
        <v>2008</v>
      </c>
      <c r="D51">
        <v>628</v>
      </c>
    </row>
    <row r="52" spans="1:4" x14ac:dyDescent="0.2">
      <c r="A52">
        <v>2019</v>
      </c>
      <c r="B52" t="s">
        <v>13</v>
      </c>
      <c r="C52" s="1">
        <v>16</v>
      </c>
      <c r="D52">
        <v>5</v>
      </c>
    </row>
    <row r="53" spans="1:4" x14ac:dyDescent="0.2">
      <c r="A53">
        <v>2019</v>
      </c>
      <c r="B53" t="s">
        <v>15</v>
      </c>
      <c r="C53" s="1">
        <v>73</v>
      </c>
      <c r="D53">
        <v>12</v>
      </c>
    </row>
    <row r="54" spans="1:4" x14ac:dyDescent="0.2">
      <c r="A54">
        <v>2019</v>
      </c>
      <c r="B54" t="s">
        <v>10</v>
      </c>
      <c r="C54" s="1">
        <v>25</v>
      </c>
      <c r="D54">
        <v>6</v>
      </c>
    </row>
    <row r="55" spans="1:4" x14ac:dyDescent="0.2">
      <c r="A55">
        <v>2020</v>
      </c>
      <c r="B55" t="s">
        <v>60</v>
      </c>
      <c r="C55">
        <v>177</v>
      </c>
      <c r="D55">
        <v>65</v>
      </c>
    </row>
    <row r="56" spans="1:4" x14ac:dyDescent="0.2">
      <c r="A56">
        <v>2020</v>
      </c>
      <c r="B56" t="s">
        <v>38</v>
      </c>
      <c r="C56">
        <v>97</v>
      </c>
      <c r="D56">
        <v>43</v>
      </c>
    </row>
    <row r="57" spans="1:4" x14ac:dyDescent="0.2">
      <c r="A57">
        <v>2020</v>
      </c>
      <c r="B57" t="s">
        <v>21</v>
      </c>
      <c r="C57">
        <v>187</v>
      </c>
      <c r="D57">
        <v>74</v>
      </c>
    </row>
    <row r="58" spans="1:4" x14ac:dyDescent="0.2">
      <c r="A58">
        <v>2020</v>
      </c>
      <c r="B58" t="s">
        <v>20</v>
      </c>
      <c r="C58">
        <v>333</v>
      </c>
      <c r="D58">
        <v>58</v>
      </c>
    </row>
    <row r="59" spans="1:4" x14ac:dyDescent="0.2">
      <c r="A59">
        <v>2020</v>
      </c>
      <c r="B59" t="s">
        <v>18</v>
      </c>
    </row>
    <row r="60" spans="1:4" x14ac:dyDescent="0.2">
      <c r="A60">
        <v>2020</v>
      </c>
      <c r="B60" t="s">
        <v>17</v>
      </c>
      <c r="C60" s="1">
        <v>3829</v>
      </c>
      <c r="D60">
        <v>666</v>
      </c>
    </row>
    <row r="61" spans="1:4" x14ac:dyDescent="0.2">
      <c r="A61">
        <v>2020</v>
      </c>
      <c r="B61" t="s">
        <v>16</v>
      </c>
      <c r="C61" s="1">
        <v>1638</v>
      </c>
      <c r="D61">
        <v>693</v>
      </c>
    </row>
    <row r="62" spans="1:4" x14ac:dyDescent="0.2">
      <c r="A62">
        <v>2020</v>
      </c>
      <c r="B62" t="s">
        <v>23</v>
      </c>
      <c r="C62" s="1">
        <v>2282</v>
      </c>
      <c r="D62">
        <v>706</v>
      </c>
    </row>
    <row r="63" spans="1:4" x14ac:dyDescent="0.2">
      <c r="A63">
        <v>2020</v>
      </c>
      <c r="B63" t="s">
        <v>24</v>
      </c>
      <c r="C63" s="1">
        <v>3232</v>
      </c>
      <c r="D63">
        <v>895</v>
      </c>
    </row>
    <row r="64" spans="1:4" x14ac:dyDescent="0.2">
      <c r="A64">
        <v>2020</v>
      </c>
      <c r="B64" t="s">
        <v>14</v>
      </c>
      <c r="C64" s="1">
        <v>1917</v>
      </c>
      <c r="D64">
        <v>575</v>
      </c>
    </row>
    <row r="65" spans="1:4" x14ac:dyDescent="0.2">
      <c r="A65">
        <v>2020</v>
      </c>
      <c r="B65" t="s">
        <v>13</v>
      </c>
      <c r="C65" s="1">
        <v>18</v>
      </c>
      <c r="D65">
        <v>0</v>
      </c>
    </row>
    <row r="66" spans="1:4" x14ac:dyDescent="0.2">
      <c r="A66">
        <v>2020</v>
      </c>
      <c r="B66" t="s">
        <v>15</v>
      </c>
      <c r="C66" s="1">
        <v>38</v>
      </c>
      <c r="D66">
        <v>10</v>
      </c>
    </row>
    <row r="67" spans="1:4" x14ac:dyDescent="0.2">
      <c r="A67">
        <v>2020</v>
      </c>
      <c r="B67" t="s">
        <v>10</v>
      </c>
      <c r="C67" s="1">
        <v>27</v>
      </c>
      <c r="D67">
        <v>8</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0C158-750F-604B-A31A-68688BFE74EC}">
  <dimension ref="A1:B14"/>
  <sheetViews>
    <sheetView workbookViewId="0">
      <selection activeCell="F26" sqref="F26"/>
    </sheetView>
  </sheetViews>
  <sheetFormatPr baseColWidth="10" defaultColWidth="10.6640625" defaultRowHeight="16" x14ac:dyDescent="0.2"/>
  <cols>
    <col min="1" max="1" width="24.6640625" bestFit="1" customWidth="1"/>
    <col min="2" max="2" width="37.33203125" bestFit="1" customWidth="1"/>
  </cols>
  <sheetData>
    <row r="1" spans="1:2" x14ac:dyDescent="0.2">
      <c r="A1" t="s">
        <v>50</v>
      </c>
      <c r="B1" t="s">
        <v>52</v>
      </c>
    </row>
    <row r="2" spans="1:2" x14ac:dyDescent="0.2">
      <c r="A2" t="s">
        <v>19</v>
      </c>
      <c r="B2">
        <v>2.9659999999999997</v>
      </c>
    </row>
    <row r="3" spans="1:2" x14ac:dyDescent="0.2">
      <c r="A3" t="s">
        <v>38</v>
      </c>
      <c r="B3">
        <v>3.9180000000000001</v>
      </c>
    </row>
    <row r="4" spans="1:2" x14ac:dyDescent="0.2">
      <c r="A4" t="s">
        <v>21</v>
      </c>
      <c r="B4">
        <v>3.34</v>
      </c>
    </row>
    <row r="5" spans="1:2" x14ac:dyDescent="0.2">
      <c r="A5" t="s">
        <v>20</v>
      </c>
      <c r="B5">
        <v>3.5579999999999998</v>
      </c>
    </row>
    <row r="6" spans="1:2" x14ac:dyDescent="0.2">
      <c r="A6" t="s">
        <v>18</v>
      </c>
      <c r="B6">
        <v>0</v>
      </c>
    </row>
    <row r="7" spans="1:2" x14ac:dyDescent="0.2">
      <c r="A7" t="s">
        <v>17</v>
      </c>
      <c r="B7">
        <v>3.06</v>
      </c>
    </row>
    <row r="8" spans="1:2" x14ac:dyDescent="0.2">
      <c r="A8" t="s">
        <v>16</v>
      </c>
      <c r="B8">
        <v>18.693999999999999</v>
      </c>
    </row>
    <row r="9" spans="1:2" x14ac:dyDescent="0.2">
      <c r="A9" t="s">
        <v>51</v>
      </c>
      <c r="B9">
        <v>16.234000000000002</v>
      </c>
    </row>
    <row r="10" spans="1:2" x14ac:dyDescent="0.2">
      <c r="A10" t="s">
        <v>24</v>
      </c>
      <c r="B10">
        <v>3.7240000000000002</v>
      </c>
    </row>
    <row r="11" spans="1:2" x14ac:dyDescent="0.2">
      <c r="A11" t="s">
        <v>14</v>
      </c>
      <c r="B11">
        <v>1.512</v>
      </c>
    </row>
    <row r="12" spans="1:2" x14ac:dyDescent="0.2">
      <c r="A12" t="s">
        <v>13</v>
      </c>
      <c r="B12">
        <v>8.25</v>
      </c>
    </row>
    <row r="13" spans="1:2" x14ac:dyDescent="0.2">
      <c r="A13" t="s">
        <v>15</v>
      </c>
      <c r="B13">
        <v>11.709999999999999</v>
      </c>
    </row>
    <row r="14" spans="1:2" x14ac:dyDescent="0.2">
      <c r="A14" t="s">
        <v>10</v>
      </c>
      <c r="B14">
        <v>11.978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45573-1F08-DA44-9402-E2E4BD903B81}">
  <dimension ref="A1:F15"/>
  <sheetViews>
    <sheetView workbookViewId="0">
      <selection activeCell="G28" sqref="G28"/>
    </sheetView>
  </sheetViews>
  <sheetFormatPr baseColWidth="10" defaultColWidth="10.6640625" defaultRowHeight="16" x14ac:dyDescent="0.2"/>
  <cols>
    <col min="1" max="1" width="21.83203125" customWidth="1"/>
  </cols>
  <sheetData>
    <row r="1" spans="1:6" x14ac:dyDescent="0.2">
      <c r="A1" s="8" t="s">
        <v>42</v>
      </c>
    </row>
    <row r="3" spans="1:6" x14ac:dyDescent="0.2">
      <c r="A3" s="8" t="s">
        <v>11</v>
      </c>
      <c r="B3" s="8" t="s">
        <v>41</v>
      </c>
      <c r="C3" s="8" t="s">
        <v>40</v>
      </c>
      <c r="D3" s="8"/>
      <c r="E3" s="8"/>
      <c r="F3" s="8"/>
    </row>
    <row r="4" spans="1:6" x14ac:dyDescent="0.2">
      <c r="A4" s="7" t="s">
        <v>24</v>
      </c>
      <c r="B4">
        <v>803.2</v>
      </c>
      <c r="C4">
        <v>97.6</v>
      </c>
    </row>
    <row r="5" spans="1:6" x14ac:dyDescent="0.2">
      <c r="A5" s="7" t="s">
        <v>14</v>
      </c>
      <c r="B5">
        <v>429.8</v>
      </c>
      <c r="C5">
        <v>26</v>
      </c>
    </row>
    <row r="6" spans="1:6" x14ac:dyDescent="0.2">
      <c r="A6" s="7" t="s">
        <v>16</v>
      </c>
      <c r="B6">
        <v>808.8</v>
      </c>
      <c r="C6">
        <v>132</v>
      </c>
    </row>
    <row r="7" spans="1:6" x14ac:dyDescent="0.2">
      <c r="A7" s="7" t="s">
        <v>20</v>
      </c>
      <c r="B7">
        <v>0</v>
      </c>
      <c r="C7">
        <v>10.6</v>
      </c>
    </row>
    <row r="8" spans="1:6" x14ac:dyDescent="0.2">
      <c r="A8" s="7" t="s">
        <v>39</v>
      </c>
      <c r="B8">
        <v>128.5</v>
      </c>
      <c r="C8">
        <v>6.9</v>
      </c>
    </row>
    <row r="9" spans="1:6" x14ac:dyDescent="0.2">
      <c r="A9" s="7" t="s">
        <v>15</v>
      </c>
      <c r="B9">
        <v>18.5</v>
      </c>
      <c r="C9">
        <v>2.8</v>
      </c>
    </row>
    <row r="10" spans="1:6" x14ac:dyDescent="0.2">
      <c r="A10" s="7" t="s">
        <v>21</v>
      </c>
      <c r="B10">
        <v>0</v>
      </c>
      <c r="C10">
        <v>9.4</v>
      </c>
    </row>
    <row r="11" spans="1:6" x14ac:dyDescent="0.2">
      <c r="A11" s="7" t="s">
        <v>10</v>
      </c>
      <c r="B11">
        <v>0</v>
      </c>
      <c r="C11">
        <v>3.5</v>
      </c>
    </row>
    <row r="12" spans="1:6" x14ac:dyDescent="0.2">
      <c r="A12" s="7" t="s">
        <v>17</v>
      </c>
      <c r="B12">
        <v>2093.6999999999998</v>
      </c>
      <c r="C12">
        <v>267.39999999999998</v>
      </c>
    </row>
    <row r="13" spans="1:6" x14ac:dyDescent="0.2">
      <c r="A13" s="7" t="s">
        <v>38</v>
      </c>
      <c r="B13">
        <v>47.3</v>
      </c>
      <c r="C13">
        <v>2.5</v>
      </c>
    </row>
    <row r="14" spans="1:6" x14ac:dyDescent="0.2">
      <c r="A14" s="7" t="s">
        <v>23</v>
      </c>
      <c r="B14">
        <v>735.8</v>
      </c>
      <c r="C14">
        <v>115.2</v>
      </c>
    </row>
    <row r="15" spans="1:6" x14ac:dyDescent="0.2">
      <c r="A15" s="7" t="s">
        <v>13</v>
      </c>
      <c r="B15">
        <v>8.3000000000000007</v>
      </c>
      <c r="C15">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CA3DD-2C61-C744-8953-B7F7CD82AA7F}">
  <dimension ref="A1:H13"/>
  <sheetViews>
    <sheetView workbookViewId="0">
      <selection activeCell="D27" sqref="D26:D27"/>
    </sheetView>
  </sheetViews>
  <sheetFormatPr baseColWidth="10" defaultColWidth="8.83203125" defaultRowHeight="15" x14ac:dyDescent="0.2"/>
  <cols>
    <col min="1" max="1" width="9.6640625" style="15" bestFit="1" customWidth="1"/>
    <col min="2" max="2" width="25.33203125" style="15" bestFit="1" customWidth="1"/>
    <col min="3" max="3" width="21.1640625" style="15" bestFit="1" customWidth="1"/>
    <col min="4" max="4" width="25.33203125" style="15" bestFit="1" customWidth="1"/>
    <col min="5" max="5" width="8.83203125" style="15"/>
    <col min="6" max="6" width="9.6640625" style="15" bestFit="1" customWidth="1"/>
    <col min="7" max="7" width="25.33203125" style="15" bestFit="1" customWidth="1"/>
    <col min="8" max="8" width="10.33203125" style="15" bestFit="1" customWidth="1"/>
    <col min="9" max="16384" width="8.83203125" style="15"/>
  </cols>
  <sheetData>
    <row r="1" spans="1:8" x14ac:dyDescent="0.2">
      <c r="A1" s="15" t="s">
        <v>0</v>
      </c>
      <c r="B1" s="15" t="s">
        <v>37</v>
      </c>
      <c r="C1" s="15" t="s">
        <v>36</v>
      </c>
    </row>
    <row r="2" spans="1:8" x14ac:dyDescent="0.2">
      <c r="A2" s="16">
        <v>2017</v>
      </c>
      <c r="B2" s="15" t="s">
        <v>35</v>
      </c>
      <c r="C2" s="17">
        <v>9605</v>
      </c>
      <c r="D2" s="18"/>
      <c r="H2" s="17"/>
    </row>
    <row r="3" spans="1:8" x14ac:dyDescent="0.2">
      <c r="A3" s="16">
        <v>2017</v>
      </c>
      <c r="B3" s="15" t="s">
        <v>34</v>
      </c>
      <c r="C3" s="17">
        <v>8262</v>
      </c>
      <c r="H3" s="17"/>
    </row>
    <row r="4" spans="1:8" x14ac:dyDescent="0.2">
      <c r="A4" s="16">
        <v>2017</v>
      </c>
      <c r="B4" s="15" t="s">
        <v>33</v>
      </c>
      <c r="C4" s="17">
        <v>1202</v>
      </c>
      <c r="H4" s="17"/>
    </row>
    <row r="5" spans="1:8" x14ac:dyDescent="0.2">
      <c r="A5" s="16">
        <v>2018</v>
      </c>
      <c r="B5" s="15" t="s">
        <v>35</v>
      </c>
      <c r="C5" s="17">
        <v>9127</v>
      </c>
      <c r="H5" s="17"/>
    </row>
    <row r="6" spans="1:8" x14ac:dyDescent="0.2">
      <c r="A6" s="16">
        <v>2018</v>
      </c>
      <c r="B6" s="15" t="s">
        <v>34</v>
      </c>
      <c r="C6" s="17">
        <v>7269</v>
      </c>
      <c r="H6" s="17"/>
    </row>
    <row r="7" spans="1:8" x14ac:dyDescent="0.2">
      <c r="A7" s="16">
        <v>2018</v>
      </c>
      <c r="B7" s="15" t="s">
        <v>33</v>
      </c>
      <c r="C7" s="15">
        <v>840</v>
      </c>
    </row>
    <row r="8" spans="1:8" x14ac:dyDescent="0.2">
      <c r="A8" s="16">
        <v>2019</v>
      </c>
      <c r="B8" s="15" t="s">
        <v>35</v>
      </c>
      <c r="C8" s="17">
        <v>7958</v>
      </c>
      <c r="H8" s="17"/>
    </row>
    <row r="9" spans="1:8" x14ac:dyDescent="0.2">
      <c r="A9" s="16">
        <v>2019</v>
      </c>
      <c r="B9" s="15" t="s">
        <v>34</v>
      </c>
      <c r="C9" s="17">
        <v>6258</v>
      </c>
      <c r="H9" s="17"/>
    </row>
    <row r="10" spans="1:8" x14ac:dyDescent="0.2">
      <c r="A10" s="16">
        <v>2019</v>
      </c>
      <c r="B10" s="15" t="s">
        <v>33</v>
      </c>
      <c r="C10" s="15">
        <v>362</v>
      </c>
    </row>
    <row r="11" spans="1:8" x14ac:dyDescent="0.2">
      <c r="A11" s="16">
        <v>2020</v>
      </c>
      <c r="B11" s="15" t="s">
        <v>35</v>
      </c>
      <c r="C11" s="17">
        <v>7325</v>
      </c>
      <c r="H11" s="17"/>
    </row>
    <row r="12" spans="1:8" x14ac:dyDescent="0.2">
      <c r="A12" s="16">
        <v>2020</v>
      </c>
      <c r="B12" s="15" t="s">
        <v>34</v>
      </c>
      <c r="C12" s="17">
        <v>9820</v>
      </c>
      <c r="H12" s="17"/>
    </row>
    <row r="13" spans="1:8" x14ac:dyDescent="0.2">
      <c r="A13" s="16">
        <v>2020</v>
      </c>
      <c r="B13" s="15" t="s">
        <v>33</v>
      </c>
      <c r="C13" s="15">
        <v>473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3AA6A-CE07-1745-ADD4-597926DBBC00}">
  <dimension ref="A1:D7"/>
  <sheetViews>
    <sheetView workbookViewId="0"/>
  </sheetViews>
  <sheetFormatPr baseColWidth="10" defaultColWidth="10.6640625" defaultRowHeight="16" x14ac:dyDescent="0.2"/>
  <cols>
    <col min="1" max="1" width="13" bestFit="1" customWidth="1"/>
    <col min="2" max="2" width="16.5" bestFit="1" customWidth="1"/>
    <col min="3" max="3" width="21" bestFit="1" customWidth="1"/>
    <col min="4" max="4" width="21.83203125" bestFit="1" customWidth="1"/>
  </cols>
  <sheetData>
    <row r="1" spans="1:4" x14ac:dyDescent="0.2">
      <c r="A1" s="6" t="s">
        <v>1</v>
      </c>
      <c r="B1" t="s">
        <v>61</v>
      </c>
      <c r="C1" t="s">
        <v>62</v>
      </c>
      <c r="D1" t="s">
        <v>63</v>
      </c>
    </row>
    <row r="2" spans="1:4" x14ac:dyDescent="0.2">
      <c r="A2" s="7">
        <v>2016</v>
      </c>
      <c r="B2" s="5">
        <v>5642</v>
      </c>
      <c r="C2" s="5">
        <v>10649</v>
      </c>
      <c r="D2" s="5">
        <v>254</v>
      </c>
    </row>
    <row r="3" spans="1:4" x14ac:dyDescent="0.2">
      <c r="A3" s="7">
        <v>2017</v>
      </c>
      <c r="B3" s="5">
        <v>8262</v>
      </c>
      <c r="C3" s="5">
        <v>9605</v>
      </c>
      <c r="D3" s="5">
        <v>1202</v>
      </c>
    </row>
    <row r="4" spans="1:4" x14ac:dyDescent="0.2">
      <c r="A4" s="7">
        <v>2018</v>
      </c>
      <c r="B4" s="5">
        <v>7269</v>
      </c>
      <c r="C4" s="5">
        <v>9127</v>
      </c>
      <c r="D4" s="5">
        <v>840</v>
      </c>
    </row>
    <row r="5" spans="1:4" x14ac:dyDescent="0.2">
      <c r="A5" s="7">
        <v>2019</v>
      </c>
      <c r="B5" s="5">
        <v>6258</v>
      </c>
      <c r="C5" s="5">
        <v>7958</v>
      </c>
      <c r="D5" s="5">
        <v>362</v>
      </c>
    </row>
    <row r="6" spans="1:4" x14ac:dyDescent="0.2">
      <c r="A6" s="7">
        <v>2020</v>
      </c>
      <c r="B6" s="5">
        <v>7325</v>
      </c>
      <c r="C6" s="5">
        <v>9820</v>
      </c>
      <c r="D6" s="5">
        <v>473</v>
      </c>
    </row>
    <row r="7" spans="1:4" x14ac:dyDescent="0.2">
      <c r="A7" s="7" t="s">
        <v>2</v>
      </c>
      <c r="B7" s="5">
        <v>34756</v>
      </c>
      <c r="C7" s="5">
        <v>47159</v>
      </c>
      <c r="D7" s="5">
        <v>3131</v>
      </c>
    </row>
  </sheetData>
  <pageMargins left="0.7" right="0.7" top="0.75" bottom="0.75" header="0.3" footer="0.3"/>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3993C-07BC-1B4C-A0C4-6F5CAD45753E}">
  <dimension ref="A1:C15"/>
  <sheetViews>
    <sheetView workbookViewId="0">
      <selection activeCell="B27" sqref="B27"/>
    </sheetView>
  </sheetViews>
  <sheetFormatPr baseColWidth="10" defaultColWidth="10.6640625" defaultRowHeight="16" x14ac:dyDescent="0.2"/>
  <cols>
    <col min="1" max="1" width="21.83203125" customWidth="1"/>
  </cols>
  <sheetData>
    <row r="1" spans="1:3" x14ac:dyDescent="0.2">
      <c r="A1" s="8" t="s">
        <v>48</v>
      </c>
    </row>
    <row r="3" spans="1:3" x14ac:dyDescent="0.2">
      <c r="A3" s="8" t="s">
        <v>11</v>
      </c>
      <c r="B3" s="8" t="s">
        <v>7</v>
      </c>
      <c r="C3" s="8" t="s">
        <v>6</v>
      </c>
    </row>
    <row r="4" spans="1:3" x14ac:dyDescent="0.2">
      <c r="A4" s="7" t="s">
        <v>24</v>
      </c>
      <c r="B4">
        <v>895</v>
      </c>
      <c r="C4">
        <v>3232</v>
      </c>
    </row>
    <row r="5" spans="1:3" x14ac:dyDescent="0.2">
      <c r="A5" s="7" t="s">
        <v>14</v>
      </c>
      <c r="B5">
        <v>575</v>
      </c>
      <c r="C5">
        <v>1917</v>
      </c>
    </row>
    <row r="6" spans="1:3" x14ac:dyDescent="0.2">
      <c r="A6" s="7" t="s">
        <v>16</v>
      </c>
      <c r="B6">
        <v>693</v>
      </c>
      <c r="C6">
        <v>1638</v>
      </c>
    </row>
    <row r="7" spans="1:3" x14ac:dyDescent="0.2">
      <c r="A7" s="7" t="s">
        <v>20</v>
      </c>
      <c r="B7">
        <v>58</v>
      </c>
      <c r="C7">
        <v>333</v>
      </c>
    </row>
    <row r="8" spans="1:3" x14ac:dyDescent="0.2">
      <c r="A8" s="7" t="s">
        <v>39</v>
      </c>
      <c r="B8">
        <v>65</v>
      </c>
      <c r="C8">
        <v>177</v>
      </c>
    </row>
    <row r="9" spans="1:3" x14ac:dyDescent="0.2">
      <c r="A9" s="7" t="s">
        <v>15</v>
      </c>
      <c r="B9">
        <v>10</v>
      </c>
      <c r="C9">
        <v>38</v>
      </c>
    </row>
    <row r="10" spans="1:3" x14ac:dyDescent="0.2">
      <c r="A10" s="7" t="s">
        <v>21</v>
      </c>
      <c r="B10">
        <v>74</v>
      </c>
      <c r="C10">
        <v>187</v>
      </c>
    </row>
    <row r="11" spans="1:3" x14ac:dyDescent="0.2">
      <c r="A11" s="7" t="s">
        <v>10</v>
      </c>
      <c r="B11">
        <v>8</v>
      </c>
      <c r="C11">
        <v>29</v>
      </c>
    </row>
    <row r="12" spans="1:3" x14ac:dyDescent="0.2">
      <c r="A12" s="7" t="s">
        <v>17</v>
      </c>
      <c r="B12">
        <v>666</v>
      </c>
      <c r="C12">
        <v>3829</v>
      </c>
    </row>
    <row r="13" spans="1:3" x14ac:dyDescent="0.2">
      <c r="A13" s="7" t="s">
        <v>38</v>
      </c>
      <c r="B13">
        <v>43</v>
      </c>
      <c r="C13">
        <v>97</v>
      </c>
    </row>
    <row r="14" spans="1:3" x14ac:dyDescent="0.2">
      <c r="A14" s="7" t="s">
        <v>23</v>
      </c>
      <c r="B14">
        <v>706</v>
      </c>
      <c r="C14">
        <v>2282</v>
      </c>
    </row>
    <row r="15" spans="1:3" x14ac:dyDescent="0.2">
      <c r="A15" s="7" t="s">
        <v>13</v>
      </c>
      <c r="B15">
        <v>0</v>
      </c>
      <c r="C15">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3E21F-5C3F-4AD4-B4CE-3B7E4323C42C}">
  <dimension ref="A3:C27"/>
  <sheetViews>
    <sheetView workbookViewId="0">
      <selection activeCell="J37" sqref="J37"/>
    </sheetView>
  </sheetViews>
  <sheetFormatPr baseColWidth="10" defaultColWidth="8.83203125" defaultRowHeight="16" x14ac:dyDescent="0.2"/>
  <cols>
    <col min="1" max="1" width="13" bestFit="1" customWidth="1"/>
    <col min="2" max="2" width="15.1640625" bestFit="1" customWidth="1"/>
    <col min="3" max="3" width="17.33203125" bestFit="1" customWidth="1"/>
  </cols>
  <sheetData>
    <row r="3" spans="1:3" x14ac:dyDescent="0.2">
      <c r="A3" s="6" t="s">
        <v>1</v>
      </c>
      <c r="B3" t="s">
        <v>8</v>
      </c>
      <c r="C3" t="s">
        <v>9</v>
      </c>
    </row>
    <row r="4" spans="1:3" x14ac:dyDescent="0.2">
      <c r="A4" s="7">
        <v>1998</v>
      </c>
      <c r="B4" s="5">
        <v>44546</v>
      </c>
      <c r="C4" s="5">
        <v>11500</v>
      </c>
    </row>
    <row r="5" spans="1:3" x14ac:dyDescent="0.2">
      <c r="A5" s="7">
        <v>1999</v>
      </c>
      <c r="B5" s="5">
        <v>43939</v>
      </c>
      <c r="C5" s="5">
        <v>11862</v>
      </c>
    </row>
    <row r="6" spans="1:3" x14ac:dyDescent="0.2">
      <c r="A6" s="7">
        <v>2000</v>
      </c>
      <c r="B6" s="5">
        <v>41047</v>
      </c>
      <c r="C6" s="5">
        <v>10993</v>
      </c>
    </row>
    <row r="7" spans="1:3" x14ac:dyDescent="0.2">
      <c r="A7" s="7">
        <v>2001</v>
      </c>
      <c r="B7" s="5">
        <v>41827</v>
      </c>
      <c r="C7" s="5">
        <v>11126</v>
      </c>
    </row>
    <row r="8" spans="1:3" x14ac:dyDescent="0.2">
      <c r="A8" s="7">
        <v>2002</v>
      </c>
      <c r="B8" s="5">
        <v>42831</v>
      </c>
      <c r="C8" s="5">
        <v>11543</v>
      </c>
    </row>
    <row r="9" spans="1:3" x14ac:dyDescent="0.2">
      <c r="A9" s="7">
        <v>2003</v>
      </c>
      <c r="B9" s="5">
        <v>30041</v>
      </c>
      <c r="C9" s="5">
        <v>7555</v>
      </c>
    </row>
    <row r="10" spans="1:3" x14ac:dyDescent="0.2">
      <c r="A10" s="7">
        <v>2004</v>
      </c>
      <c r="B10" s="5">
        <v>35881</v>
      </c>
      <c r="C10" s="5">
        <v>9646</v>
      </c>
    </row>
    <row r="11" spans="1:3" x14ac:dyDescent="0.2">
      <c r="A11" s="7">
        <v>2005</v>
      </c>
      <c r="B11" s="5">
        <v>36609</v>
      </c>
      <c r="C11" s="5">
        <v>9500</v>
      </c>
    </row>
    <row r="12" spans="1:3" x14ac:dyDescent="0.2">
      <c r="A12" s="7">
        <v>2006</v>
      </c>
      <c r="B12" s="5">
        <v>35076</v>
      </c>
      <c r="C12" s="5">
        <v>9381</v>
      </c>
    </row>
    <row r="13" spans="1:3" x14ac:dyDescent="0.2">
      <c r="A13" s="7">
        <v>2007</v>
      </c>
      <c r="B13" s="5">
        <v>34173</v>
      </c>
      <c r="C13" s="5">
        <v>9225</v>
      </c>
    </row>
    <row r="14" spans="1:3" x14ac:dyDescent="0.2">
      <c r="A14" s="7">
        <v>2008</v>
      </c>
      <c r="B14" s="5">
        <v>35814</v>
      </c>
      <c r="C14" s="5">
        <v>9787</v>
      </c>
    </row>
    <row r="15" spans="1:3" x14ac:dyDescent="0.2">
      <c r="A15" s="7">
        <v>2009</v>
      </c>
      <c r="B15" s="5">
        <v>34081</v>
      </c>
      <c r="C15" s="5">
        <v>9781</v>
      </c>
    </row>
    <row r="16" spans="1:3" x14ac:dyDescent="0.2">
      <c r="A16" s="7">
        <v>2010</v>
      </c>
      <c r="B16" s="5">
        <v>31608</v>
      </c>
      <c r="C16" s="5">
        <v>9262</v>
      </c>
    </row>
    <row r="17" spans="1:3" x14ac:dyDescent="0.2">
      <c r="A17" s="7">
        <v>2011</v>
      </c>
      <c r="B17" s="5">
        <v>28096</v>
      </c>
      <c r="C17" s="5">
        <v>8525</v>
      </c>
    </row>
    <row r="18" spans="1:3" x14ac:dyDescent="0.2">
      <c r="A18" s="7">
        <v>2012</v>
      </c>
      <c r="B18" s="5">
        <v>26243</v>
      </c>
      <c r="C18" s="5">
        <v>7735</v>
      </c>
    </row>
    <row r="19" spans="1:3" x14ac:dyDescent="0.2">
      <c r="A19" s="7">
        <v>2013</v>
      </c>
      <c r="B19" s="5">
        <v>18852</v>
      </c>
      <c r="C19" s="5">
        <v>5558</v>
      </c>
    </row>
    <row r="20" spans="1:3" x14ac:dyDescent="0.2">
      <c r="A20" s="7">
        <v>2014</v>
      </c>
      <c r="B20" s="5">
        <v>16163</v>
      </c>
      <c r="C20" s="5">
        <v>4806</v>
      </c>
    </row>
    <row r="21" spans="1:3" x14ac:dyDescent="0.2">
      <c r="A21" s="7">
        <v>2015</v>
      </c>
      <c r="B21" s="5">
        <v>13583</v>
      </c>
      <c r="C21" s="5">
        <v>4161</v>
      </c>
    </row>
    <row r="22" spans="1:3" x14ac:dyDescent="0.2">
      <c r="A22" s="7">
        <v>2016</v>
      </c>
      <c r="B22" s="5">
        <v>12437</v>
      </c>
      <c r="C22" s="5">
        <v>4101</v>
      </c>
    </row>
    <row r="23" spans="1:3" x14ac:dyDescent="0.2">
      <c r="A23" s="7">
        <v>2017</v>
      </c>
      <c r="B23" s="5">
        <v>14451</v>
      </c>
      <c r="C23" s="5">
        <v>4596</v>
      </c>
    </row>
    <row r="24" spans="1:3" x14ac:dyDescent="0.2">
      <c r="A24" s="7">
        <v>2018</v>
      </c>
      <c r="B24" s="5">
        <v>13140</v>
      </c>
      <c r="C24" s="5">
        <v>4032</v>
      </c>
    </row>
    <row r="25" spans="1:3" x14ac:dyDescent="0.2">
      <c r="A25" s="7">
        <v>2019</v>
      </c>
      <c r="B25" s="5">
        <v>11279</v>
      </c>
      <c r="C25" s="5">
        <v>3247</v>
      </c>
    </row>
    <row r="26" spans="1:3" x14ac:dyDescent="0.2">
      <c r="A26" s="7">
        <v>2020</v>
      </c>
      <c r="B26" s="5">
        <v>13777</v>
      </c>
      <c r="C26" s="5">
        <v>3793</v>
      </c>
    </row>
    <row r="27" spans="1:3" x14ac:dyDescent="0.2">
      <c r="A27" s="7" t="s">
        <v>2</v>
      </c>
      <c r="B27" s="5">
        <v>655494</v>
      </c>
      <c r="C27" s="5">
        <v>181715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F6323-C189-449A-8411-7A024FDD3331}">
  <dimension ref="A1:C27"/>
  <sheetViews>
    <sheetView workbookViewId="0">
      <selection activeCell="J37" sqref="J37"/>
    </sheetView>
  </sheetViews>
  <sheetFormatPr baseColWidth="10" defaultColWidth="8.83203125" defaultRowHeight="16" x14ac:dyDescent="0.2"/>
  <cols>
    <col min="3" max="3" width="9.33203125" customWidth="1"/>
  </cols>
  <sheetData>
    <row r="1" spans="1:3" x14ac:dyDescent="0.2">
      <c r="A1" s="8" t="s">
        <v>25</v>
      </c>
    </row>
    <row r="2" spans="1:3" x14ac:dyDescent="0.2">
      <c r="A2" s="8"/>
    </row>
    <row r="3" spans="1:3" ht="17" thickBot="1" x14ac:dyDescent="0.25">
      <c r="A3" s="9" t="s">
        <v>0</v>
      </c>
      <c r="B3" s="10" t="s">
        <v>6</v>
      </c>
      <c r="C3" s="10" t="s">
        <v>7</v>
      </c>
    </row>
    <row r="4" spans="1:3" ht="17" thickBot="1" x14ac:dyDescent="0.25">
      <c r="A4" s="11">
        <v>1998</v>
      </c>
      <c r="B4" s="12">
        <v>44546</v>
      </c>
      <c r="C4" s="12">
        <v>11500</v>
      </c>
    </row>
    <row r="5" spans="1:3" ht="17" thickBot="1" x14ac:dyDescent="0.25">
      <c r="A5" s="11">
        <v>1999</v>
      </c>
      <c r="B5" s="12">
        <v>43939</v>
      </c>
      <c r="C5" s="12">
        <v>11862</v>
      </c>
    </row>
    <row r="6" spans="1:3" ht="17" thickBot="1" x14ac:dyDescent="0.25">
      <c r="A6" s="11">
        <v>2000</v>
      </c>
      <c r="B6" s="12">
        <v>41047</v>
      </c>
      <c r="C6" s="12">
        <v>10993</v>
      </c>
    </row>
    <row r="7" spans="1:3" ht="17" thickBot="1" x14ac:dyDescent="0.25">
      <c r="A7" s="11">
        <v>2001</v>
      </c>
      <c r="B7" s="12">
        <v>41827</v>
      </c>
      <c r="C7" s="12">
        <v>11126</v>
      </c>
    </row>
    <row r="8" spans="1:3" ht="17" thickBot="1" x14ac:dyDescent="0.25">
      <c r="A8" s="11">
        <v>2002</v>
      </c>
      <c r="B8" s="12">
        <v>42831</v>
      </c>
      <c r="C8" s="12">
        <v>11543</v>
      </c>
    </row>
    <row r="9" spans="1:3" ht="17" thickBot="1" x14ac:dyDescent="0.25">
      <c r="A9" s="11">
        <v>2003</v>
      </c>
      <c r="B9" s="12">
        <v>30041</v>
      </c>
      <c r="C9" s="12">
        <v>7555</v>
      </c>
    </row>
    <row r="10" spans="1:3" ht="17" thickBot="1" x14ac:dyDescent="0.25">
      <c r="A10" s="11">
        <v>2004</v>
      </c>
      <c r="B10" s="12">
        <v>35881</v>
      </c>
      <c r="C10" s="12">
        <v>9646</v>
      </c>
    </row>
    <row r="11" spans="1:3" ht="17" thickBot="1" x14ac:dyDescent="0.25">
      <c r="A11" s="11">
        <v>2005</v>
      </c>
      <c r="B11" s="12">
        <v>36609</v>
      </c>
      <c r="C11" s="12">
        <v>9500</v>
      </c>
    </row>
    <row r="12" spans="1:3" ht="17" thickBot="1" x14ac:dyDescent="0.25">
      <c r="A12" s="11">
        <v>2006</v>
      </c>
      <c r="B12" s="12">
        <v>35076</v>
      </c>
      <c r="C12" s="12">
        <v>9381</v>
      </c>
    </row>
    <row r="13" spans="1:3" ht="17" thickBot="1" x14ac:dyDescent="0.25">
      <c r="A13" s="11">
        <v>2007</v>
      </c>
      <c r="B13" s="12">
        <v>34173</v>
      </c>
      <c r="C13" s="12">
        <v>9225</v>
      </c>
    </row>
    <row r="14" spans="1:3" ht="17" thickBot="1" x14ac:dyDescent="0.25">
      <c r="A14" s="11">
        <v>2008</v>
      </c>
      <c r="B14" s="12">
        <v>35814</v>
      </c>
      <c r="C14" s="12">
        <v>9787</v>
      </c>
    </row>
    <row r="15" spans="1:3" ht="17" thickBot="1" x14ac:dyDescent="0.25">
      <c r="A15" s="11">
        <v>2009</v>
      </c>
      <c r="B15" s="12">
        <v>34081</v>
      </c>
      <c r="C15" s="12">
        <v>9781</v>
      </c>
    </row>
    <row r="16" spans="1:3" ht="17" thickBot="1" x14ac:dyDescent="0.25">
      <c r="A16" s="11">
        <v>2010</v>
      </c>
      <c r="B16" s="12">
        <v>31608</v>
      </c>
      <c r="C16" s="12">
        <v>9262</v>
      </c>
    </row>
    <row r="17" spans="1:3" ht="17" thickBot="1" x14ac:dyDescent="0.25">
      <c r="A17" s="11">
        <v>2011</v>
      </c>
      <c r="B17" s="12">
        <v>28096</v>
      </c>
      <c r="C17" s="12">
        <v>8525</v>
      </c>
    </row>
    <row r="18" spans="1:3" ht="17" thickBot="1" x14ac:dyDescent="0.25">
      <c r="A18" s="11">
        <v>2012</v>
      </c>
      <c r="B18" s="12">
        <v>26243</v>
      </c>
      <c r="C18" s="12">
        <v>7735</v>
      </c>
    </row>
    <row r="19" spans="1:3" ht="17" thickBot="1" x14ac:dyDescent="0.25">
      <c r="A19" s="11">
        <v>2013</v>
      </c>
      <c r="B19" s="12">
        <v>18852</v>
      </c>
      <c r="C19" s="12">
        <v>5558</v>
      </c>
    </row>
    <row r="20" spans="1:3" ht="17" thickBot="1" x14ac:dyDescent="0.25">
      <c r="A20" s="11">
        <v>2014</v>
      </c>
      <c r="B20" s="12">
        <v>16163</v>
      </c>
      <c r="C20" s="12">
        <v>4806</v>
      </c>
    </row>
    <row r="21" spans="1:3" ht="17" thickBot="1" x14ac:dyDescent="0.25">
      <c r="A21" s="11">
        <v>2015</v>
      </c>
      <c r="B21" s="12">
        <v>13583</v>
      </c>
      <c r="C21" s="12">
        <v>4161</v>
      </c>
    </row>
    <row r="22" spans="1:3" ht="17" thickBot="1" x14ac:dyDescent="0.25">
      <c r="A22" s="11">
        <v>2016</v>
      </c>
      <c r="B22" s="12">
        <v>12437</v>
      </c>
      <c r="C22" s="12">
        <v>4101</v>
      </c>
    </row>
    <row r="23" spans="1:3" ht="17" thickBot="1" x14ac:dyDescent="0.25">
      <c r="A23" s="11">
        <v>2017</v>
      </c>
      <c r="B23" s="12">
        <v>14451</v>
      </c>
      <c r="C23" s="12">
        <v>4596</v>
      </c>
    </row>
    <row r="24" spans="1:3" ht="17" thickBot="1" x14ac:dyDescent="0.25">
      <c r="A24" s="11">
        <v>2018</v>
      </c>
      <c r="B24" s="12">
        <v>13140</v>
      </c>
      <c r="C24" s="12">
        <v>4032</v>
      </c>
    </row>
    <row r="25" spans="1:3" ht="17" thickBot="1" x14ac:dyDescent="0.25">
      <c r="A25" s="11">
        <v>2019</v>
      </c>
      <c r="B25" s="12">
        <v>11279</v>
      </c>
      <c r="C25" s="12">
        <v>3247</v>
      </c>
    </row>
    <row r="26" spans="1:3" ht="17" thickBot="1" x14ac:dyDescent="0.25">
      <c r="A26" s="11">
        <v>2020</v>
      </c>
      <c r="B26" s="12">
        <v>13777</v>
      </c>
      <c r="C26" s="12">
        <v>3793</v>
      </c>
    </row>
    <row r="27" spans="1:3" x14ac:dyDescent="0.2">
      <c r="A27" s="11"/>
      <c r="B27" s="11"/>
      <c r="C27" s="11"/>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C7F69-08D0-9A4B-AE01-1DED51316BCD}">
  <dimension ref="A3:D27"/>
  <sheetViews>
    <sheetView workbookViewId="0">
      <selection activeCell="C4" sqref="C4"/>
    </sheetView>
  </sheetViews>
  <sheetFormatPr baseColWidth="10" defaultColWidth="10.6640625" defaultRowHeight="16" x14ac:dyDescent="0.2"/>
  <cols>
    <col min="1" max="1" width="13" bestFit="1" customWidth="1"/>
    <col min="2" max="2" width="17" bestFit="1" customWidth="1"/>
    <col min="3" max="3" width="21" bestFit="1" customWidth="1"/>
    <col min="4" max="69" width="24.83203125" bestFit="1" customWidth="1"/>
    <col min="70" max="70" width="21.83203125" bestFit="1" customWidth="1"/>
    <col min="71" max="71" width="25.83203125" bestFit="1" customWidth="1"/>
    <col min="72" max="72" width="29.6640625" bestFit="1" customWidth="1"/>
  </cols>
  <sheetData>
    <row r="3" spans="1:4" x14ac:dyDescent="0.2">
      <c r="A3" s="6" t="s">
        <v>1</v>
      </c>
      <c r="B3" t="s">
        <v>27</v>
      </c>
      <c r="C3" t="s">
        <v>28</v>
      </c>
      <c r="D3" t="s">
        <v>29</v>
      </c>
    </row>
    <row r="4" spans="1:4" x14ac:dyDescent="0.2">
      <c r="A4" s="7">
        <v>1998</v>
      </c>
      <c r="B4" s="5">
        <v>8970</v>
      </c>
      <c r="C4" s="5">
        <v>44500</v>
      </c>
      <c r="D4" s="5">
        <v>17072</v>
      </c>
    </row>
    <row r="5" spans="1:4" x14ac:dyDescent="0.2">
      <c r="A5" s="7">
        <v>1999</v>
      </c>
      <c r="B5" s="5">
        <v>10222</v>
      </c>
      <c r="C5" s="5">
        <v>42079</v>
      </c>
      <c r="D5" s="5">
        <v>17888</v>
      </c>
    </row>
    <row r="6" spans="1:4" x14ac:dyDescent="0.2">
      <c r="A6" s="7">
        <v>2000</v>
      </c>
      <c r="B6" s="5">
        <v>9717</v>
      </c>
      <c r="C6" s="5">
        <v>39399</v>
      </c>
      <c r="D6" s="5">
        <v>17154</v>
      </c>
    </row>
    <row r="7" spans="1:4" x14ac:dyDescent="0.2">
      <c r="A7" s="7">
        <v>2001</v>
      </c>
      <c r="B7" s="5">
        <v>10331</v>
      </c>
      <c r="C7" s="5">
        <v>40625</v>
      </c>
      <c r="D7" s="5">
        <v>15367</v>
      </c>
    </row>
    <row r="8" spans="1:4" x14ac:dyDescent="0.2">
      <c r="A8" s="7">
        <v>2002</v>
      </c>
      <c r="B8" s="5">
        <v>10058</v>
      </c>
      <c r="C8" s="5">
        <v>42104</v>
      </c>
      <c r="D8" s="5">
        <v>18083</v>
      </c>
    </row>
    <row r="9" spans="1:4" x14ac:dyDescent="0.2">
      <c r="A9" s="7">
        <v>2003</v>
      </c>
      <c r="B9" s="5">
        <v>8528</v>
      </c>
      <c r="C9" s="5">
        <v>29299</v>
      </c>
      <c r="D9" s="5">
        <v>14664</v>
      </c>
    </row>
    <row r="10" spans="1:4" x14ac:dyDescent="0.2">
      <c r="A10" s="7">
        <v>2004</v>
      </c>
      <c r="B10" s="5">
        <v>8199</v>
      </c>
      <c r="C10" s="5">
        <v>35097</v>
      </c>
      <c r="D10" s="5">
        <v>15202</v>
      </c>
    </row>
    <row r="11" spans="1:4" x14ac:dyDescent="0.2">
      <c r="A11" s="7">
        <v>2005</v>
      </c>
      <c r="B11" s="5">
        <v>10426</v>
      </c>
      <c r="C11" s="5">
        <v>35072</v>
      </c>
      <c r="D11" s="5">
        <v>8506</v>
      </c>
    </row>
    <row r="12" spans="1:4" x14ac:dyDescent="0.2">
      <c r="A12" s="7">
        <v>2006</v>
      </c>
      <c r="B12" s="5">
        <v>10258</v>
      </c>
      <c r="C12" s="5">
        <v>33377</v>
      </c>
      <c r="D12" s="5">
        <v>13691</v>
      </c>
    </row>
    <row r="13" spans="1:4" x14ac:dyDescent="0.2">
      <c r="A13" s="7">
        <v>2007</v>
      </c>
      <c r="B13" s="5">
        <v>10424</v>
      </c>
      <c r="C13" s="5">
        <v>32522</v>
      </c>
      <c r="D13" s="5">
        <v>14552</v>
      </c>
    </row>
    <row r="14" spans="1:4" x14ac:dyDescent="0.2">
      <c r="A14" s="7">
        <v>2008</v>
      </c>
      <c r="B14" s="5">
        <v>12050</v>
      </c>
      <c r="C14" s="5">
        <v>32938</v>
      </c>
      <c r="D14" s="5">
        <v>15334</v>
      </c>
    </row>
    <row r="15" spans="1:4" x14ac:dyDescent="0.2">
      <c r="A15" s="7">
        <v>2009</v>
      </c>
      <c r="B15" s="5">
        <v>11912</v>
      </c>
      <c r="C15" s="5">
        <v>31074</v>
      </c>
      <c r="D15" s="5">
        <v>15981</v>
      </c>
    </row>
    <row r="16" spans="1:4" x14ac:dyDescent="0.2">
      <c r="A16" s="7">
        <v>2010</v>
      </c>
      <c r="B16" s="5">
        <v>11306</v>
      </c>
      <c r="C16" s="5">
        <v>28827</v>
      </c>
      <c r="D16" s="5">
        <v>15377</v>
      </c>
    </row>
    <row r="17" spans="1:4" x14ac:dyDescent="0.2">
      <c r="A17" s="7">
        <v>2011</v>
      </c>
      <c r="B17" s="5">
        <v>10411</v>
      </c>
      <c r="C17" s="5">
        <v>25519</v>
      </c>
      <c r="D17" s="5">
        <v>14982</v>
      </c>
    </row>
    <row r="18" spans="1:4" x14ac:dyDescent="0.2">
      <c r="A18" s="7">
        <v>2012</v>
      </c>
      <c r="B18" s="5">
        <v>10578</v>
      </c>
      <c r="C18" s="5">
        <v>22715</v>
      </c>
      <c r="D18" s="5">
        <v>691</v>
      </c>
    </row>
    <row r="19" spans="1:4" x14ac:dyDescent="0.2">
      <c r="A19" s="7">
        <v>2013</v>
      </c>
      <c r="B19" s="5">
        <v>7667</v>
      </c>
      <c r="C19" s="5">
        <v>16471</v>
      </c>
      <c r="D19" s="5">
        <v>287</v>
      </c>
    </row>
    <row r="20" spans="1:4" x14ac:dyDescent="0.2">
      <c r="A20" s="7">
        <v>2014</v>
      </c>
      <c r="B20" s="5">
        <v>6853</v>
      </c>
      <c r="C20" s="5">
        <v>13802</v>
      </c>
      <c r="D20" s="5">
        <v>320</v>
      </c>
    </row>
    <row r="21" spans="1:4" x14ac:dyDescent="0.2">
      <c r="A21" s="7">
        <v>2015</v>
      </c>
      <c r="B21" s="5">
        <v>5714</v>
      </c>
      <c r="C21" s="5">
        <v>11743</v>
      </c>
      <c r="D21" s="5">
        <v>295</v>
      </c>
    </row>
    <row r="22" spans="1:4" x14ac:dyDescent="0.2">
      <c r="A22" s="7">
        <v>2016</v>
      </c>
      <c r="B22" s="5">
        <v>5642</v>
      </c>
      <c r="C22" s="5">
        <v>10649</v>
      </c>
      <c r="D22" s="5">
        <v>254</v>
      </c>
    </row>
    <row r="23" spans="1:4" x14ac:dyDescent="0.2">
      <c r="A23" s="7">
        <v>2017</v>
      </c>
      <c r="B23" s="5">
        <v>8262</v>
      </c>
      <c r="C23" s="5">
        <v>9605</v>
      </c>
      <c r="D23" s="5">
        <v>1202</v>
      </c>
    </row>
    <row r="24" spans="1:4" x14ac:dyDescent="0.2">
      <c r="A24" s="7">
        <v>2018</v>
      </c>
      <c r="B24" s="5">
        <v>7269</v>
      </c>
      <c r="C24" s="5">
        <v>9127</v>
      </c>
      <c r="D24" s="5">
        <v>840</v>
      </c>
    </row>
    <row r="25" spans="1:4" x14ac:dyDescent="0.2">
      <c r="A25" s="7">
        <v>2019</v>
      </c>
      <c r="B25" s="5">
        <v>6258</v>
      </c>
      <c r="C25" s="5">
        <v>7958</v>
      </c>
      <c r="D25" s="5">
        <v>362</v>
      </c>
    </row>
    <row r="26" spans="1:4" x14ac:dyDescent="0.2">
      <c r="A26" s="7">
        <v>2020</v>
      </c>
      <c r="B26" s="5">
        <v>7325</v>
      </c>
      <c r="C26" s="5">
        <v>9820</v>
      </c>
      <c r="D26" s="5">
        <v>473</v>
      </c>
    </row>
    <row r="27" spans="1:4" x14ac:dyDescent="0.2">
      <c r="A27" s="7" t="s">
        <v>2</v>
      </c>
      <c r="B27" s="5">
        <v>9060</v>
      </c>
      <c r="C27" s="5">
        <v>26274.869565217392</v>
      </c>
      <c r="D27" s="5">
        <v>9503.347826086956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BAF99-F28B-6840-B22E-715ACC521937}">
  <dimension ref="B1:Y30"/>
  <sheetViews>
    <sheetView topLeftCell="A2" zoomScale="106" zoomScaleNormal="106" workbookViewId="0">
      <selection activeCell="B3" sqref="B3:E26"/>
    </sheetView>
  </sheetViews>
  <sheetFormatPr baseColWidth="10" defaultColWidth="10.6640625" defaultRowHeight="16" x14ac:dyDescent="0.2"/>
  <cols>
    <col min="3" max="3" width="19.1640625" customWidth="1"/>
    <col min="4" max="4" width="23.1640625" customWidth="1"/>
    <col min="5" max="5" width="26.83203125" customWidth="1"/>
  </cols>
  <sheetData>
    <row r="1" spans="2:25" x14ac:dyDescent="0.2">
      <c r="B1" s="8" t="s">
        <v>30</v>
      </c>
    </row>
    <row r="2" spans="2:25" x14ac:dyDescent="0.2">
      <c r="B2" s="14"/>
      <c r="C2" s="14"/>
      <c r="D2" s="14"/>
      <c r="E2" s="14"/>
    </row>
    <row r="3" spans="2:25" x14ac:dyDescent="0.2">
      <c r="B3" s="21" t="s">
        <v>0</v>
      </c>
      <c r="C3" s="21" t="s">
        <v>26</v>
      </c>
      <c r="D3" s="21" t="s">
        <v>31</v>
      </c>
      <c r="E3" s="21" t="s">
        <v>32</v>
      </c>
    </row>
    <row r="4" spans="2:25" ht="20" x14ac:dyDescent="0.2">
      <c r="B4" s="22">
        <v>1998</v>
      </c>
      <c r="C4" s="23">
        <v>8970</v>
      </c>
      <c r="D4" s="24">
        <v>44500</v>
      </c>
      <c r="E4" s="24">
        <v>17072</v>
      </c>
      <c r="F4" s="2"/>
      <c r="G4" s="2"/>
      <c r="H4" s="2"/>
      <c r="I4" s="2"/>
      <c r="J4" s="2"/>
      <c r="K4" s="2"/>
      <c r="L4" s="2"/>
      <c r="M4" s="2"/>
      <c r="N4" s="2"/>
      <c r="O4" s="2"/>
      <c r="P4" s="2"/>
      <c r="Q4" s="2"/>
      <c r="R4" s="2"/>
      <c r="S4" s="2"/>
      <c r="T4" s="2"/>
      <c r="U4" s="2"/>
      <c r="V4" s="2"/>
      <c r="W4" s="2"/>
      <c r="X4" s="2"/>
      <c r="Y4" s="2"/>
    </row>
    <row r="5" spans="2:25" x14ac:dyDescent="0.2">
      <c r="B5" s="22">
        <v>1999</v>
      </c>
      <c r="C5" s="23">
        <v>10222</v>
      </c>
      <c r="D5" s="23">
        <v>42079</v>
      </c>
      <c r="E5" s="23">
        <v>17888</v>
      </c>
    </row>
    <row r="6" spans="2:25" x14ac:dyDescent="0.2">
      <c r="B6" s="22">
        <v>2000</v>
      </c>
      <c r="C6" s="23">
        <v>9717</v>
      </c>
      <c r="D6" s="23">
        <v>39399</v>
      </c>
      <c r="E6" s="23">
        <v>17154</v>
      </c>
    </row>
    <row r="7" spans="2:25" x14ac:dyDescent="0.2">
      <c r="B7" s="22">
        <v>2001</v>
      </c>
      <c r="C7" s="23">
        <v>10331</v>
      </c>
      <c r="D7" s="23">
        <v>40625</v>
      </c>
      <c r="E7" s="23">
        <v>15367</v>
      </c>
    </row>
    <row r="8" spans="2:25" x14ac:dyDescent="0.2">
      <c r="B8" s="22">
        <v>2002</v>
      </c>
      <c r="C8" s="23">
        <v>10058</v>
      </c>
      <c r="D8" s="23">
        <v>42104</v>
      </c>
      <c r="E8" s="23">
        <v>18083</v>
      </c>
    </row>
    <row r="9" spans="2:25" x14ac:dyDescent="0.2">
      <c r="B9" s="22">
        <v>2003</v>
      </c>
      <c r="C9" s="23">
        <v>8528</v>
      </c>
      <c r="D9" s="23">
        <v>29299</v>
      </c>
      <c r="E9" s="23">
        <v>14664</v>
      </c>
    </row>
    <row r="10" spans="2:25" x14ac:dyDescent="0.2">
      <c r="B10" s="22">
        <v>2004</v>
      </c>
      <c r="C10" s="23">
        <v>8199</v>
      </c>
      <c r="D10" s="23">
        <v>35097</v>
      </c>
      <c r="E10" s="23">
        <v>15202</v>
      </c>
    </row>
    <row r="11" spans="2:25" x14ac:dyDescent="0.2">
      <c r="B11" s="22">
        <v>2005</v>
      </c>
      <c r="C11" s="23">
        <v>10426</v>
      </c>
      <c r="D11" s="23">
        <v>35072</v>
      </c>
      <c r="E11" s="23">
        <v>8506</v>
      </c>
    </row>
    <row r="12" spans="2:25" x14ac:dyDescent="0.2">
      <c r="B12" s="22">
        <v>2006</v>
      </c>
      <c r="C12" s="23">
        <v>10258</v>
      </c>
      <c r="D12" s="23">
        <v>33377</v>
      </c>
      <c r="E12" s="23">
        <v>13691</v>
      </c>
    </row>
    <row r="13" spans="2:25" x14ac:dyDescent="0.2">
      <c r="B13" s="22">
        <v>2007</v>
      </c>
      <c r="C13" s="23">
        <v>10424</v>
      </c>
      <c r="D13" s="23">
        <v>32522</v>
      </c>
      <c r="E13" s="23">
        <v>14552</v>
      </c>
    </row>
    <row r="14" spans="2:25" x14ac:dyDescent="0.2">
      <c r="B14" s="22">
        <v>2008</v>
      </c>
      <c r="C14" s="23">
        <v>12050</v>
      </c>
      <c r="D14" s="23">
        <v>32938</v>
      </c>
      <c r="E14" s="23">
        <v>15334</v>
      </c>
    </row>
    <row r="15" spans="2:25" x14ac:dyDescent="0.2">
      <c r="B15" s="22">
        <v>2009</v>
      </c>
      <c r="C15" s="23">
        <v>11912</v>
      </c>
      <c r="D15" s="23">
        <v>31074</v>
      </c>
      <c r="E15" s="23">
        <v>15981</v>
      </c>
    </row>
    <row r="16" spans="2:25" x14ac:dyDescent="0.2">
      <c r="B16" s="22">
        <v>2010</v>
      </c>
      <c r="C16" s="23">
        <v>11306</v>
      </c>
      <c r="D16" s="23">
        <v>28827</v>
      </c>
      <c r="E16" s="23">
        <v>15377</v>
      </c>
    </row>
    <row r="17" spans="2:24" x14ac:dyDescent="0.2">
      <c r="B17" s="22">
        <v>2011</v>
      </c>
      <c r="C17" s="23">
        <v>10411</v>
      </c>
      <c r="D17" s="23">
        <v>25519</v>
      </c>
      <c r="E17" s="23">
        <v>14982</v>
      </c>
    </row>
    <row r="18" spans="2:24" x14ac:dyDescent="0.2">
      <c r="B18" s="22">
        <v>2012</v>
      </c>
      <c r="C18" s="23">
        <v>10578</v>
      </c>
      <c r="D18" s="23">
        <v>22715</v>
      </c>
      <c r="E18" s="22">
        <v>691</v>
      </c>
    </row>
    <row r="19" spans="2:24" x14ac:dyDescent="0.2">
      <c r="B19" s="22">
        <v>2013</v>
      </c>
      <c r="C19" s="23">
        <v>7667</v>
      </c>
      <c r="D19" s="23">
        <v>16471</v>
      </c>
      <c r="E19" s="22">
        <v>287</v>
      </c>
    </row>
    <row r="20" spans="2:24" x14ac:dyDescent="0.2">
      <c r="B20" s="22">
        <v>2014</v>
      </c>
      <c r="C20" s="23">
        <v>6853</v>
      </c>
      <c r="D20" s="23">
        <v>13802</v>
      </c>
      <c r="E20" s="22">
        <v>320</v>
      </c>
    </row>
    <row r="21" spans="2:24" x14ac:dyDescent="0.2">
      <c r="B21" s="22">
        <v>2015</v>
      </c>
      <c r="C21" s="23">
        <v>5714</v>
      </c>
      <c r="D21" s="23">
        <v>11743</v>
      </c>
      <c r="E21" s="22">
        <v>295</v>
      </c>
    </row>
    <row r="22" spans="2:24" x14ac:dyDescent="0.2">
      <c r="B22" s="22">
        <v>2016</v>
      </c>
      <c r="C22" s="23">
        <v>5642</v>
      </c>
      <c r="D22" s="23">
        <v>10649</v>
      </c>
      <c r="E22" s="22">
        <v>254</v>
      </c>
    </row>
    <row r="23" spans="2:24" x14ac:dyDescent="0.2">
      <c r="B23" s="22">
        <v>2017</v>
      </c>
      <c r="C23" s="23">
        <v>8262</v>
      </c>
      <c r="D23" s="23">
        <v>9605</v>
      </c>
      <c r="E23" s="23">
        <v>1202</v>
      </c>
    </row>
    <row r="24" spans="2:24" x14ac:dyDescent="0.2">
      <c r="B24" s="22">
        <v>2018</v>
      </c>
      <c r="C24" s="23">
        <v>7269</v>
      </c>
      <c r="D24" s="23">
        <v>9127</v>
      </c>
      <c r="E24" s="22">
        <v>840</v>
      </c>
    </row>
    <row r="25" spans="2:24" x14ac:dyDescent="0.2">
      <c r="B25" s="22">
        <v>2019</v>
      </c>
      <c r="C25" s="23">
        <v>6258</v>
      </c>
      <c r="D25" s="23">
        <v>7958</v>
      </c>
      <c r="E25" s="22">
        <v>362</v>
      </c>
    </row>
    <row r="26" spans="2:24" x14ac:dyDescent="0.2">
      <c r="B26" s="22">
        <v>2020</v>
      </c>
      <c r="C26" s="23">
        <v>7325</v>
      </c>
      <c r="D26" s="23">
        <v>9820</v>
      </c>
      <c r="E26" s="22">
        <v>473</v>
      </c>
    </row>
    <row r="27" spans="2:24" x14ac:dyDescent="0.2">
      <c r="B27" s="21"/>
      <c r="C27" s="25"/>
      <c r="D27" s="25"/>
      <c r="E27" s="25"/>
    </row>
    <row r="28" spans="2:24" x14ac:dyDescent="0.2">
      <c r="B28" s="26"/>
      <c r="C28" s="26"/>
      <c r="D28" s="26"/>
      <c r="E28" s="26"/>
    </row>
    <row r="30" spans="2:24" ht="20" x14ac:dyDescent="0.2">
      <c r="B30" s="2"/>
      <c r="C30" s="2"/>
      <c r="D30" s="2"/>
      <c r="E30" s="2"/>
      <c r="F30" s="2"/>
      <c r="G30" s="2"/>
      <c r="H30" s="2"/>
      <c r="I30" s="2"/>
      <c r="J30" s="2"/>
      <c r="K30" s="2"/>
      <c r="L30" s="2"/>
      <c r="M30" s="2"/>
      <c r="N30" s="2"/>
      <c r="O30" s="2"/>
      <c r="P30" s="2"/>
      <c r="Q30" s="2"/>
      <c r="R30" s="2"/>
      <c r="S30" s="2"/>
      <c r="T30" s="2"/>
      <c r="U30" s="2"/>
      <c r="V30" s="2"/>
      <c r="W30" s="2"/>
      <c r="X30"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E4412-1192-448B-94B9-36A957D31AAF}">
  <dimension ref="A1:B14"/>
  <sheetViews>
    <sheetView workbookViewId="0">
      <selection activeCell="J37" sqref="J37"/>
    </sheetView>
  </sheetViews>
  <sheetFormatPr baseColWidth="10" defaultColWidth="8.83203125" defaultRowHeight="16" x14ac:dyDescent="0.2"/>
  <cols>
    <col min="1" max="1" width="18" customWidth="1"/>
    <col min="2" max="2" width="17.5" customWidth="1"/>
  </cols>
  <sheetData>
    <row r="1" spans="1:2" x14ac:dyDescent="0.2">
      <c r="A1" t="s">
        <v>22</v>
      </c>
    </row>
    <row r="2" spans="1:2" x14ac:dyDescent="0.2">
      <c r="A2" s="8" t="s">
        <v>11</v>
      </c>
      <c r="B2" s="8" t="s">
        <v>12</v>
      </c>
    </row>
    <row r="3" spans="1:2" x14ac:dyDescent="0.2">
      <c r="A3" t="s">
        <v>13</v>
      </c>
      <c r="B3">
        <v>0.12</v>
      </c>
    </row>
    <row r="4" spans="1:2" x14ac:dyDescent="0.2">
      <c r="A4" t="s">
        <v>14</v>
      </c>
      <c r="B4">
        <v>0.87</v>
      </c>
    </row>
    <row r="5" spans="1:2" x14ac:dyDescent="0.2">
      <c r="A5" t="s">
        <v>15</v>
      </c>
      <c r="B5">
        <v>8.19</v>
      </c>
    </row>
    <row r="6" spans="1:2" x14ac:dyDescent="0.2">
      <c r="A6" t="s">
        <v>23</v>
      </c>
      <c r="B6">
        <v>13.47</v>
      </c>
    </row>
    <row r="7" spans="1:2" x14ac:dyDescent="0.2">
      <c r="A7" t="s">
        <v>10</v>
      </c>
      <c r="B7">
        <v>8.43</v>
      </c>
    </row>
    <row r="8" spans="1:2" x14ac:dyDescent="0.2">
      <c r="A8" t="s">
        <v>16</v>
      </c>
      <c r="B8">
        <v>13.27</v>
      </c>
    </row>
    <row r="9" spans="1:2" x14ac:dyDescent="0.2">
      <c r="A9" t="s">
        <v>17</v>
      </c>
      <c r="B9">
        <v>2.8</v>
      </c>
    </row>
    <row r="10" spans="1:2" x14ac:dyDescent="0.2">
      <c r="A10" t="s">
        <v>18</v>
      </c>
    </row>
    <row r="11" spans="1:2" x14ac:dyDescent="0.2">
      <c r="A11" t="s">
        <v>19</v>
      </c>
      <c r="B11">
        <v>2.2000000000000002</v>
      </c>
    </row>
    <row r="12" spans="1:2" x14ac:dyDescent="0.2">
      <c r="A12" t="s">
        <v>20</v>
      </c>
      <c r="B12">
        <v>2.2400000000000002</v>
      </c>
    </row>
    <row r="13" spans="1:2" x14ac:dyDescent="0.2">
      <c r="A13" t="s">
        <v>21</v>
      </c>
      <c r="B13">
        <v>1.65</v>
      </c>
    </row>
    <row r="14" spans="1:2" x14ac:dyDescent="0.2">
      <c r="A14" t="s">
        <v>24</v>
      </c>
      <c r="B14">
        <v>3.18</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330DD-63C6-1C4A-BD06-AF1DBE8A61B3}">
  <dimension ref="D4:T46"/>
  <sheetViews>
    <sheetView showGridLines="0" tabSelected="1" zoomScale="74" zoomScaleNormal="171" workbookViewId="0">
      <selection activeCell="W24" sqref="W24"/>
    </sheetView>
  </sheetViews>
  <sheetFormatPr baseColWidth="10" defaultColWidth="11.1640625" defaultRowHeight="16" x14ac:dyDescent="0.2"/>
  <sheetData>
    <row r="4" spans="4:20" x14ac:dyDescent="0.2">
      <c r="D4" s="13"/>
      <c r="E4" s="13"/>
      <c r="F4" s="13"/>
      <c r="G4" s="13"/>
      <c r="H4" s="13"/>
      <c r="I4" s="13"/>
      <c r="J4" s="13"/>
      <c r="K4" s="13"/>
      <c r="L4" s="13"/>
      <c r="M4" s="13"/>
      <c r="N4" s="13"/>
      <c r="O4" s="13"/>
      <c r="P4" s="13"/>
      <c r="Q4" s="13"/>
      <c r="R4" s="13"/>
      <c r="S4" s="13"/>
      <c r="T4" s="13"/>
    </row>
    <row r="5" spans="4:20" x14ac:dyDescent="0.2">
      <c r="D5" s="13"/>
      <c r="E5" s="13"/>
      <c r="F5" s="13"/>
      <c r="G5" s="13"/>
      <c r="H5" s="13"/>
      <c r="I5" s="13"/>
      <c r="J5" s="13"/>
      <c r="K5" s="13"/>
      <c r="L5" s="13"/>
      <c r="M5" s="13"/>
      <c r="N5" s="13"/>
      <c r="O5" s="13"/>
      <c r="P5" s="13"/>
      <c r="Q5" s="13"/>
      <c r="R5" s="13"/>
      <c r="S5" s="13"/>
      <c r="T5" s="13"/>
    </row>
    <row r="6" spans="4:20" x14ac:dyDescent="0.2">
      <c r="D6" s="13"/>
      <c r="E6" s="13"/>
      <c r="F6" s="13"/>
      <c r="G6" s="13"/>
      <c r="H6" s="13"/>
      <c r="I6" s="13"/>
      <c r="J6" s="13"/>
      <c r="K6" s="13"/>
      <c r="L6" s="13"/>
      <c r="M6" s="13"/>
      <c r="N6" s="13"/>
      <c r="O6" s="13"/>
      <c r="P6" s="13"/>
      <c r="Q6" s="13"/>
      <c r="R6" s="13"/>
      <c r="S6" s="13"/>
      <c r="T6" s="13"/>
    </row>
    <row r="7" spans="4:20" x14ac:dyDescent="0.2">
      <c r="D7" s="13"/>
      <c r="E7" s="13"/>
      <c r="F7" s="13"/>
      <c r="G7" s="13"/>
      <c r="H7" s="13"/>
      <c r="I7" s="13"/>
      <c r="J7" s="13"/>
      <c r="K7" s="13"/>
      <c r="L7" s="13"/>
      <c r="M7" s="13"/>
      <c r="N7" s="13"/>
      <c r="O7" s="13"/>
      <c r="P7" s="13"/>
      <c r="Q7" s="13"/>
      <c r="R7" s="13"/>
      <c r="S7" s="13"/>
      <c r="T7" s="13"/>
    </row>
    <row r="8" spans="4:20" x14ac:dyDescent="0.2">
      <c r="D8" s="13"/>
      <c r="E8" s="13"/>
      <c r="F8" s="13"/>
      <c r="G8" s="13"/>
      <c r="H8" s="13"/>
      <c r="I8" s="13"/>
      <c r="J8" s="13"/>
      <c r="K8" s="13"/>
      <c r="L8" s="13"/>
      <c r="M8" s="13"/>
      <c r="N8" s="13"/>
      <c r="O8" s="13"/>
      <c r="P8" s="13"/>
      <c r="Q8" s="13"/>
      <c r="R8" s="13"/>
      <c r="S8" s="13"/>
      <c r="T8" s="13"/>
    </row>
    <row r="9" spans="4:20" x14ac:dyDescent="0.2">
      <c r="D9" s="13"/>
      <c r="E9" s="13"/>
      <c r="F9" s="13"/>
      <c r="G9" s="13"/>
      <c r="H9" s="13"/>
      <c r="I9" s="13"/>
      <c r="J9" s="13"/>
      <c r="K9" s="13"/>
      <c r="L9" s="13"/>
      <c r="M9" s="13"/>
      <c r="N9" s="13"/>
      <c r="O9" s="13"/>
      <c r="P9" s="13"/>
      <c r="Q9" s="13"/>
      <c r="R9" s="13"/>
      <c r="S9" s="13"/>
      <c r="T9" s="13"/>
    </row>
    <row r="10" spans="4:20" x14ac:dyDescent="0.2">
      <c r="D10" s="13"/>
      <c r="E10" s="13"/>
      <c r="F10" s="13"/>
      <c r="G10" s="13"/>
      <c r="H10" s="13"/>
      <c r="I10" s="13"/>
      <c r="J10" s="13"/>
      <c r="K10" s="13"/>
      <c r="L10" s="13"/>
      <c r="M10" s="13"/>
      <c r="N10" s="13"/>
      <c r="O10" s="13"/>
      <c r="P10" s="13"/>
      <c r="Q10" s="13"/>
      <c r="R10" s="13"/>
      <c r="S10" s="13"/>
      <c r="T10" s="13"/>
    </row>
    <row r="11" spans="4:20" x14ac:dyDescent="0.2">
      <c r="D11" s="13"/>
      <c r="E11" s="13"/>
      <c r="F11" s="13"/>
      <c r="G11" s="13"/>
      <c r="H11" s="13"/>
      <c r="I11" s="13"/>
      <c r="J11" s="13"/>
      <c r="K11" s="13"/>
      <c r="L11" s="13"/>
      <c r="M11" s="13"/>
      <c r="N11" s="13"/>
      <c r="O11" s="13"/>
      <c r="P11" s="13"/>
      <c r="Q11" s="13"/>
      <c r="R11" s="13"/>
      <c r="S11" s="13"/>
      <c r="T11" s="13"/>
    </row>
    <row r="12" spans="4:20" x14ac:dyDescent="0.2">
      <c r="D12" s="13"/>
      <c r="E12" s="13"/>
      <c r="F12" s="13"/>
      <c r="G12" s="13"/>
      <c r="H12" s="13"/>
      <c r="I12" s="13"/>
      <c r="J12" s="13"/>
      <c r="K12" s="13"/>
      <c r="L12" s="13"/>
      <c r="M12" s="13"/>
      <c r="N12" s="13"/>
      <c r="O12" s="13"/>
      <c r="P12" s="13"/>
      <c r="Q12" s="13"/>
      <c r="R12" s="13"/>
      <c r="S12" s="13"/>
      <c r="T12" s="13"/>
    </row>
    <row r="13" spans="4:20" x14ac:dyDescent="0.2">
      <c r="D13" s="13"/>
      <c r="E13" s="13"/>
      <c r="F13" s="13"/>
      <c r="G13" s="13"/>
      <c r="H13" s="13"/>
      <c r="I13" s="13"/>
      <c r="J13" s="13"/>
      <c r="K13" s="13"/>
      <c r="L13" s="13"/>
      <c r="M13" s="13"/>
      <c r="N13" s="13"/>
      <c r="O13" s="13"/>
      <c r="P13" s="13"/>
      <c r="Q13" s="13"/>
      <c r="R13" s="13"/>
      <c r="S13" s="13"/>
      <c r="T13" s="13"/>
    </row>
    <row r="14" spans="4:20" x14ac:dyDescent="0.2">
      <c r="D14" s="13"/>
      <c r="E14" s="13"/>
      <c r="F14" s="13"/>
      <c r="G14" s="13"/>
      <c r="H14" s="13"/>
      <c r="I14" s="13"/>
      <c r="J14" s="13"/>
      <c r="K14" s="13"/>
      <c r="L14" s="13"/>
      <c r="M14" s="13"/>
      <c r="N14" s="13"/>
      <c r="O14" s="13"/>
      <c r="P14" s="13"/>
      <c r="Q14" s="13"/>
      <c r="R14" s="13"/>
      <c r="S14" s="13"/>
      <c r="T14" s="13"/>
    </row>
    <row r="15" spans="4:20" x14ac:dyDescent="0.2">
      <c r="D15" s="13"/>
      <c r="E15" s="13"/>
      <c r="F15" s="13"/>
      <c r="G15" s="13"/>
      <c r="H15" s="13"/>
      <c r="I15" s="13"/>
      <c r="J15" s="13"/>
      <c r="K15" s="13"/>
      <c r="L15" s="13"/>
      <c r="M15" s="13"/>
      <c r="N15" s="13"/>
      <c r="O15" s="13"/>
      <c r="P15" s="13"/>
      <c r="Q15" s="13"/>
      <c r="R15" s="13"/>
      <c r="S15" s="13"/>
      <c r="T15" s="13"/>
    </row>
    <row r="16" spans="4:20" x14ac:dyDescent="0.2">
      <c r="D16" s="13"/>
      <c r="E16" s="13"/>
      <c r="F16" s="13"/>
      <c r="G16" s="13"/>
      <c r="H16" s="13"/>
      <c r="I16" s="13"/>
      <c r="J16" s="13"/>
      <c r="K16" s="13"/>
      <c r="L16" s="13"/>
      <c r="M16" s="13"/>
      <c r="N16" s="13"/>
      <c r="O16" s="13"/>
      <c r="P16" s="13"/>
      <c r="Q16" s="13"/>
      <c r="R16" s="13"/>
      <c r="S16" s="13"/>
      <c r="T16" s="13"/>
    </row>
    <row r="17" spans="4:20" x14ac:dyDescent="0.2">
      <c r="D17" s="13"/>
      <c r="E17" s="13"/>
      <c r="F17" s="13"/>
      <c r="G17" s="13"/>
      <c r="H17" s="13"/>
      <c r="I17" s="13"/>
      <c r="J17" s="13"/>
      <c r="K17" s="13"/>
      <c r="L17" s="13"/>
      <c r="M17" s="13"/>
      <c r="N17" s="13"/>
      <c r="O17" s="13"/>
      <c r="P17" s="13"/>
      <c r="Q17" s="13"/>
      <c r="R17" s="13"/>
      <c r="S17" s="13"/>
      <c r="T17" s="13"/>
    </row>
    <row r="18" spans="4:20" x14ac:dyDescent="0.2">
      <c r="D18" s="13"/>
      <c r="E18" s="13"/>
      <c r="F18" s="13"/>
      <c r="G18" s="13"/>
      <c r="H18" s="13"/>
      <c r="I18" s="13"/>
      <c r="J18" s="13"/>
      <c r="K18" s="13"/>
      <c r="L18" s="13"/>
      <c r="M18" s="13"/>
      <c r="N18" s="13"/>
      <c r="O18" s="13"/>
      <c r="P18" s="13"/>
      <c r="Q18" s="13"/>
      <c r="R18" s="13"/>
      <c r="S18" s="13"/>
      <c r="T18" s="13"/>
    </row>
    <row r="19" spans="4:20" x14ac:dyDescent="0.2">
      <c r="D19" s="13"/>
      <c r="E19" s="13"/>
      <c r="F19" s="13"/>
      <c r="G19" s="13"/>
      <c r="H19" s="13"/>
      <c r="I19" s="13"/>
      <c r="J19" s="13"/>
      <c r="K19" s="13"/>
      <c r="L19" s="13"/>
      <c r="M19" s="13"/>
      <c r="N19" s="13"/>
      <c r="O19" s="13"/>
      <c r="P19" s="13"/>
      <c r="Q19" s="13"/>
      <c r="R19" s="13"/>
      <c r="S19" s="13"/>
      <c r="T19" s="13"/>
    </row>
    <row r="20" spans="4:20" x14ac:dyDescent="0.2">
      <c r="D20" s="13"/>
      <c r="E20" s="13"/>
      <c r="F20" s="13"/>
      <c r="G20" s="13"/>
      <c r="H20" s="13"/>
      <c r="I20" s="13"/>
      <c r="J20" s="13"/>
      <c r="K20" s="13"/>
      <c r="L20" s="13"/>
      <c r="M20" s="13"/>
      <c r="N20" s="13"/>
      <c r="O20" s="13"/>
      <c r="P20" s="13"/>
      <c r="Q20" s="13"/>
      <c r="R20" s="13"/>
      <c r="S20" s="13"/>
      <c r="T20" s="13"/>
    </row>
    <row r="21" spans="4:20" x14ac:dyDescent="0.2">
      <c r="D21" s="13"/>
      <c r="E21" s="13"/>
      <c r="F21" s="13"/>
      <c r="G21" s="13"/>
      <c r="H21" s="13"/>
      <c r="I21" s="13"/>
      <c r="J21" s="13"/>
      <c r="K21" s="13"/>
      <c r="L21" s="13"/>
      <c r="M21" s="13"/>
      <c r="N21" s="13"/>
      <c r="O21" s="13"/>
      <c r="P21" s="13"/>
      <c r="Q21" s="13"/>
      <c r="R21" s="13"/>
      <c r="S21" s="13"/>
      <c r="T21" s="13"/>
    </row>
    <row r="22" spans="4:20" x14ac:dyDescent="0.2">
      <c r="D22" s="13"/>
      <c r="E22" s="13"/>
      <c r="F22" s="13"/>
      <c r="G22" s="13"/>
      <c r="H22" s="13"/>
      <c r="I22" s="13"/>
      <c r="J22" s="13"/>
      <c r="K22" s="13"/>
      <c r="L22" s="13"/>
      <c r="M22" s="13"/>
      <c r="N22" s="13"/>
      <c r="O22" s="13"/>
      <c r="P22" s="13"/>
      <c r="Q22" s="13"/>
      <c r="R22" s="13"/>
      <c r="S22" s="13"/>
      <c r="T22" s="13"/>
    </row>
    <row r="23" spans="4:20" x14ac:dyDescent="0.2">
      <c r="D23" s="13"/>
      <c r="E23" s="13"/>
      <c r="F23" s="13"/>
      <c r="G23" s="13"/>
      <c r="H23" s="13"/>
      <c r="I23" s="13"/>
      <c r="J23" s="13"/>
      <c r="K23" s="13"/>
      <c r="L23" s="13"/>
      <c r="M23" s="13"/>
      <c r="N23" s="13"/>
      <c r="O23" s="13"/>
      <c r="P23" s="13"/>
      <c r="Q23" s="13"/>
      <c r="R23" s="13"/>
      <c r="S23" s="13"/>
      <c r="T23" s="13"/>
    </row>
    <row r="24" spans="4:20" x14ac:dyDescent="0.2">
      <c r="D24" s="13"/>
      <c r="E24" s="13"/>
      <c r="F24" s="13"/>
      <c r="G24" s="13"/>
      <c r="H24" s="13"/>
      <c r="I24" s="13"/>
      <c r="J24" s="13"/>
      <c r="K24" s="13"/>
      <c r="L24" s="13"/>
      <c r="M24" s="13"/>
      <c r="N24" s="13"/>
      <c r="O24" s="13"/>
      <c r="P24" s="13"/>
      <c r="Q24" s="13"/>
      <c r="R24" s="13"/>
      <c r="S24" s="13"/>
      <c r="T24" s="13"/>
    </row>
    <row r="25" spans="4:20" x14ac:dyDescent="0.2">
      <c r="D25" s="13"/>
      <c r="E25" s="13"/>
      <c r="F25" s="13"/>
      <c r="G25" s="13"/>
      <c r="H25" s="13"/>
      <c r="I25" s="13"/>
      <c r="J25" s="13"/>
      <c r="K25" s="13"/>
      <c r="L25" s="13"/>
      <c r="M25" s="13"/>
      <c r="N25" s="13"/>
      <c r="O25" s="13"/>
      <c r="P25" s="13"/>
      <c r="Q25" s="13"/>
      <c r="R25" s="13"/>
      <c r="S25" s="13"/>
      <c r="T25" s="13"/>
    </row>
    <row r="26" spans="4:20" x14ac:dyDescent="0.2">
      <c r="D26" s="13"/>
      <c r="E26" s="13"/>
      <c r="F26" s="13"/>
      <c r="G26" s="13"/>
      <c r="H26" s="13"/>
      <c r="I26" s="13"/>
      <c r="J26" s="13"/>
      <c r="K26" s="13"/>
      <c r="L26" s="13"/>
      <c r="M26" s="13"/>
      <c r="N26" s="13"/>
      <c r="O26" s="13"/>
      <c r="P26" s="13"/>
      <c r="Q26" s="13"/>
      <c r="R26" s="13"/>
      <c r="S26" s="13"/>
      <c r="T26" s="13"/>
    </row>
    <row r="27" spans="4:20" x14ac:dyDescent="0.2">
      <c r="D27" s="13"/>
      <c r="E27" s="13"/>
      <c r="F27" s="13"/>
      <c r="G27" s="13"/>
      <c r="H27" s="13"/>
      <c r="I27" s="13"/>
      <c r="J27" s="13"/>
      <c r="K27" s="13"/>
      <c r="L27" s="13"/>
      <c r="M27" s="13"/>
      <c r="N27" s="13"/>
      <c r="O27" s="13"/>
      <c r="P27" s="13"/>
      <c r="Q27" s="13"/>
      <c r="R27" s="13"/>
      <c r="S27" s="13"/>
      <c r="T27" s="13"/>
    </row>
    <row r="28" spans="4:20" x14ac:dyDescent="0.2">
      <c r="D28" s="13"/>
      <c r="E28" s="13"/>
      <c r="F28" s="13"/>
      <c r="G28" s="13"/>
      <c r="H28" s="13"/>
      <c r="I28" s="13"/>
      <c r="J28" s="13"/>
      <c r="K28" s="13"/>
      <c r="L28" s="13"/>
      <c r="M28" s="13"/>
      <c r="N28" s="13"/>
      <c r="O28" s="13"/>
      <c r="P28" s="13"/>
      <c r="Q28" s="13"/>
      <c r="R28" s="13"/>
      <c r="S28" s="13"/>
      <c r="T28" s="13"/>
    </row>
    <row r="29" spans="4:20" x14ac:dyDescent="0.2">
      <c r="D29" s="13"/>
      <c r="E29" s="13"/>
      <c r="F29" s="13"/>
      <c r="G29" s="13"/>
      <c r="H29" s="13"/>
      <c r="I29" s="13"/>
      <c r="J29" s="13"/>
      <c r="K29" s="13"/>
      <c r="L29" s="13"/>
      <c r="M29" s="13"/>
      <c r="N29" s="13"/>
      <c r="O29" s="13"/>
      <c r="P29" s="13"/>
      <c r="Q29" s="13"/>
      <c r="R29" s="13"/>
      <c r="S29" s="13"/>
      <c r="T29" s="13"/>
    </row>
    <row r="30" spans="4:20" x14ac:dyDescent="0.2">
      <c r="D30" s="13"/>
      <c r="E30" s="13"/>
      <c r="F30" s="13"/>
      <c r="G30" s="13"/>
      <c r="H30" s="13"/>
      <c r="I30" s="13"/>
      <c r="J30" s="13"/>
      <c r="K30" s="13"/>
      <c r="L30" s="13"/>
      <c r="M30" s="13"/>
      <c r="N30" s="13"/>
      <c r="O30" s="13"/>
      <c r="P30" s="13"/>
      <c r="Q30" s="13"/>
      <c r="R30" s="13"/>
      <c r="S30" s="13"/>
      <c r="T30" s="13"/>
    </row>
    <row r="31" spans="4:20" x14ac:dyDescent="0.2">
      <c r="D31" s="13"/>
      <c r="E31" s="13"/>
      <c r="F31" s="13"/>
      <c r="G31" s="13"/>
      <c r="H31" s="13"/>
      <c r="I31" s="13"/>
      <c r="J31" s="13"/>
      <c r="K31" s="13"/>
      <c r="L31" s="13"/>
      <c r="M31" s="13"/>
      <c r="N31" s="13"/>
      <c r="O31" s="13"/>
      <c r="P31" s="13"/>
      <c r="Q31" s="13"/>
      <c r="R31" s="13"/>
      <c r="S31" s="13"/>
      <c r="T31" s="13"/>
    </row>
    <row r="32" spans="4:20" x14ac:dyDescent="0.2">
      <c r="D32" s="13"/>
      <c r="E32" s="13"/>
      <c r="F32" s="13"/>
      <c r="G32" s="13"/>
      <c r="H32" s="13"/>
      <c r="I32" s="13"/>
      <c r="J32" s="13"/>
      <c r="K32" s="13"/>
      <c r="L32" s="13"/>
      <c r="M32" s="13"/>
      <c r="N32" s="13"/>
      <c r="O32" s="13"/>
      <c r="P32" s="13"/>
      <c r="Q32" s="13"/>
      <c r="R32" s="13"/>
      <c r="S32" s="13"/>
      <c r="T32" s="13"/>
    </row>
    <row r="33" spans="4:20" x14ac:dyDescent="0.2">
      <c r="D33" s="13"/>
      <c r="E33" s="13"/>
      <c r="F33" s="13"/>
      <c r="G33" s="13"/>
      <c r="H33" s="13"/>
      <c r="I33" s="13"/>
      <c r="J33" s="13"/>
      <c r="K33" s="13"/>
      <c r="L33" s="13"/>
      <c r="M33" s="13"/>
      <c r="N33" s="13"/>
      <c r="O33" s="13"/>
      <c r="P33" s="13"/>
      <c r="Q33" s="13"/>
      <c r="R33" s="13"/>
      <c r="S33" s="13"/>
      <c r="T33" s="13"/>
    </row>
    <row r="34" spans="4:20" x14ac:dyDescent="0.2">
      <c r="D34" s="13"/>
      <c r="E34" s="13"/>
      <c r="F34" s="13"/>
      <c r="G34" s="13"/>
      <c r="H34" s="13"/>
      <c r="I34" s="13"/>
      <c r="J34" s="13"/>
      <c r="K34" s="13"/>
      <c r="L34" s="13"/>
      <c r="M34" s="13"/>
      <c r="N34" s="13"/>
      <c r="O34" s="13"/>
      <c r="P34" s="13"/>
      <c r="Q34" s="13"/>
      <c r="R34" s="13"/>
      <c r="S34" s="13"/>
      <c r="T34" s="13"/>
    </row>
    <row r="35" spans="4:20" x14ac:dyDescent="0.2">
      <c r="D35" s="13"/>
      <c r="E35" s="13"/>
      <c r="F35" s="13"/>
      <c r="G35" s="13"/>
      <c r="H35" s="13"/>
      <c r="I35" s="13"/>
      <c r="J35" s="13"/>
      <c r="K35" s="13"/>
      <c r="L35" s="13"/>
      <c r="M35" s="13"/>
      <c r="N35" s="13"/>
      <c r="O35" s="13"/>
      <c r="P35" s="13"/>
      <c r="Q35" s="13"/>
      <c r="R35" s="13"/>
      <c r="S35" s="13"/>
      <c r="T35" s="13"/>
    </row>
    <row r="36" spans="4:20" x14ac:dyDescent="0.2">
      <c r="D36" s="13"/>
      <c r="E36" s="13"/>
      <c r="F36" s="13"/>
      <c r="G36" s="13"/>
      <c r="H36" s="13"/>
      <c r="I36" s="13"/>
      <c r="J36" s="13"/>
      <c r="K36" s="13"/>
      <c r="L36" s="13"/>
      <c r="M36" s="13"/>
      <c r="N36" s="13"/>
      <c r="O36" s="13"/>
      <c r="P36" s="13"/>
      <c r="Q36" s="13"/>
      <c r="R36" s="13"/>
      <c r="S36" s="13"/>
      <c r="T36" s="13"/>
    </row>
    <row r="37" spans="4:20" x14ac:dyDescent="0.2">
      <c r="D37" s="13"/>
      <c r="E37" s="13"/>
      <c r="F37" s="13"/>
      <c r="G37" s="13"/>
      <c r="H37" s="13"/>
      <c r="I37" s="13"/>
      <c r="J37" s="13"/>
      <c r="K37" s="13"/>
      <c r="L37" s="13"/>
      <c r="M37" s="13"/>
      <c r="N37" s="13"/>
      <c r="O37" s="13"/>
      <c r="P37" s="13"/>
      <c r="Q37" s="13"/>
      <c r="R37" s="13"/>
      <c r="S37" s="13"/>
      <c r="T37" s="13"/>
    </row>
    <row r="38" spans="4:20" x14ac:dyDescent="0.2">
      <c r="D38" s="13"/>
      <c r="E38" s="13"/>
      <c r="F38" s="13"/>
      <c r="G38" s="13"/>
      <c r="H38" s="13"/>
      <c r="I38" s="13"/>
      <c r="J38" s="13"/>
      <c r="K38" s="13"/>
      <c r="L38" s="13"/>
      <c r="M38" s="13"/>
      <c r="N38" s="13"/>
      <c r="O38" s="13"/>
      <c r="P38" s="13"/>
      <c r="Q38" s="13"/>
      <c r="R38" s="13"/>
      <c r="S38" s="13"/>
      <c r="T38" s="13"/>
    </row>
    <row r="39" spans="4:20" x14ac:dyDescent="0.2">
      <c r="D39" s="13"/>
      <c r="E39" s="13"/>
      <c r="F39" s="13"/>
      <c r="G39" s="13"/>
      <c r="H39" s="13"/>
      <c r="I39" s="13"/>
      <c r="J39" s="13"/>
      <c r="K39" s="13"/>
      <c r="L39" s="13"/>
      <c r="M39" s="13"/>
      <c r="N39" s="13"/>
      <c r="O39" s="13"/>
      <c r="P39" s="13"/>
      <c r="Q39" s="13"/>
      <c r="R39" s="13"/>
      <c r="S39" s="13"/>
      <c r="T39" s="13"/>
    </row>
    <row r="40" spans="4:20" x14ac:dyDescent="0.2">
      <c r="D40" s="13"/>
      <c r="E40" s="13"/>
      <c r="F40" s="13"/>
      <c r="G40" s="13"/>
      <c r="H40" s="13"/>
      <c r="I40" s="13"/>
      <c r="J40" s="13"/>
      <c r="K40" s="13"/>
      <c r="L40" s="13"/>
      <c r="M40" s="13"/>
      <c r="N40" s="13"/>
      <c r="O40" s="13"/>
      <c r="P40" s="13"/>
      <c r="Q40" s="13"/>
      <c r="R40" s="13"/>
      <c r="S40" s="13"/>
      <c r="T40" s="13"/>
    </row>
    <row r="41" spans="4:20" x14ac:dyDescent="0.2">
      <c r="D41" s="13"/>
      <c r="E41" s="13"/>
      <c r="F41" s="13"/>
      <c r="G41" s="13"/>
      <c r="H41" s="13"/>
      <c r="I41" s="13"/>
      <c r="J41" s="13"/>
      <c r="K41" s="13"/>
      <c r="L41" s="13"/>
      <c r="M41" s="13"/>
      <c r="N41" s="13"/>
      <c r="O41" s="13"/>
      <c r="P41" s="13"/>
      <c r="Q41" s="13"/>
      <c r="R41" s="13"/>
      <c r="S41" s="13"/>
      <c r="T41" s="13"/>
    </row>
    <row r="42" spans="4:20" x14ac:dyDescent="0.2">
      <c r="D42" s="13"/>
      <c r="E42" s="13"/>
      <c r="F42" s="13"/>
      <c r="G42" s="13"/>
      <c r="H42" s="13"/>
      <c r="I42" s="13"/>
      <c r="J42" s="13"/>
      <c r="K42" s="13"/>
      <c r="L42" s="13"/>
      <c r="M42" s="13"/>
      <c r="N42" s="13"/>
      <c r="O42" s="13"/>
      <c r="P42" s="13"/>
      <c r="Q42" s="13"/>
      <c r="R42" s="13"/>
      <c r="S42" s="13"/>
      <c r="T42" s="13"/>
    </row>
    <row r="43" spans="4:20" x14ac:dyDescent="0.2">
      <c r="D43" s="13"/>
      <c r="E43" s="13"/>
      <c r="F43" s="13"/>
      <c r="G43" s="13"/>
      <c r="H43" s="13"/>
      <c r="I43" s="13"/>
      <c r="J43" s="13"/>
      <c r="K43" s="13"/>
      <c r="L43" s="13"/>
      <c r="M43" s="13"/>
      <c r="N43" s="13"/>
      <c r="O43" s="13"/>
      <c r="P43" s="13"/>
      <c r="Q43" s="13"/>
      <c r="R43" s="13"/>
      <c r="S43" s="13"/>
      <c r="T43" s="13"/>
    </row>
    <row r="44" spans="4:20" x14ac:dyDescent="0.2">
      <c r="D44" s="13"/>
      <c r="E44" s="13"/>
      <c r="F44" s="13"/>
      <c r="G44" s="13"/>
      <c r="H44" s="13"/>
      <c r="I44" s="13"/>
      <c r="J44" s="13"/>
      <c r="K44" s="13"/>
      <c r="L44" s="13"/>
      <c r="M44" s="13"/>
      <c r="N44" s="13"/>
      <c r="O44" s="13"/>
      <c r="P44" s="13"/>
      <c r="Q44" s="13"/>
      <c r="R44" s="13"/>
      <c r="S44" s="13"/>
      <c r="T44" s="13"/>
    </row>
    <row r="45" spans="4:20" x14ac:dyDescent="0.2">
      <c r="D45" s="13"/>
      <c r="E45" s="13"/>
      <c r="F45" s="13"/>
      <c r="G45" s="13"/>
      <c r="H45" s="13"/>
      <c r="I45" s="13"/>
      <c r="J45" s="13"/>
      <c r="K45" s="13"/>
      <c r="L45" s="13"/>
      <c r="M45" s="13"/>
      <c r="N45" s="13"/>
      <c r="O45" s="13"/>
      <c r="P45" s="13"/>
      <c r="Q45" s="13"/>
      <c r="R45" s="13"/>
      <c r="S45" s="13"/>
      <c r="T45" s="13"/>
    </row>
    <row r="46" spans="4:20" x14ac:dyDescent="0.2">
      <c r="D46" s="13"/>
      <c r="E46" s="13"/>
      <c r="F46" s="13"/>
      <c r="G46" s="13"/>
      <c r="H46" s="13"/>
      <c r="I46" s="13"/>
      <c r="J46" s="13"/>
      <c r="K46" s="13"/>
      <c r="L46" s="13"/>
      <c r="M46" s="13"/>
      <c r="N46" s="13"/>
      <c r="O46" s="13"/>
      <c r="P46" s="13"/>
      <c r="Q46" s="13"/>
      <c r="R46" s="13"/>
      <c r="S46" s="13"/>
      <c r="T46" s="13"/>
    </row>
  </sheetData>
  <sheetProtection sheet="1" objects="1" scenarios="1"/>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3A4CF648-6AED-40f4-86FF-DC5316D8AED3}">
      <x14:slicerList xmlns:x14="http://schemas.microsoft.com/office/spreadsheetml/2009/9/main">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5A6A6-C64B-444D-BFB1-51CD8F7566D1}">
  <dimension ref="A1:Y18"/>
  <sheetViews>
    <sheetView showGridLines="0" zoomScale="75" zoomScaleNormal="109" workbookViewId="0">
      <selection activeCell="V6" sqref="V6"/>
    </sheetView>
  </sheetViews>
  <sheetFormatPr baseColWidth="10" defaultColWidth="10.6640625" defaultRowHeight="16" x14ac:dyDescent="0.2"/>
  <cols>
    <col min="1" max="1" width="25.5" bestFit="1" customWidth="1"/>
    <col min="2" max="2" width="53" bestFit="1" customWidth="1"/>
    <col min="3" max="3" width="40.6640625" bestFit="1" customWidth="1"/>
    <col min="4" max="4" width="43.6640625" bestFit="1" customWidth="1"/>
    <col min="5" max="5" width="53.6640625" bestFit="1" customWidth="1"/>
    <col min="6" max="6" width="53" bestFit="1" customWidth="1"/>
    <col min="7" max="7" width="40.6640625" bestFit="1" customWidth="1"/>
    <col min="8" max="8" width="43.6640625" bestFit="1" customWidth="1"/>
    <col min="9" max="9" width="53.6640625" bestFit="1" customWidth="1"/>
    <col min="10" max="10" width="53" bestFit="1" customWidth="1"/>
    <col min="11" max="11" width="40.6640625" bestFit="1" customWidth="1"/>
    <col min="12" max="12" width="43.6640625" bestFit="1" customWidth="1"/>
    <col min="13" max="13" width="44.33203125" hidden="1" customWidth="1"/>
    <col min="14" max="14" width="53" bestFit="1" customWidth="1"/>
    <col min="15" max="15" width="40.6640625" bestFit="1" customWidth="1"/>
    <col min="16" max="16" width="43.6640625" bestFit="1" customWidth="1"/>
    <col min="17" max="17" width="53.6640625" bestFit="1" customWidth="1"/>
    <col min="18" max="18" width="44.1640625" hidden="1" customWidth="1"/>
    <col min="19" max="19" width="40.6640625" bestFit="1" customWidth="1"/>
    <col min="20" max="20" width="43.6640625" bestFit="1" customWidth="1"/>
    <col min="21" max="21" width="53.6640625" bestFit="1" customWidth="1"/>
    <col min="22" max="22" width="57.5" bestFit="1" customWidth="1"/>
    <col min="23" max="23" width="45.5" hidden="1" customWidth="1"/>
    <col min="24" max="24" width="48.33203125" bestFit="1" customWidth="1"/>
    <col min="25" max="25" width="58.1640625" bestFit="1" customWidth="1"/>
    <col min="26" max="26" width="54.5" bestFit="1" customWidth="1"/>
    <col min="27" max="27" width="57.5" bestFit="1" customWidth="1"/>
    <col min="28" max="28" width="45.5" bestFit="1" customWidth="1"/>
    <col min="29" max="29" width="48.5" bestFit="1" customWidth="1"/>
    <col min="30" max="30" width="17.33203125" bestFit="1" customWidth="1"/>
    <col min="31" max="31" width="59.1640625" bestFit="1" customWidth="1"/>
  </cols>
  <sheetData>
    <row r="1" spans="1:25" ht="21" thickBot="1" x14ac:dyDescent="0.3">
      <c r="A1" s="20" t="s">
        <v>56</v>
      </c>
      <c r="B1" s="20"/>
      <c r="C1" s="20"/>
    </row>
    <row r="2" spans="1:25" ht="17" thickTop="1" x14ac:dyDescent="0.2"/>
    <row r="3" spans="1:25" x14ac:dyDescent="0.2">
      <c r="B3" s="6" t="s">
        <v>45</v>
      </c>
    </row>
    <row r="4" spans="1:25" x14ac:dyDescent="0.2">
      <c r="B4">
        <v>2016</v>
      </c>
      <c r="F4">
        <v>2017</v>
      </c>
      <c r="J4">
        <v>2018</v>
      </c>
      <c r="N4">
        <v>2019</v>
      </c>
      <c r="R4">
        <v>2020</v>
      </c>
      <c r="V4" t="s">
        <v>91</v>
      </c>
      <c r="W4" t="s">
        <v>89</v>
      </c>
      <c r="X4" t="s">
        <v>94</v>
      </c>
      <c r="Y4" t="s">
        <v>100</v>
      </c>
    </row>
    <row r="5" spans="1:25" x14ac:dyDescent="0.2">
      <c r="A5" s="6" t="s">
        <v>1</v>
      </c>
      <c r="B5" t="s">
        <v>92</v>
      </c>
      <c r="C5" t="s">
        <v>90</v>
      </c>
      <c r="D5" t="s">
        <v>95</v>
      </c>
      <c r="E5" t="s">
        <v>101</v>
      </c>
      <c r="F5" t="s">
        <v>92</v>
      </c>
      <c r="G5" t="s">
        <v>90</v>
      </c>
      <c r="H5" t="s">
        <v>95</v>
      </c>
      <c r="I5" t="s">
        <v>101</v>
      </c>
      <c r="J5" t="s">
        <v>92</v>
      </c>
      <c r="K5" t="s">
        <v>90</v>
      </c>
      <c r="L5" t="s">
        <v>95</v>
      </c>
      <c r="M5" t="s">
        <v>101</v>
      </c>
      <c r="N5" t="s">
        <v>92</v>
      </c>
      <c r="O5" t="s">
        <v>90</v>
      </c>
      <c r="P5" t="s">
        <v>95</v>
      </c>
      <c r="Q5" t="s">
        <v>101</v>
      </c>
      <c r="R5" t="s">
        <v>92</v>
      </c>
      <c r="S5" t="s">
        <v>90</v>
      </c>
      <c r="T5" t="s">
        <v>95</v>
      </c>
      <c r="U5" t="s">
        <v>101</v>
      </c>
    </row>
    <row r="6" spans="1:25" x14ac:dyDescent="0.2">
      <c r="A6" s="7" t="s">
        <v>16</v>
      </c>
      <c r="B6" s="5">
        <v>23.99</v>
      </c>
      <c r="C6" s="5">
        <v>23.99</v>
      </c>
      <c r="D6" s="5">
        <v>2398.9999999999995</v>
      </c>
      <c r="E6" s="5">
        <v>6.3114969744803982E-5</v>
      </c>
      <c r="F6" s="5">
        <v>22.01</v>
      </c>
      <c r="G6" s="5">
        <v>22.01</v>
      </c>
      <c r="H6" s="5">
        <v>2201</v>
      </c>
      <c r="I6" s="5">
        <v>5.7905814259405421E-5</v>
      </c>
      <c r="J6" s="5">
        <v>18.59</v>
      </c>
      <c r="K6" s="5">
        <v>18.59</v>
      </c>
      <c r="L6" s="5">
        <v>1859</v>
      </c>
      <c r="M6" s="5">
        <v>4.890818205735333E-5</v>
      </c>
      <c r="N6" s="5">
        <v>15.61</v>
      </c>
      <c r="O6" s="5">
        <v>15.61</v>
      </c>
      <c r="P6" s="5">
        <v>1561</v>
      </c>
      <c r="Q6" s="5">
        <v>4.1068139963167589E-5</v>
      </c>
      <c r="R6" s="5">
        <v>13.27</v>
      </c>
      <c r="S6" s="5">
        <v>13.27</v>
      </c>
      <c r="T6" s="5">
        <v>1326.9999999999998</v>
      </c>
      <c r="U6" s="5">
        <v>3.4911865298605627E-5</v>
      </c>
      <c r="V6" s="5">
        <v>18.693999999999999</v>
      </c>
      <c r="W6" s="5">
        <v>23.99</v>
      </c>
      <c r="X6" s="5">
        <v>9347</v>
      </c>
      <c r="Y6" s="5">
        <v>2.4590897132333598E-4</v>
      </c>
    </row>
    <row r="7" spans="1:25" x14ac:dyDescent="0.2">
      <c r="A7" s="7" t="s">
        <v>51</v>
      </c>
      <c r="B7" s="5">
        <v>18.579999999999998</v>
      </c>
      <c r="C7" s="5">
        <v>18.579999999999998</v>
      </c>
      <c r="D7" s="5">
        <v>1858</v>
      </c>
      <c r="E7" s="5">
        <v>4.8881873191265457E-5</v>
      </c>
      <c r="F7" s="5">
        <v>18.78</v>
      </c>
      <c r="G7" s="5">
        <v>18.78</v>
      </c>
      <c r="H7" s="5">
        <v>1878.0000000000002</v>
      </c>
      <c r="I7" s="5">
        <v>4.9408050513022894E-5</v>
      </c>
      <c r="J7" s="5">
        <v>15.92</v>
      </c>
      <c r="K7" s="5">
        <v>15.92</v>
      </c>
      <c r="L7" s="5">
        <v>1592</v>
      </c>
      <c r="M7" s="5">
        <v>4.1883714811891609E-5</v>
      </c>
      <c r="N7" s="5">
        <v>14.42</v>
      </c>
      <c r="O7" s="5">
        <v>14.42</v>
      </c>
      <c r="P7" s="5">
        <v>1442</v>
      </c>
      <c r="Q7" s="5">
        <v>3.7937384898710864E-5</v>
      </c>
      <c r="R7" s="5">
        <v>13.47</v>
      </c>
      <c r="S7" s="5">
        <v>13.47</v>
      </c>
      <c r="T7" s="5">
        <v>1347.0000000000002</v>
      </c>
      <c r="U7" s="5">
        <v>3.5438042620363072E-5</v>
      </c>
      <c r="V7" s="5">
        <v>16.234000000000002</v>
      </c>
      <c r="W7" s="5">
        <v>18.78</v>
      </c>
      <c r="X7" s="5">
        <v>8117</v>
      </c>
      <c r="Y7" s="5">
        <v>2.1354906603525387E-4</v>
      </c>
    </row>
    <row r="8" spans="1:25" x14ac:dyDescent="0.2">
      <c r="A8" s="7" t="s">
        <v>10</v>
      </c>
      <c r="B8" s="5">
        <v>13.28</v>
      </c>
      <c r="C8" s="5">
        <v>13.28</v>
      </c>
      <c r="D8" s="5">
        <v>1328</v>
      </c>
      <c r="E8" s="5">
        <v>3.4938174164693501E-5</v>
      </c>
      <c r="F8" s="5">
        <v>18.02</v>
      </c>
      <c r="G8" s="5">
        <v>18.02</v>
      </c>
      <c r="H8" s="5">
        <v>1802</v>
      </c>
      <c r="I8" s="5">
        <v>4.7408576690344645E-5</v>
      </c>
      <c r="J8" s="5">
        <v>8.99</v>
      </c>
      <c r="K8" s="5">
        <v>8.99</v>
      </c>
      <c r="L8" s="5">
        <v>899.00000000000011</v>
      </c>
      <c r="M8" s="5">
        <v>2.3651670612996582E-5</v>
      </c>
      <c r="N8" s="5">
        <v>11.17</v>
      </c>
      <c r="O8" s="5">
        <v>11.17</v>
      </c>
      <c r="P8" s="5">
        <v>1117</v>
      </c>
      <c r="Q8" s="5">
        <v>2.9387003420152591E-5</v>
      </c>
      <c r="R8" s="5">
        <v>8.43</v>
      </c>
      <c r="S8" s="5">
        <v>8.43</v>
      </c>
      <c r="T8" s="5">
        <v>843</v>
      </c>
      <c r="U8" s="5">
        <v>2.2178374112075771E-5</v>
      </c>
      <c r="V8" s="5">
        <v>11.978</v>
      </c>
      <c r="W8" s="5">
        <v>18.02</v>
      </c>
      <c r="X8" s="5">
        <v>5989</v>
      </c>
      <c r="Y8" s="5">
        <v>1.5756379900026308E-4</v>
      </c>
    </row>
    <row r="9" spans="1:25" x14ac:dyDescent="0.2">
      <c r="A9" s="7" t="s">
        <v>15</v>
      </c>
      <c r="B9" s="5">
        <v>11.78</v>
      </c>
      <c r="C9" s="5">
        <v>11.78</v>
      </c>
      <c r="D9" s="5">
        <v>1177.9999999999998</v>
      </c>
      <c r="E9" s="5">
        <v>3.0991844251512756E-5</v>
      </c>
      <c r="F9" s="5">
        <v>15.86</v>
      </c>
      <c r="G9" s="5">
        <v>15.86</v>
      </c>
      <c r="H9" s="5">
        <v>1586</v>
      </c>
      <c r="I9" s="5">
        <v>4.1725861615364381E-5</v>
      </c>
      <c r="J9" s="5">
        <v>12.41</v>
      </c>
      <c r="K9" s="5">
        <v>12.41</v>
      </c>
      <c r="L9" s="5">
        <v>1241</v>
      </c>
      <c r="M9" s="5">
        <v>3.264930281504867E-5</v>
      </c>
      <c r="N9" s="5">
        <v>10.31</v>
      </c>
      <c r="O9" s="5">
        <v>10.31</v>
      </c>
      <c r="P9" s="5">
        <v>1031</v>
      </c>
      <c r="Q9" s="5">
        <v>2.7124440936595633E-5</v>
      </c>
      <c r="R9" s="5">
        <v>8.19</v>
      </c>
      <c r="S9" s="5">
        <v>8.19</v>
      </c>
      <c r="T9" s="5">
        <v>819</v>
      </c>
      <c r="U9" s="5">
        <v>2.1546961325966852E-5</v>
      </c>
      <c r="V9" s="5">
        <v>11.709999999999999</v>
      </c>
      <c r="W9" s="5">
        <v>15.86</v>
      </c>
      <c r="X9" s="5">
        <v>5855</v>
      </c>
      <c r="Y9" s="5">
        <v>1.540384109444883E-4</v>
      </c>
    </row>
    <row r="10" spans="1:25" x14ac:dyDescent="0.2">
      <c r="A10" s="7" t="s">
        <v>13</v>
      </c>
      <c r="B10" s="5">
        <v>28.66</v>
      </c>
      <c r="C10" s="5">
        <v>28.66</v>
      </c>
      <c r="D10" s="5">
        <v>2866</v>
      </c>
      <c r="E10" s="5">
        <v>7.5401210207840045E-5</v>
      </c>
      <c r="F10" s="5">
        <v>11.62</v>
      </c>
      <c r="G10" s="5">
        <v>11.62</v>
      </c>
      <c r="H10" s="5">
        <v>1162</v>
      </c>
      <c r="I10" s="5">
        <v>3.0570902394106813E-5</v>
      </c>
      <c r="J10" s="5">
        <v>0.57999999999999996</v>
      </c>
      <c r="K10" s="5">
        <v>0.57999999999999996</v>
      </c>
      <c r="L10" s="5">
        <v>57.999999999999993</v>
      </c>
      <c r="M10" s="5">
        <v>1.5259142330965534E-6</v>
      </c>
      <c r="N10" s="5">
        <v>0.27</v>
      </c>
      <c r="O10" s="5">
        <v>0.27</v>
      </c>
      <c r="P10" s="5">
        <v>27</v>
      </c>
      <c r="Q10" s="5">
        <v>7.103393843725336E-7</v>
      </c>
      <c r="R10" s="5">
        <v>0.12</v>
      </c>
      <c r="S10" s="5">
        <v>0.12</v>
      </c>
      <c r="T10" s="5">
        <v>11.999999999999998</v>
      </c>
      <c r="U10" s="5">
        <v>3.157063930544593E-7</v>
      </c>
      <c r="V10" s="5">
        <v>8.25</v>
      </c>
      <c r="W10" s="5">
        <v>28.66</v>
      </c>
      <c r="X10" s="5">
        <v>4125</v>
      </c>
      <c r="Y10" s="5">
        <v>1.085240726124704E-4</v>
      </c>
    </row>
    <row r="11" spans="1:25" x14ac:dyDescent="0.2">
      <c r="A11" s="7" t="s">
        <v>38</v>
      </c>
      <c r="B11" s="5">
        <v>6.62</v>
      </c>
      <c r="C11" s="5">
        <v>6.62</v>
      </c>
      <c r="D11" s="5">
        <v>662</v>
      </c>
      <c r="E11" s="5">
        <v>1.7416469350171007E-5</v>
      </c>
      <c r="F11" s="5">
        <v>4.0199999999999996</v>
      </c>
      <c r="G11" s="5">
        <v>4.0199999999999996</v>
      </c>
      <c r="H11" s="5">
        <v>401.99999999999994</v>
      </c>
      <c r="I11" s="5">
        <v>1.0576164167324386E-5</v>
      </c>
      <c r="J11" s="5">
        <v>4.0199999999999996</v>
      </c>
      <c r="K11" s="5">
        <v>4.0199999999999996</v>
      </c>
      <c r="L11" s="5">
        <v>401.99999999999994</v>
      </c>
      <c r="M11" s="5">
        <v>1.0576164167324386E-5</v>
      </c>
      <c r="N11" s="5">
        <v>2.54</v>
      </c>
      <c r="O11" s="5">
        <v>2.54</v>
      </c>
      <c r="P11" s="5">
        <v>254</v>
      </c>
      <c r="Q11" s="5">
        <v>6.6824519863193899E-6</v>
      </c>
      <c r="R11" s="5">
        <v>2.39</v>
      </c>
      <c r="S11" s="5">
        <v>2.39</v>
      </c>
      <c r="T11" s="5">
        <v>239</v>
      </c>
      <c r="U11" s="5">
        <v>6.2878189950013152E-6</v>
      </c>
      <c r="V11" s="5">
        <v>3.9180000000000001</v>
      </c>
      <c r="W11" s="5">
        <v>6.62</v>
      </c>
      <c r="X11" s="5">
        <v>1959</v>
      </c>
      <c r="Y11" s="5">
        <v>5.1539068666140491E-5</v>
      </c>
    </row>
    <row r="12" spans="1:25" x14ac:dyDescent="0.2">
      <c r="A12" s="7" t="s">
        <v>24</v>
      </c>
      <c r="B12" s="5">
        <v>5.23</v>
      </c>
      <c r="C12" s="5">
        <v>5.23</v>
      </c>
      <c r="D12" s="5">
        <v>523.00000000000011</v>
      </c>
      <c r="E12" s="5">
        <v>1.3759536963956856E-5</v>
      </c>
      <c r="F12" s="5">
        <v>4.04</v>
      </c>
      <c r="G12" s="5">
        <v>4.04</v>
      </c>
      <c r="H12" s="5">
        <v>404</v>
      </c>
      <c r="I12" s="5">
        <v>1.0628781899500132E-5</v>
      </c>
      <c r="J12" s="5">
        <v>3.07</v>
      </c>
      <c r="K12" s="5">
        <v>3.07</v>
      </c>
      <c r="L12" s="5">
        <v>307</v>
      </c>
      <c r="M12" s="5">
        <v>8.076821888976585E-6</v>
      </c>
      <c r="N12" s="5">
        <v>3.1</v>
      </c>
      <c r="O12" s="5">
        <v>3.1</v>
      </c>
      <c r="P12" s="5">
        <v>310</v>
      </c>
      <c r="Q12" s="5">
        <v>8.1557484872402007E-6</v>
      </c>
      <c r="R12" s="5">
        <v>3.18</v>
      </c>
      <c r="S12" s="5">
        <v>3.18</v>
      </c>
      <c r="T12" s="5">
        <v>318</v>
      </c>
      <c r="U12" s="5">
        <v>8.3662194159431723E-6</v>
      </c>
      <c r="V12" s="5">
        <v>3.7240000000000002</v>
      </c>
      <c r="W12" s="5">
        <v>5.23</v>
      </c>
      <c r="X12" s="5">
        <v>1862</v>
      </c>
      <c r="Y12" s="5">
        <v>4.8987108655616944E-5</v>
      </c>
    </row>
    <row r="13" spans="1:25" x14ac:dyDescent="0.2">
      <c r="A13" s="7" t="s">
        <v>20</v>
      </c>
      <c r="B13" s="5">
        <v>5.74</v>
      </c>
      <c r="C13" s="5">
        <v>5.74</v>
      </c>
      <c r="D13" s="5">
        <v>574</v>
      </c>
      <c r="E13" s="5">
        <v>1.5101289134438305E-5</v>
      </c>
      <c r="F13" s="5">
        <v>3.48</v>
      </c>
      <c r="G13" s="5">
        <v>3.48</v>
      </c>
      <c r="H13" s="5">
        <v>348</v>
      </c>
      <c r="I13" s="5">
        <v>9.1554853985793219E-6</v>
      </c>
      <c r="J13" s="5">
        <v>3.09</v>
      </c>
      <c r="K13" s="5">
        <v>3.09</v>
      </c>
      <c r="L13" s="5">
        <v>308.99999999999994</v>
      </c>
      <c r="M13" s="5">
        <v>8.1294396211523271E-6</v>
      </c>
      <c r="N13" s="5">
        <v>3.24</v>
      </c>
      <c r="O13" s="5">
        <v>3.24</v>
      </c>
      <c r="P13" s="5">
        <v>324.00000000000006</v>
      </c>
      <c r="Q13" s="5">
        <v>8.5240726124704036E-6</v>
      </c>
      <c r="R13" s="5">
        <v>2.2400000000000002</v>
      </c>
      <c r="S13" s="5">
        <v>2.2400000000000002</v>
      </c>
      <c r="T13" s="5">
        <v>224.00000000000003</v>
      </c>
      <c r="U13" s="5">
        <v>5.8931860036832421E-6</v>
      </c>
      <c r="V13" s="5">
        <v>3.5579999999999998</v>
      </c>
      <c r="W13" s="5">
        <v>5.74</v>
      </c>
      <c r="X13" s="5">
        <v>1779</v>
      </c>
      <c r="Y13" s="5">
        <v>4.6803472770323601E-5</v>
      </c>
    </row>
    <row r="14" spans="1:25" x14ac:dyDescent="0.2">
      <c r="A14" s="7" t="s">
        <v>21</v>
      </c>
      <c r="B14" s="5">
        <v>5.05</v>
      </c>
      <c r="C14" s="5">
        <v>5.05</v>
      </c>
      <c r="D14" s="5">
        <v>504.99999999999994</v>
      </c>
      <c r="E14" s="5">
        <v>1.3285977374375163E-5</v>
      </c>
      <c r="F14" s="5">
        <v>4</v>
      </c>
      <c r="G14" s="5">
        <v>4</v>
      </c>
      <c r="H14" s="5">
        <v>400</v>
      </c>
      <c r="I14" s="5">
        <v>1.0523546435148646E-5</v>
      </c>
      <c r="J14" s="5">
        <v>3.82</v>
      </c>
      <c r="K14" s="5">
        <v>3.82</v>
      </c>
      <c r="L14" s="5">
        <v>382</v>
      </c>
      <c r="M14" s="5">
        <v>1.0049986845566956E-5</v>
      </c>
      <c r="N14" s="5">
        <v>2.1800000000000002</v>
      </c>
      <c r="O14" s="5">
        <v>2.1800000000000002</v>
      </c>
      <c r="P14" s="5">
        <v>218</v>
      </c>
      <c r="Q14" s="5">
        <v>5.7353328071560117E-6</v>
      </c>
      <c r="R14" s="5">
        <v>1.65</v>
      </c>
      <c r="S14" s="5">
        <v>1.65</v>
      </c>
      <c r="T14" s="5">
        <v>165</v>
      </c>
      <c r="U14" s="5">
        <v>4.3409629044988157E-6</v>
      </c>
      <c r="V14" s="5">
        <v>3.34</v>
      </c>
      <c r="W14" s="5">
        <v>5.05</v>
      </c>
      <c r="X14" s="5">
        <v>1669.9999999999998</v>
      </c>
      <c r="Y14" s="5">
        <v>4.3935806366745585E-5</v>
      </c>
    </row>
    <row r="15" spans="1:25" x14ac:dyDescent="0.2">
      <c r="A15" s="7" t="s">
        <v>17</v>
      </c>
      <c r="B15" s="5">
        <v>3.62</v>
      </c>
      <c r="C15" s="5">
        <v>3.62</v>
      </c>
      <c r="D15" s="5">
        <v>362.00000000000006</v>
      </c>
      <c r="E15" s="5">
        <v>9.5238095238095247E-6</v>
      </c>
      <c r="F15" s="5">
        <v>3.16</v>
      </c>
      <c r="G15" s="5">
        <v>3.16</v>
      </c>
      <c r="H15" s="5">
        <v>316.00000000000006</v>
      </c>
      <c r="I15" s="5">
        <v>8.3136016837674319E-6</v>
      </c>
      <c r="J15" s="5">
        <v>2.91</v>
      </c>
      <c r="K15" s="5">
        <v>2.91</v>
      </c>
      <c r="L15" s="5">
        <v>291</v>
      </c>
      <c r="M15" s="5">
        <v>7.6558800315706401E-6</v>
      </c>
      <c r="N15" s="5">
        <v>2.81</v>
      </c>
      <c r="O15" s="5">
        <v>2.81</v>
      </c>
      <c r="P15" s="5">
        <v>281</v>
      </c>
      <c r="Q15" s="5">
        <v>7.392791370691923E-6</v>
      </c>
      <c r="R15" s="5">
        <v>2.8</v>
      </c>
      <c r="S15" s="5">
        <v>2.8</v>
      </c>
      <c r="T15" s="5">
        <v>279.99999999999994</v>
      </c>
      <c r="U15" s="5">
        <v>7.3664825046040503E-6</v>
      </c>
      <c r="V15" s="5">
        <v>3.06</v>
      </c>
      <c r="W15" s="5">
        <v>3.62</v>
      </c>
      <c r="X15" s="5">
        <v>1530</v>
      </c>
      <c r="Y15" s="5">
        <v>4.0252565114443569E-5</v>
      </c>
    </row>
    <row r="16" spans="1:25" x14ac:dyDescent="0.2">
      <c r="A16" s="7" t="s">
        <v>19</v>
      </c>
      <c r="B16" s="5">
        <v>3.19</v>
      </c>
      <c r="C16" s="5">
        <v>3.19</v>
      </c>
      <c r="D16" s="5">
        <v>319</v>
      </c>
      <c r="E16" s="5">
        <v>8.3925282820310442E-6</v>
      </c>
      <c r="F16" s="5">
        <v>3</v>
      </c>
      <c r="G16" s="5">
        <v>3</v>
      </c>
      <c r="H16" s="5">
        <v>300</v>
      </c>
      <c r="I16" s="5">
        <v>7.8926598263614836E-6</v>
      </c>
      <c r="J16" s="5">
        <v>3.32</v>
      </c>
      <c r="K16" s="5">
        <v>3.32</v>
      </c>
      <c r="L16" s="5">
        <v>332</v>
      </c>
      <c r="M16" s="5">
        <v>8.7345435411733752E-6</v>
      </c>
      <c r="N16" s="5">
        <v>3.12</v>
      </c>
      <c r="O16" s="5">
        <v>3.12</v>
      </c>
      <c r="P16" s="5">
        <v>312</v>
      </c>
      <c r="Q16" s="5">
        <v>8.2083662194159427E-6</v>
      </c>
      <c r="R16" s="5">
        <v>2.2000000000000002</v>
      </c>
      <c r="S16" s="5">
        <v>2.2000000000000002</v>
      </c>
      <c r="T16" s="5">
        <v>220.00000000000003</v>
      </c>
      <c r="U16" s="5">
        <v>5.7879505393317554E-6</v>
      </c>
      <c r="V16" s="5">
        <v>2.9659999999999997</v>
      </c>
      <c r="W16" s="5">
        <v>3.32</v>
      </c>
      <c r="X16" s="5">
        <v>1482.9999999999998</v>
      </c>
      <c r="Y16" s="5">
        <v>3.9016048408313593E-5</v>
      </c>
    </row>
    <row r="17" spans="1:25" x14ac:dyDescent="0.2">
      <c r="A17" s="7" t="s">
        <v>14</v>
      </c>
      <c r="B17" s="5">
        <v>2.2000000000000002</v>
      </c>
      <c r="C17" s="5">
        <v>2.2000000000000002</v>
      </c>
      <c r="D17" s="5">
        <v>220.00000000000003</v>
      </c>
      <c r="E17" s="5">
        <v>5.7879505393317554E-6</v>
      </c>
      <c r="F17" s="5">
        <v>1.79</v>
      </c>
      <c r="G17" s="5">
        <v>1.79</v>
      </c>
      <c r="H17" s="5">
        <v>179</v>
      </c>
      <c r="I17" s="5">
        <v>4.7092870297290186E-6</v>
      </c>
      <c r="J17" s="5">
        <v>1.64</v>
      </c>
      <c r="K17" s="5">
        <v>1.64</v>
      </c>
      <c r="L17" s="5">
        <v>163.99999999999997</v>
      </c>
      <c r="M17" s="5">
        <v>4.3146540384109438E-6</v>
      </c>
      <c r="N17" s="5">
        <v>1.06</v>
      </c>
      <c r="O17" s="5">
        <v>1.06</v>
      </c>
      <c r="P17" s="5">
        <v>106</v>
      </c>
      <c r="Q17" s="5">
        <v>2.7887398053143911E-6</v>
      </c>
      <c r="R17" s="5">
        <v>0.87</v>
      </c>
      <c r="S17" s="5">
        <v>0.87</v>
      </c>
      <c r="T17" s="5">
        <v>87</v>
      </c>
      <c r="U17" s="5">
        <v>2.2888713496448305E-6</v>
      </c>
      <c r="V17" s="5">
        <v>1.512</v>
      </c>
      <c r="W17" s="5">
        <v>2.2000000000000002</v>
      </c>
      <c r="X17" s="5">
        <v>756</v>
      </c>
      <c r="Y17" s="5">
        <v>1.9889502762430939E-5</v>
      </c>
    </row>
    <row r="18" spans="1:25" x14ac:dyDescent="0.2">
      <c r="A18" s="7" t="s">
        <v>18</v>
      </c>
      <c r="B18" s="5"/>
      <c r="C18" s="5"/>
      <c r="D18" s="5">
        <v>0</v>
      </c>
      <c r="E18" s="5">
        <v>0</v>
      </c>
      <c r="F18" s="5"/>
      <c r="G18" s="5"/>
      <c r="H18" s="5">
        <v>0</v>
      </c>
      <c r="I18" s="5">
        <v>0</v>
      </c>
      <c r="J18" s="5"/>
      <c r="K18" s="5"/>
      <c r="L18" s="5">
        <v>0</v>
      </c>
      <c r="M18" s="5">
        <v>0</v>
      </c>
      <c r="N18" s="5"/>
      <c r="O18" s="5"/>
      <c r="P18" s="5">
        <v>0</v>
      </c>
      <c r="Q18" s="5">
        <v>0</v>
      </c>
      <c r="R18" s="5"/>
      <c r="S18" s="5"/>
      <c r="T18" s="5">
        <v>0</v>
      </c>
      <c r="U18" s="5">
        <v>0</v>
      </c>
      <c r="V18" s="5"/>
      <c r="W18" s="5"/>
      <c r="X18" s="5">
        <v>0</v>
      </c>
      <c r="Y18" s="5">
        <v>0</v>
      </c>
    </row>
  </sheetData>
  <sheetProtection sheet="1" objects="1" scenarios="1" pivotTables="0"/>
  <conditionalFormatting pivot="1" sqref="V6:V18">
    <cfRule type="dataBar" priority="1">
      <dataBar>
        <cfvo type="min"/>
        <cfvo type="max"/>
        <color rgb="FF638EC6"/>
      </dataBar>
      <extLst>
        <ext xmlns:x14="http://schemas.microsoft.com/office/spreadsheetml/2009/9/main" uri="{B025F937-C7B1-47D3-B67F-A62EFF666E3E}">
          <x14:id>{F49EE231-A943-4148-9DA6-20016AABC012}</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F49EE231-A943-4148-9DA6-20016AABC012}">
            <x14:dataBar minLength="0" maxLength="100" border="1" negativeBarBorderColorSameAsPositive="0">
              <x14:cfvo type="autoMin"/>
              <x14:cfvo type="autoMax"/>
              <x14:borderColor rgb="FF638EC6"/>
              <x14:negativeFillColor rgb="FFFF0000"/>
              <x14:negativeBorderColor rgb="FFFF0000"/>
              <x14:axisColor rgb="FF000000"/>
            </x14:dataBar>
          </x14:cfRule>
          <xm:sqref>V6:V18</xm:sqref>
        </x14:conditionalFormatting>
      </x14:conditionalFormattings>
    </ex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T a b l e 1 ] ] > < / 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 C o l u m n s \ P r o v i n c e < / K e y > < / a : K e y > < a : V a l u e   i : t y p e = " T a b l e W i d g e t B a s e V i e w S t a t e " / > < / a : K e y V a l u e O f D i a g r a m O b j e c t K e y a n y T y p e z b w N T n L X > < a : K e y V a l u e O f D i a g r a m O b j e c t K e y a n y T y p e z b w N T n L X > < a : K e y > < K e y > C o l u m n s \ M a l e s < / K e y > < / a : K e y > < a : V a l u e   i : t y p e = " T a b l e W i d g e t B a s e V i e w S t a t e " / > < / a : K e y V a l u e O f D i a g r a m O b j e c t K e y a n y T y p e z b w N T n L X > < a : K e y V a l u e O f D i a g r a m O b j e c t K e y a n y T y p e z b w N T n L X > < a : K e y > < K e y > C o l u m n s \ F e m a l e s 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C l i e n t W i n d o w X M L " > < C u s t o m C o n t e n t > < ! [ C D A T A [ T a b l e 1 ] ] > < / 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3.xml>��< ? x m l   v e r s i o n = " 1 . 0 "   e n c o d i n g = " U T F - 1 6 " ? > < G e m i n i   x m l n s = " h t t p : / / g e m i n i / p i v o t c u s t o m i z a t i o n / I s S a n d b o x E m b e d d e d " > < C u s t o m C o n t e n t > < ! [ C D A T A [ y e s ] ] > < / C u s t o m C o n t e n t > < / G e m i n i > 
</file>

<file path=customXml/item14.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 8 8 < / i n t > < / v a l u e > < / i t e m > < i t e m > < k e y > < s t r i n g > P r o v i n c e < / s t r i n g > < / k e y > < v a l u e > < i n t > 1 2 7 < / i n t > < / v a l u e > < / i t e m > < i t e m > < k e y > < s t r i n g > M a l e s < / s t r i n g > < / k e y > < v a l u e > < i n t > 1 0 4 < / i n t > < / v a l u e > < / i t e m > < i t e m > < k e y > < s t r i n g > F e m a l e s < / s t r i n g > < / k e y > < v a l u e > < i n t > 1 2 4 < / i n t > < / v a l u e > < / i t e m > < / C o l u m n W i d t h s > < C o l u m n D i s p l a y I n d e x > < i t e m > < k e y > < s t r i n g > Y e a r < / s t r i n g > < / k e y > < v a l u e > < i n t > 0 < / i n t > < / v a l u e > < / i t e m > < i t e m > < k e y > < s t r i n g > P r o v i n c e < / s t r i n g > < / k e y > < v a l u e > < i n t > 1 < / i n t > < / v a l u e > < / i t e m > < i t e m > < k e y > < s t r i n g > M a l e s < / s t r i n g > < / k e y > < v a l u e > < i n t > 2 < / i n t > < / v a l u e > < / i t e m > < i t e m > < k e y > < s t r i n g > F e m a l e s < / s t r i n g > < / k e y > < v a l u e > < i n t > 3 < / 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 2 0 2 2 - 0 3 - 0 1 T 1 4 : 2 0 : 3 3 . 9 8 7 2 4 5 4 - 0 8 : 0 0 < / L a s t P r o c e s s e d T i m e > < / D a t a M o d e l i n g S a n d b o x . S e r i a l i z e d S a n d b o x E r r o r C a c h e > ] ] > < / C u s t o m C o n t e n t > < / G e m i n i > 
</file>

<file path=customXml/item16.xml>��< ? x m l   v e r s i o n = " 1 . 0 "   e n c o d i n g = " U T F - 1 6 " ? > < G e m i n i   x m l n s = " h t t p : / / g e m i n i / p i v o t c u s t o m i z a t i o n / P o w e r P i v o t V e r s i o n " > < C u s t o m C o n t e n t > < ! [ C D A T A [ 2 0 1 5 . 1 3 0 . 1 6 0 5 . 6 0 2 ] ] > < / C u s t o m C o n t e n t > < / G e m i n i > 
</file>

<file path=customXml/item17.xml>��< ? x m l   v e r s i o n = " 1 . 0 "   e n c o d i n g = " U T F - 1 6 " ? > < G e m i n i   x m l n s = " h t t p : / / g e m i n i / p i v o t c u s t o m i z a t i o n / S h o w I m p l i c i t M e a s u r e s " > < C u s t o m C o n t e n t > < ! [ C D A T A [ F a l s e ] ] > < / C u s t o m C o n t e n t > < / G e m i n i > 
</file>

<file path=customXml/item2.xml>��< ? x m l   v e r s i o n = " 1 . 0 "   e n c o d i n g = " U T F - 1 6 " ? > < G e m i n i   x m l n s = " h t t p : / / g e m i n i / p i v o t c u s t o m i z a t i o n / S a n d b o x N o n E m p t y " > < C u s t o m C o n t e n t > < ! [ C D A T A [ 1 ] ] > < / C u s t o m C o n t e n t > < / G e m i n i > 
</file>

<file path=customXml/item3.xml>��< ? x m l   v e r s i o n = " 1 . 0 "   e n c o d i n g = " U T F - 1 6 " ? > < G e m i n i   x m l n s = " h t t p : / / g e m i n i / p i v o t c u s t o m i z a t i o n / M a n u a l C a l c M o d e " > < C u s t o m C o n t e n t > < ! [ C D A T A [ F a l s 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 M a l e s < / K e y > < / D i a g r a m O b j e c t K e y > < D i a g r a m O b j e c t K e y > < K e y > M e a s u r e s \ S u m   o f   M a l e s \ T a g I n f o \ F o r m u l a < / K e y > < / D i a g r a m O b j e c t K e y > < D i a g r a m O b j e c t K e y > < K e y > M e a s u r e s \ S u m   o f   M a l e s \ T a g I n f o \ V a l u e < / K e y > < / D i a g r a m O b j e c t K e y > < D i a g r a m O b j e c t K e y > < K e y > M e a s u r e s \ S u m   o f   F e m a l e s < / K e y > < / D i a g r a m O b j e c t K e y > < D i a g r a m O b j e c t K e y > < K e y > M e a s u r e s \ S u m   o f   F e m a l e s \ T a g I n f o \ F o r m u l a < / K e y > < / D i a g r a m O b j e c t K e y > < D i a g r a m O b j e c t K e y > < K e y > M e a s u r e s \ S u m   o f   F e m a l e s \ T a g I n f o \ V a l u e < / K e y > < / D i a g r a m O b j e c t K e y > < D i a g r a m O b j e c t K e y > < K e y > C o l u m n s \ Y e a r < / K e y > < / D i a g r a m O b j e c t K e y > < D i a g r a m O b j e c t K e y > < K e y > C o l u m n s \ P r o v i n c e < / K e y > < / D i a g r a m O b j e c t K e y > < D i a g r a m O b j e c t K e y > < K e y > C o l u m n s \ M a l e s < / K e y > < / D i a g r a m O b j e c t K e y > < D i a g r a m O b j e c t K e y > < K e y > C o l u m n s \ F e m a l e s 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 3 < / F o c u s C o l u m n > < S e l e c t i o n E n d C o l u m n > 3 < / S e l e c t i o n E n d C o l u m n > < S e l e c t i o n S t a r t C o l u m n > 3 < / 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 M a l e s < / K e y > < / a : K e y > < a : V a l u e   i : t y p e = " M e a s u r e G r i d N o d e V i e w S t a t e " > < C o l u m n > 2 < / C o l u m n > < L a y e d O u t > t r u e < / L a y e d O u t > < / a : V a l u e > < / a : K e y V a l u e O f D i a g r a m O b j e c t K e y a n y T y p e z b w N T n L X > < a : K e y V a l u e O f D i a g r a m O b j e c t K e y a n y T y p e z b w N T n L X > < a : K e y > < K e y > M e a s u r e s \ S u m   o f   M a l e s \ T a g I n f o \ F o r m u l a < / K e y > < / a : K e y > < a : V a l u e   i : t y p e = " M e a s u r e G r i d V i e w S t a t e I D i a g r a m T a g A d d i t i o n a l I n f o " / > < / a : K e y V a l u e O f D i a g r a m O b j e c t K e y a n y T y p e z b w N T n L X > < a : K e y V a l u e O f D i a g r a m O b j e c t K e y a n y T y p e z b w N T n L X > < a : K e y > < K e y > M e a s u r e s \ S u m   o f   M a l e s \ T a g I n f o \ V a l u e < / K e y > < / a : K e y > < a : V a l u e   i : t y p e = " M e a s u r e G r i d V i e w S t a t e I D i a g r a m T a g A d d i t i o n a l I n f o " / > < / a : K e y V a l u e O f D i a g r a m O b j e c t K e y a n y T y p e z b w N T n L X > < a : K e y V a l u e O f D i a g r a m O b j e c t K e y a n y T y p e z b w N T n L X > < a : K e y > < K e y > M e a s u r e s \ S u m   o f   F e m a l e s < / K e y > < / a : K e y > < a : V a l u e   i : t y p e = " M e a s u r e G r i d N o d e V i e w S t a t e " > < C o l u m n > 3 < / C o l u m n > < L a y e d O u t > t r u e < / L a y e d O u t > < / a : V a l u e > < / a : K e y V a l u e O f D i a g r a m O b j e c t K e y a n y T y p e z b w N T n L X > < a : K e y V a l u e O f D i a g r a m O b j e c t K e y a n y T y p e z b w N T n L X > < a : K e y > < K e y > M e a s u r e s \ S u m   o f   F e m a l e s \ T a g I n f o \ F o r m u l a < / K e y > < / a : K e y > < a : V a l u e   i : t y p e = " M e a s u r e G r i d V i e w S t a t e I D i a g r a m T a g A d d i t i o n a l I n f o " / > < / a : K e y V a l u e O f D i a g r a m O b j e c t K e y a n y T y p e z b w N T n L X > < a : K e y V a l u e O f D i a g r a m O b j e c t K e y a n y T y p e z b w N T n L X > < a : K e y > < K e y > M e a s u r e s \ S u m   o f   F e m a l e s \ T a g I n f o \ V a l u e < / K e y > < / a : K e y > < a : V a l u e   i : t y p e = " M e a s u r e G r i d V i e w S t a t e I D i a g r a m T a g A d d i t i o n a l I n f o " / > < / a : K e y V a l u e O f D i a g r a m O b j e c t K e y a n y T y p e z b w N T n L X > < a : K e y V a l u e O f D i a g r a m O b j e c t K e y a n y T y p e z b w N T n L X > < a : K e y > < K e y > C o l u m n s \ Y e a r < / K e y > < / a : K e y > < a : V a l u e   i : t y p e = " M e a s u r e G r i d N o d e V i e w S t a t e " > < L a y e d O u t > t r u e < / L a y e d O u t > < / a : V a l u e > < / a : K e y V a l u e O f D i a g r a m O b j e c t K e y a n y T y p e z b w N T n L X > < a : K e y V a l u e O f D i a g r a m O b j e c t K e y a n y T y p e z b w N T n L X > < a : K e y > < K e y > C o l u m n s \ P r o v i n c e < / K e y > < / a : K e y > < a : V a l u e   i : t y p e = " M e a s u r e G r i d N o d e V i e w S t a t e " > < C o l u m n > 1 < / C o l u m n > < L a y e d O u t > t r u e < / L a y e d O u t > < / a : V a l u e > < / a : K e y V a l u e O f D i a g r a m O b j e c t K e y a n y T y p e z b w N T n L X > < a : K e y V a l u e O f D i a g r a m O b j e c t K e y a n y T y p e z b w N T n L X > < a : K e y > < K e y > C o l u m n s \ M a l e s < / K e y > < / a : K e y > < a : V a l u e   i : t y p e = " M e a s u r e G r i d N o d e V i e w S t a t e " > < C o l u m n > 2 < / C o l u m n > < L a y e d O u t > t r u e < / L a y e d O u t > < / a : V a l u e > < / a : K e y V a l u e O f D i a g r a m O b j e c t K e y a n y T y p e z b w N T n L X > < a : K e y V a l u e O f D i a g r a m O b j e c t K e y a n y T y p e z b w N T n L X > < a : K e y > < K e y > C o l u m n s \ F e m a l e s < / K e y > < / a : K e y > < a : V a l u e   i : t y p e = " M e a s u r e G r i d N o d e V i e w S t a t e " > < C o l u m n > 3 < / C o l u m n > < L a y e d O u t > t r u e < / L a y e d O u t > < / a : V a l u e > < / a : K e y V a l u e O f D i a g r a m O b j e c t K e y a n y T y p e z b w N T n L X > < / V i e w S t a t e s > < / D i a g r a m M a n a g e r . S e r i a l i z a b l e D i a g r a m > < / A r r a y O f D i a g r a m M a n a g e r . S e r i a l i z a b l e D i a g r a m > ] ] > < / 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a 6 7 8 8 e 4 c - 9 7 a 9 - 4 f 8 0 - 8 8 a f - b e 1 e 6 d 3 2 2 a 3 b " > < C u s t o m C o n t e n t > < ! [ C D A T A [ < ? x m l   v e r s i o n = " 1 . 0 "   e n c o d i n g = " u t f - 1 6 " ? > < S e t t i n g s > < C a l c u l a t e d F i e l d s > < i t e m > < M e a s u r e N a m e > S u m   o f   M a l e s < / M e a s u r e N a m e > < D i s p l a y N a m e > S u m   o f   M a l e s < / D i s p l a y N a m e > < V i s i b l e > F a l s e < / V i s i b l e > < / i t e m > < i t e m > < M e a s u r e N a m e > S u m   o f   F e m a l e s < / M e a s u r e N a m e > < D i s p l a y N a m e > S u m   o f   F e m a l e s < / D i s p l a y N a m e > < V i s i b l e > F a l s e < / V i s i b l e > < / i t e m > < / C a l c u l a t e d F i e l d s > < S A H o s t H a s h > 0 < / S A H o s t H a s h > < G e m i n i F i e l d L i s t V i s i b l e > T r u e < / G e m i n i F i e l d L i s t V i s i b l e > < / S e t t i n g s > ] ] > < / 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40B6A73A-DCBC-496F-90CB-E373822C9C5D}">
  <ds:schemaRefs/>
</ds:datastoreItem>
</file>

<file path=customXml/itemProps10.xml><?xml version="1.0" encoding="utf-8"?>
<ds:datastoreItem xmlns:ds="http://schemas.openxmlformats.org/officeDocument/2006/customXml" ds:itemID="{0A4F58FC-C8D2-4FAE-A7DD-F36FA8D1CF24}">
  <ds:schemaRefs/>
</ds:datastoreItem>
</file>

<file path=customXml/itemProps11.xml><?xml version="1.0" encoding="utf-8"?>
<ds:datastoreItem xmlns:ds="http://schemas.openxmlformats.org/officeDocument/2006/customXml" ds:itemID="{BC623C2B-235F-4D01-B80C-D2AA7CFD0D0F}">
  <ds:schemaRefs/>
</ds:datastoreItem>
</file>

<file path=customXml/itemProps12.xml><?xml version="1.0" encoding="utf-8"?>
<ds:datastoreItem xmlns:ds="http://schemas.openxmlformats.org/officeDocument/2006/customXml" ds:itemID="{E7F97956-582B-4CBD-ADC4-2D9DDE8BD49D}">
  <ds:schemaRefs/>
</ds:datastoreItem>
</file>

<file path=customXml/itemProps13.xml><?xml version="1.0" encoding="utf-8"?>
<ds:datastoreItem xmlns:ds="http://schemas.openxmlformats.org/officeDocument/2006/customXml" ds:itemID="{0B5FDD00-F0F5-4750-858A-26D821737C92}">
  <ds:schemaRefs/>
</ds:datastoreItem>
</file>

<file path=customXml/itemProps14.xml><?xml version="1.0" encoding="utf-8"?>
<ds:datastoreItem xmlns:ds="http://schemas.openxmlformats.org/officeDocument/2006/customXml" ds:itemID="{1A2FCEC4-DF43-4F23-80A7-5ED2B4819616}">
  <ds:schemaRefs/>
</ds:datastoreItem>
</file>

<file path=customXml/itemProps15.xml><?xml version="1.0" encoding="utf-8"?>
<ds:datastoreItem xmlns:ds="http://schemas.openxmlformats.org/officeDocument/2006/customXml" ds:itemID="{2A846053-52B1-44AC-9FE5-4D5916614D44}">
  <ds:schemaRefs/>
</ds:datastoreItem>
</file>

<file path=customXml/itemProps16.xml><?xml version="1.0" encoding="utf-8"?>
<ds:datastoreItem xmlns:ds="http://schemas.openxmlformats.org/officeDocument/2006/customXml" ds:itemID="{F12E093F-7FB3-47A9-8704-E2F34780C036}">
  <ds:schemaRefs/>
</ds:datastoreItem>
</file>

<file path=customXml/itemProps17.xml><?xml version="1.0" encoding="utf-8"?>
<ds:datastoreItem xmlns:ds="http://schemas.openxmlformats.org/officeDocument/2006/customXml" ds:itemID="{CF9A1284-68E7-4B4F-AE6B-EEBDD3647B5C}">
  <ds:schemaRefs/>
</ds:datastoreItem>
</file>

<file path=customXml/itemProps2.xml><?xml version="1.0" encoding="utf-8"?>
<ds:datastoreItem xmlns:ds="http://schemas.openxmlformats.org/officeDocument/2006/customXml" ds:itemID="{ADAE1E95-447C-44AA-BBD0-59EBA7E86378}">
  <ds:schemaRefs/>
</ds:datastoreItem>
</file>

<file path=customXml/itemProps3.xml><?xml version="1.0" encoding="utf-8"?>
<ds:datastoreItem xmlns:ds="http://schemas.openxmlformats.org/officeDocument/2006/customXml" ds:itemID="{33D1235A-8DB3-4C13-86C1-70E60F64CE9A}">
  <ds:schemaRefs/>
</ds:datastoreItem>
</file>

<file path=customXml/itemProps4.xml><?xml version="1.0" encoding="utf-8"?>
<ds:datastoreItem xmlns:ds="http://schemas.openxmlformats.org/officeDocument/2006/customXml" ds:itemID="{502BD491-8134-410E-BF63-A5F4942E75DA}">
  <ds:schemaRefs/>
</ds:datastoreItem>
</file>

<file path=customXml/itemProps5.xml><?xml version="1.0" encoding="utf-8"?>
<ds:datastoreItem xmlns:ds="http://schemas.openxmlformats.org/officeDocument/2006/customXml" ds:itemID="{7F23C78F-0A3E-4ADF-9B95-934751F40F60}">
  <ds:schemaRefs/>
</ds:datastoreItem>
</file>

<file path=customXml/itemProps6.xml><?xml version="1.0" encoding="utf-8"?>
<ds:datastoreItem xmlns:ds="http://schemas.openxmlformats.org/officeDocument/2006/customXml" ds:itemID="{D23C5E94-A994-457F-9F87-C72966D937C7}">
  <ds:schemaRefs/>
</ds:datastoreItem>
</file>

<file path=customXml/itemProps7.xml><?xml version="1.0" encoding="utf-8"?>
<ds:datastoreItem xmlns:ds="http://schemas.openxmlformats.org/officeDocument/2006/customXml" ds:itemID="{59182DC1-B15E-4935-9A81-7EA701FAAB38}">
  <ds:schemaRefs/>
</ds:datastoreItem>
</file>

<file path=customXml/itemProps8.xml><?xml version="1.0" encoding="utf-8"?>
<ds:datastoreItem xmlns:ds="http://schemas.openxmlformats.org/officeDocument/2006/customXml" ds:itemID="{635300B1-3B5D-4A69-9BED-4C2ACE907BE4}">
  <ds:schemaRefs/>
</ds:datastoreItem>
</file>

<file path=customXml/itemProps9.xml><?xml version="1.0" encoding="utf-8"?>
<ds:datastoreItem xmlns:ds="http://schemas.openxmlformats.org/officeDocument/2006/customXml" ds:itemID="{CB51FE66-4864-4E53-AF00-5824A66C0DE6}">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26</vt:i4>
      </vt:variant>
      <vt:variant>
        <vt:lpstr>Named Ranges</vt:lpstr>
      </vt:variant>
      <vt:variant>
        <vt:i4>5</vt:i4>
      </vt:variant>
    </vt:vector>
  </HeadingPairs>
  <TitlesOfParts>
    <vt:vector size="31" baseType="lpstr">
      <vt:lpstr>Pivot Table 1 - dashboard</vt:lpstr>
      <vt:lpstr>Table 1 - dashboard</vt:lpstr>
      <vt:lpstr>Pivot Table 2 - dashboard</vt:lpstr>
      <vt:lpstr>Table 2 - dashboard</vt:lpstr>
      <vt:lpstr>Pivot Table 4 - dashboard</vt:lpstr>
      <vt:lpstr>Table 4 - dashboard</vt:lpstr>
      <vt:lpstr>Table 3 - dashboard</vt:lpstr>
      <vt:lpstr>Dashboard</vt:lpstr>
      <vt:lpstr>Q1</vt:lpstr>
      <vt:lpstr>Q2</vt:lpstr>
      <vt:lpstr>Q3</vt:lpstr>
      <vt:lpstr>Q1 - Table</vt:lpstr>
      <vt:lpstr>Q4</vt:lpstr>
      <vt:lpstr>Q5</vt:lpstr>
      <vt:lpstr>Q6</vt:lpstr>
      <vt:lpstr>Q7</vt:lpstr>
      <vt:lpstr>Q8</vt:lpstr>
      <vt:lpstr>Summary</vt:lpstr>
      <vt:lpstr>Q4 - Table</vt:lpstr>
      <vt:lpstr>Q8 - Table</vt:lpstr>
      <vt:lpstr>Q2 - Table</vt:lpstr>
      <vt:lpstr>Q7 - Table</vt:lpstr>
      <vt:lpstr>Q6 - Table</vt:lpstr>
      <vt:lpstr>Q3 - Table</vt:lpstr>
      <vt:lpstr>Sheet3</vt:lpstr>
      <vt:lpstr>Q5 - Table</vt:lpstr>
      <vt:lpstr>Community_VS_Custodial</vt:lpstr>
      <vt:lpstr>Custodial_Admissions_per_gender</vt:lpstr>
      <vt:lpstr>Incarceration_rates</vt:lpstr>
      <vt:lpstr>Male_Female_Incarcerations</vt:lpstr>
      <vt:lpstr>Populations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Nonyem, Prabhsimran, Nency</dc:creator>
  <cp:keywords/>
  <dc:description/>
  <cp:lastModifiedBy>Microsoft Office User</cp:lastModifiedBy>
  <dcterms:created xsi:type="dcterms:W3CDTF">2022-02-21T02:08:34Z</dcterms:created>
  <dcterms:modified xsi:type="dcterms:W3CDTF">2022-03-04T21:44:42Z</dcterms:modified>
  <cp:category/>
</cp:coreProperties>
</file>