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Semester\financial\FINAL PROJECT\"/>
    </mc:Choice>
  </mc:AlternateContent>
  <xr:revisionPtr revIDLastSave="0" documentId="13_ncr:1_{7FDA0543-3C6D-4CAB-A4E2-F852F281F4BD}" xr6:coauthVersionLast="47" xr6:coauthVersionMax="47" xr10:uidLastSave="{00000000-0000-0000-0000-000000000000}"/>
  <bookViews>
    <workbookView xWindow="-120" yWindow="-120" windowWidth="20730" windowHeight="11160" firstSheet="3" activeTab="8" xr2:uid="{FD6652A2-1AA8-4F78-8612-140F2639F171}"/>
  </bookViews>
  <sheets>
    <sheet name="Balance sheet" sheetId="1" r:id="rId1"/>
    <sheet name="Income statement" sheetId="2" r:id="rId2"/>
    <sheet name="Cash flow" sheetId="3" r:id="rId3"/>
    <sheet name="Ratios" sheetId="4" r:id="rId4"/>
    <sheet name="Regression" sheetId="7" r:id="rId5"/>
    <sheet name="CAPM" sheetId="5" r:id="rId6"/>
    <sheet name="Cost of equity" sheetId="8" r:id="rId7"/>
    <sheet name="Monte carlo Simulation" sheetId="9" r:id="rId8"/>
    <sheet name="jnj data" sheetId="6"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5" i="9" l="1"/>
  <c r="C504" i="9"/>
  <c r="C503" i="9"/>
  <c r="C502" i="9"/>
  <c r="C501" i="9"/>
  <c r="C500" i="9"/>
  <c r="C499" i="9"/>
  <c r="C498" i="9"/>
  <c r="C497" i="9"/>
  <c r="C496" i="9"/>
  <c r="C495" i="9"/>
  <c r="C494" i="9"/>
  <c r="C493" i="9"/>
  <c r="C492" i="9"/>
  <c r="C491" i="9"/>
  <c r="C490" i="9"/>
  <c r="C489" i="9"/>
  <c r="C488" i="9"/>
  <c r="C487" i="9"/>
  <c r="C486" i="9"/>
  <c r="C485" i="9"/>
  <c r="C484" i="9"/>
  <c r="C483" i="9"/>
  <c r="C482" i="9"/>
  <c r="C481" i="9"/>
  <c r="C480" i="9"/>
  <c r="C479" i="9"/>
  <c r="C478" i="9"/>
  <c r="C477" i="9"/>
  <c r="C476" i="9"/>
  <c r="C475" i="9"/>
  <c r="C474" i="9"/>
  <c r="C473" i="9"/>
  <c r="C472" i="9"/>
  <c r="C471" i="9"/>
  <c r="C470" i="9"/>
  <c r="C469" i="9"/>
  <c r="C468" i="9"/>
  <c r="C467" i="9"/>
  <c r="C466" i="9"/>
  <c r="C465" i="9"/>
  <c r="C464" i="9"/>
  <c r="C463" i="9"/>
  <c r="C462" i="9"/>
  <c r="C461" i="9"/>
  <c r="C460" i="9"/>
  <c r="C459" i="9"/>
  <c r="C458" i="9"/>
  <c r="C457" i="9"/>
  <c r="C456" i="9"/>
  <c r="C455" i="9"/>
  <c r="C454" i="9"/>
  <c r="C453" i="9"/>
  <c r="C452" i="9"/>
  <c r="C451" i="9"/>
  <c r="C450" i="9"/>
  <c r="C449" i="9"/>
  <c r="C448" i="9"/>
  <c r="C447" i="9"/>
  <c r="C446" i="9"/>
  <c r="C445" i="9"/>
  <c r="C444" i="9"/>
  <c r="C443" i="9"/>
  <c r="C442" i="9"/>
  <c r="C441" i="9"/>
  <c r="C440" i="9"/>
  <c r="C439" i="9"/>
  <c r="C438" i="9"/>
  <c r="C437" i="9"/>
  <c r="C436" i="9"/>
  <c r="C435" i="9"/>
  <c r="C434" i="9"/>
  <c r="C433" i="9"/>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F5" i="9" s="1"/>
  <c r="C4" i="9"/>
  <c r="C3" i="9"/>
  <c r="C2" i="9"/>
  <c r="F11" i="9" l="1"/>
  <c r="F8" i="9"/>
  <c r="F14" i="9" s="1"/>
  <c r="BG19" i="9" l="1"/>
  <c r="AY19" i="9"/>
  <c r="AQ19" i="9"/>
  <c r="AI19" i="9"/>
  <c r="AA19" i="9"/>
  <c r="S19" i="9"/>
  <c r="K19" i="9"/>
  <c r="BC18" i="9"/>
  <c r="AU18" i="9"/>
  <c r="AM18" i="9"/>
  <c r="AE18" i="9"/>
  <c r="W18" i="9"/>
  <c r="O18" i="9"/>
  <c r="BG17" i="9"/>
  <c r="AY17" i="9"/>
  <c r="AQ17" i="9"/>
  <c r="AI17" i="9"/>
  <c r="AA17" i="9"/>
  <c r="S17" i="9"/>
  <c r="K17" i="9"/>
  <c r="BD16" i="9"/>
  <c r="AV16" i="9"/>
  <c r="AN16" i="9"/>
  <c r="AF16" i="9"/>
  <c r="X16" i="9"/>
  <c r="P16" i="9"/>
  <c r="BH15" i="9"/>
  <c r="AZ15" i="9"/>
  <c r="AR15" i="9"/>
  <c r="AJ15" i="9"/>
  <c r="AB15" i="9"/>
  <c r="T15" i="9"/>
  <c r="L15" i="9"/>
  <c r="BD14" i="9"/>
  <c r="AV14" i="9"/>
  <c r="AN14" i="9"/>
  <c r="AF14" i="9"/>
  <c r="X14" i="9"/>
  <c r="P14" i="9"/>
  <c r="BI13" i="9"/>
  <c r="BA13" i="9"/>
  <c r="AS13" i="9"/>
  <c r="AK13" i="9"/>
  <c r="AC13" i="9"/>
  <c r="U13" i="9"/>
  <c r="M13" i="9"/>
  <c r="BE12" i="9"/>
  <c r="AW12" i="9"/>
  <c r="AO12" i="9"/>
  <c r="AG12" i="9"/>
  <c r="Y12" i="9"/>
  <c r="Q12" i="9"/>
  <c r="BI11" i="9"/>
  <c r="BA11" i="9"/>
  <c r="AS11" i="9"/>
  <c r="AK11" i="9"/>
  <c r="AC11" i="9"/>
  <c r="U11" i="9"/>
  <c r="M11" i="9"/>
  <c r="BF10" i="9"/>
  <c r="AX10" i="9"/>
  <c r="AP10" i="9"/>
  <c r="AH10" i="9"/>
  <c r="BF19" i="9"/>
  <c r="AX19" i="9"/>
  <c r="AP19" i="9"/>
  <c r="AH19" i="9"/>
  <c r="Z19" i="9"/>
  <c r="R19" i="9"/>
  <c r="BB18" i="9"/>
  <c r="AT18" i="9"/>
  <c r="AL18" i="9"/>
  <c r="AD18" i="9"/>
  <c r="V18" i="9"/>
  <c r="N18" i="9"/>
  <c r="BF17" i="9"/>
  <c r="AX17" i="9"/>
  <c r="AP17" i="9"/>
  <c r="AH17" i="9"/>
  <c r="Z17" i="9"/>
  <c r="R17" i="9"/>
  <c r="F17" i="9"/>
  <c r="BC16" i="9"/>
  <c r="AU16" i="9"/>
  <c r="AM16" i="9"/>
  <c r="AE16" i="9"/>
  <c r="W16" i="9"/>
  <c r="O16" i="9"/>
  <c r="BG15" i="9"/>
  <c r="AY15" i="9"/>
  <c r="AQ15" i="9"/>
  <c r="AI15" i="9"/>
  <c r="AA15" i="9"/>
  <c r="S15" i="9"/>
  <c r="K15" i="9"/>
  <c r="BC14" i="9"/>
  <c r="AU14" i="9"/>
  <c r="AM14" i="9"/>
  <c r="AE14" i="9"/>
  <c r="W14" i="9"/>
  <c r="O14" i="9"/>
  <c r="BH13" i="9"/>
  <c r="AZ13" i="9"/>
  <c r="AR13" i="9"/>
  <c r="AJ13" i="9"/>
  <c r="AB13" i="9"/>
  <c r="T13" i="9"/>
  <c r="L13" i="9"/>
  <c r="BD12" i="9"/>
  <c r="AV12" i="9"/>
  <c r="AN12" i="9"/>
  <c r="AF12" i="9"/>
  <c r="X12" i="9"/>
  <c r="P12" i="9"/>
  <c r="BH11" i="9"/>
  <c r="AZ11" i="9"/>
  <c r="AR11" i="9"/>
  <c r="AJ11" i="9"/>
  <c r="AB11" i="9"/>
  <c r="T11" i="9"/>
  <c r="L11" i="9"/>
  <c r="BE10" i="9"/>
  <c r="AW10" i="9"/>
  <c r="AO10" i="9"/>
  <c r="AG10" i="9"/>
  <c r="Y10" i="9"/>
  <c r="Q10" i="9"/>
  <c r="BI9" i="9"/>
  <c r="BA9" i="9"/>
  <c r="AS9" i="9"/>
  <c r="AK9" i="9"/>
  <c r="AC9" i="9"/>
  <c r="U9" i="9"/>
  <c r="M9" i="9"/>
  <c r="BE8" i="9"/>
  <c r="AW8" i="9"/>
  <c r="AO8" i="9"/>
  <c r="AG8" i="9"/>
  <c r="Y8" i="9"/>
  <c r="Q8" i="9"/>
  <c r="BB7" i="9"/>
  <c r="AT7" i="9"/>
  <c r="AL7" i="9"/>
  <c r="AD7" i="9"/>
  <c r="V7" i="9"/>
  <c r="N7" i="9"/>
  <c r="BF6" i="9"/>
  <c r="AX6" i="9"/>
  <c r="BE19" i="9"/>
  <c r="AW19" i="9"/>
  <c r="AO19" i="9"/>
  <c r="AG19" i="9"/>
  <c r="Y19" i="9"/>
  <c r="Q19" i="9"/>
  <c r="BI18" i="9"/>
  <c r="BA18" i="9"/>
  <c r="AS18" i="9"/>
  <c r="AK18" i="9"/>
  <c r="AC18" i="9"/>
  <c r="U18" i="9"/>
  <c r="M18" i="9"/>
  <c r="BE17" i="9"/>
  <c r="AW17" i="9"/>
  <c r="AO17" i="9"/>
  <c r="AG17" i="9"/>
  <c r="Y17" i="9"/>
  <c r="Q17" i="9"/>
  <c r="BB16" i="9"/>
  <c r="AT16" i="9"/>
  <c r="AL16" i="9"/>
  <c r="AD16" i="9"/>
  <c r="V16" i="9"/>
  <c r="N16" i="9"/>
  <c r="BF15" i="9"/>
  <c r="AX15" i="9"/>
  <c r="AP15" i="9"/>
  <c r="AH15" i="9"/>
  <c r="Z15" i="9"/>
  <c r="R15" i="9"/>
  <c r="BB14" i="9"/>
  <c r="AT14" i="9"/>
  <c r="AL14" i="9"/>
  <c r="AD14" i="9"/>
  <c r="V14" i="9"/>
  <c r="N14" i="9"/>
  <c r="BG13" i="9"/>
  <c r="AY13" i="9"/>
  <c r="AQ13" i="9"/>
  <c r="AI13" i="9"/>
  <c r="AA13" i="9"/>
  <c r="S13" i="9"/>
  <c r="K13" i="9"/>
  <c r="BC12" i="9"/>
  <c r="AU12" i="9"/>
  <c r="AM12" i="9"/>
  <c r="AE12" i="9"/>
  <c r="W12" i="9"/>
  <c r="O12" i="9"/>
  <c r="BG11" i="9"/>
  <c r="BD19" i="9"/>
  <c r="AV19" i="9"/>
  <c r="AN19" i="9"/>
  <c r="AF19" i="9"/>
  <c r="X19" i="9"/>
  <c r="P19" i="9"/>
  <c r="BH18" i="9"/>
  <c r="AZ18" i="9"/>
  <c r="AR18" i="9"/>
  <c r="AJ18" i="9"/>
  <c r="AB18" i="9"/>
  <c r="T18" i="9"/>
  <c r="L18" i="9"/>
  <c r="BD17" i="9"/>
  <c r="AV17" i="9"/>
  <c r="AN17" i="9"/>
  <c r="AF17" i="9"/>
  <c r="X17" i="9"/>
  <c r="P17" i="9"/>
  <c r="BI16" i="9"/>
  <c r="BA16" i="9"/>
  <c r="AS16" i="9"/>
  <c r="AK16" i="9"/>
  <c r="AC16" i="9"/>
  <c r="U16" i="9"/>
  <c r="M16" i="9"/>
  <c r="BE15" i="9"/>
  <c r="AW15" i="9"/>
  <c r="AO15" i="9"/>
  <c r="AG15" i="9"/>
  <c r="Y15" i="9"/>
  <c r="Q15" i="9"/>
  <c r="BI14" i="9"/>
  <c r="BA14" i="9"/>
  <c r="AS14" i="9"/>
  <c r="AK14" i="9"/>
  <c r="AC14" i="9"/>
  <c r="U14" i="9"/>
  <c r="M14" i="9"/>
  <c r="BF13" i="9"/>
  <c r="AX13" i="9"/>
  <c r="AP13" i="9"/>
  <c r="AH13" i="9"/>
  <c r="Z13" i="9"/>
  <c r="R13" i="9"/>
  <c r="BB12" i="9"/>
  <c r="AT12" i="9"/>
  <c r="AL12" i="9"/>
  <c r="AD12" i="9"/>
  <c r="V12" i="9"/>
  <c r="N12" i="9"/>
  <c r="BF11" i="9"/>
  <c r="AX11" i="9"/>
  <c r="AP11" i="9"/>
  <c r="AH11" i="9"/>
  <c r="Z11" i="9"/>
  <c r="R11" i="9"/>
  <c r="BC19" i="9"/>
  <c r="AU19" i="9"/>
  <c r="AM19" i="9"/>
  <c r="AE19" i="9"/>
  <c r="W19" i="9"/>
  <c r="O19" i="9"/>
  <c r="BG18" i="9"/>
  <c r="AY18" i="9"/>
  <c r="AQ18" i="9"/>
  <c r="AI18" i="9"/>
  <c r="AA18" i="9"/>
  <c r="S18" i="9"/>
  <c r="K18" i="9"/>
  <c r="BC17" i="9"/>
  <c r="AU17" i="9"/>
  <c r="AM17" i="9"/>
  <c r="AE17" i="9"/>
  <c r="W17" i="9"/>
  <c r="O17" i="9"/>
  <c r="BH16" i="9"/>
  <c r="AZ16" i="9"/>
  <c r="AR16" i="9"/>
  <c r="AJ16" i="9"/>
  <c r="AB16" i="9"/>
  <c r="T16" i="9"/>
  <c r="L16" i="9"/>
  <c r="BD15" i="9"/>
  <c r="AV15" i="9"/>
  <c r="AN15" i="9"/>
  <c r="AF15" i="9"/>
  <c r="X15" i="9"/>
  <c r="P15" i="9"/>
  <c r="BH14" i="9"/>
  <c r="AZ14" i="9"/>
  <c r="AR14" i="9"/>
  <c r="AJ14" i="9"/>
  <c r="AB14" i="9"/>
  <c r="T14" i="9"/>
  <c r="L14" i="9"/>
  <c r="BE13" i="9"/>
  <c r="AW13" i="9"/>
  <c r="AO13" i="9"/>
  <c r="AG13" i="9"/>
  <c r="Y13" i="9"/>
  <c r="Q13" i="9"/>
  <c r="BI12" i="9"/>
  <c r="BA12" i="9"/>
  <c r="AS12" i="9"/>
  <c r="AK12" i="9"/>
  <c r="AC12" i="9"/>
  <c r="U12" i="9"/>
  <c r="M12" i="9"/>
  <c r="BE11" i="9"/>
  <c r="AW11" i="9"/>
  <c r="AO11" i="9"/>
  <c r="AG11" i="9"/>
  <c r="Y11" i="9"/>
  <c r="Q11" i="9"/>
  <c r="BB19" i="9"/>
  <c r="AT19" i="9"/>
  <c r="AL19" i="9"/>
  <c r="AD19" i="9"/>
  <c r="V19" i="9"/>
  <c r="N19" i="9"/>
  <c r="BF18" i="9"/>
  <c r="AX18" i="9"/>
  <c r="AP18" i="9"/>
  <c r="AH18" i="9"/>
  <c r="Z18" i="9"/>
  <c r="R18" i="9"/>
  <c r="BB17" i="9"/>
  <c r="AT17" i="9"/>
  <c r="AL17" i="9"/>
  <c r="AD17" i="9"/>
  <c r="V17" i="9"/>
  <c r="N17" i="9"/>
  <c r="BG16" i="9"/>
  <c r="AY16" i="9"/>
  <c r="AQ16" i="9"/>
  <c r="AI16" i="9"/>
  <c r="AA16" i="9"/>
  <c r="S16" i="9"/>
  <c r="K16" i="9"/>
  <c r="BC15" i="9"/>
  <c r="AU15" i="9"/>
  <c r="AM15" i="9"/>
  <c r="AE15" i="9"/>
  <c r="W15" i="9"/>
  <c r="O15" i="9"/>
  <c r="BG14" i="9"/>
  <c r="AY14" i="9"/>
  <c r="AQ14" i="9"/>
  <c r="AI14" i="9"/>
  <c r="AA14" i="9"/>
  <c r="S14" i="9"/>
  <c r="K14" i="9"/>
  <c r="BD13" i="9"/>
  <c r="AV13" i="9"/>
  <c r="AN13" i="9"/>
  <c r="AF13" i="9"/>
  <c r="X13" i="9"/>
  <c r="P13" i="9"/>
  <c r="BH12" i="9"/>
  <c r="AZ12" i="9"/>
  <c r="AR12" i="9"/>
  <c r="AJ12" i="9"/>
  <c r="AB12" i="9"/>
  <c r="T12" i="9"/>
  <c r="L12" i="9"/>
  <c r="BD11" i="9"/>
  <c r="AV11" i="9"/>
  <c r="AN11" i="9"/>
  <c r="AF11" i="9"/>
  <c r="X11" i="9"/>
  <c r="P11" i="9"/>
  <c r="BI10" i="9"/>
  <c r="BA10" i="9"/>
  <c r="AS10" i="9"/>
  <c r="AK10" i="9"/>
  <c r="AC10" i="9"/>
  <c r="U10" i="9"/>
  <c r="M10" i="9"/>
  <c r="BE9" i="9"/>
  <c r="BI19" i="9"/>
  <c r="BA19" i="9"/>
  <c r="AS19" i="9"/>
  <c r="AK19" i="9"/>
  <c r="AC19" i="9"/>
  <c r="U19" i="9"/>
  <c r="M19" i="9"/>
  <c r="BE18" i="9"/>
  <c r="AW18" i="9"/>
  <c r="AO18" i="9"/>
  <c r="AG18" i="9"/>
  <c r="Y18" i="9"/>
  <c r="Q18" i="9"/>
  <c r="BI17" i="9"/>
  <c r="BA17" i="9"/>
  <c r="AS17" i="9"/>
  <c r="AK17" i="9"/>
  <c r="AC17" i="9"/>
  <c r="U17" i="9"/>
  <c r="M17" i="9"/>
  <c r="BF16" i="9"/>
  <c r="AX16" i="9"/>
  <c r="AP16" i="9"/>
  <c r="AH16" i="9"/>
  <c r="Z16" i="9"/>
  <c r="R16" i="9"/>
  <c r="BB15" i="9"/>
  <c r="AT15" i="9"/>
  <c r="AL15" i="9"/>
  <c r="AD15" i="9"/>
  <c r="V15" i="9"/>
  <c r="N15" i="9"/>
  <c r="BF14" i="9"/>
  <c r="AX14" i="9"/>
  <c r="AP14" i="9"/>
  <c r="AH14" i="9"/>
  <c r="Z14" i="9"/>
  <c r="R14" i="9"/>
  <c r="BC13" i="9"/>
  <c r="AU13" i="9"/>
  <c r="AM13" i="9"/>
  <c r="AE13" i="9"/>
  <c r="W13" i="9"/>
  <c r="O13" i="9"/>
  <c r="BG12" i="9"/>
  <c r="AY12" i="9"/>
  <c r="AQ12" i="9"/>
  <c r="AI12" i="9"/>
  <c r="AA12" i="9"/>
  <c r="S12" i="9"/>
  <c r="K12" i="9"/>
  <c r="BC11" i="9"/>
  <c r="AU11" i="9"/>
  <c r="AM11" i="9"/>
  <c r="AE11" i="9"/>
  <c r="W11" i="9"/>
  <c r="O11" i="9"/>
  <c r="BH10" i="9"/>
  <c r="AZ10" i="9"/>
  <c r="AR10" i="9"/>
  <c r="AJ10" i="9"/>
  <c r="AB10" i="9"/>
  <c r="T10" i="9"/>
  <c r="L10" i="9"/>
  <c r="BD9" i="9"/>
  <c r="AV9" i="9"/>
  <c r="AN9" i="9"/>
  <c r="AF9" i="9"/>
  <c r="X9" i="9"/>
  <c r="P9" i="9"/>
  <c r="BH8" i="9"/>
  <c r="AZ8" i="9"/>
  <c r="AR19" i="9"/>
  <c r="AN18" i="9"/>
  <c r="AJ17" i="9"/>
  <c r="AG16" i="9"/>
  <c r="AC15" i="9"/>
  <c r="Y14" i="9"/>
  <c r="N13" i="9"/>
  <c r="AA11" i="9"/>
  <c r="BC10" i="9"/>
  <c r="AM10" i="9"/>
  <c r="X10" i="9"/>
  <c r="K10" i="9"/>
  <c r="AY9" i="9"/>
  <c r="AO9" i="9"/>
  <c r="AD9" i="9"/>
  <c r="S9" i="9"/>
  <c r="BI8" i="9"/>
  <c r="AX8" i="9"/>
  <c r="AN8" i="9"/>
  <c r="AE8" i="9"/>
  <c r="V8" i="9"/>
  <c r="M8" i="9"/>
  <c r="BF7" i="9"/>
  <c r="AW7" i="9"/>
  <c r="AN7" i="9"/>
  <c r="AE7" i="9"/>
  <c r="U7" i="9"/>
  <c r="L7" i="9"/>
  <c r="BC6" i="9"/>
  <c r="AT6" i="9"/>
  <c r="AL6" i="9"/>
  <c r="AD6" i="9"/>
  <c r="V6" i="9"/>
  <c r="N6" i="9"/>
  <c r="BF5" i="9"/>
  <c r="AX5" i="9"/>
  <c r="AP5" i="9"/>
  <c r="AH5" i="9"/>
  <c r="Z5" i="9"/>
  <c r="R5" i="9"/>
  <c r="L8" i="9"/>
  <c r="AC7" i="9"/>
  <c r="BB6" i="9"/>
  <c r="AK6" i="9"/>
  <c r="M6" i="9"/>
  <c r="AO5" i="9"/>
  <c r="Y5" i="9"/>
  <c r="AV18" i="9"/>
  <c r="R12" i="9"/>
  <c r="T9" i="9"/>
  <c r="AX7" i="9"/>
  <c r="BG5" i="9"/>
  <c r="AJ19" i="9"/>
  <c r="AF18" i="9"/>
  <c r="AB17" i="9"/>
  <c r="Y16" i="9"/>
  <c r="U15" i="9"/>
  <c r="Q14" i="9"/>
  <c r="BB11" i="9"/>
  <c r="V11" i="9"/>
  <c r="BB10" i="9"/>
  <c r="AL10" i="9"/>
  <c r="W10" i="9"/>
  <c r="AX9" i="9"/>
  <c r="AM9" i="9"/>
  <c r="AB9" i="9"/>
  <c r="R9" i="9"/>
  <c r="BG8" i="9"/>
  <c r="AV8" i="9"/>
  <c r="AM8" i="9"/>
  <c r="AD8" i="9"/>
  <c r="U8" i="9"/>
  <c r="BE7" i="9"/>
  <c r="AV7" i="9"/>
  <c r="AM7" i="9"/>
  <c r="T7" i="9"/>
  <c r="K7" i="9"/>
  <c r="AS6" i="9"/>
  <c r="AC6" i="9"/>
  <c r="U6" i="9"/>
  <c r="BE5" i="9"/>
  <c r="AW5" i="9"/>
  <c r="AG5" i="9"/>
  <c r="Q5" i="9"/>
  <c r="AK15" i="9"/>
  <c r="N10" i="9"/>
  <c r="AP8" i="9"/>
  <c r="W7" i="9"/>
  <c r="AE6" i="9"/>
  <c r="AA5" i="9"/>
  <c r="AB19" i="9"/>
  <c r="X18" i="9"/>
  <c r="T17" i="9"/>
  <c r="Q16" i="9"/>
  <c r="M15" i="9"/>
  <c r="BF12" i="9"/>
  <c r="AY11" i="9"/>
  <c r="S11" i="9"/>
  <c r="AY10" i="9"/>
  <c r="AI10" i="9"/>
  <c r="V10" i="9"/>
  <c r="BH9" i="9"/>
  <c r="AW9" i="9"/>
  <c r="AL9" i="9"/>
  <c r="AA9" i="9"/>
  <c r="Q9" i="9"/>
  <c r="BF8" i="9"/>
  <c r="AU8" i="9"/>
  <c r="AL8" i="9"/>
  <c r="AC8" i="9"/>
  <c r="T8" i="9"/>
  <c r="K8" i="9"/>
  <c r="BD7" i="9"/>
  <c r="AU7" i="9"/>
  <c r="AK7" i="9"/>
  <c r="AB7" i="9"/>
  <c r="S7" i="9"/>
  <c r="BA6" i="9"/>
  <c r="AR6" i="9"/>
  <c r="AJ6" i="9"/>
  <c r="AB6" i="9"/>
  <c r="T6" i="9"/>
  <c r="L6" i="9"/>
  <c r="BD5" i="9"/>
  <c r="AV5" i="9"/>
  <c r="AN5" i="9"/>
  <c r="AF5" i="9"/>
  <c r="X5" i="9"/>
  <c r="P5" i="9"/>
  <c r="BI15" i="9"/>
  <c r="AP12" i="9"/>
  <c r="K11" i="9"/>
  <c r="BF9" i="9"/>
  <c r="Y9" i="9"/>
  <c r="AJ8" i="9"/>
  <c r="BA7" i="9"/>
  <c r="Q7" i="9"/>
  <c r="AP6" i="9"/>
  <c r="R6" i="9"/>
  <c r="AT5" i="9"/>
  <c r="AD5" i="9"/>
  <c r="N5" i="9"/>
  <c r="AG14" i="9"/>
  <c r="AZ9" i="9"/>
  <c r="N8" i="9"/>
  <c r="W6" i="9"/>
  <c r="T19" i="9"/>
  <c r="P18" i="9"/>
  <c r="L17" i="9"/>
  <c r="BB13" i="9"/>
  <c r="AX12" i="9"/>
  <c r="AT11" i="9"/>
  <c r="N11" i="9"/>
  <c r="AV10" i="9"/>
  <c r="AF10" i="9"/>
  <c r="S10" i="9"/>
  <c r="BG9" i="9"/>
  <c r="AU9" i="9"/>
  <c r="AJ9" i="9"/>
  <c r="Z9" i="9"/>
  <c r="O9" i="9"/>
  <c r="BD8" i="9"/>
  <c r="AT8" i="9"/>
  <c r="AK8" i="9"/>
  <c r="AB8" i="9"/>
  <c r="S8" i="9"/>
  <c r="BC7" i="9"/>
  <c r="AS7" i="9"/>
  <c r="AJ7" i="9"/>
  <c r="AA7" i="9"/>
  <c r="R7" i="9"/>
  <c r="BI6" i="9"/>
  <c r="AZ6" i="9"/>
  <c r="AQ6" i="9"/>
  <c r="AI6" i="9"/>
  <c r="AA6" i="9"/>
  <c r="S6" i="9"/>
  <c r="K6" i="9"/>
  <c r="BC5" i="9"/>
  <c r="AU5" i="9"/>
  <c r="AM5" i="9"/>
  <c r="AE5" i="9"/>
  <c r="W5" i="9"/>
  <c r="O5" i="9"/>
  <c r="L19" i="9"/>
  <c r="BE14" i="9"/>
  <c r="AQ11" i="9"/>
  <c r="AU10" i="9"/>
  <c r="R10" i="9"/>
  <c r="AI9" i="9"/>
  <c r="N9" i="9"/>
  <c r="AS8" i="9"/>
  <c r="AA8" i="9"/>
  <c r="AR7" i="9"/>
  <c r="Z7" i="9"/>
  <c r="AY6" i="9"/>
  <c r="Z6" i="9"/>
  <c r="BB5" i="9"/>
  <c r="AL5" i="9"/>
  <c r="V5" i="9"/>
  <c r="AZ19" i="9"/>
  <c r="AO16" i="9"/>
  <c r="V13" i="9"/>
  <c r="Z10" i="9"/>
  <c r="AY8" i="9"/>
  <c r="AF8" i="9"/>
  <c r="AO7" i="9"/>
  <c r="BD6" i="9"/>
  <c r="AM6" i="9"/>
  <c r="AQ5" i="9"/>
  <c r="S5" i="9"/>
  <c r="AT13" i="9"/>
  <c r="AE10" i="9"/>
  <c r="AT9" i="9"/>
  <c r="BC8" i="9"/>
  <c r="R8" i="9"/>
  <c r="AI7" i="9"/>
  <c r="BH6" i="9"/>
  <c r="AH6" i="9"/>
  <c r="AD11" i="9"/>
  <c r="AP9" i="9"/>
  <c r="W8" i="9"/>
  <c r="M7" i="9"/>
  <c r="AY5" i="9"/>
  <c r="BH17" i="9"/>
  <c r="BE16" i="9"/>
  <c r="BA15" i="9"/>
  <c r="AW14" i="9"/>
  <c r="AL13" i="9"/>
  <c r="AH12" i="9"/>
  <c r="AL11" i="9"/>
  <c r="AT10" i="9"/>
  <c r="AD10" i="9"/>
  <c r="P10" i="9"/>
  <c r="BC9" i="9"/>
  <c r="AR9" i="9"/>
  <c r="AH9" i="9"/>
  <c r="W9" i="9"/>
  <c r="L9" i="9"/>
  <c r="BB8" i="9"/>
  <c r="AR8" i="9"/>
  <c r="AI8" i="9"/>
  <c r="Z8" i="9"/>
  <c r="P8" i="9"/>
  <c r="BI7" i="9"/>
  <c r="AZ7" i="9"/>
  <c r="AQ7" i="9"/>
  <c r="AH7" i="9"/>
  <c r="Y7" i="9"/>
  <c r="P7" i="9"/>
  <c r="BG6" i="9"/>
  <c r="AW6" i="9"/>
  <c r="AO6" i="9"/>
  <c r="AG6" i="9"/>
  <c r="Y6" i="9"/>
  <c r="Q6" i="9"/>
  <c r="BI5" i="9"/>
  <c r="BA5" i="9"/>
  <c r="AS5" i="9"/>
  <c r="AK5" i="9"/>
  <c r="AC5" i="9"/>
  <c r="U5" i="9"/>
  <c r="M5" i="9"/>
  <c r="AP7" i="9"/>
  <c r="BE6" i="9"/>
  <c r="AN6" i="9"/>
  <c r="X6" i="9"/>
  <c r="BH5" i="9"/>
  <c r="AR5" i="9"/>
  <c r="AB5" i="9"/>
  <c r="T5" i="9"/>
  <c r="BD10" i="9"/>
  <c r="AF7" i="9"/>
  <c r="AU6" i="9"/>
  <c r="AI5" i="9"/>
  <c r="K5" i="9"/>
  <c r="BH19" i="9"/>
  <c r="BD18" i="9"/>
  <c r="AZ17" i="9"/>
  <c r="AW16" i="9"/>
  <c r="AS15" i="9"/>
  <c r="AO14" i="9"/>
  <c r="AD13" i="9"/>
  <c r="Z12" i="9"/>
  <c r="AI11" i="9"/>
  <c r="BG10" i="9"/>
  <c r="AQ10" i="9"/>
  <c r="AA10" i="9"/>
  <c r="O10" i="9"/>
  <c r="BB9" i="9"/>
  <c r="AQ9" i="9"/>
  <c r="AG9" i="9"/>
  <c r="V9" i="9"/>
  <c r="K9" i="9"/>
  <c r="BA8" i="9"/>
  <c r="AQ8" i="9"/>
  <c r="AH8" i="9"/>
  <c r="X8" i="9"/>
  <c r="O8" i="9"/>
  <c r="BH7" i="9"/>
  <c r="AY7" i="9"/>
  <c r="AG7" i="9"/>
  <c r="X7" i="9"/>
  <c r="O7" i="9"/>
  <c r="AV6" i="9"/>
  <c r="AF6" i="9"/>
  <c r="P6" i="9"/>
  <c r="AZ5" i="9"/>
  <c r="AJ5" i="9"/>
  <c r="L5" i="9"/>
  <c r="AR17" i="9"/>
  <c r="AN10" i="9"/>
  <c r="AE9" i="9"/>
  <c r="BG7" i="9"/>
  <c r="O6" i="9"/>
  <c r="I3" i="5" l="1"/>
  <c r="I10" i="5"/>
  <c r="I5" i="5"/>
  <c r="I4" i="5"/>
  <c r="B13" i="8"/>
  <c r="I1" i="5" l="1"/>
  <c r="F4" i="5" l="1"/>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3" i="5"/>
  <c r="C11" i="4" l="1"/>
  <c r="C10" i="4"/>
  <c r="C9" i="4"/>
  <c r="C6" i="4"/>
  <c r="C8" i="4"/>
  <c r="C5" i="4"/>
  <c r="C4" i="4"/>
  <c r="C3" i="4"/>
  <c r="C2" i="4"/>
</calcChain>
</file>

<file path=xl/sharedStrings.xml><?xml version="1.0" encoding="utf-8"?>
<sst xmlns="http://schemas.openxmlformats.org/spreadsheetml/2006/main" count="87" uniqueCount="82">
  <si>
    <t>Ratio Formula</t>
  </si>
  <si>
    <t>Current Ratio</t>
  </si>
  <si>
    <t>current assets/current liablities</t>
  </si>
  <si>
    <t>Quick Ratio</t>
  </si>
  <si>
    <t>(Current Assets – inventory)/ Current Liabilities</t>
  </si>
  <si>
    <t>Debt-to-Equity Ratio</t>
  </si>
  <si>
    <t>(Total Debt / Shareholders’Equity)*100</t>
  </si>
  <si>
    <t>Inventory Turnover Ratio</t>
  </si>
  <si>
    <t>Costs of Goods sold/Average Inventory AVERAGE INVENTORY = (BEGINNING INV + ENDING INV)/2</t>
  </si>
  <si>
    <t>Gross Profit Margin</t>
  </si>
  <si>
    <t>(Gross Profit/Net Sales) * 100</t>
  </si>
  <si>
    <t>Return on Sales Ratio</t>
  </si>
  <si>
    <t>(operating profit/net sales) *100</t>
  </si>
  <si>
    <t>Return on Total Assets</t>
  </si>
  <si>
    <t>Net Income / Assets * 100</t>
  </si>
  <si>
    <t>Return on Equity Ratio</t>
  </si>
  <si>
    <t>(Net income after dividend /shareholder’s equity)*100</t>
  </si>
  <si>
    <t>Earnings per share</t>
  </si>
  <si>
    <t>profit of the company/number of shares</t>
  </si>
  <si>
    <t>Price/Earnings Ratio</t>
  </si>
  <si>
    <t>Market value per share/Earnings per share</t>
  </si>
  <si>
    <t>JNJ  Ratios</t>
  </si>
  <si>
    <t>n/a</t>
  </si>
  <si>
    <t>outstanding shares</t>
  </si>
  <si>
    <t>market value per share</t>
  </si>
  <si>
    <t>Diluted EPS (ttm)</t>
  </si>
  <si>
    <t>Date</t>
  </si>
  <si>
    <t>Open</t>
  </si>
  <si>
    <t>High</t>
  </si>
  <si>
    <t>Low</t>
  </si>
  <si>
    <t>Close</t>
  </si>
  <si>
    <t>Adj Close</t>
  </si>
  <si>
    <t>Volume</t>
  </si>
  <si>
    <t>Adj Close  JNJ</t>
  </si>
  <si>
    <t>Adj Close S&amp;P 500</t>
  </si>
  <si>
    <t>R JNJ (Ra)</t>
  </si>
  <si>
    <t>R S&amp;P500</t>
  </si>
  <si>
    <t>Beta</t>
  </si>
  <si>
    <t>Monthly Return</t>
  </si>
  <si>
    <t>% of monthly return</t>
  </si>
  <si>
    <t>Annual Compounded Return (Rm), EXPECTED MARKET RETURN</t>
  </si>
  <si>
    <t>Risk free rate of return Rf</t>
  </si>
  <si>
    <t>Ra = Rf + βa (Rm – Rf)</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</si>
  <si>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</si>
  <si>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</si>
  <si>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</si>
  <si>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</si>
  <si>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</si>
  <si>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</si>
  <si>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</si>
  <si>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</si>
  <si>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</si>
  <si>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</si>
  <si>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</si>
  <si>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</si>
  <si>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</si>
  <si>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</si>
  <si>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</si>
  <si>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</si>
  <si>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</si>
  <si>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</si>
  <si>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</si>
  <si>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</si>
  <si>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</si>
  <si>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</si>
  <si>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</si>
  <si>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</si>
  <si>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</si>
  <si>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input data</t>
  </si>
  <si>
    <t>risk free rate of return</t>
  </si>
  <si>
    <t>required return of the market</t>
  </si>
  <si>
    <t>STEP 2  : CALCULATE THE COST OF EQUITY</t>
  </si>
  <si>
    <t>BETA</t>
  </si>
  <si>
    <t>COST OF EQUITY</t>
  </si>
  <si>
    <t>return</t>
  </si>
  <si>
    <t>date</t>
  </si>
  <si>
    <t>price</t>
  </si>
  <si>
    <t>average</t>
  </si>
  <si>
    <t>variance</t>
  </si>
  <si>
    <t>sd</t>
  </si>
  <si>
    <t>drift</t>
  </si>
  <si>
    <t>next day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</si>
</sst>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quot;$&quot;#,##0.00000"/>
    <numFmt numFmtId="166" formatCode="0.00000000000%"/>
    <numFmt numFmtId="167" formatCode="0.000000000000"/>
    <numFmt numFmtId="168" formatCode="0.0000000000"/>
  </numFmts>
  <fonts count="5" x14ac:knownFonts="1">
    <font>
      <sz val="11"/>
      <color theme="1"/>
      <name val="Calibri"/>
      <family val="2"/>
      <scheme val="minor"/>
    </font>
    <font>
      <sz val="11"/>
      <color rgb="FF3F3F76"/>
      <name val="Calibri"/>
      <family val="2"/>
      <scheme val="minor"/>
    </font>
    <font>
      <sz val="14"/>
      <color theme="1"/>
      <name val="Calibri"/>
      <family val="2"/>
      <scheme val="minor"/>
    </font>
    <font>
      <b/>
      <sz val="14"/>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2" borderId="1" applyNumberFormat="0" applyAlignment="0" applyProtection="0"/>
  </cellStyleXfs>
  <cellXfs count="21">
    <xf numFmtId="0" fontId="0" fillId="0" borderId="0" xfId="0"/>
    <xf numFmtId="0" fontId="2" fillId="0" borderId="2" xfId="0" applyFont="1" applyBorder="1"/>
    <xf numFmtId="0" fontId="1" fillId="2" borderId="1" xfId="1"/>
    <xf numFmtId="0" fontId="3" fillId="0" borderId="2" xfId="0" applyFont="1" applyBorder="1"/>
    <xf numFmtId="0" fontId="3" fillId="0" borderId="0" xfId="0" applyFont="1"/>
    <xf numFmtId="3" fontId="0" fillId="0" borderId="0" xfId="0" applyNumberFormat="1"/>
    <xf numFmtId="164" fontId="0" fillId="0" borderId="0" xfId="0" applyNumberFormat="1"/>
    <xf numFmtId="165" fontId="0" fillId="0" borderId="0" xfId="0" applyNumberFormat="1"/>
    <xf numFmtId="2" fontId="0" fillId="0" borderId="0" xfId="0" applyNumberFormat="1"/>
    <xf numFmtId="14" fontId="0" fillId="0" borderId="0" xfId="0" applyNumberFormat="1"/>
    <xf numFmtId="166" fontId="0" fillId="0" borderId="0" xfId="0" applyNumberFormat="1"/>
    <xf numFmtId="10" fontId="0" fillId="0" borderId="0" xfId="0" applyNumberFormat="1"/>
    <xf numFmtId="0" fontId="0" fillId="0" borderId="3" xfId="0" applyBorder="1"/>
    <xf numFmtId="0" fontId="4" fillId="0" borderId="4" xfId="0" applyFont="1" applyBorder="1" applyAlignment="1">
      <alignment horizontal="center"/>
    </xf>
    <xf numFmtId="0" fontId="4" fillId="0" borderId="4" xfId="0" applyFont="1" applyBorder="1" applyAlignment="1">
      <alignment horizontal="centerContinuous"/>
    </xf>
    <xf numFmtId="0" fontId="0" fillId="3" borderId="0" xfId="0" applyFill="1"/>
    <xf numFmtId="0" fontId="0" fillId="3" borderId="3" xfId="0" applyFill="1" applyBorder="1"/>
    <xf numFmtId="0" fontId="0" fillId="4" borderId="0" xfId="0" applyFill="1"/>
    <xf numFmtId="10" fontId="0" fillId="3" borderId="0" xfId="0" applyNumberFormat="1" applyFill="1"/>
    <xf numFmtId="167" fontId="0" fillId="3" borderId="0" xfId="0" applyNumberFormat="1" applyFill="1"/>
    <xf numFmtId="168" fontId="0" fillId="3" borderId="0" xfId="0" applyNumberFormat="1" applyFill="1"/>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[1]montecarlo!$K$2:$K$3</c:f>
              <c:strCache>
                <c:ptCount val="1"/>
                <c:pt idx="0">
                  <c:v>price</c:v>
                </c:pt>
              </c:strCache>
            </c:strRef>
          </c:tx>
          <c:spPr>
            <a:ln w="28575" cap="rnd">
              <a:solidFill>
                <a:schemeClr val="accent1"/>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[1]montecarlo!$K$4:$K$19</c:f>
              <c:numCache>
                <c:formatCode>General</c:formatCode>
                <c:ptCount val="16"/>
                <c:pt idx="0">
                  <c:v>158.490005</c:v>
                </c:pt>
                <c:pt idx="1">
                  <c:v>157.52930550688637</c:v>
                </c:pt>
                <c:pt idx="2">
                  <c:v>157.04564492020017</c:v>
                </c:pt>
                <c:pt idx="3">
                  <c:v>159.02557879381382</c:v>
                </c:pt>
                <c:pt idx="4">
                  <c:v>156.26338212956904</c:v>
                </c:pt>
                <c:pt idx="5">
                  <c:v>160.81915180896002</c:v>
                </c:pt>
                <c:pt idx="6">
                  <c:v>158.88095215788255</c:v>
                </c:pt>
                <c:pt idx="7">
                  <c:v>160.40840994766234</c:v>
                </c:pt>
                <c:pt idx="8">
                  <c:v>160.30461210355949</c:v>
                </c:pt>
                <c:pt idx="9">
                  <c:v>160.51962598941134</c:v>
                </c:pt>
                <c:pt idx="10">
                  <c:v>159.18055587385257</c:v>
                </c:pt>
                <c:pt idx="11">
                  <c:v>158.21627873611033</c:v>
                </c:pt>
                <c:pt idx="12">
                  <c:v>156.96956233475311</c:v>
                </c:pt>
                <c:pt idx="13">
                  <c:v>161.18472815000234</c:v>
                </c:pt>
                <c:pt idx="14">
                  <c:v>158.144977954675</c:v>
                </c:pt>
                <c:pt idx="15">
                  <c:v>157.46985453819053</c:v>
                </c:pt>
              </c:numCache>
            </c:numRef>
          </c:val>
          <c:smooth val="0"/>
          <c:extLst>
            <c:ext xmlns:c16="http://schemas.microsoft.com/office/drawing/2014/chart" uri="{C3380CC4-5D6E-409C-BE32-E72D297353CC}">
              <c16:uniqueId val="{00000000-2B5A-47CC-B051-217ED4E959F5}"/>
            </c:ext>
          </c:extLst>
        </c:ser>
        <c:ser>
          <c:idx val="1"/>
          <c:order val="1"/>
          <c:tx>
            <c:strRef>
              <c:f>[1]montecarlo!$L$2:$L$3</c:f>
              <c:strCache>
                <c:ptCount val="1"/>
                <c:pt idx="0">
                  <c:v>1</c:v>
                </c:pt>
              </c:strCache>
            </c:strRef>
          </c:tx>
          <c:spPr>
            <a:ln w="28575" cap="rnd">
              <a:solidFill>
                <a:schemeClr val="accent2"/>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[1]montecarlo!$L$4:$L$19</c:f>
              <c:numCache>
                <c:formatCode>General</c:formatCode>
                <c:ptCount val="16"/>
                <c:pt idx="0">
                  <c:v>158.490005</c:v>
                </c:pt>
                <c:pt idx="1">
                  <c:v>158.44430092305964</c:v>
                </c:pt>
                <c:pt idx="2">
                  <c:v>158.59890853374142</c:v>
                </c:pt>
                <c:pt idx="3">
                  <c:v>159.09384743160695</c:v>
                </c:pt>
                <c:pt idx="4">
                  <c:v>157.31982439615024</c:v>
                </c:pt>
                <c:pt idx="5">
                  <c:v>158.22599582115382</c:v>
                </c:pt>
                <c:pt idx="6">
                  <c:v>160.15238690571155</c:v>
                </c:pt>
                <c:pt idx="7">
                  <c:v>160.05923797423398</c:v>
                </c:pt>
                <c:pt idx="8">
                  <c:v>157.89342402851878</c:v>
                </c:pt>
                <c:pt idx="9">
                  <c:v>158.67840074448046</c:v>
                </c:pt>
                <c:pt idx="10">
                  <c:v>157.93686052298969</c:v>
                </c:pt>
                <c:pt idx="11">
                  <c:v>157.6805269061814</c:v>
                </c:pt>
                <c:pt idx="12">
                  <c:v>156.82323550439682</c:v>
                </c:pt>
                <c:pt idx="13">
                  <c:v>159.07859877881501</c:v>
                </c:pt>
                <c:pt idx="14">
                  <c:v>159.55076635838529</c:v>
                </c:pt>
                <c:pt idx="15">
                  <c:v>156.23083641656496</c:v>
                </c:pt>
              </c:numCache>
            </c:numRef>
          </c:val>
          <c:smooth val="0"/>
          <c:extLst>
            <c:ext xmlns:c16="http://schemas.microsoft.com/office/drawing/2014/chart" uri="{C3380CC4-5D6E-409C-BE32-E72D297353CC}">
              <c16:uniqueId val="{00000001-2B5A-47CC-B051-217ED4E959F5}"/>
            </c:ext>
          </c:extLst>
        </c:ser>
        <c:ser>
          <c:idx val="2"/>
          <c:order val="2"/>
          <c:tx>
            <c:strRef>
              <c:f>[1]montecarlo!$M$2:$M$3</c:f>
              <c:strCache>
                <c:ptCount val="1"/>
                <c:pt idx="0">
                  <c:v>2</c:v>
                </c:pt>
              </c:strCache>
            </c:strRef>
          </c:tx>
          <c:spPr>
            <a:ln w="28575" cap="rnd">
              <a:solidFill>
                <a:schemeClr val="accent3"/>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[1]montecarlo!$M$4:$M$19</c:f>
              <c:numCache>
                <c:formatCode>General</c:formatCode>
                <c:ptCount val="16"/>
                <c:pt idx="0">
                  <c:v>158.490005</c:v>
                </c:pt>
                <c:pt idx="1">
                  <c:v>156.09765705504358</c:v>
                </c:pt>
                <c:pt idx="2">
                  <c:v>155.06618957302575</c:v>
                </c:pt>
                <c:pt idx="3">
                  <c:v>155.98780332592145</c:v>
                </c:pt>
                <c:pt idx="4">
                  <c:v>160.32433690982194</c:v>
                </c:pt>
                <c:pt idx="5">
                  <c:v>156.88007820799194</c:v>
                </c:pt>
                <c:pt idx="6">
                  <c:v>160.60961368445308</c:v>
                </c:pt>
                <c:pt idx="7">
                  <c:v>157.30424996252066</c:v>
                </c:pt>
                <c:pt idx="8">
                  <c:v>159.43530442630976</c:v>
                </c:pt>
                <c:pt idx="9">
                  <c:v>159.75921031676</c:v>
                </c:pt>
                <c:pt idx="10">
                  <c:v>156.90340975181203</c:v>
                </c:pt>
                <c:pt idx="11">
                  <c:v>159.63490031843583</c:v>
                </c:pt>
                <c:pt idx="12">
                  <c:v>159.72444818842973</c:v>
                </c:pt>
                <c:pt idx="13">
                  <c:v>158.73206190416622</c:v>
                </c:pt>
                <c:pt idx="14">
                  <c:v>157.04856543754576</c:v>
                </c:pt>
                <c:pt idx="15">
                  <c:v>157.77169126815474</c:v>
                </c:pt>
              </c:numCache>
            </c:numRef>
          </c:val>
          <c:smooth val="0"/>
          <c:extLst>
            <c:ext xmlns:c16="http://schemas.microsoft.com/office/drawing/2014/chart" uri="{C3380CC4-5D6E-409C-BE32-E72D297353CC}">
              <c16:uniqueId val="{00000002-2B5A-47CC-B051-217ED4E959F5}"/>
            </c:ext>
          </c:extLst>
        </c:ser>
        <c:ser>
          <c:idx val="3"/>
          <c:order val="3"/>
          <c:tx>
            <c:strRef>
              <c:f>[1]montecarlo!$N$2:$N$3</c:f>
              <c:strCache>
                <c:ptCount val="1"/>
                <c:pt idx="0">
                  <c:v>3</c:v>
                </c:pt>
              </c:strCache>
            </c:strRef>
          </c:tx>
          <c:spPr>
            <a:ln w="28575" cap="rnd">
              <a:solidFill>
                <a:schemeClr val="accent4"/>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[1]montecarlo!$N$4:$N$19</c:f>
              <c:numCache>
                <c:formatCode>General</c:formatCode>
                <c:ptCount val="16"/>
                <c:pt idx="0">
                  <c:v>158.490005</c:v>
                </c:pt>
                <c:pt idx="1">
                  <c:v>158.64317694484043</c:v>
                </c:pt>
                <c:pt idx="2">
                  <c:v>157.44961104890197</c:v>
                </c:pt>
                <c:pt idx="3">
                  <c:v>156.28765531830246</c:v>
                </c:pt>
                <c:pt idx="4">
                  <c:v>155.84815256963847</c:v>
                </c:pt>
                <c:pt idx="5">
                  <c:v>160.47798315156177</c:v>
                </c:pt>
                <c:pt idx="6">
                  <c:v>156.91564447753518</c:v>
                </c:pt>
                <c:pt idx="7">
                  <c:v>159.68257784309748</c:v>
                </c:pt>
                <c:pt idx="8">
                  <c:v>153.55168938878813</c:v>
                </c:pt>
                <c:pt idx="9">
                  <c:v>158.29848410410719</c:v>
                </c:pt>
                <c:pt idx="10">
                  <c:v>158.8490723900228</c:v>
                </c:pt>
                <c:pt idx="11">
                  <c:v>155.13429863479115</c:v>
                </c:pt>
                <c:pt idx="12">
                  <c:v>159.96863254519297</c:v>
                </c:pt>
                <c:pt idx="13">
                  <c:v>158.38886127260602</c:v>
                </c:pt>
                <c:pt idx="14">
                  <c:v>157.46561170543387</c:v>
                </c:pt>
                <c:pt idx="15">
                  <c:v>159.52592026650137</c:v>
                </c:pt>
              </c:numCache>
            </c:numRef>
          </c:val>
          <c:smooth val="0"/>
          <c:extLst>
            <c:ext xmlns:c16="http://schemas.microsoft.com/office/drawing/2014/chart" uri="{C3380CC4-5D6E-409C-BE32-E72D297353CC}">
              <c16:uniqueId val="{00000003-2B5A-47CC-B051-217ED4E959F5}"/>
            </c:ext>
          </c:extLst>
        </c:ser>
        <c:ser>
          <c:idx val="4"/>
          <c:order val="4"/>
          <c:tx>
            <c:strRef>
              <c:f>[1]montecarlo!$O$2:$O$3</c:f>
              <c:strCache>
                <c:ptCount val="1"/>
                <c:pt idx="0">
                  <c:v>4</c:v>
                </c:pt>
              </c:strCache>
            </c:strRef>
          </c:tx>
          <c:spPr>
            <a:ln w="28575" cap="rnd">
              <a:solidFill>
                <a:schemeClr val="accent5"/>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[1]montecarlo!$O$4:$O$19</c:f>
              <c:numCache>
                <c:formatCode>General</c:formatCode>
                <c:ptCount val="16"/>
                <c:pt idx="0">
                  <c:v>158.490005</c:v>
                </c:pt>
                <c:pt idx="1">
                  <c:v>158.75258646211185</c:v>
                </c:pt>
                <c:pt idx="2">
                  <c:v>156.36876673777627</c:v>
                </c:pt>
                <c:pt idx="3">
                  <c:v>160.12186834446211</c:v>
                </c:pt>
                <c:pt idx="4">
                  <c:v>159.02432508977586</c:v>
                </c:pt>
                <c:pt idx="5">
                  <c:v>158.05184838756441</c:v>
                </c:pt>
                <c:pt idx="6">
                  <c:v>160.38696531179218</c:v>
                </c:pt>
                <c:pt idx="7">
                  <c:v>158.39405160484623</c:v>
                </c:pt>
                <c:pt idx="8">
                  <c:v>158.47630298535276</c:v>
                </c:pt>
                <c:pt idx="9">
                  <c:v>156.26190640830552</c:v>
                </c:pt>
                <c:pt idx="10">
                  <c:v>157.63947566544428</c:v>
                </c:pt>
                <c:pt idx="11">
                  <c:v>159.56075915303228</c:v>
                </c:pt>
                <c:pt idx="12">
                  <c:v>157.21544047117342</c:v>
                </c:pt>
                <c:pt idx="13">
                  <c:v>158.19314524115771</c:v>
                </c:pt>
                <c:pt idx="14">
                  <c:v>156.98509089600557</c:v>
                </c:pt>
                <c:pt idx="15">
                  <c:v>155.89831123075393</c:v>
                </c:pt>
              </c:numCache>
            </c:numRef>
          </c:val>
          <c:smooth val="0"/>
          <c:extLst>
            <c:ext xmlns:c16="http://schemas.microsoft.com/office/drawing/2014/chart" uri="{C3380CC4-5D6E-409C-BE32-E72D297353CC}">
              <c16:uniqueId val="{00000004-2B5A-47CC-B051-217ED4E959F5}"/>
            </c:ext>
          </c:extLst>
        </c:ser>
        <c:ser>
          <c:idx val="5"/>
          <c:order val="5"/>
          <c:tx>
            <c:strRef>
              <c:f>[1]montecarlo!$P$2:$P$3</c:f>
              <c:strCache>
                <c:ptCount val="1"/>
                <c:pt idx="0">
                  <c:v>5</c:v>
                </c:pt>
              </c:strCache>
            </c:strRef>
          </c:tx>
          <c:spPr>
            <a:ln w="28575" cap="rnd">
              <a:solidFill>
                <a:schemeClr val="accent6"/>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[1]montecarlo!$P$4:$P$19</c:f>
              <c:numCache>
                <c:formatCode>General</c:formatCode>
                <c:ptCount val="16"/>
                <c:pt idx="0">
                  <c:v>158.490005</c:v>
                </c:pt>
                <c:pt idx="1">
                  <c:v>156.84261541654999</c:v>
                </c:pt>
                <c:pt idx="2">
                  <c:v>159.0370489200144</c:v>
                </c:pt>
                <c:pt idx="3">
                  <c:v>156.54178750239174</c:v>
                </c:pt>
                <c:pt idx="4">
                  <c:v>161.1997670406939</c:v>
                </c:pt>
                <c:pt idx="5">
                  <c:v>156.07898526892336</c:v>
                </c:pt>
                <c:pt idx="6">
                  <c:v>159.24686184346055</c:v>
                </c:pt>
                <c:pt idx="7">
                  <c:v>161.8129250360663</c:v>
                </c:pt>
                <c:pt idx="8">
                  <c:v>158.07380555251996</c:v>
                </c:pt>
                <c:pt idx="9">
                  <c:v>158.72542691294666</c:v>
                </c:pt>
                <c:pt idx="10">
                  <c:v>159.3839432028723</c:v>
                </c:pt>
                <c:pt idx="11">
                  <c:v>158.33674393400113</c:v>
                </c:pt>
                <c:pt idx="12">
                  <c:v>155.92292542092221</c:v>
                </c:pt>
                <c:pt idx="13">
                  <c:v>159.08298262469202</c:v>
                </c:pt>
                <c:pt idx="14">
                  <c:v>158.36533733909405</c:v>
                </c:pt>
                <c:pt idx="15">
                  <c:v>158.67553064119892</c:v>
                </c:pt>
              </c:numCache>
            </c:numRef>
          </c:val>
          <c:smooth val="0"/>
          <c:extLst>
            <c:ext xmlns:c16="http://schemas.microsoft.com/office/drawing/2014/chart" uri="{C3380CC4-5D6E-409C-BE32-E72D297353CC}">
              <c16:uniqueId val="{00000005-2B5A-47CC-B051-217ED4E959F5}"/>
            </c:ext>
          </c:extLst>
        </c:ser>
        <c:ser>
          <c:idx val="6"/>
          <c:order val="6"/>
          <c:tx>
            <c:strRef>
              <c:f>[1]montecarlo!$Q$2:$Q$3</c:f>
              <c:strCache>
                <c:ptCount val="1"/>
                <c:pt idx="0">
                  <c:v>6</c:v>
                </c:pt>
              </c:strCache>
            </c:strRef>
          </c:tx>
          <c:spPr>
            <a:ln w="28575" cap="rnd">
              <a:solidFill>
                <a:schemeClr val="accent1">
                  <a:lumMod val="6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[1]montecarlo!$Q$4:$Q$19</c:f>
              <c:numCache>
                <c:formatCode>General</c:formatCode>
                <c:ptCount val="16"/>
                <c:pt idx="0">
                  <c:v>158.490005</c:v>
                </c:pt>
                <c:pt idx="1">
                  <c:v>160.05379158075939</c:v>
                </c:pt>
                <c:pt idx="2">
                  <c:v>159.10123956766731</c:v>
                </c:pt>
                <c:pt idx="3">
                  <c:v>155.91783654534464</c:v>
                </c:pt>
                <c:pt idx="4">
                  <c:v>157.49761672965994</c:v>
                </c:pt>
                <c:pt idx="5">
                  <c:v>160.822453328753</c:v>
                </c:pt>
                <c:pt idx="6">
                  <c:v>158.00571266011551</c:v>
                </c:pt>
                <c:pt idx="7">
                  <c:v>157.82746433845921</c:v>
                </c:pt>
                <c:pt idx="8">
                  <c:v>157.49111853236215</c:v>
                </c:pt>
                <c:pt idx="9">
                  <c:v>157.3051312306753</c:v>
                </c:pt>
                <c:pt idx="10">
                  <c:v>158.45761316469603</c:v>
                </c:pt>
                <c:pt idx="11">
                  <c:v>159.70697772391594</c:v>
                </c:pt>
                <c:pt idx="12">
                  <c:v>155.62705787694375</c:v>
                </c:pt>
                <c:pt idx="13">
                  <c:v>157.63690813220165</c:v>
                </c:pt>
                <c:pt idx="14">
                  <c:v>158.61251866682585</c:v>
                </c:pt>
                <c:pt idx="15">
                  <c:v>160.10319782558346</c:v>
                </c:pt>
              </c:numCache>
            </c:numRef>
          </c:val>
          <c:smooth val="0"/>
          <c:extLst>
            <c:ext xmlns:c16="http://schemas.microsoft.com/office/drawing/2014/chart" uri="{C3380CC4-5D6E-409C-BE32-E72D297353CC}">
              <c16:uniqueId val="{00000006-2B5A-47CC-B051-217ED4E959F5}"/>
            </c:ext>
          </c:extLst>
        </c:ser>
        <c:ser>
          <c:idx val="7"/>
          <c:order val="7"/>
          <c:tx>
            <c:strRef>
              <c:f>[1]montecarlo!$R$2:$R$3</c:f>
              <c:strCache>
                <c:ptCount val="1"/>
                <c:pt idx="0">
                  <c:v>7</c:v>
                </c:pt>
              </c:strCache>
            </c:strRef>
          </c:tx>
          <c:spPr>
            <a:ln w="28575" cap="rnd">
              <a:solidFill>
                <a:schemeClr val="accent2">
                  <a:lumMod val="6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[1]montecarlo!$R$4:$R$19</c:f>
              <c:numCache>
                <c:formatCode>General</c:formatCode>
                <c:ptCount val="16"/>
                <c:pt idx="0">
                  <c:v>158.490005</c:v>
                </c:pt>
                <c:pt idx="1">
                  <c:v>161.93707947791802</c:v>
                </c:pt>
                <c:pt idx="2">
                  <c:v>157.19435488846867</c:v>
                </c:pt>
                <c:pt idx="3">
                  <c:v>157.22362041503018</c:v>
                </c:pt>
                <c:pt idx="4">
                  <c:v>157.81626983852266</c:v>
                </c:pt>
                <c:pt idx="5">
                  <c:v>155.90504344404101</c:v>
                </c:pt>
                <c:pt idx="6">
                  <c:v>157.9181417195893</c:v>
                </c:pt>
                <c:pt idx="7">
                  <c:v>160.12085737636787</c:v>
                </c:pt>
                <c:pt idx="8">
                  <c:v>157.94518972397634</c:v>
                </c:pt>
                <c:pt idx="9">
                  <c:v>158.32146792053413</c:v>
                </c:pt>
                <c:pt idx="10">
                  <c:v>155.7257324282119</c:v>
                </c:pt>
                <c:pt idx="11">
                  <c:v>160.98296948956755</c:v>
                </c:pt>
                <c:pt idx="12">
                  <c:v>159.02305922644427</c:v>
                </c:pt>
                <c:pt idx="13">
                  <c:v>158.49552516776322</c:v>
                </c:pt>
                <c:pt idx="14">
                  <c:v>158.7729422431735</c:v>
                </c:pt>
                <c:pt idx="15">
                  <c:v>157.052850980118</c:v>
                </c:pt>
              </c:numCache>
            </c:numRef>
          </c:val>
          <c:smooth val="0"/>
          <c:extLst>
            <c:ext xmlns:c16="http://schemas.microsoft.com/office/drawing/2014/chart" uri="{C3380CC4-5D6E-409C-BE32-E72D297353CC}">
              <c16:uniqueId val="{00000007-2B5A-47CC-B051-217ED4E959F5}"/>
            </c:ext>
          </c:extLst>
        </c:ser>
        <c:ser>
          <c:idx val="8"/>
          <c:order val="8"/>
          <c:tx>
            <c:strRef>
              <c:f>[1]montecarlo!$S$2:$S$3</c:f>
              <c:strCache>
                <c:ptCount val="1"/>
                <c:pt idx="0">
                  <c:v>8</c:v>
                </c:pt>
              </c:strCache>
            </c:strRef>
          </c:tx>
          <c:spPr>
            <a:ln w="28575" cap="rnd">
              <a:solidFill>
                <a:schemeClr val="accent3">
                  <a:lumMod val="6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[1]montecarlo!$S$4:$S$19</c:f>
              <c:numCache>
                <c:formatCode>General</c:formatCode>
                <c:ptCount val="16"/>
                <c:pt idx="0">
                  <c:v>158.490005</c:v>
                </c:pt>
                <c:pt idx="1">
                  <c:v>155.40435212336408</c:v>
                </c:pt>
                <c:pt idx="2">
                  <c:v>159.27473489313948</c:v>
                </c:pt>
                <c:pt idx="3">
                  <c:v>158.42094441457579</c:v>
                </c:pt>
                <c:pt idx="4">
                  <c:v>158.50180244148959</c:v>
                </c:pt>
                <c:pt idx="5">
                  <c:v>158.13415105118409</c:v>
                </c:pt>
                <c:pt idx="6">
                  <c:v>159.81669220408466</c:v>
                </c:pt>
                <c:pt idx="7">
                  <c:v>157.87167040115978</c:v>
                </c:pt>
                <c:pt idx="8">
                  <c:v>158.62672476357534</c:v>
                </c:pt>
                <c:pt idx="9">
                  <c:v>156.25029414965033</c:v>
                </c:pt>
                <c:pt idx="10">
                  <c:v>159.26608625213484</c:v>
                </c:pt>
                <c:pt idx="11">
                  <c:v>157.83766379216792</c:v>
                </c:pt>
                <c:pt idx="12">
                  <c:v>157.92722808209822</c:v>
                </c:pt>
                <c:pt idx="13">
                  <c:v>159.18454788717122</c:v>
                </c:pt>
                <c:pt idx="14">
                  <c:v>158.44014231549971</c:v>
                </c:pt>
                <c:pt idx="15">
                  <c:v>160.05834168321218</c:v>
                </c:pt>
              </c:numCache>
            </c:numRef>
          </c:val>
          <c:smooth val="0"/>
          <c:extLst>
            <c:ext xmlns:c16="http://schemas.microsoft.com/office/drawing/2014/chart" uri="{C3380CC4-5D6E-409C-BE32-E72D297353CC}">
              <c16:uniqueId val="{00000008-2B5A-47CC-B051-217ED4E959F5}"/>
            </c:ext>
          </c:extLst>
        </c:ser>
        <c:ser>
          <c:idx val="9"/>
          <c:order val="9"/>
          <c:tx>
            <c:strRef>
              <c:f>[1]montecarlo!$T$2:$T$3</c:f>
              <c:strCache>
                <c:ptCount val="1"/>
                <c:pt idx="0">
                  <c:v>9</c:v>
                </c:pt>
              </c:strCache>
            </c:strRef>
          </c:tx>
          <c:spPr>
            <a:ln w="28575" cap="rnd">
              <a:solidFill>
                <a:schemeClr val="accent4">
                  <a:lumMod val="6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[1]montecarlo!$T$4:$T$19</c:f>
              <c:numCache>
                <c:formatCode>General</c:formatCode>
                <c:ptCount val="16"/>
                <c:pt idx="0">
                  <c:v>158.490005</c:v>
                </c:pt>
                <c:pt idx="1">
                  <c:v>158.13659296939562</c:v>
                </c:pt>
                <c:pt idx="2">
                  <c:v>159.03326464377193</c:v>
                </c:pt>
                <c:pt idx="3">
                  <c:v>159.42900401103006</c:v>
                </c:pt>
                <c:pt idx="4">
                  <c:v>161.11573936684525</c:v>
                </c:pt>
                <c:pt idx="5">
                  <c:v>159.34123144139357</c:v>
                </c:pt>
                <c:pt idx="6">
                  <c:v>158.25725862712198</c:v>
                </c:pt>
                <c:pt idx="7">
                  <c:v>158.43069590614817</c:v>
                </c:pt>
                <c:pt idx="8">
                  <c:v>160.0948913813061</c:v>
                </c:pt>
                <c:pt idx="9">
                  <c:v>156.9358144783161</c:v>
                </c:pt>
                <c:pt idx="10">
                  <c:v>156.01892260877483</c:v>
                </c:pt>
                <c:pt idx="11">
                  <c:v>156.82782133334717</c:v>
                </c:pt>
                <c:pt idx="12">
                  <c:v>157.89039322835183</c:v>
                </c:pt>
                <c:pt idx="13">
                  <c:v>158.07647350081911</c:v>
                </c:pt>
                <c:pt idx="14">
                  <c:v>158.03958253713725</c:v>
                </c:pt>
                <c:pt idx="15">
                  <c:v>161.0796543550025</c:v>
                </c:pt>
              </c:numCache>
            </c:numRef>
          </c:val>
          <c:smooth val="0"/>
          <c:extLst>
            <c:ext xmlns:c16="http://schemas.microsoft.com/office/drawing/2014/chart" uri="{C3380CC4-5D6E-409C-BE32-E72D297353CC}">
              <c16:uniqueId val="{00000009-2B5A-47CC-B051-217ED4E959F5}"/>
            </c:ext>
          </c:extLst>
        </c:ser>
        <c:ser>
          <c:idx val="10"/>
          <c:order val="10"/>
          <c:tx>
            <c:strRef>
              <c:f>[1]montecarlo!$U$2:$U$3</c:f>
              <c:strCache>
                <c:ptCount val="1"/>
                <c:pt idx="0">
                  <c:v>10</c:v>
                </c:pt>
              </c:strCache>
            </c:strRef>
          </c:tx>
          <c:spPr>
            <a:ln w="28575" cap="rnd">
              <a:solidFill>
                <a:schemeClr val="accent5">
                  <a:lumMod val="6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[1]montecarlo!$U$4:$U$19</c:f>
              <c:numCache>
                <c:formatCode>General</c:formatCode>
                <c:ptCount val="16"/>
                <c:pt idx="0">
                  <c:v>158.490005</c:v>
                </c:pt>
                <c:pt idx="1">
                  <c:v>155.98581808557782</c:v>
                </c:pt>
                <c:pt idx="2">
                  <c:v>156.663049619638</c:v>
                </c:pt>
                <c:pt idx="3">
                  <c:v>161.33299187927713</c:v>
                </c:pt>
                <c:pt idx="4">
                  <c:v>160.12405010948063</c:v>
                </c:pt>
                <c:pt idx="5">
                  <c:v>156.58545275692083</c:v>
                </c:pt>
                <c:pt idx="6">
                  <c:v>160.77846264211462</c:v>
                </c:pt>
                <c:pt idx="7">
                  <c:v>156.60692848607181</c:v>
                </c:pt>
                <c:pt idx="8">
                  <c:v>158.62269920402738</c:v>
                </c:pt>
                <c:pt idx="9">
                  <c:v>160.21626205520508</c:v>
                </c:pt>
                <c:pt idx="10">
                  <c:v>156.45003610808817</c:v>
                </c:pt>
                <c:pt idx="11">
                  <c:v>157.36208758508397</c:v>
                </c:pt>
                <c:pt idx="12">
                  <c:v>158.83613902299956</c:v>
                </c:pt>
                <c:pt idx="13">
                  <c:v>156.49922540117308</c:v>
                </c:pt>
                <c:pt idx="14">
                  <c:v>159.52847605775406</c:v>
                </c:pt>
                <c:pt idx="15">
                  <c:v>157.02461262769131</c:v>
                </c:pt>
              </c:numCache>
            </c:numRef>
          </c:val>
          <c:smooth val="0"/>
          <c:extLst>
            <c:ext xmlns:c16="http://schemas.microsoft.com/office/drawing/2014/chart" uri="{C3380CC4-5D6E-409C-BE32-E72D297353CC}">
              <c16:uniqueId val="{0000000A-2B5A-47CC-B051-217ED4E959F5}"/>
            </c:ext>
          </c:extLst>
        </c:ser>
        <c:ser>
          <c:idx val="11"/>
          <c:order val="11"/>
          <c:tx>
            <c:strRef>
              <c:f>[1]montecarlo!$V$2:$V$3</c:f>
              <c:strCache>
                <c:ptCount val="1"/>
                <c:pt idx="0">
                  <c:v>11</c:v>
                </c:pt>
              </c:strCache>
            </c:strRef>
          </c:tx>
          <c:spPr>
            <a:ln w="28575" cap="rnd">
              <a:solidFill>
                <a:schemeClr val="accent6">
                  <a:lumMod val="6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[1]montecarlo!$V$4:$V$19</c:f>
              <c:numCache>
                <c:formatCode>General</c:formatCode>
                <c:ptCount val="16"/>
                <c:pt idx="0">
                  <c:v>158.490005</c:v>
                </c:pt>
                <c:pt idx="1">
                  <c:v>158.37090777338753</c:v>
                </c:pt>
                <c:pt idx="2">
                  <c:v>158.6858868746294</c:v>
                </c:pt>
                <c:pt idx="3">
                  <c:v>159.40111328607662</c:v>
                </c:pt>
                <c:pt idx="4">
                  <c:v>159.18548039914774</c:v>
                </c:pt>
                <c:pt idx="5">
                  <c:v>159.96608724358978</c:v>
                </c:pt>
                <c:pt idx="6">
                  <c:v>157.58568966116775</c:v>
                </c:pt>
                <c:pt idx="7">
                  <c:v>160.77794069143837</c:v>
                </c:pt>
                <c:pt idx="8">
                  <c:v>156.97437074337751</c:v>
                </c:pt>
                <c:pt idx="9">
                  <c:v>156.20605936956704</c:v>
                </c:pt>
                <c:pt idx="10">
                  <c:v>158.54367121568546</c:v>
                </c:pt>
                <c:pt idx="11">
                  <c:v>156.48396969900278</c:v>
                </c:pt>
                <c:pt idx="12">
                  <c:v>158.38487873042305</c:v>
                </c:pt>
                <c:pt idx="13">
                  <c:v>158.57676373758062</c:v>
                </c:pt>
                <c:pt idx="14">
                  <c:v>155.57067022091573</c:v>
                </c:pt>
                <c:pt idx="15">
                  <c:v>156.11149887305973</c:v>
                </c:pt>
              </c:numCache>
            </c:numRef>
          </c:val>
          <c:smooth val="0"/>
          <c:extLst>
            <c:ext xmlns:c16="http://schemas.microsoft.com/office/drawing/2014/chart" uri="{C3380CC4-5D6E-409C-BE32-E72D297353CC}">
              <c16:uniqueId val="{0000000B-2B5A-47CC-B051-217ED4E959F5}"/>
            </c:ext>
          </c:extLst>
        </c:ser>
        <c:ser>
          <c:idx val="12"/>
          <c:order val="12"/>
          <c:tx>
            <c:strRef>
              <c:f>[1]montecarlo!$W$2:$W$3</c:f>
              <c:strCache>
                <c:ptCount val="1"/>
                <c:pt idx="0">
                  <c:v>12</c:v>
                </c:pt>
              </c:strCache>
            </c:strRef>
          </c:tx>
          <c:spPr>
            <a:ln w="28575" cap="rnd">
              <a:solidFill>
                <a:schemeClr val="accent1">
                  <a:lumMod val="80000"/>
                  <a:lumOff val="2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[1]montecarlo!$W$4:$W$19</c:f>
              <c:numCache>
                <c:formatCode>General</c:formatCode>
                <c:ptCount val="16"/>
                <c:pt idx="0">
                  <c:v>158.490005</c:v>
                </c:pt>
                <c:pt idx="1">
                  <c:v>157.90692799591031</c:v>
                </c:pt>
                <c:pt idx="2">
                  <c:v>158.05912081355459</c:v>
                </c:pt>
                <c:pt idx="3">
                  <c:v>157.98470191856461</c:v>
                </c:pt>
                <c:pt idx="4">
                  <c:v>156.71375880968671</c:v>
                </c:pt>
                <c:pt idx="5">
                  <c:v>157.89960096071439</c:v>
                </c:pt>
                <c:pt idx="6">
                  <c:v>159.63327686479155</c:v>
                </c:pt>
                <c:pt idx="7">
                  <c:v>158.57309898414891</c:v>
                </c:pt>
                <c:pt idx="8">
                  <c:v>158.52960662246247</c:v>
                </c:pt>
                <c:pt idx="9">
                  <c:v>156.84209373901203</c:v>
                </c:pt>
                <c:pt idx="10">
                  <c:v>158.34951250836073</c:v>
                </c:pt>
                <c:pt idx="11">
                  <c:v>161.60164241072536</c:v>
                </c:pt>
                <c:pt idx="12">
                  <c:v>158.41568779510897</c:v>
                </c:pt>
                <c:pt idx="13">
                  <c:v>157.75043519101783</c:v>
                </c:pt>
                <c:pt idx="14">
                  <c:v>158.18464968437985</c:v>
                </c:pt>
                <c:pt idx="15">
                  <c:v>158.70334960209567</c:v>
                </c:pt>
              </c:numCache>
            </c:numRef>
          </c:val>
          <c:smooth val="0"/>
          <c:extLst>
            <c:ext xmlns:c16="http://schemas.microsoft.com/office/drawing/2014/chart" uri="{C3380CC4-5D6E-409C-BE32-E72D297353CC}">
              <c16:uniqueId val="{0000000C-2B5A-47CC-B051-217ED4E959F5}"/>
            </c:ext>
          </c:extLst>
        </c:ser>
        <c:ser>
          <c:idx val="13"/>
          <c:order val="13"/>
          <c:tx>
            <c:strRef>
              <c:f>[1]montecarlo!$X$2:$X$3</c:f>
              <c:strCache>
                <c:ptCount val="1"/>
                <c:pt idx="0">
                  <c:v>13</c:v>
                </c:pt>
              </c:strCache>
            </c:strRef>
          </c:tx>
          <c:spPr>
            <a:ln w="28575" cap="rnd">
              <a:solidFill>
                <a:schemeClr val="accent2">
                  <a:lumMod val="80000"/>
                  <a:lumOff val="2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[1]montecarlo!$X$4:$X$19</c:f>
              <c:numCache>
                <c:formatCode>General</c:formatCode>
                <c:ptCount val="16"/>
                <c:pt idx="0">
                  <c:v>158.490005</c:v>
                </c:pt>
                <c:pt idx="1">
                  <c:v>159.87750998989517</c:v>
                </c:pt>
                <c:pt idx="2">
                  <c:v>158.62703497515741</c:v>
                </c:pt>
                <c:pt idx="3">
                  <c:v>158.53220461073172</c:v>
                </c:pt>
                <c:pt idx="4">
                  <c:v>158.16394084481877</c:v>
                </c:pt>
                <c:pt idx="5">
                  <c:v>159.87606178451196</c:v>
                </c:pt>
                <c:pt idx="6">
                  <c:v>161.84528076367945</c:v>
                </c:pt>
                <c:pt idx="7">
                  <c:v>158.62937243363515</c:v>
                </c:pt>
                <c:pt idx="8">
                  <c:v>159.2192966730847</c:v>
                </c:pt>
                <c:pt idx="9">
                  <c:v>156.95116264729253</c:v>
                </c:pt>
                <c:pt idx="10">
                  <c:v>156.93279104292438</c:v>
                </c:pt>
                <c:pt idx="11">
                  <c:v>159.06607818367323</c:v>
                </c:pt>
                <c:pt idx="12">
                  <c:v>160.87206622163438</c:v>
                </c:pt>
                <c:pt idx="13">
                  <c:v>159.23965470778907</c:v>
                </c:pt>
                <c:pt idx="14">
                  <c:v>160.23275750309767</c:v>
                </c:pt>
                <c:pt idx="15">
                  <c:v>159.57057826943839</c:v>
                </c:pt>
              </c:numCache>
            </c:numRef>
          </c:val>
          <c:smooth val="0"/>
          <c:extLst>
            <c:ext xmlns:c16="http://schemas.microsoft.com/office/drawing/2014/chart" uri="{C3380CC4-5D6E-409C-BE32-E72D297353CC}">
              <c16:uniqueId val="{0000000D-2B5A-47CC-B051-217ED4E959F5}"/>
            </c:ext>
          </c:extLst>
        </c:ser>
        <c:ser>
          <c:idx val="14"/>
          <c:order val="14"/>
          <c:tx>
            <c:strRef>
              <c:f>[1]montecarlo!$Y$2:$Y$3</c:f>
              <c:strCache>
                <c:ptCount val="1"/>
                <c:pt idx="0">
                  <c:v>14</c:v>
                </c:pt>
              </c:strCache>
            </c:strRef>
          </c:tx>
          <c:spPr>
            <a:ln w="28575" cap="rnd">
              <a:solidFill>
                <a:schemeClr val="accent3">
                  <a:lumMod val="80000"/>
                  <a:lumOff val="2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[1]montecarlo!$Y$4:$Y$19</c:f>
              <c:numCache>
                <c:formatCode>General</c:formatCode>
                <c:ptCount val="16"/>
                <c:pt idx="0">
                  <c:v>158.490005</c:v>
                </c:pt>
                <c:pt idx="1">
                  <c:v>159.37211629936365</c:v>
                </c:pt>
                <c:pt idx="2">
                  <c:v>157.36684918245808</c:v>
                </c:pt>
                <c:pt idx="3">
                  <c:v>158.29383264282194</c:v>
                </c:pt>
                <c:pt idx="4">
                  <c:v>159.20413794675468</c:v>
                </c:pt>
                <c:pt idx="5">
                  <c:v>157.43046057645986</c:v>
                </c:pt>
                <c:pt idx="6">
                  <c:v>158.60174350862457</c:v>
                </c:pt>
                <c:pt idx="7">
                  <c:v>159.56630190124673</c:v>
                </c:pt>
                <c:pt idx="8">
                  <c:v>158.57424443409448</c:v>
                </c:pt>
                <c:pt idx="9">
                  <c:v>157.99086874046992</c:v>
                </c:pt>
                <c:pt idx="10">
                  <c:v>160.39595359996673</c:v>
                </c:pt>
                <c:pt idx="11">
                  <c:v>155.85968331032308</c:v>
                </c:pt>
                <c:pt idx="12">
                  <c:v>159.74087582621695</c:v>
                </c:pt>
                <c:pt idx="13">
                  <c:v>156.27273917537585</c:v>
                </c:pt>
                <c:pt idx="14">
                  <c:v>157.35607519002033</c:v>
                </c:pt>
                <c:pt idx="15">
                  <c:v>159.10230774923167</c:v>
                </c:pt>
              </c:numCache>
            </c:numRef>
          </c:val>
          <c:smooth val="0"/>
          <c:extLst>
            <c:ext xmlns:c16="http://schemas.microsoft.com/office/drawing/2014/chart" uri="{C3380CC4-5D6E-409C-BE32-E72D297353CC}">
              <c16:uniqueId val="{0000000E-2B5A-47CC-B051-217ED4E959F5}"/>
            </c:ext>
          </c:extLst>
        </c:ser>
        <c:ser>
          <c:idx val="15"/>
          <c:order val="15"/>
          <c:tx>
            <c:strRef>
              <c:f>[1]montecarlo!$Z$2:$Z$3</c:f>
              <c:strCache>
                <c:ptCount val="1"/>
                <c:pt idx="0">
                  <c:v>15</c:v>
                </c:pt>
              </c:strCache>
            </c:strRef>
          </c:tx>
          <c:spPr>
            <a:ln w="28575" cap="rnd">
              <a:solidFill>
                <a:schemeClr val="accent4">
                  <a:lumMod val="80000"/>
                  <a:lumOff val="2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[1]montecarlo!$Z$4:$Z$19</c:f>
              <c:numCache>
                <c:formatCode>General</c:formatCode>
                <c:ptCount val="16"/>
                <c:pt idx="0">
                  <c:v>158.490005</c:v>
                </c:pt>
                <c:pt idx="1">
                  <c:v>159.7300954819066</c:v>
                </c:pt>
                <c:pt idx="2">
                  <c:v>155.37373805487613</c:v>
                </c:pt>
                <c:pt idx="3">
                  <c:v>159.81945536063782</c:v>
                </c:pt>
                <c:pt idx="4">
                  <c:v>156.45428406268201</c:v>
                </c:pt>
                <c:pt idx="5">
                  <c:v>157.99251515217566</c:v>
                </c:pt>
                <c:pt idx="6">
                  <c:v>159.32501742182586</c:v>
                </c:pt>
                <c:pt idx="7">
                  <c:v>159.52447355553645</c:v>
                </c:pt>
                <c:pt idx="8">
                  <c:v>157.44448488303817</c:v>
                </c:pt>
                <c:pt idx="9">
                  <c:v>161.2304404934815</c:v>
                </c:pt>
                <c:pt idx="10">
                  <c:v>158.48102126973203</c:v>
                </c:pt>
                <c:pt idx="11">
                  <c:v>156.06083976632357</c:v>
                </c:pt>
                <c:pt idx="12">
                  <c:v>158.06360123796136</c:v>
                </c:pt>
                <c:pt idx="13">
                  <c:v>157.46110963467905</c:v>
                </c:pt>
                <c:pt idx="14">
                  <c:v>159.81698143807523</c:v>
                </c:pt>
                <c:pt idx="15">
                  <c:v>158.0066258152504</c:v>
                </c:pt>
              </c:numCache>
            </c:numRef>
          </c:val>
          <c:smooth val="0"/>
          <c:extLst>
            <c:ext xmlns:c16="http://schemas.microsoft.com/office/drawing/2014/chart" uri="{C3380CC4-5D6E-409C-BE32-E72D297353CC}">
              <c16:uniqueId val="{0000000F-2B5A-47CC-B051-217ED4E959F5}"/>
            </c:ext>
          </c:extLst>
        </c:ser>
        <c:ser>
          <c:idx val="16"/>
          <c:order val="16"/>
          <c:tx>
            <c:strRef>
              <c:f>[1]montecarlo!$AA$2:$AA$3</c:f>
              <c:strCache>
                <c:ptCount val="1"/>
                <c:pt idx="0">
                  <c:v>16</c:v>
                </c:pt>
              </c:strCache>
            </c:strRef>
          </c:tx>
          <c:spPr>
            <a:ln w="28575" cap="rnd">
              <a:solidFill>
                <a:schemeClr val="accent5">
                  <a:lumMod val="80000"/>
                  <a:lumOff val="2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[1]montecarlo!$AA$4:$AA$19</c:f>
              <c:numCache>
                <c:formatCode>General</c:formatCode>
                <c:ptCount val="16"/>
                <c:pt idx="0">
                  <c:v>158.490005</c:v>
                </c:pt>
                <c:pt idx="1">
                  <c:v>158.59924333191069</c:v>
                </c:pt>
                <c:pt idx="2">
                  <c:v>157.00042759410104</c:v>
                </c:pt>
                <c:pt idx="3">
                  <c:v>156.15658374963991</c:v>
                </c:pt>
                <c:pt idx="4">
                  <c:v>161.18487875887558</c:v>
                </c:pt>
                <c:pt idx="5">
                  <c:v>159.04252672644361</c:v>
                </c:pt>
                <c:pt idx="6">
                  <c:v>160.89015500827546</c:v>
                </c:pt>
                <c:pt idx="7">
                  <c:v>158.55800597120989</c:v>
                </c:pt>
                <c:pt idx="8">
                  <c:v>159.00335297482033</c:v>
                </c:pt>
                <c:pt idx="9">
                  <c:v>157.50055788473523</c:v>
                </c:pt>
                <c:pt idx="10">
                  <c:v>158.29343821637053</c:v>
                </c:pt>
                <c:pt idx="11">
                  <c:v>158.63784105016703</c:v>
                </c:pt>
                <c:pt idx="12">
                  <c:v>157.80200775860584</c:v>
                </c:pt>
                <c:pt idx="13">
                  <c:v>159.06909975044897</c:v>
                </c:pt>
                <c:pt idx="14">
                  <c:v>157.07726110316636</c:v>
                </c:pt>
                <c:pt idx="15">
                  <c:v>160.84001230759168</c:v>
                </c:pt>
              </c:numCache>
            </c:numRef>
          </c:val>
          <c:smooth val="0"/>
          <c:extLst>
            <c:ext xmlns:c16="http://schemas.microsoft.com/office/drawing/2014/chart" uri="{C3380CC4-5D6E-409C-BE32-E72D297353CC}">
              <c16:uniqueId val="{00000010-2B5A-47CC-B051-217ED4E959F5}"/>
            </c:ext>
          </c:extLst>
        </c:ser>
        <c:ser>
          <c:idx val="17"/>
          <c:order val="17"/>
          <c:tx>
            <c:strRef>
              <c:f>[1]montecarlo!$AB$2:$AB$3</c:f>
              <c:strCache>
                <c:ptCount val="1"/>
                <c:pt idx="0">
                  <c:v>17</c:v>
                </c:pt>
              </c:strCache>
            </c:strRef>
          </c:tx>
          <c:spPr>
            <a:ln w="28575" cap="rnd">
              <a:solidFill>
                <a:schemeClr val="accent6">
                  <a:lumMod val="80000"/>
                  <a:lumOff val="2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[1]montecarlo!$AB$4:$AB$19</c:f>
              <c:numCache>
                <c:formatCode>General</c:formatCode>
                <c:ptCount val="16"/>
                <c:pt idx="0">
                  <c:v>158.490005</c:v>
                </c:pt>
                <c:pt idx="1">
                  <c:v>158.94613487950733</c:v>
                </c:pt>
                <c:pt idx="2">
                  <c:v>159.09313458277208</c:v>
                </c:pt>
                <c:pt idx="3">
                  <c:v>159.92229310110801</c:v>
                </c:pt>
                <c:pt idx="4">
                  <c:v>157.45609792029688</c:v>
                </c:pt>
                <c:pt idx="5">
                  <c:v>157.28294844763946</c:v>
                </c:pt>
                <c:pt idx="6">
                  <c:v>157.21768385894629</c:v>
                </c:pt>
                <c:pt idx="7">
                  <c:v>156.54654968996877</c:v>
                </c:pt>
                <c:pt idx="8">
                  <c:v>162.00391970282831</c:v>
                </c:pt>
                <c:pt idx="9">
                  <c:v>155.6381594095167</c:v>
                </c:pt>
                <c:pt idx="10">
                  <c:v>155.27304227977623</c:v>
                </c:pt>
                <c:pt idx="11">
                  <c:v>156.90939905637447</c:v>
                </c:pt>
                <c:pt idx="12">
                  <c:v>159.21031267640487</c:v>
                </c:pt>
                <c:pt idx="13">
                  <c:v>156.69803482869875</c:v>
                </c:pt>
                <c:pt idx="14">
                  <c:v>159.63292284849865</c:v>
                </c:pt>
                <c:pt idx="15">
                  <c:v>160.3830613853157</c:v>
                </c:pt>
              </c:numCache>
            </c:numRef>
          </c:val>
          <c:smooth val="0"/>
          <c:extLst>
            <c:ext xmlns:c16="http://schemas.microsoft.com/office/drawing/2014/chart" uri="{C3380CC4-5D6E-409C-BE32-E72D297353CC}">
              <c16:uniqueId val="{00000011-2B5A-47CC-B051-217ED4E959F5}"/>
            </c:ext>
          </c:extLst>
        </c:ser>
        <c:ser>
          <c:idx val="18"/>
          <c:order val="18"/>
          <c:tx>
            <c:strRef>
              <c:f>[1]montecarlo!$AC$2:$AC$3</c:f>
              <c:strCache>
                <c:ptCount val="1"/>
                <c:pt idx="0">
                  <c:v>18</c:v>
                </c:pt>
              </c:strCache>
            </c:strRef>
          </c:tx>
          <c:spPr>
            <a:ln w="28575" cap="rnd">
              <a:solidFill>
                <a:schemeClr val="accent1">
                  <a:lumMod val="8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[1]montecarlo!$AC$4:$AC$19</c:f>
              <c:numCache>
                <c:formatCode>General</c:formatCode>
                <c:ptCount val="16"/>
                <c:pt idx="0">
                  <c:v>158.490005</c:v>
                </c:pt>
                <c:pt idx="1">
                  <c:v>158.7789888626838</c:v>
                </c:pt>
                <c:pt idx="2">
                  <c:v>157.41196062713192</c:v>
                </c:pt>
                <c:pt idx="3">
                  <c:v>158.8782993277479</c:v>
                </c:pt>
                <c:pt idx="4">
                  <c:v>158.83941695909513</c:v>
                </c:pt>
                <c:pt idx="5">
                  <c:v>154.32757974153174</c:v>
                </c:pt>
                <c:pt idx="6">
                  <c:v>157.77853444140973</c:v>
                </c:pt>
                <c:pt idx="7">
                  <c:v>157.12962693792005</c:v>
                </c:pt>
                <c:pt idx="8">
                  <c:v>158.43077051073604</c:v>
                </c:pt>
                <c:pt idx="9">
                  <c:v>157.85869864502649</c:v>
                </c:pt>
                <c:pt idx="10">
                  <c:v>161.47500286706912</c:v>
                </c:pt>
                <c:pt idx="11">
                  <c:v>160.71062036209551</c:v>
                </c:pt>
                <c:pt idx="12">
                  <c:v>160.03168307039357</c:v>
                </c:pt>
                <c:pt idx="13">
                  <c:v>157.55574657077867</c:v>
                </c:pt>
                <c:pt idx="14">
                  <c:v>157.84681123229885</c:v>
                </c:pt>
                <c:pt idx="15">
                  <c:v>159.08773023927975</c:v>
                </c:pt>
              </c:numCache>
            </c:numRef>
          </c:val>
          <c:smooth val="0"/>
          <c:extLst>
            <c:ext xmlns:c16="http://schemas.microsoft.com/office/drawing/2014/chart" uri="{C3380CC4-5D6E-409C-BE32-E72D297353CC}">
              <c16:uniqueId val="{00000012-2B5A-47CC-B051-217ED4E959F5}"/>
            </c:ext>
          </c:extLst>
        </c:ser>
        <c:ser>
          <c:idx val="19"/>
          <c:order val="19"/>
          <c:tx>
            <c:strRef>
              <c:f>[1]montecarlo!$AD$2:$AD$3</c:f>
              <c:strCache>
                <c:ptCount val="1"/>
                <c:pt idx="0">
                  <c:v>19</c:v>
                </c:pt>
              </c:strCache>
            </c:strRef>
          </c:tx>
          <c:spPr>
            <a:ln w="28575" cap="rnd">
              <a:solidFill>
                <a:schemeClr val="accent2">
                  <a:lumMod val="8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[1]montecarlo!$AD$4:$AD$19</c:f>
              <c:numCache>
                <c:formatCode>General</c:formatCode>
                <c:ptCount val="16"/>
                <c:pt idx="0">
                  <c:v>158.490005</c:v>
                </c:pt>
                <c:pt idx="1">
                  <c:v>160.01285217545461</c:v>
                </c:pt>
                <c:pt idx="2">
                  <c:v>157.12665291711204</c:v>
                </c:pt>
                <c:pt idx="3">
                  <c:v>156.8588018616079</c:v>
                </c:pt>
                <c:pt idx="4">
                  <c:v>162.72675082978125</c:v>
                </c:pt>
                <c:pt idx="5">
                  <c:v>160.01675080685865</c:v>
                </c:pt>
                <c:pt idx="6">
                  <c:v>158.40042247865722</c:v>
                </c:pt>
                <c:pt idx="7">
                  <c:v>158.91746765116423</c:v>
                </c:pt>
                <c:pt idx="8">
                  <c:v>156.99626884179111</c:v>
                </c:pt>
                <c:pt idx="9">
                  <c:v>157.52818197204306</c:v>
                </c:pt>
                <c:pt idx="10">
                  <c:v>158.31296164525415</c:v>
                </c:pt>
                <c:pt idx="11">
                  <c:v>157.05506436456969</c:v>
                </c:pt>
                <c:pt idx="12">
                  <c:v>158.14502554356855</c:v>
                </c:pt>
                <c:pt idx="13">
                  <c:v>159.48496162212803</c:v>
                </c:pt>
                <c:pt idx="14">
                  <c:v>159.34775703856323</c:v>
                </c:pt>
                <c:pt idx="15">
                  <c:v>159.48512049868319</c:v>
                </c:pt>
              </c:numCache>
            </c:numRef>
          </c:val>
          <c:smooth val="0"/>
          <c:extLst>
            <c:ext xmlns:c16="http://schemas.microsoft.com/office/drawing/2014/chart" uri="{C3380CC4-5D6E-409C-BE32-E72D297353CC}">
              <c16:uniqueId val="{00000013-2B5A-47CC-B051-217ED4E959F5}"/>
            </c:ext>
          </c:extLst>
        </c:ser>
        <c:ser>
          <c:idx val="20"/>
          <c:order val="20"/>
          <c:tx>
            <c:strRef>
              <c:f>[1]montecarlo!$AE$2:$AE$3</c:f>
              <c:strCache>
                <c:ptCount val="1"/>
                <c:pt idx="0">
                  <c:v>20</c:v>
                </c:pt>
              </c:strCache>
            </c:strRef>
          </c:tx>
          <c:spPr>
            <a:ln w="28575" cap="rnd">
              <a:solidFill>
                <a:schemeClr val="accent3">
                  <a:lumMod val="8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[1]montecarlo!$AE$4:$AE$19</c:f>
              <c:numCache>
                <c:formatCode>General</c:formatCode>
                <c:ptCount val="16"/>
                <c:pt idx="0">
                  <c:v>158.490005</c:v>
                </c:pt>
                <c:pt idx="1">
                  <c:v>157.12244349404699</c:v>
                </c:pt>
                <c:pt idx="2">
                  <c:v>163.48024705674527</c:v>
                </c:pt>
                <c:pt idx="3">
                  <c:v>160.41338669934609</c:v>
                </c:pt>
                <c:pt idx="4">
                  <c:v>158.3801346142304</c:v>
                </c:pt>
                <c:pt idx="5">
                  <c:v>160.44446813663163</c:v>
                </c:pt>
                <c:pt idx="6">
                  <c:v>159.47581001372666</c:v>
                </c:pt>
                <c:pt idx="7">
                  <c:v>159.92831100967641</c:v>
                </c:pt>
                <c:pt idx="8">
                  <c:v>157.09131102840342</c:v>
                </c:pt>
                <c:pt idx="9">
                  <c:v>157.22178262982948</c:v>
                </c:pt>
                <c:pt idx="10">
                  <c:v>157.93462749321569</c:v>
                </c:pt>
                <c:pt idx="11">
                  <c:v>157.99401167390221</c:v>
                </c:pt>
                <c:pt idx="12">
                  <c:v>159.92786357123464</c:v>
                </c:pt>
                <c:pt idx="13">
                  <c:v>160.03715541285393</c:v>
                </c:pt>
                <c:pt idx="14">
                  <c:v>157.6031525787709</c:v>
                </c:pt>
                <c:pt idx="15">
                  <c:v>155.8918695607648</c:v>
                </c:pt>
              </c:numCache>
            </c:numRef>
          </c:val>
          <c:smooth val="0"/>
          <c:extLst>
            <c:ext xmlns:c16="http://schemas.microsoft.com/office/drawing/2014/chart" uri="{C3380CC4-5D6E-409C-BE32-E72D297353CC}">
              <c16:uniqueId val="{00000014-2B5A-47CC-B051-217ED4E959F5}"/>
            </c:ext>
          </c:extLst>
        </c:ser>
        <c:ser>
          <c:idx val="21"/>
          <c:order val="21"/>
          <c:tx>
            <c:strRef>
              <c:f>[1]montecarlo!$AF$2:$AF$3</c:f>
              <c:strCache>
                <c:ptCount val="1"/>
                <c:pt idx="0">
                  <c:v>21</c:v>
                </c:pt>
              </c:strCache>
            </c:strRef>
          </c:tx>
          <c:spPr>
            <a:ln w="28575" cap="rnd">
              <a:solidFill>
                <a:schemeClr val="accent4">
                  <a:lumMod val="8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[1]montecarlo!$AF$4:$AF$19</c:f>
              <c:numCache>
                <c:formatCode>General</c:formatCode>
                <c:ptCount val="16"/>
                <c:pt idx="0">
                  <c:v>158.490005</c:v>
                </c:pt>
                <c:pt idx="1">
                  <c:v>156.16954887702477</c:v>
                </c:pt>
                <c:pt idx="2">
                  <c:v>158.53399173876798</c:v>
                </c:pt>
                <c:pt idx="3">
                  <c:v>157.90368211695051</c:v>
                </c:pt>
                <c:pt idx="4">
                  <c:v>157.31393799471149</c:v>
                </c:pt>
                <c:pt idx="5">
                  <c:v>158.41410945681289</c:v>
                </c:pt>
                <c:pt idx="6">
                  <c:v>156.0898345000555</c:v>
                </c:pt>
                <c:pt idx="7">
                  <c:v>157.09015908938531</c:v>
                </c:pt>
                <c:pt idx="8">
                  <c:v>157.52414212046398</c:v>
                </c:pt>
                <c:pt idx="9">
                  <c:v>155.44475649849062</c:v>
                </c:pt>
                <c:pt idx="10">
                  <c:v>156.07193625474869</c:v>
                </c:pt>
                <c:pt idx="11">
                  <c:v>158.20857794226649</c:v>
                </c:pt>
                <c:pt idx="12">
                  <c:v>157.11998577200063</c:v>
                </c:pt>
                <c:pt idx="13">
                  <c:v>155.33820253628079</c:v>
                </c:pt>
                <c:pt idx="14">
                  <c:v>157.51360552042024</c:v>
                </c:pt>
                <c:pt idx="15">
                  <c:v>158.46092432640759</c:v>
                </c:pt>
              </c:numCache>
            </c:numRef>
          </c:val>
          <c:smooth val="0"/>
          <c:extLst>
            <c:ext xmlns:c16="http://schemas.microsoft.com/office/drawing/2014/chart" uri="{C3380CC4-5D6E-409C-BE32-E72D297353CC}">
              <c16:uniqueId val="{00000015-2B5A-47CC-B051-217ED4E959F5}"/>
            </c:ext>
          </c:extLst>
        </c:ser>
        <c:ser>
          <c:idx val="22"/>
          <c:order val="22"/>
          <c:tx>
            <c:strRef>
              <c:f>[1]montecarlo!$AG$2:$AG$3</c:f>
              <c:strCache>
                <c:ptCount val="1"/>
                <c:pt idx="0">
                  <c:v>22</c:v>
                </c:pt>
              </c:strCache>
            </c:strRef>
          </c:tx>
          <c:spPr>
            <a:ln w="28575" cap="rnd">
              <a:solidFill>
                <a:schemeClr val="accent5">
                  <a:lumMod val="8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[1]montecarlo!$AG$4:$AG$19</c:f>
              <c:numCache>
                <c:formatCode>General</c:formatCode>
                <c:ptCount val="16"/>
                <c:pt idx="0">
                  <c:v>158.490005</c:v>
                </c:pt>
                <c:pt idx="1">
                  <c:v>159.56652996362465</c:v>
                </c:pt>
                <c:pt idx="2">
                  <c:v>161.91257846872261</c:v>
                </c:pt>
                <c:pt idx="3">
                  <c:v>157.340357941479</c:v>
                </c:pt>
                <c:pt idx="4">
                  <c:v>160.33810325142571</c:v>
                </c:pt>
                <c:pt idx="5">
                  <c:v>157.4413202469199</c:v>
                </c:pt>
                <c:pt idx="6">
                  <c:v>160.80945292315869</c:v>
                </c:pt>
                <c:pt idx="7">
                  <c:v>158.82739051197657</c:v>
                </c:pt>
                <c:pt idx="8">
                  <c:v>156.90875068192958</c:v>
                </c:pt>
                <c:pt idx="9">
                  <c:v>159.09600237906201</c:v>
                </c:pt>
                <c:pt idx="10">
                  <c:v>159.68341938694056</c:v>
                </c:pt>
                <c:pt idx="11">
                  <c:v>159.80044272408466</c:v>
                </c:pt>
                <c:pt idx="12">
                  <c:v>159.99269813031805</c:v>
                </c:pt>
                <c:pt idx="13">
                  <c:v>157.30953859594115</c:v>
                </c:pt>
                <c:pt idx="14">
                  <c:v>157.06934686453343</c:v>
                </c:pt>
                <c:pt idx="15">
                  <c:v>157.13914608011035</c:v>
                </c:pt>
              </c:numCache>
            </c:numRef>
          </c:val>
          <c:smooth val="0"/>
          <c:extLst>
            <c:ext xmlns:c16="http://schemas.microsoft.com/office/drawing/2014/chart" uri="{C3380CC4-5D6E-409C-BE32-E72D297353CC}">
              <c16:uniqueId val="{00000016-2B5A-47CC-B051-217ED4E959F5}"/>
            </c:ext>
          </c:extLst>
        </c:ser>
        <c:ser>
          <c:idx val="23"/>
          <c:order val="23"/>
          <c:tx>
            <c:strRef>
              <c:f>[1]montecarlo!$AH$2:$AH$3</c:f>
              <c:strCache>
                <c:ptCount val="1"/>
                <c:pt idx="0">
                  <c:v>23</c:v>
                </c:pt>
              </c:strCache>
            </c:strRef>
          </c:tx>
          <c:spPr>
            <a:ln w="28575" cap="rnd">
              <a:solidFill>
                <a:schemeClr val="accent6">
                  <a:lumMod val="8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[1]montecarlo!$AH$4:$AH$19</c:f>
              <c:numCache>
                <c:formatCode>General</c:formatCode>
                <c:ptCount val="16"/>
                <c:pt idx="0">
                  <c:v>158.490005</c:v>
                </c:pt>
                <c:pt idx="1">
                  <c:v>157.39619586404532</c:v>
                </c:pt>
                <c:pt idx="2">
                  <c:v>155.95444239796058</c:v>
                </c:pt>
                <c:pt idx="3">
                  <c:v>158.07973224636928</c:v>
                </c:pt>
                <c:pt idx="4">
                  <c:v>157.16581794979945</c:v>
                </c:pt>
                <c:pt idx="5">
                  <c:v>160.80150912571807</c:v>
                </c:pt>
                <c:pt idx="6">
                  <c:v>160.23495758518268</c:v>
                </c:pt>
                <c:pt idx="7">
                  <c:v>160.98363667736436</c:v>
                </c:pt>
                <c:pt idx="8">
                  <c:v>157.90133566325136</c:v>
                </c:pt>
                <c:pt idx="9">
                  <c:v>157.00649432620378</c:v>
                </c:pt>
                <c:pt idx="10">
                  <c:v>161.33116776596719</c:v>
                </c:pt>
                <c:pt idx="11">
                  <c:v>156.89313591079045</c:v>
                </c:pt>
                <c:pt idx="12">
                  <c:v>157.35961940948388</c:v>
                </c:pt>
                <c:pt idx="13">
                  <c:v>159.03513529193594</c:v>
                </c:pt>
                <c:pt idx="14">
                  <c:v>159.51492967708026</c:v>
                </c:pt>
                <c:pt idx="15">
                  <c:v>158.54259640427966</c:v>
                </c:pt>
              </c:numCache>
            </c:numRef>
          </c:val>
          <c:smooth val="0"/>
          <c:extLst>
            <c:ext xmlns:c16="http://schemas.microsoft.com/office/drawing/2014/chart" uri="{C3380CC4-5D6E-409C-BE32-E72D297353CC}">
              <c16:uniqueId val="{00000017-2B5A-47CC-B051-217ED4E959F5}"/>
            </c:ext>
          </c:extLst>
        </c:ser>
        <c:ser>
          <c:idx val="24"/>
          <c:order val="24"/>
          <c:tx>
            <c:strRef>
              <c:f>[1]montecarlo!$AI$2:$AI$3</c:f>
              <c:strCache>
                <c:ptCount val="1"/>
                <c:pt idx="0">
                  <c:v>24</c:v>
                </c:pt>
              </c:strCache>
            </c:strRef>
          </c:tx>
          <c:spPr>
            <a:ln w="28575" cap="rnd">
              <a:solidFill>
                <a:schemeClr val="accent1">
                  <a:lumMod val="60000"/>
                  <a:lumOff val="4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[1]montecarlo!$AI$4:$AI$19</c:f>
              <c:numCache>
                <c:formatCode>General</c:formatCode>
                <c:ptCount val="16"/>
                <c:pt idx="0">
                  <c:v>158.490005</c:v>
                </c:pt>
                <c:pt idx="1">
                  <c:v>160.07781135485968</c:v>
                </c:pt>
                <c:pt idx="2">
                  <c:v>161.34418406289797</c:v>
                </c:pt>
                <c:pt idx="3">
                  <c:v>159.8798353582859</c:v>
                </c:pt>
                <c:pt idx="4">
                  <c:v>158.82812475546052</c:v>
                </c:pt>
                <c:pt idx="5">
                  <c:v>158.68804286030556</c:v>
                </c:pt>
                <c:pt idx="6">
                  <c:v>158.96648502763983</c:v>
                </c:pt>
                <c:pt idx="7">
                  <c:v>158.99585368426418</c:v>
                </c:pt>
                <c:pt idx="8">
                  <c:v>158.57881548741722</c:v>
                </c:pt>
                <c:pt idx="9">
                  <c:v>159.81415460293348</c:v>
                </c:pt>
                <c:pt idx="10">
                  <c:v>157.08687286070995</c:v>
                </c:pt>
                <c:pt idx="11">
                  <c:v>160.38169105455862</c:v>
                </c:pt>
                <c:pt idx="12">
                  <c:v>157.83007051673434</c:v>
                </c:pt>
                <c:pt idx="13">
                  <c:v>157.98806057061819</c:v>
                </c:pt>
                <c:pt idx="14">
                  <c:v>157.81780231284134</c:v>
                </c:pt>
                <c:pt idx="15">
                  <c:v>158.14219359179185</c:v>
                </c:pt>
              </c:numCache>
            </c:numRef>
          </c:val>
          <c:smooth val="0"/>
          <c:extLst>
            <c:ext xmlns:c16="http://schemas.microsoft.com/office/drawing/2014/chart" uri="{C3380CC4-5D6E-409C-BE32-E72D297353CC}">
              <c16:uniqueId val="{00000018-2B5A-47CC-B051-217ED4E959F5}"/>
            </c:ext>
          </c:extLst>
        </c:ser>
        <c:ser>
          <c:idx val="25"/>
          <c:order val="25"/>
          <c:tx>
            <c:strRef>
              <c:f>[1]montecarlo!$AJ$2:$AJ$3</c:f>
              <c:strCache>
                <c:ptCount val="1"/>
                <c:pt idx="0">
                  <c:v>25</c:v>
                </c:pt>
              </c:strCache>
            </c:strRef>
          </c:tx>
          <c:spPr>
            <a:ln w="28575" cap="rnd">
              <a:solidFill>
                <a:schemeClr val="accent2">
                  <a:lumMod val="60000"/>
                  <a:lumOff val="4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[1]montecarlo!$AJ$4:$AJ$19</c:f>
              <c:numCache>
                <c:formatCode>General</c:formatCode>
                <c:ptCount val="16"/>
                <c:pt idx="0">
                  <c:v>158.490005</c:v>
                </c:pt>
                <c:pt idx="1">
                  <c:v>160.08990570795069</c:v>
                </c:pt>
                <c:pt idx="2">
                  <c:v>158.48683450049958</c:v>
                </c:pt>
                <c:pt idx="3">
                  <c:v>157.14522188882981</c:v>
                </c:pt>
                <c:pt idx="4">
                  <c:v>155.77832871034829</c:v>
                </c:pt>
                <c:pt idx="5">
                  <c:v>157.5279672744845</c:v>
                </c:pt>
                <c:pt idx="6">
                  <c:v>158.93054490505236</c:v>
                </c:pt>
                <c:pt idx="7">
                  <c:v>159.73186103744848</c:v>
                </c:pt>
                <c:pt idx="8">
                  <c:v>158.49302463303405</c:v>
                </c:pt>
                <c:pt idx="9">
                  <c:v>157.25640428740334</c:v>
                </c:pt>
                <c:pt idx="10">
                  <c:v>156.35507838203773</c:v>
                </c:pt>
                <c:pt idx="11">
                  <c:v>158.84698637348225</c:v>
                </c:pt>
                <c:pt idx="12">
                  <c:v>158.81258498880828</c:v>
                </c:pt>
                <c:pt idx="13">
                  <c:v>160.92803742903189</c:v>
                </c:pt>
                <c:pt idx="14">
                  <c:v>159.26639989785269</c:v>
                </c:pt>
                <c:pt idx="15">
                  <c:v>157.14811456599952</c:v>
                </c:pt>
              </c:numCache>
            </c:numRef>
          </c:val>
          <c:smooth val="0"/>
          <c:extLst>
            <c:ext xmlns:c16="http://schemas.microsoft.com/office/drawing/2014/chart" uri="{C3380CC4-5D6E-409C-BE32-E72D297353CC}">
              <c16:uniqueId val="{00000019-2B5A-47CC-B051-217ED4E959F5}"/>
            </c:ext>
          </c:extLst>
        </c:ser>
        <c:ser>
          <c:idx val="26"/>
          <c:order val="26"/>
          <c:tx>
            <c:strRef>
              <c:f>[1]montecarlo!$AK$2:$AK$3</c:f>
              <c:strCache>
                <c:ptCount val="1"/>
                <c:pt idx="0">
                  <c:v>26</c:v>
                </c:pt>
              </c:strCache>
            </c:strRef>
          </c:tx>
          <c:spPr>
            <a:ln w="28575" cap="rnd">
              <a:solidFill>
                <a:schemeClr val="accent3">
                  <a:lumMod val="60000"/>
                  <a:lumOff val="4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[1]montecarlo!$AK$4:$AK$19</c:f>
              <c:numCache>
                <c:formatCode>General</c:formatCode>
                <c:ptCount val="16"/>
                <c:pt idx="0">
                  <c:v>158.490005</c:v>
                </c:pt>
                <c:pt idx="1">
                  <c:v>159.51265251368889</c:v>
                </c:pt>
                <c:pt idx="2">
                  <c:v>157.56378528196288</c:v>
                </c:pt>
                <c:pt idx="3">
                  <c:v>157.92536079948357</c:v>
                </c:pt>
                <c:pt idx="4">
                  <c:v>156.19108866377331</c:v>
                </c:pt>
                <c:pt idx="5">
                  <c:v>158.91491112267639</c:v>
                </c:pt>
                <c:pt idx="6">
                  <c:v>158.2740549106307</c:v>
                </c:pt>
                <c:pt idx="7">
                  <c:v>158.31704319344749</c:v>
                </c:pt>
                <c:pt idx="8">
                  <c:v>158.18520499195245</c:v>
                </c:pt>
                <c:pt idx="9">
                  <c:v>159.23630620290311</c:v>
                </c:pt>
                <c:pt idx="10">
                  <c:v>159.41946117645281</c:v>
                </c:pt>
                <c:pt idx="11">
                  <c:v>159.07579089622072</c:v>
                </c:pt>
                <c:pt idx="12">
                  <c:v>160.00528592304141</c:v>
                </c:pt>
                <c:pt idx="13">
                  <c:v>158.32047854731536</c:v>
                </c:pt>
                <c:pt idx="14">
                  <c:v>156.50352323059221</c:v>
                </c:pt>
                <c:pt idx="15">
                  <c:v>158.17462880524778</c:v>
                </c:pt>
              </c:numCache>
            </c:numRef>
          </c:val>
          <c:smooth val="0"/>
          <c:extLst>
            <c:ext xmlns:c16="http://schemas.microsoft.com/office/drawing/2014/chart" uri="{C3380CC4-5D6E-409C-BE32-E72D297353CC}">
              <c16:uniqueId val="{0000001A-2B5A-47CC-B051-217ED4E959F5}"/>
            </c:ext>
          </c:extLst>
        </c:ser>
        <c:ser>
          <c:idx val="27"/>
          <c:order val="27"/>
          <c:tx>
            <c:strRef>
              <c:f>[1]montecarlo!$AL$2:$AL$3</c:f>
              <c:strCache>
                <c:ptCount val="1"/>
                <c:pt idx="0">
                  <c:v>27</c:v>
                </c:pt>
              </c:strCache>
            </c:strRef>
          </c:tx>
          <c:spPr>
            <a:ln w="28575" cap="rnd">
              <a:solidFill>
                <a:schemeClr val="accent4">
                  <a:lumMod val="60000"/>
                  <a:lumOff val="4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[1]montecarlo!$AL$4:$AL$19</c:f>
              <c:numCache>
                <c:formatCode>General</c:formatCode>
                <c:ptCount val="16"/>
                <c:pt idx="0">
                  <c:v>158.490005</c:v>
                </c:pt>
                <c:pt idx="1">
                  <c:v>157.45018211687119</c:v>
                </c:pt>
                <c:pt idx="2">
                  <c:v>158.5807905032768</c:v>
                </c:pt>
                <c:pt idx="3">
                  <c:v>157.88414511995853</c:v>
                </c:pt>
                <c:pt idx="4">
                  <c:v>160.81803662019678</c:v>
                </c:pt>
                <c:pt idx="5">
                  <c:v>156.437826936585</c:v>
                </c:pt>
                <c:pt idx="6">
                  <c:v>156.31370178679578</c:v>
                </c:pt>
                <c:pt idx="7">
                  <c:v>159.81260235699011</c:v>
                </c:pt>
                <c:pt idx="8">
                  <c:v>158.73948649001329</c:v>
                </c:pt>
                <c:pt idx="9">
                  <c:v>160.31059219347401</c:v>
                </c:pt>
                <c:pt idx="10">
                  <c:v>156.81157778391761</c:v>
                </c:pt>
                <c:pt idx="11">
                  <c:v>159.05687988643379</c:v>
                </c:pt>
                <c:pt idx="12">
                  <c:v>158.55429514899214</c:v>
                </c:pt>
                <c:pt idx="13">
                  <c:v>157.50435746605081</c:v>
                </c:pt>
                <c:pt idx="14">
                  <c:v>158.89906870715228</c:v>
                </c:pt>
                <c:pt idx="15">
                  <c:v>158.83035976448249</c:v>
                </c:pt>
              </c:numCache>
            </c:numRef>
          </c:val>
          <c:smooth val="0"/>
          <c:extLst>
            <c:ext xmlns:c16="http://schemas.microsoft.com/office/drawing/2014/chart" uri="{C3380CC4-5D6E-409C-BE32-E72D297353CC}">
              <c16:uniqueId val="{0000001B-2B5A-47CC-B051-217ED4E959F5}"/>
            </c:ext>
          </c:extLst>
        </c:ser>
        <c:ser>
          <c:idx val="28"/>
          <c:order val="28"/>
          <c:tx>
            <c:strRef>
              <c:f>[1]montecarlo!$AM$2:$AM$3</c:f>
              <c:strCache>
                <c:ptCount val="1"/>
                <c:pt idx="0">
                  <c:v>28</c:v>
                </c:pt>
              </c:strCache>
            </c:strRef>
          </c:tx>
          <c:spPr>
            <a:ln w="28575" cap="rnd">
              <a:solidFill>
                <a:schemeClr val="accent5">
                  <a:lumMod val="60000"/>
                  <a:lumOff val="4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[1]montecarlo!$AM$4:$AM$19</c:f>
              <c:numCache>
                <c:formatCode>General</c:formatCode>
                <c:ptCount val="16"/>
                <c:pt idx="0">
                  <c:v>158.490005</c:v>
                </c:pt>
                <c:pt idx="1">
                  <c:v>158.34815246459692</c:v>
                </c:pt>
                <c:pt idx="2">
                  <c:v>157.71997197281675</c:v>
                </c:pt>
                <c:pt idx="3">
                  <c:v>161.37097626212221</c:v>
                </c:pt>
                <c:pt idx="4">
                  <c:v>159.49231882743308</c:v>
                </c:pt>
                <c:pt idx="5">
                  <c:v>159.63311279463028</c:v>
                </c:pt>
                <c:pt idx="6">
                  <c:v>158.18646660299157</c:v>
                </c:pt>
                <c:pt idx="7">
                  <c:v>156.98726361519994</c:v>
                </c:pt>
                <c:pt idx="8">
                  <c:v>158.12905729051329</c:v>
                </c:pt>
                <c:pt idx="9">
                  <c:v>158.62884432453754</c:v>
                </c:pt>
                <c:pt idx="10">
                  <c:v>159.88704918538531</c:v>
                </c:pt>
                <c:pt idx="11">
                  <c:v>155.29165952578705</c:v>
                </c:pt>
                <c:pt idx="12">
                  <c:v>160.1607571108147</c:v>
                </c:pt>
                <c:pt idx="13">
                  <c:v>160.53445573495588</c:v>
                </c:pt>
                <c:pt idx="14">
                  <c:v>159.17377310138789</c:v>
                </c:pt>
                <c:pt idx="15">
                  <c:v>156.84770777817687</c:v>
                </c:pt>
              </c:numCache>
            </c:numRef>
          </c:val>
          <c:smooth val="0"/>
          <c:extLst>
            <c:ext xmlns:c16="http://schemas.microsoft.com/office/drawing/2014/chart" uri="{C3380CC4-5D6E-409C-BE32-E72D297353CC}">
              <c16:uniqueId val="{0000001C-2B5A-47CC-B051-217ED4E959F5}"/>
            </c:ext>
          </c:extLst>
        </c:ser>
        <c:ser>
          <c:idx val="29"/>
          <c:order val="29"/>
          <c:tx>
            <c:strRef>
              <c:f>[1]montecarlo!$AN$2:$AN$3</c:f>
              <c:strCache>
                <c:ptCount val="1"/>
                <c:pt idx="0">
                  <c:v>29</c:v>
                </c:pt>
              </c:strCache>
            </c:strRef>
          </c:tx>
          <c:spPr>
            <a:ln w="28575" cap="rnd">
              <a:solidFill>
                <a:schemeClr val="accent6">
                  <a:lumMod val="60000"/>
                  <a:lumOff val="4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[1]montecarlo!$AN$4:$AN$19</c:f>
              <c:numCache>
                <c:formatCode>General</c:formatCode>
                <c:ptCount val="16"/>
                <c:pt idx="0">
                  <c:v>158.490005</c:v>
                </c:pt>
                <c:pt idx="1">
                  <c:v>160.46094672104581</c:v>
                </c:pt>
                <c:pt idx="2">
                  <c:v>155.48915486969858</c:v>
                </c:pt>
                <c:pt idx="3">
                  <c:v>157.86488790955562</c:v>
                </c:pt>
                <c:pt idx="4">
                  <c:v>159.05616152417241</c:v>
                </c:pt>
                <c:pt idx="5">
                  <c:v>162.59319919312128</c:v>
                </c:pt>
                <c:pt idx="6">
                  <c:v>156.41449766915247</c:v>
                </c:pt>
                <c:pt idx="7">
                  <c:v>158.72148557167165</c:v>
                </c:pt>
                <c:pt idx="8">
                  <c:v>158.19640306398747</c:v>
                </c:pt>
                <c:pt idx="9">
                  <c:v>159.95675296759362</c:v>
                </c:pt>
                <c:pt idx="10">
                  <c:v>159.95915502606209</c:v>
                </c:pt>
                <c:pt idx="11">
                  <c:v>157.55369722329979</c:v>
                </c:pt>
                <c:pt idx="12">
                  <c:v>155.60955217668541</c:v>
                </c:pt>
                <c:pt idx="13">
                  <c:v>158.5841416133571</c:v>
                </c:pt>
                <c:pt idx="14">
                  <c:v>159.52533546690546</c:v>
                </c:pt>
                <c:pt idx="15">
                  <c:v>159.01776715188211</c:v>
                </c:pt>
              </c:numCache>
            </c:numRef>
          </c:val>
          <c:smooth val="0"/>
          <c:extLst>
            <c:ext xmlns:c16="http://schemas.microsoft.com/office/drawing/2014/chart" uri="{C3380CC4-5D6E-409C-BE32-E72D297353CC}">
              <c16:uniqueId val="{0000001D-2B5A-47CC-B051-217ED4E959F5}"/>
            </c:ext>
          </c:extLst>
        </c:ser>
        <c:ser>
          <c:idx val="30"/>
          <c:order val="30"/>
          <c:tx>
            <c:strRef>
              <c:f>[1]montecarlo!$AO$2:$AO$3</c:f>
              <c:strCache>
                <c:ptCount val="1"/>
                <c:pt idx="0">
                  <c:v>30</c:v>
                </c:pt>
              </c:strCache>
            </c:strRef>
          </c:tx>
          <c:spPr>
            <a:ln w="28575" cap="rnd">
              <a:solidFill>
                <a:schemeClr val="accent1">
                  <a:lumMod val="5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[1]montecarlo!$AO$4:$AO$19</c:f>
              <c:numCache>
                <c:formatCode>General</c:formatCode>
                <c:ptCount val="16"/>
                <c:pt idx="0">
                  <c:v>158.490005</c:v>
                </c:pt>
                <c:pt idx="1">
                  <c:v>157.60381875054145</c:v>
                </c:pt>
                <c:pt idx="2">
                  <c:v>160.22786204063758</c:v>
                </c:pt>
                <c:pt idx="3">
                  <c:v>161.95273162429456</c:v>
                </c:pt>
                <c:pt idx="4">
                  <c:v>157.99028315122956</c:v>
                </c:pt>
                <c:pt idx="5">
                  <c:v>157.94554133771703</c:v>
                </c:pt>
                <c:pt idx="6">
                  <c:v>158.46997168930287</c:v>
                </c:pt>
                <c:pt idx="7">
                  <c:v>156.59927716639979</c:v>
                </c:pt>
                <c:pt idx="8">
                  <c:v>156.52421379978077</c:v>
                </c:pt>
                <c:pt idx="9">
                  <c:v>159.02167906865969</c:v>
                </c:pt>
                <c:pt idx="10">
                  <c:v>160.23628015656422</c:v>
                </c:pt>
                <c:pt idx="11">
                  <c:v>157.15479946267149</c:v>
                </c:pt>
                <c:pt idx="12">
                  <c:v>159.46427490018448</c:v>
                </c:pt>
                <c:pt idx="13">
                  <c:v>157.81068111512269</c:v>
                </c:pt>
                <c:pt idx="14">
                  <c:v>154.8149498290625</c:v>
                </c:pt>
                <c:pt idx="15">
                  <c:v>157.75600124888092</c:v>
                </c:pt>
              </c:numCache>
            </c:numRef>
          </c:val>
          <c:smooth val="0"/>
          <c:extLst>
            <c:ext xmlns:c16="http://schemas.microsoft.com/office/drawing/2014/chart" uri="{C3380CC4-5D6E-409C-BE32-E72D297353CC}">
              <c16:uniqueId val="{0000001E-2B5A-47CC-B051-217ED4E959F5}"/>
            </c:ext>
          </c:extLst>
        </c:ser>
        <c:ser>
          <c:idx val="31"/>
          <c:order val="31"/>
          <c:tx>
            <c:strRef>
              <c:f>[1]montecarlo!$AP$2:$AP$3</c:f>
              <c:strCache>
                <c:ptCount val="1"/>
                <c:pt idx="0">
                  <c:v>31</c:v>
                </c:pt>
              </c:strCache>
            </c:strRef>
          </c:tx>
          <c:spPr>
            <a:ln w="28575" cap="rnd">
              <a:solidFill>
                <a:schemeClr val="accent2">
                  <a:lumMod val="5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[1]montecarlo!$AP$4:$AP$19</c:f>
              <c:numCache>
                <c:formatCode>General</c:formatCode>
                <c:ptCount val="16"/>
                <c:pt idx="0">
                  <c:v>158.490005</c:v>
                </c:pt>
                <c:pt idx="1">
                  <c:v>157.68582594143081</c:v>
                </c:pt>
                <c:pt idx="2">
                  <c:v>157.10394772531464</c:v>
                </c:pt>
                <c:pt idx="3">
                  <c:v>159.03158204251514</c:v>
                </c:pt>
                <c:pt idx="4">
                  <c:v>157.55839403246972</c:v>
                </c:pt>
                <c:pt idx="5">
                  <c:v>159.40457069994446</c:v>
                </c:pt>
                <c:pt idx="6">
                  <c:v>157.70829060097338</c:v>
                </c:pt>
                <c:pt idx="7">
                  <c:v>159.3727385655184</c:v>
                </c:pt>
                <c:pt idx="8">
                  <c:v>157.56338311309952</c:v>
                </c:pt>
                <c:pt idx="9">
                  <c:v>160.22909926748622</c:v>
                </c:pt>
                <c:pt idx="10">
                  <c:v>160.15082434899654</c:v>
                </c:pt>
                <c:pt idx="11">
                  <c:v>158.59894455202223</c:v>
                </c:pt>
                <c:pt idx="12">
                  <c:v>160.40080646109894</c:v>
                </c:pt>
                <c:pt idx="13">
                  <c:v>157.56493978514308</c:v>
                </c:pt>
                <c:pt idx="14">
                  <c:v>157.23490615659901</c:v>
                </c:pt>
                <c:pt idx="15">
                  <c:v>156.89435060565742</c:v>
                </c:pt>
              </c:numCache>
            </c:numRef>
          </c:val>
          <c:smooth val="0"/>
          <c:extLst>
            <c:ext xmlns:c16="http://schemas.microsoft.com/office/drawing/2014/chart" uri="{C3380CC4-5D6E-409C-BE32-E72D297353CC}">
              <c16:uniqueId val="{0000001F-2B5A-47CC-B051-217ED4E959F5}"/>
            </c:ext>
          </c:extLst>
        </c:ser>
        <c:ser>
          <c:idx val="32"/>
          <c:order val="32"/>
          <c:tx>
            <c:strRef>
              <c:f>[1]montecarlo!$AQ$2:$AQ$3</c:f>
              <c:strCache>
                <c:ptCount val="1"/>
                <c:pt idx="0">
                  <c:v>32</c:v>
                </c:pt>
              </c:strCache>
            </c:strRef>
          </c:tx>
          <c:spPr>
            <a:ln w="28575" cap="rnd">
              <a:solidFill>
                <a:schemeClr val="accent3">
                  <a:lumMod val="5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[1]montecarlo!$AQ$4:$AQ$19</c:f>
              <c:numCache>
                <c:formatCode>General</c:formatCode>
                <c:ptCount val="16"/>
                <c:pt idx="0">
                  <c:v>158.490005</c:v>
                </c:pt>
                <c:pt idx="1">
                  <c:v>159.33203672069882</c:v>
                </c:pt>
                <c:pt idx="2">
                  <c:v>159.04386241152264</c:v>
                </c:pt>
                <c:pt idx="3">
                  <c:v>156.49022079801952</c:v>
                </c:pt>
                <c:pt idx="4">
                  <c:v>158.5403599664325</c:v>
                </c:pt>
                <c:pt idx="5">
                  <c:v>156.61653798998</c:v>
                </c:pt>
                <c:pt idx="6">
                  <c:v>161.80645050308704</c:v>
                </c:pt>
                <c:pt idx="7">
                  <c:v>158.36319306286353</c:v>
                </c:pt>
                <c:pt idx="8">
                  <c:v>158.40682537940339</c:v>
                </c:pt>
                <c:pt idx="9">
                  <c:v>158.86307953427882</c:v>
                </c:pt>
                <c:pt idx="10">
                  <c:v>160.1107398469355</c:v>
                </c:pt>
                <c:pt idx="11">
                  <c:v>156.79185437941695</c:v>
                </c:pt>
                <c:pt idx="12">
                  <c:v>158.2155449272245</c:v>
                </c:pt>
                <c:pt idx="13">
                  <c:v>157.23000599129529</c:v>
                </c:pt>
                <c:pt idx="14">
                  <c:v>160.05413878914624</c:v>
                </c:pt>
                <c:pt idx="15">
                  <c:v>157.88111759956266</c:v>
                </c:pt>
              </c:numCache>
            </c:numRef>
          </c:val>
          <c:smooth val="0"/>
          <c:extLst>
            <c:ext xmlns:c16="http://schemas.microsoft.com/office/drawing/2014/chart" uri="{C3380CC4-5D6E-409C-BE32-E72D297353CC}">
              <c16:uniqueId val="{00000020-2B5A-47CC-B051-217ED4E959F5}"/>
            </c:ext>
          </c:extLst>
        </c:ser>
        <c:ser>
          <c:idx val="33"/>
          <c:order val="33"/>
          <c:tx>
            <c:strRef>
              <c:f>[1]montecarlo!$AR$2:$AR$3</c:f>
              <c:strCache>
                <c:ptCount val="1"/>
                <c:pt idx="0">
                  <c:v>33</c:v>
                </c:pt>
              </c:strCache>
            </c:strRef>
          </c:tx>
          <c:spPr>
            <a:ln w="28575" cap="rnd">
              <a:solidFill>
                <a:schemeClr val="accent4">
                  <a:lumMod val="5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[1]montecarlo!$AR$4:$AR$19</c:f>
              <c:numCache>
                <c:formatCode>General</c:formatCode>
                <c:ptCount val="16"/>
                <c:pt idx="0">
                  <c:v>158.490005</c:v>
                </c:pt>
                <c:pt idx="1">
                  <c:v>159.67753160277255</c:v>
                </c:pt>
                <c:pt idx="2">
                  <c:v>159.99328072314987</c:v>
                </c:pt>
                <c:pt idx="3">
                  <c:v>161.39498750074173</c:v>
                </c:pt>
                <c:pt idx="4">
                  <c:v>161.09158765353283</c:v>
                </c:pt>
                <c:pt idx="5">
                  <c:v>159.56846580747282</c:v>
                </c:pt>
                <c:pt idx="6">
                  <c:v>156.70435224985735</c:v>
                </c:pt>
                <c:pt idx="7">
                  <c:v>157.93539906977784</c:v>
                </c:pt>
                <c:pt idx="8">
                  <c:v>158.44687035682179</c:v>
                </c:pt>
                <c:pt idx="9">
                  <c:v>157.70320942038148</c:v>
                </c:pt>
                <c:pt idx="10">
                  <c:v>159.24681302612572</c:v>
                </c:pt>
                <c:pt idx="11">
                  <c:v>156.54858394872474</c:v>
                </c:pt>
                <c:pt idx="12">
                  <c:v>157.36779066587783</c:v>
                </c:pt>
                <c:pt idx="13">
                  <c:v>158.1755814152626</c:v>
                </c:pt>
                <c:pt idx="14">
                  <c:v>160.4645670073462</c:v>
                </c:pt>
                <c:pt idx="15">
                  <c:v>158.67628754668002</c:v>
                </c:pt>
              </c:numCache>
            </c:numRef>
          </c:val>
          <c:smooth val="0"/>
          <c:extLst>
            <c:ext xmlns:c16="http://schemas.microsoft.com/office/drawing/2014/chart" uri="{C3380CC4-5D6E-409C-BE32-E72D297353CC}">
              <c16:uniqueId val="{00000021-2B5A-47CC-B051-217ED4E959F5}"/>
            </c:ext>
          </c:extLst>
        </c:ser>
        <c:ser>
          <c:idx val="34"/>
          <c:order val="34"/>
          <c:tx>
            <c:strRef>
              <c:f>[1]montecarlo!$AS$2:$AS$3</c:f>
              <c:strCache>
                <c:ptCount val="1"/>
                <c:pt idx="0">
                  <c:v>34</c:v>
                </c:pt>
              </c:strCache>
            </c:strRef>
          </c:tx>
          <c:spPr>
            <a:ln w="28575" cap="rnd">
              <a:solidFill>
                <a:schemeClr val="accent5">
                  <a:lumMod val="5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[1]montecarlo!$AS$4:$AS$19</c:f>
              <c:numCache>
                <c:formatCode>General</c:formatCode>
                <c:ptCount val="16"/>
                <c:pt idx="0">
                  <c:v>158.490005</c:v>
                </c:pt>
                <c:pt idx="1">
                  <c:v>160.29031676544508</c:v>
                </c:pt>
                <c:pt idx="2">
                  <c:v>156.80950907307727</c:v>
                </c:pt>
                <c:pt idx="3">
                  <c:v>159.29941959072815</c:v>
                </c:pt>
                <c:pt idx="4">
                  <c:v>156.85109102513505</c:v>
                </c:pt>
                <c:pt idx="5">
                  <c:v>160.19799474961221</c:v>
                </c:pt>
                <c:pt idx="6">
                  <c:v>160.33766258606136</c:v>
                </c:pt>
                <c:pt idx="7">
                  <c:v>155.81884540581413</c:v>
                </c:pt>
                <c:pt idx="8">
                  <c:v>158.49235709952831</c:v>
                </c:pt>
                <c:pt idx="9">
                  <c:v>155.89164903108036</c:v>
                </c:pt>
                <c:pt idx="10">
                  <c:v>160.43762424526577</c:v>
                </c:pt>
                <c:pt idx="11">
                  <c:v>156.6596619517658</c:v>
                </c:pt>
                <c:pt idx="12">
                  <c:v>156.72703081973981</c:v>
                </c:pt>
                <c:pt idx="13">
                  <c:v>159.22139500967111</c:v>
                </c:pt>
                <c:pt idx="14">
                  <c:v>158.23423280197568</c:v>
                </c:pt>
                <c:pt idx="15">
                  <c:v>159.14174854661638</c:v>
                </c:pt>
              </c:numCache>
            </c:numRef>
          </c:val>
          <c:smooth val="0"/>
          <c:extLst>
            <c:ext xmlns:c16="http://schemas.microsoft.com/office/drawing/2014/chart" uri="{C3380CC4-5D6E-409C-BE32-E72D297353CC}">
              <c16:uniqueId val="{00000022-2B5A-47CC-B051-217ED4E959F5}"/>
            </c:ext>
          </c:extLst>
        </c:ser>
        <c:ser>
          <c:idx val="35"/>
          <c:order val="35"/>
          <c:tx>
            <c:strRef>
              <c:f>[1]montecarlo!$AT$2:$AT$3</c:f>
              <c:strCache>
                <c:ptCount val="1"/>
                <c:pt idx="0">
                  <c:v>35</c:v>
                </c:pt>
              </c:strCache>
            </c:strRef>
          </c:tx>
          <c:spPr>
            <a:ln w="28575" cap="rnd">
              <a:solidFill>
                <a:schemeClr val="accent6">
                  <a:lumMod val="5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[1]montecarlo!$AT$4:$AT$19</c:f>
              <c:numCache>
                <c:formatCode>General</c:formatCode>
                <c:ptCount val="16"/>
                <c:pt idx="0">
                  <c:v>158.490005</c:v>
                </c:pt>
                <c:pt idx="1">
                  <c:v>156.4672963518631</c:v>
                </c:pt>
                <c:pt idx="2">
                  <c:v>160.71906890451652</c:v>
                </c:pt>
                <c:pt idx="3">
                  <c:v>158.39491184596955</c:v>
                </c:pt>
                <c:pt idx="4">
                  <c:v>161.40418231080471</c:v>
                </c:pt>
                <c:pt idx="5">
                  <c:v>156.64182159936291</c:v>
                </c:pt>
                <c:pt idx="6">
                  <c:v>159.55955748314562</c:v>
                </c:pt>
                <c:pt idx="7">
                  <c:v>156.93910951873139</c:v>
                </c:pt>
                <c:pt idx="8">
                  <c:v>159.3984729781391</c:v>
                </c:pt>
                <c:pt idx="9">
                  <c:v>158.13052021471563</c:v>
                </c:pt>
                <c:pt idx="10">
                  <c:v>158.05780245321114</c:v>
                </c:pt>
                <c:pt idx="11">
                  <c:v>155.78151961412613</c:v>
                </c:pt>
                <c:pt idx="12">
                  <c:v>158.39112947615021</c:v>
                </c:pt>
                <c:pt idx="13">
                  <c:v>162.19379815852398</c:v>
                </c:pt>
                <c:pt idx="14">
                  <c:v>156.65947927029325</c:v>
                </c:pt>
                <c:pt idx="15">
                  <c:v>156.3892980042389</c:v>
                </c:pt>
              </c:numCache>
            </c:numRef>
          </c:val>
          <c:smooth val="0"/>
          <c:extLst>
            <c:ext xmlns:c16="http://schemas.microsoft.com/office/drawing/2014/chart" uri="{C3380CC4-5D6E-409C-BE32-E72D297353CC}">
              <c16:uniqueId val="{00000023-2B5A-47CC-B051-217ED4E959F5}"/>
            </c:ext>
          </c:extLst>
        </c:ser>
        <c:ser>
          <c:idx val="36"/>
          <c:order val="36"/>
          <c:tx>
            <c:strRef>
              <c:f>[1]montecarlo!$AU$2:$AU$3</c:f>
              <c:strCache>
                <c:ptCount val="1"/>
                <c:pt idx="0">
                  <c:v>36</c:v>
                </c:pt>
              </c:strCache>
            </c:strRef>
          </c:tx>
          <c:spPr>
            <a:ln w="28575" cap="rnd">
              <a:solidFill>
                <a:schemeClr val="accent1">
                  <a:lumMod val="70000"/>
                  <a:lumOff val="3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[1]montecarlo!$AU$4:$AU$19</c:f>
              <c:numCache>
                <c:formatCode>General</c:formatCode>
                <c:ptCount val="16"/>
                <c:pt idx="0">
                  <c:v>158.490005</c:v>
                </c:pt>
                <c:pt idx="1">
                  <c:v>157.97954979862141</c:v>
                </c:pt>
                <c:pt idx="2">
                  <c:v>157.83915540086289</c:v>
                </c:pt>
                <c:pt idx="3">
                  <c:v>158.32969440808574</c:v>
                </c:pt>
                <c:pt idx="4">
                  <c:v>156.59612732094328</c:v>
                </c:pt>
                <c:pt idx="5">
                  <c:v>161.02080653551599</c:v>
                </c:pt>
                <c:pt idx="6">
                  <c:v>159.18474576391901</c:v>
                </c:pt>
                <c:pt idx="7">
                  <c:v>159.4585260723714</c:v>
                </c:pt>
                <c:pt idx="8">
                  <c:v>158.13911121270999</c:v>
                </c:pt>
                <c:pt idx="9">
                  <c:v>157.75782783454372</c:v>
                </c:pt>
                <c:pt idx="10">
                  <c:v>159.18793092625657</c:v>
                </c:pt>
                <c:pt idx="11">
                  <c:v>159.87493860008624</c:v>
                </c:pt>
                <c:pt idx="12">
                  <c:v>157.85779327245058</c:v>
                </c:pt>
                <c:pt idx="13">
                  <c:v>157.2542586654701</c:v>
                </c:pt>
                <c:pt idx="14">
                  <c:v>157.99636641121685</c:v>
                </c:pt>
                <c:pt idx="15">
                  <c:v>160.53855215970665</c:v>
                </c:pt>
              </c:numCache>
            </c:numRef>
          </c:val>
          <c:smooth val="0"/>
          <c:extLst>
            <c:ext xmlns:c16="http://schemas.microsoft.com/office/drawing/2014/chart" uri="{C3380CC4-5D6E-409C-BE32-E72D297353CC}">
              <c16:uniqueId val="{00000024-2B5A-47CC-B051-217ED4E959F5}"/>
            </c:ext>
          </c:extLst>
        </c:ser>
        <c:ser>
          <c:idx val="37"/>
          <c:order val="37"/>
          <c:tx>
            <c:strRef>
              <c:f>[1]montecarlo!$AV$2:$AV$3</c:f>
              <c:strCache>
                <c:ptCount val="1"/>
                <c:pt idx="0">
                  <c:v>37</c:v>
                </c:pt>
              </c:strCache>
            </c:strRef>
          </c:tx>
          <c:spPr>
            <a:ln w="28575" cap="rnd">
              <a:solidFill>
                <a:schemeClr val="accent2">
                  <a:lumMod val="70000"/>
                  <a:lumOff val="3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[1]montecarlo!$AV$4:$AV$19</c:f>
              <c:numCache>
                <c:formatCode>General</c:formatCode>
                <c:ptCount val="16"/>
                <c:pt idx="0">
                  <c:v>158.490005</c:v>
                </c:pt>
                <c:pt idx="1">
                  <c:v>157.93708610938617</c:v>
                </c:pt>
                <c:pt idx="2">
                  <c:v>159.4074520761969</c:v>
                </c:pt>
                <c:pt idx="3">
                  <c:v>158.70599394837581</c:v>
                </c:pt>
                <c:pt idx="4">
                  <c:v>159.42549638108375</c:v>
                </c:pt>
                <c:pt idx="5">
                  <c:v>158.21069933873804</c:v>
                </c:pt>
                <c:pt idx="6">
                  <c:v>159.23221400120377</c:v>
                </c:pt>
                <c:pt idx="7">
                  <c:v>157.76911719448236</c:v>
                </c:pt>
                <c:pt idx="8">
                  <c:v>160.25363002836264</c:v>
                </c:pt>
                <c:pt idx="9">
                  <c:v>160.84716743870138</c:v>
                </c:pt>
                <c:pt idx="10">
                  <c:v>157.14409220223965</c:v>
                </c:pt>
                <c:pt idx="11">
                  <c:v>156.65036289054083</c:v>
                </c:pt>
                <c:pt idx="12">
                  <c:v>159.38803943909033</c:v>
                </c:pt>
                <c:pt idx="13">
                  <c:v>160.29325017260101</c:v>
                </c:pt>
                <c:pt idx="14">
                  <c:v>158.00075996589649</c:v>
                </c:pt>
                <c:pt idx="15">
                  <c:v>158.62561376234441</c:v>
                </c:pt>
              </c:numCache>
            </c:numRef>
          </c:val>
          <c:smooth val="0"/>
          <c:extLst>
            <c:ext xmlns:c16="http://schemas.microsoft.com/office/drawing/2014/chart" uri="{C3380CC4-5D6E-409C-BE32-E72D297353CC}">
              <c16:uniqueId val="{00000025-2B5A-47CC-B051-217ED4E959F5}"/>
            </c:ext>
          </c:extLst>
        </c:ser>
        <c:ser>
          <c:idx val="38"/>
          <c:order val="38"/>
          <c:tx>
            <c:strRef>
              <c:f>[1]montecarlo!$AW$2:$AW$3</c:f>
              <c:strCache>
                <c:ptCount val="1"/>
                <c:pt idx="0">
                  <c:v>38</c:v>
                </c:pt>
              </c:strCache>
            </c:strRef>
          </c:tx>
          <c:spPr>
            <a:ln w="28575" cap="rnd">
              <a:solidFill>
                <a:schemeClr val="accent3">
                  <a:lumMod val="70000"/>
                  <a:lumOff val="3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[1]montecarlo!$AW$4:$AW$19</c:f>
              <c:numCache>
                <c:formatCode>General</c:formatCode>
                <c:ptCount val="16"/>
                <c:pt idx="0">
                  <c:v>158.490005</c:v>
                </c:pt>
                <c:pt idx="1">
                  <c:v>160.21081659438579</c:v>
                </c:pt>
                <c:pt idx="2">
                  <c:v>157.29949565900196</c:v>
                </c:pt>
                <c:pt idx="3">
                  <c:v>156.96292255967163</c:v>
                </c:pt>
                <c:pt idx="4">
                  <c:v>156.36296861289915</c:v>
                </c:pt>
                <c:pt idx="5">
                  <c:v>156.28885161356817</c:v>
                </c:pt>
                <c:pt idx="6">
                  <c:v>159.50001804418883</c:v>
                </c:pt>
                <c:pt idx="7">
                  <c:v>160.32928062637146</c:v>
                </c:pt>
                <c:pt idx="8">
                  <c:v>159.36272705898395</c:v>
                </c:pt>
                <c:pt idx="9">
                  <c:v>158.49311657470278</c:v>
                </c:pt>
                <c:pt idx="10">
                  <c:v>155.44488962729116</c:v>
                </c:pt>
                <c:pt idx="11">
                  <c:v>155.93574488196751</c:v>
                </c:pt>
                <c:pt idx="12">
                  <c:v>157.16825802532094</c:v>
                </c:pt>
                <c:pt idx="13">
                  <c:v>159.37151548738493</c:v>
                </c:pt>
                <c:pt idx="14">
                  <c:v>156.00313418878395</c:v>
                </c:pt>
                <c:pt idx="15">
                  <c:v>160.48879657994081</c:v>
                </c:pt>
              </c:numCache>
            </c:numRef>
          </c:val>
          <c:smooth val="0"/>
          <c:extLst>
            <c:ext xmlns:c16="http://schemas.microsoft.com/office/drawing/2014/chart" uri="{C3380CC4-5D6E-409C-BE32-E72D297353CC}">
              <c16:uniqueId val="{00000026-2B5A-47CC-B051-217ED4E959F5}"/>
            </c:ext>
          </c:extLst>
        </c:ser>
        <c:ser>
          <c:idx val="39"/>
          <c:order val="39"/>
          <c:tx>
            <c:strRef>
              <c:f>[1]montecarlo!$AX$2:$AX$3</c:f>
              <c:strCache>
                <c:ptCount val="1"/>
                <c:pt idx="0">
                  <c:v>39</c:v>
                </c:pt>
              </c:strCache>
            </c:strRef>
          </c:tx>
          <c:spPr>
            <a:ln w="28575" cap="rnd">
              <a:solidFill>
                <a:schemeClr val="accent4">
                  <a:lumMod val="70000"/>
                  <a:lumOff val="3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[1]montecarlo!$AX$4:$AX$19</c:f>
              <c:numCache>
                <c:formatCode>General</c:formatCode>
                <c:ptCount val="16"/>
                <c:pt idx="0">
                  <c:v>158.490005</c:v>
                </c:pt>
                <c:pt idx="1">
                  <c:v>158.88073785646046</c:v>
                </c:pt>
                <c:pt idx="2">
                  <c:v>160.34635135564827</c:v>
                </c:pt>
                <c:pt idx="3">
                  <c:v>155.41767539191105</c:v>
                </c:pt>
                <c:pt idx="4">
                  <c:v>157.62803720967275</c:v>
                </c:pt>
                <c:pt idx="5">
                  <c:v>157.25756300263163</c:v>
                </c:pt>
                <c:pt idx="6">
                  <c:v>157.75068840074027</c:v>
                </c:pt>
                <c:pt idx="7">
                  <c:v>160.41097516444211</c:v>
                </c:pt>
                <c:pt idx="8">
                  <c:v>157.76454965513992</c:v>
                </c:pt>
                <c:pt idx="9">
                  <c:v>158.51434534998671</c:v>
                </c:pt>
                <c:pt idx="10">
                  <c:v>156.77871869952429</c:v>
                </c:pt>
                <c:pt idx="11">
                  <c:v>159.53179354596105</c:v>
                </c:pt>
                <c:pt idx="12">
                  <c:v>161.07606403735534</c:v>
                </c:pt>
                <c:pt idx="13">
                  <c:v>158.40465428351473</c:v>
                </c:pt>
                <c:pt idx="14">
                  <c:v>160.8286384846206</c:v>
                </c:pt>
                <c:pt idx="15">
                  <c:v>156.91933993528801</c:v>
                </c:pt>
              </c:numCache>
            </c:numRef>
          </c:val>
          <c:smooth val="0"/>
          <c:extLst>
            <c:ext xmlns:c16="http://schemas.microsoft.com/office/drawing/2014/chart" uri="{C3380CC4-5D6E-409C-BE32-E72D297353CC}">
              <c16:uniqueId val="{00000027-2B5A-47CC-B051-217ED4E959F5}"/>
            </c:ext>
          </c:extLst>
        </c:ser>
        <c:ser>
          <c:idx val="40"/>
          <c:order val="40"/>
          <c:tx>
            <c:strRef>
              <c:f>[1]montecarlo!$AY$2:$AY$3</c:f>
              <c:strCache>
                <c:ptCount val="1"/>
                <c:pt idx="0">
                  <c:v>40</c:v>
                </c:pt>
              </c:strCache>
            </c:strRef>
          </c:tx>
          <c:spPr>
            <a:ln w="28575" cap="rnd">
              <a:solidFill>
                <a:schemeClr val="accent5">
                  <a:lumMod val="70000"/>
                  <a:lumOff val="3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[1]montecarlo!$AY$4:$AY$19</c:f>
              <c:numCache>
                <c:formatCode>General</c:formatCode>
                <c:ptCount val="16"/>
                <c:pt idx="0">
                  <c:v>158.490005</c:v>
                </c:pt>
                <c:pt idx="1">
                  <c:v>158.93784254990524</c:v>
                </c:pt>
                <c:pt idx="2">
                  <c:v>156.99581215182465</c:v>
                </c:pt>
                <c:pt idx="3">
                  <c:v>158.32357512655673</c:v>
                </c:pt>
                <c:pt idx="4">
                  <c:v>157.10222785857721</c:v>
                </c:pt>
                <c:pt idx="5">
                  <c:v>157.74656751269683</c:v>
                </c:pt>
                <c:pt idx="6">
                  <c:v>156.84211365307254</c:v>
                </c:pt>
                <c:pt idx="7">
                  <c:v>162.06378385488634</c:v>
                </c:pt>
                <c:pt idx="8">
                  <c:v>161.23629842831068</c:v>
                </c:pt>
                <c:pt idx="9">
                  <c:v>158.43921831971957</c:v>
                </c:pt>
                <c:pt idx="10">
                  <c:v>157.18783719591832</c:v>
                </c:pt>
                <c:pt idx="11">
                  <c:v>159.50258594590679</c:v>
                </c:pt>
                <c:pt idx="12">
                  <c:v>160.307129417071</c:v>
                </c:pt>
                <c:pt idx="13">
                  <c:v>158.90462540639811</c:v>
                </c:pt>
                <c:pt idx="14">
                  <c:v>158.81201223199662</c:v>
                </c:pt>
                <c:pt idx="15">
                  <c:v>161.50311603350403</c:v>
                </c:pt>
              </c:numCache>
            </c:numRef>
          </c:val>
          <c:smooth val="0"/>
          <c:extLst>
            <c:ext xmlns:c16="http://schemas.microsoft.com/office/drawing/2014/chart" uri="{C3380CC4-5D6E-409C-BE32-E72D297353CC}">
              <c16:uniqueId val="{00000028-2B5A-47CC-B051-217ED4E959F5}"/>
            </c:ext>
          </c:extLst>
        </c:ser>
        <c:ser>
          <c:idx val="41"/>
          <c:order val="41"/>
          <c:tx>
            <c:strRef>
              <c:f>[1]montecarlo!$AZ$2:$AZ$3</c:f>
              <c:strCache>
                <c:ptCount val="1"/>
                <c:pt idx="0">
                  <c:v>41</c:v>
                </c:pt>
              </c:strCache>
            </c:strRef>
          </c:tx>
          <c:spPr>
            <a:ln w="28575" cap="rnd">
              <a:solidFill>
                <a:schemeClr val="accent6">
                  <a:lumMod val="70000"/>
                  <a:lumOff val="3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[1]montecarlo!$AZ$4:$AZ$19</c:f>
              <c:numCache>
                <c:formatCode>General</c:formatCode>
                <c:ptCount val="16"/>
                <c:pt idx="0">
                  <c:v>158.490005</c:v>
                </c:pt>
                <c:pt idx="1">
                  <c:v>159.08563494673027</c:v>
                </c:pt>
                <c:pt idx="2">
                  <c:v>158.13114936743193</c:v>
                </c:pt>
                <c:pt idx="3">
                  <c:v>158.73866884145858</c:v>
                </c:pt>
                <c:pt idx="4">
                  <c:v>158.71352404659075</c:v>
                </c:pt>
                <c:pt idx="5">
                  <c:v>158.05316485125675</c:v>
                </c:pt>
                <c:pt idx="6">
                  <c:v>158.14740318142051</c:v>
                </c:pt>
                <c:pt idx="7">
                  <c:v>157.97941771492373</c:v>
                </c:pt>
                <c:pt idx="8">
                  <c:v>154.66870413903425</c:v>
                </c:pt>
                <c:pt idx="9">
                  <c:v>157.24599304219927</c:v>
                </c:pt>
                <c:pt idx="10">
                  <c:v>159.15311026528099</c:v>
                </c:pt>
                <c:pt idx="11">
                  <c:v>159.42109477547282</c:v>
                </c:pt>
                <c:pt idx="12">
                  <c:v>157.98311707749684</c:v>
                </c:pt>
                <c:pt idx="13">
                  <c:v>158.24298588679937</c:v>
                </c:pt>
                <c:pt idx="14">
                  <c:v>157.32374925516999</c:v>
                </c:pt>
                <c:pt idx="15">
                  <c:v>157.61597982022985</c:v>
                </c:pt>
              </c:numCache>
            </c:numRef>
          </c:val>
          <c:smooth val="0"/>
          <c:extLst>
            <c:ext xmlns:c16="http://schemas.microsoft.com/office/drawing/2014/chart" uri="{C3380CC4-5D6E-409C-BE32-E72D297353CC}">
              <c16:uniqueId val="{00000029-2B5A-47CC-B051-217ED4E959F5}"/>
            </c:ext>
          </c:extLst>
        </c:ser>
        <c:ser>
          <c:idx val="42"/>
          <c:order val="42"/>
          <c:tx>
            <c:strRef>
              <c:f>[1]montecarlo!$BA$2:$BA$3</c:f>
              <c:strCache>
                <c:ptCount val="1"/>
                <c:pt idx="0">
                  <c:v>42</c:v>
                </c:pt>
              </c:strCache>
            </c:strRef>
          </c:tx>
          <c:spPr>
            <a:ln w="28575" cap="rnd">
              <a:solidFill>
                <a:schemeClr val="accent1">
                  <a:lumMod val="7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[1]montecarlo!$BA$4:$BA$19</c:f>
              <c:numCache>
                <c:formatCode>General</c:formatCode>
                <c:ptCount val="16"/>
                <c:pt idx="0">
                  <c:v>158.490005</c:v>
                </c:pt>
                <c:pt idx="1">
                  <c:v>156.36378700131121</c:v>
                </c:pt>
                <c:pt idx="2">
                  <c:v>158.14356238869502</c:v>
                </c:pt>
                <c:pt idx="3">
                  <c:v>159.10096163107974</c:v>
                </c:pt>
                <c:pt idx="4">
                  <c:v>156.37979312293103</c:v>
                </c:pt>
                <c:pt idx="5">
                  <c:v>161.03014078878289</c:v>
                </c:pt>
                <c:pt idx="6">
                  <c:v>158.82444515235224</c:v>
                </c:pt>
                <c:pt idx="7">
                  <c:v>158.85637715193377</c:v>
                </c:pt>
                <c:pt idx="8">
                  <c:v>157.9577523522577</c:v>
                </c:pt>
                <c:pt idx="9">
                  <c:v>157.82832858524222</c:v>
                </c:pt>
                <c:pt idx="10">
                  <c:v>158.65979159527507</c:v>
                </c:pt>
                <c:pt idx="11">
                  <c:v>157.69875178443485</c:v>
                </c:pt>
                <c:pt idx="12">
                  <c:v>158.31571883714702</c:v>
                </c:pt>
                <c:pt idx="13">
                  <c:v>157.57794455996506</c:v>
                </c:pt>
                <c:pt idx="14">
                  <c:v>158.70388181947919</c:v>
                </c:pt>
                <c:pt idx="15">
                  <c:v>156.75707423721084</c:v>
                </c:pt>
              </c:numCache>
            </c:numRef>
          </c:val>
          <c:smooth val="0"/>
          <c:extLst>
            <c:ext xmlns:c16="http://schemas.microsoft.com/office/drawing/2014/chart" uri="{C3380CC4-5D6E-409C-BE32-E72D297353CC}">
              <c16:uniqueId val="{0000002A-2B5A-47CC-B051-217ED4E959F5}"/>
            </c:ext>
          </c:extLst>
        </c:ser>
        <c:ser>
          <c:idx val="43"/>
          <c:order val="43"/>
          <c:tx>
            <c:strRef>
              <c:f>[1]montecarlo!$BB$2:$BB$3</c:f>
              <c:strCache>
                <c:ptCount val="1"/>
                <c:pt idx="0">
                  <c:v>43</c:v>
                </c:pt>
              </c:strCache>
            </c:strRef>
          </c:tx>
          <c:spPr>
            <a:ln w="28575" cap="rnd">
              <a:solidFill>
                <a:schemeClr val="accent2">
                  <a:lumMod val="7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[1]montecarlo!$BB$4:$BB$19</c:f>
              <c:numCache>
                <c:formatCode>General</c:formatCode>
                <c:ptCount val="16"/>
                <c:pt idx="0">
                  <c:v>158.490005</c:v>
                </c:pt>
                <c:pt idx="1">
                  <c:v>160.20147123494439</c:v>
                </c:pt>
                <c:pt idx="2">
                  <c:v>161.57769958236983</c:v>
                </c:pt>
                <c:pt idx="3">
                  <c:v>161.32658495320484</c:v>
                </c:pt>
                <c:pt idx="4">
                  <c:v>162.28297961743868</c:v>
                </c:pt>
                <c:pt idx="5">
                  <c:v>158.2466849587498</c:v>
                </c:pt>
                <c:pt idx="6">
                  <c:v>157.08405014008622</c:v>
                </c:pt>
                <c:pt idx="7">
                  <c:v>160.62569897515479</c:v>
                </c:pt>
                <c:pt idx="8">
                  <c:v>155.87847702188949</c:v>
                </c:pt>
                <c:pt idx="9">
                  <c:v>160.25430179178383</c:v>
                </c:pt>
                <c:pt idx="10">
                  <c:v>159.19574668082009</c:v>
                </c:pt>
                <c:pt idx="11">
                  <c:v>158.34268852837764</c:v>
                </c:pt>
                <c:pt idx="12">
                  <c:v>155.08279453338778</c:v>
                </c:pt>
                <c:pt idx="13">
                  <c:v>156.68247261756062</c:v>
                </c:pt>
                <c:pt idx="14">
                  <c:v>158.22082565734095</c:v>
                </c:pt>
                <c:pt idx="15">
                  <c:v>159.95110830490856</c:v>
                </c:pt>
              </c:numCache>
            </c:numRef>
          </c:val>
          <c:smooth val="0"/>
          <c:extLst>
            <c:ext xmlns:c16="http://schemas.microsoft.com/office/drawing/2014/chart" uri="{C3380CC4-5D6E-409C-BE32-E72D297353CC}">
              <c16:uniqueId val="{0000002B-2B5A-47CC-B051-217ED4E959F5}"/>
            </c:ext>
          </c:extLst>
        </c:ser>
        <c:ser>
          <c:idx val="44"/>
          <c:order val="44"/>
          <c:tx>
            <c:strRef>
              <c:f>[1]montecarlo!$BC$2:$BC$3</c:f>
              <c:strCache>
                <c:ptCount val="1"/>
                <c:pt idx="0">
                  <c:v>44</c:v>
                </c:pt>
              </c:strCache>
            </c:strRef>
          </c:tx>
          <c:spPr>
            <a:ln w="28575" cap="rnd">
              <a:solidFill>
                <a:schemeClr val="accent3">
                  <a:lumMod val="7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[1]montecarlo!$BC$4:$BC$19</c:f>
              <c:numCache>
                <c:formatCode>General</c:formatCode>
                <c:ptCount val="16"/>
                <c:pt idx="0">
                  <c:v>158.490005</c:v>
                </c:pt>
                <c:pt idx="1">
                  <c:v>159.21660912307675</c:v>
                </c:pt>
                <c:pt idx="2">
                  <c:v>156.46104999888442</c:v>
                </c:pt>
                <c:pt idx="3">
                  <c:v>157.43359722391139</c:v>
                </c:pt>
                <c:pt idx="4">
                  <c:v>161.79285471347791</c:v>
                </c:pt>
                <c:pt idx="5">
                  <c:v>158.28054006478413</c:v>
                </c:pt>
                <c:pt idx="6">
                  <c:v>158.32949897708284</c:v>
                </c:pt>
                <c:pt idx="7">
                  <c:v>157.92230660234807</c:v>
                </c:pt>
                <c:pt idx="8">
                  <c:v>158.25124534766522</c:v>
                </c:pt>
                <c:pt idx="9">
                  <c:v>158.38088532185034</c:v>
                </c:pt>
                <c:pt idx="10">
                  <c:v>158.2745706355833</c:v>
                </c:pt>
                <c:pt idx="11">
                  <c:v>156.17887392073894</c:v>
                </c:pt>
                <c:pt idx="12">
                  <c:v>153.87818480685158</c:v>
                </c:pt>
                <c:pt idx="13">
                  <c:v>161.30003263156249</c:v>
                </c:pt>
                <c:pt idx="14">
                  <c:v>158.69480211620689</c:v>
                </c:pt>
                <c:pt idx="15">
                  <c:v>159.95480946879769</c:v>
                </c:pt>
              </c:numCache>
            </c:numRef>
          </c:val>
          <c:smooth val="0"/>
          <c:extLst>
            <c:ext xmlns:c16="http://schemas.microsoft.com/office/drawing/2014/chart" uri="{C3380CC4-5D6E-409C-BE32-E72D297353CC}">
              <c16:uniqueId val="{0000002C-2B5A-47CC-B051-217ED4E959F5}"/>
            </c:ext>
          </c:extLst>
        </c:ser>
        <c:ser>
          <c:idx val="45"/>
          <c:order val="45"/>
          <c:tx>
            <c:strRef>
              <c:f>[1]montecarlo!$BD$2:$BD$3</c:f>
              <c:strCache>
                <c:ptCount val="1"/>
                <c:pt idx="0">
                  <c:v>45</c:v>
                </c:pt>
              </c:strCache>
            </c:strRef>
          </c:tx>
          <c:spPr>
            <a:ln w="28575" cap="rnd">
              <a:solidFill>
                <a:schemeClr val="accent4">
                  <a:lumMod val="7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[1]montecarlo!$BD$4:$BD$19</c:f>
              <c:numCache>
                <c:formatCode>General</c:formatCode>
                <c:ptCount val="16"/>
                <c:pt idx="0">
                  <c:v>158.490005</c:v>
                </c:pt>
                <c:pt idx="1">
                  <c:v>158.8170737603167</c:v>
                </c:pt>
                <c:pt idx="2">
                  <c:v>158.17982301562202</c:v>
                </c:pt>
                <c:pt idx="3">
                  <c:v>160.22769275414387</c:v>
                </c:pt>
                <c:pt idx="4">
                  <c:v>160.32590981145108</c:v>
                </c:pt>
                <c:pt idx="5">
                  <c:v>156.6603140246666</c:v>
                </c:pt>
                <c:pt idx="6">
                  <c:v>158.32341580723113</c:v>
                </c:pt>
                <c:pt idx="7">
                  <c:v>156.61714570716433</c:v>
                </c:pt>
                <c:pt idx="8">
                  <c:v>159.07161748242308</c:v>
                </c:pt>
                <c:pt idx="9">
                  <c:v>157.40528578827221</c:v>
                </c:pt>
                <c:pt idx="10">
                  <c:v>160.6894194215626</c:v>
                </c:pt>
                <c:pt idx="11">
                  <c:v>157.20543579729397</c:v>
                </c:pt>
                <c:pt idx="12">
                  <c:v>156.24804496695077</c:v>
                </c:pt>
                <c:pt idx="13">
                  <c:v>159.25419133904435</c:v>
                </c:pt>
                <c:pt idx="14">
                  <c:v>159.29015070625391</c:v>
                </c:pt>
                <c:pt idx="15">
                  <c:v>157.5883276408039</c:v>
                </c:pt>
              </c:numCache>
            </c:numRef>
          </c:val>
          <c:smooth val="0"/>
          <c:extLst>
            <c:ext xmlns:c16="http://schemas.microsoft.com/office/drawing/2014/chart" uri="{C3380CC4-5D6E-409C-BE32-E72D297353CC}">
              <c16:uniqueId val="{0000002D-2B5A-47CC-B051-217ED4E959F5}"/>
            </c:ext>
          </c:extLst>
        </c:ser>
        <c:ser>
          <c:idx val="46"/>
          <c:order val="46"/>
          <c:tx>
            <c:strRef>
              <c:f>[1]montecarlo!$BE$2:$BE$3</c:f>
              <c:strCache>
                <c:ptCount val="1"/>
                <c:pt idx="0">
                  <c:v>46</c:v>
                </c:pt>
              </c:strCache>
            </c:strRef>
          </c:tx>
          <c:spPr>
            <a:ln w="28575" cap="rnd">
              <a:solidFill>
                <a:schemeClr val="accent5">
                  <a:lumMod val="7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[1]montecarlo!$BE$4:$BE$19</c:f>
              <c:numCache>
                <c:formatCode>General</c:formatCode>
                <c:ptCount val="16"/>
                <c:pt idx="0">
                  <c:v>158.490005</c:v>
                </c:pt>
                <c:pt idx="1">
                  <c:v>159.84601804157759</c:v>
                </c:pt>
                <c:pt idx="2">
                  <c:v>160.89542929822176</c:v>
                </c:pt>
                <c:pt idx="3">
                  <c:v>156.3827524845957</c:v>
                </c:pt>
                <c:pt idx="4">
                  <c:v>159.52121593439401</c:v>
                </c:pt>
                <c:pt idx="5">
                  <c:v>159.14683199154527</c:v>
                </c:pt>
                <c:pt idx="6">
                  <c:v>158.74249882743666</c:v>
                </c:pt>
                <c:pt idx="7">
                  <c:v>156.22455917236167</c:v>
                </c:pt>
                <c:pt idx="8">
                  <c:v>159.62633685949194</c:v>
                </c:pt>
                <c:pt idx="9">
                  <c:v>159.53196064985741</c:v>
                </c:pt>
                <c:pt idx="10">
                  <c:v>157.83030572292631</c:v>
                </c:pt>
                <c:pt idx="11">
                  <c:v>157.73718654916811</c:v>
                </c:pt>
                <c:pt idx="12">
                  <c:v>160.36081051256778</c:v>
                </c:pt>
                <c:pt idx="13">
                  <c:v>157.76013450055049</c:v>
                </c:pt>
                <c:pt idx="14">
                  <c:v>154.71574403656777</c:v>
                </c:pt>
                <c:pt idx="15">
                  <c:v>157.97069409765351</c:v>
                </c:pt>
              </c:numCache>
            </c:numRef>
          </c:val>
          <c:smooth val="0"/>
          <c:extLst>
            <c:ext xmlns:c16="http://schemas.microsoft.com/office/drawing/2014/chart" uri="{C3380CC4-5D6E-409C-BE32-E72D297353CC}">
              <c16:uniqueId val="{0000002E-2B5A-47CC-B051-217ED4E959F5}"/>
            </c:ext>
          </c:extLst>
        </c:ser>
        <c:ser>
          <c:idx val="47"/>
          <c:order val="47"/>
          <c:tx>
            <c:strRef>
              <c:f>[1]montecarlo!$BF$2:$BF$3</c:f>
              <c:strCache>
                <c:ptCount val="1"/>
                <c:pt idx="0">
                  <c:v>47</c:v>
                </c:pt>
              </c:strCache>
            </c:strRef>
          </c:tx>
          <c:spPr>
            <a:ln w="28575" cap="rnd">
              <a:solidFill>
                <a:schemeClr val="accent6">
                  <a:lumMod val="7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[1]montecarlo!$BF$4:$BF$19</c:f>
              <c:numCache>
                <c:formatCode>General</c:formatCode>
                <c:ptCount val="16"/>
                <c:pt idx="0">
                  <c:v>158.490005</c:v>
                </c:pt>
                <c:pt idx="1">
                  <c:v>160.830364477404</c:v>
                </c:pt>
                <c:pt idx="2">
                  <c:v>159.21806572614665</c:v>
                </c:pt>
                <c:pt idx="3">
                  <c:v>157.9627023786415</c:v>
                </c:pt>
                <c:pt idx="4">
                  <c:v>159.01766296635523</c:v>
                </c:pt>
                <c:pt idx="5">
                  <c:v>160.57251803676823</c:v>
                </c:pt>
                <c:pt idx="6">
                  <c:v>159.40758747206212</c:v>
                </c:pt>
                <c:pt idx="7">
                  <c:v>157.91942960662533</c:v>
                </c:pt>
                <c:pt idx="8">
                  <c:v>157.53077053010381</c:v>
                </c:pt>
                <c:pt idx="9">
                  <c:v>160.45028312564443</c:v>
                </c:pt>
                <c:pt idx="10">
                  <c:v>158.99114001285832</c:v>
                </c:pt>
                <c:pt idx="11">
                  <c:v>157.36306134330619</c:v>
                </c:pt>
                <c:pt idx="12">
                  <c:v>159.08447128515704</c:v>
                </c:pt>
                <c:pt idx="13">
                  <c:v>158.30716548362116</c:v>
                </c:pt>
                <c:pt idx="14">
                  <c:v>159.03794289852036</c:v>
                </c:pt>
                <c:pt idx="15">
                  <c:v>156.67865723031528</c:v>
                </c:pt>
              </c:numCache>
            </c:numRef>
          </c:val>
          <c:smooth val="0"/>
          <c:extLst>
            <c:ext xmlns:c16="http://schemas.microsoft.com/office/drawing/2014/chart" uri="{C3380CC4-5D6E-409C-BE32-E72D297353CC}">
              <c16:uniqueId val="{0000002F-2B5A-47CC-B051-217ED4E959F5}"/>
            </c:ext>
          </c:extLst>
        </c:ser>
        <c:ser>
          <c:idx val="48"/>
          <c:order val="48"/>
          <c:tx>
            <c:strRef>
              <c:f>[1]montecarlo!$BG$2:$BG$3</c:f>
              <c:strCache>
                <c:ptCount val="1"/>
                <c:pt idx="0">
                  <c:v>48</c:v>
                </c:pt>
              </c:strCache>
            </c:strRef>
          </c:tx>
          <c:spPr>
            <a:ln w="28575" cap="rnd">
              <a:solidFill>
                <a:schemeClr val="accent1">
                  <a:lumMod val="50000"/>
                  <a:lumOff val="5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[1]montecarlo!$BG$4:$BG$19</c:f>
              <c:numCache>
                <c:formatCode>General</c:formatCode>
                <c:ptCount val="16"/>
                <c:pt idx="0">
                  <c:v>158.490005</c:v>
                </c:pt>
                <c:pt idx="1">
                  <c:v>159.36856072664642</c:v>
                </c:pt>
                <c:pt idx="2">
                  <c:v>156.58137328440162</c:v>
                </c:pt>
                <c:pt idx="3">
                  <c:v>156.68465876918748</c:v>
                </c:pt>
                <c:pt idx="4">
                  <c:v>162.23088359256437</c:v>
                </c:pt>
                <c:pt idx="5">
                  <c:v>159.43588092714086</c:v>
                </c:pt>
                <c:pt idx="6">
                  <c:v>157.21990804958978</c:v>
                </c:pt>
                <c:pt idx="7">
                  <c:v>159.71828724632812</c:v>
                </c:pt>
                <c:pt idx="8">
                  <c:v>159.5573939644882</c:v>
                </c:pt>
                <c:pt idx="9">
                  <c:v>157.31104051251233</c:v>
                </c:pt>
                <c:pt idx="10">
                  <c:v>158.99617184617716</c:v>
                </c:pt>
                <c:pt idx="11">
                  <c:v>161.03053685198716</c:v>
                </c:pt>
                <c:pt idx="12">
                  <c:v>155.40639588875095</c:v>
                </c:pt>
                <c:pt idx="13">
                  <c:v>161.57601827819082</c:v>
                </c:pt>
                <c:pt idx="14">
                  <c:v>157.94089144556708</c:v>
                </c:pt>
                <c:pt idx="15">
                  <c:v>155.01930056525876</c:v>
                </c:pt>
              </c:numCache>
            </c:numRef>
          </c:val>
          <c:smooth val="0"/>
          <c:extLst>
            <c:ext xmlns:c16="http://schemas.microsoft.com/office/drawing/2014/chart" uri="{C3380CC4-5D6E-409C-BE32-E72D297353CC}">
              <c16:uniqueId val="{00000030-2B5A-47CC-B051-217ED4E959F5}"/>
            </c:ext>
          </c:extLst>
        </c:ser>
        <c:ser>
          <c:idx val="49"/>
          <c:order val="49"/>
          <c:tx>
            <c:strRef>
              <c:f>[1]montecarlo!$BH$2:$BH$3</c:f>
              <c:strCache>
                <c:ptCount val="1"/>
                <c:pt idx="0">
                  <c:v>49</c:v>
                </c:pt>
              </c:strCache>
            </c:strRef>
          </c:tx>
          <c:spPr>
            <a:ln w="28575" cap="rnd">
              <a:solidFill>
                <a:schemeClr val="accent2">
                  <a:lumMod val="50000"/>
                  <a:lumOff val="5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[1]montecarlo!$BH$4:$BH$19</c:f>
              <c:numCache>
                <c:formatCode>General</c:formatCode>
                <c:ptCount val="16"/>
                <c:pt idx="0">
                  <c:v>158.490005</c:v>
                </c:pt>
                <c:pt idx="1">
                  <c:v>161.06340096701311</c:v>
                </c:pt>
                <c:pt idx="2">
                  <c:v>158.02192743079854</c:v>
                </c:pt>
                <c:pt idx="3">
                  <c:v>157.84454066323829</c:v>
                </c:pt>
                <c:pt idx="4">
                  <c:v>155.85137281771574</c:v>
                </c:pt>
                <c:pt idx="5">
                  <c:v>158.06363226790637</c:v>
                </c:pt>
                <c:pt idx="6">
                  <c:v>160.66890489383107</c:v>
                </c:pt>
                <c:pt idx="7">
                  <c:v>159.94190890922727</c:v>
                </c:pt>
                <c:pt idx="8">
                  <c:v>158.91036281838583</c:v>
                </c:pt>
                <c:pt idx="9">
                  <c:v>158.95382812413226</c:v>
                </c:pt>
                <c:pt idx="10">
                  <c:v>158.66358368415112</c:v>
                </c:pt>
                <c:pt idx="11">
                  <c:v>159.52786070023964</c:v>
                </c:pt>
                <c:pt idx="12">
                  <c:v>159.99271930032563</c:v>
                </c:pt>
                <c:pt idx="13">
                  <c:v>157.48347050338634</c:v>
                </c:pt>
                <c:pt idx="14">
                  <c:v>156.49098368289066</c:v>
                </c:pt>
                <c:pt idx="15">
                  <c:v>160.22323822300021</c:v>
                </c:pt>
              </c:numCache>
            </c:numRef>
          </c:val>
          <c:smooth val="0"/>
          <c:extLst>
            <c:ext xmlns:c16="http://schemas.microsoft.com/office/drawing/2014/chart" uri="{C3380CC4-5D6E-409C-BE32-E72D297353CC}">
              <c16:uniqueId val="{00000031-2B5A-47CC-B051-217ED4E959F5}"/>
            </c:ext>
          </c:extLst>
        </c:ser>
        <c:ser>
          <c:idx val="50"/>
          <c:order val="50"/>
          <c:tx>
            <c:strRef>
              <c:f>[1]montecarlo!$BI$2:$BI$3</c:f>
              <c:strCache>
                <c:ptCount val="1"/>
                <c:pt idx="0">
                  <c:v>50</c:v>
                </c:pt>
              </c:strCache>
            </c:strRef>
          </c:tx>
          <c:spPr>
            <a:ln w="28575" cap="rnd">
              <a:solidFill>
                <a:schemeClr val="accent3">
                  <a:lumMod val="50000"/>
                  <a:lumOff val="50000"/>
                </a:schemeClr>
              </a:solidFill>
              <a:round/>
            </a:ln>
            <a:effectLst/>
          </c:spPr>
          <c:marker>
            <c:symbol val="none"/>
          </c:marker>
          <c:cat>
            <c:numRef>
              <c:f>[1]montecarlo!$J$4:$J$19</c:f>
              <c:numCache>
                <c:formatCode>General</c:formatCode>
                <c:ptCount val="16"/>
                <c:pt idx="0">
                  <c:v>45020</c:v>
                </c:pt>
                <c:pt idx="1">
                  <c:v>45021</c:v>
                </c:pt>
                <c:pt idx="2">
                  <c:v>45022</c:v>
                </c:pt>
                <c:pt idx="3">
                  <c:v>45023</c:v>
                </c:pt>
                <c:pt idx="4">
                  <c:v>45024</c:v>
                </c:pt>
                <c:pt idx="5">
                  <c:v>45025</c:v>
                </c:pt>
                <c:pt idx="6">
                  <c:v>45026</c:v>
                </c:pt>
                <c:pt idx="7">
                  <c:v>45027</c:v>
                </c:pt>
                <c:pt idx="8">
                  <c:v>45028</c:v>
                </c:pt>
                <c:pt idx="9">
                  <c:v>45029</c:v>
                </c:pt>
                <c:pt idx="10">
                  <c:v>45030</c:v>
                </c:pt>
                <c:pt idx="11">
                  <c:v>45031</c:v>
                </c:pt>
                <c:pt idx="12">
                  <c:v>45032</c:v>
                </c:pt>
                <c:pt idx="13">
                  <c:v>45033</c:v>
                </c:pt>
                <c:pt idx="14">
                  <c:v>45034</c:v>
                </c:pt>
                <c:pt idx="15">
                  <c:v>45035</c:v>
                </c:pt>
              </c:numCache>
            </c:numRef>
          </c:cat>
          <c:val>
            <c:numRef>
              <c:f>[1]montecarlo!$BI$4:$BI$19</c:f>
              <c:numCache>
                <c:formatCode>General</c:formatCode>
                <c:ptCount val="16"/>
                <c:pt idx="0">
                  <c:v>158.490005</c:v>
                </c:pt>
                <c:pt idx="1">
                  <c:v>159.72339154068675</c:v>
                </c:pt>
                <c:pt idx="2">
                  <c:v>157.12785571645384</c:v>
                </c:pt>
                <c:pt idx="3">
                  <c:v>158.67889828123847</c:v>
                </c:pt>
                <c:pt idx="4">
                  <c:v>155.75143694381811</c:v>
                </c:pt>
                <c:pt idx="5">
                  <c:v>158.07458043903955</c:v>
                </c:pt>
                <c:pt idx="6">
                  <c:v>159.03423274319937</c:v>
                </c:pt>
                <c:pt idx="7">
                  <c:v>158.64085846625125</c:v>
                </c:pt>
                <c:pt idx="8">
                  <c:v>157.73133660122446</c:v>
                </c:pt>
                <c:pt idx="9">
                  <c:v>158.69650813613876</c:v>
                </c:pt>
                <c:pt idx="10">
                  <c:v>156.64757354796419</c:v>
                </c:pt>
                <c:pt idx="11">
                  <c:v>155.67140625176356</c:v>
                </c:pt>
                <c:pt idx="12">
                  <c:v>155.09647966703162</c:v>
                </c:pt>
                <c:pt idx="13">
                  <c:v>159.15095135693028</c:v>
                </c:pt>
                <c:pt idx="14">
                  <c:v>158.73136441646085</c:v>
                </c:pt>
                <c:pt idx="15">
                  <c:v>156.02735226626027</c:v>
                </c:pt>
              </c:numCache>
            </c:numRef>
          </c:val>
          <c:smooth val="0"/>
          <c:extLst>
            <c:ext xmlns:c16="http://schemas.microsoft.com/office/drawing/2014/chart" uri="{C3380CC4-5D6E-409C-BE32-E72D297353CC}">
              <c16:uniqueId val="{00000032-2B5A-47CC-B051-217ED4E959F5}"/>
            </c:ext>
          </c:extLst>
        </c:ser>
        <c:dLbls>
          <c:showLegendKey val="0"/>
          <c:showVal val="0"/>
          <c:showCatName val="0"/>
          <c:showSerName val="0"/>
          <c:showPercent val="0"/>
          <c:showBubbleSize val="0"/>
        </c:dLbls>
        <c:smooth val="0"/>
        <c:axId val="733739920"/>
        <c:axId val="743313376"/>
      </c:lineChart>
      <c:catAx>
        <c:axId val="733739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13376"/>
        <c:crosses val="autoZero"/>
        <c:auto val="1"/>
        <c:lblAlgn val="ctr"/>
        <c:lblOffset val="100"/>
        <c:noMultiLvlLbl val="1"/>
      </c:catAx>
      <c:valAx>
        <c:axId val="74331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39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10</xdr:col>
      <xdr:colOff>343799</xdr:colOff>
      <xdr:row>27</xdr:row>
      <xdr:rowOff>76918</xdr:rowOff>
    </xdr:to>
    <xdr:pic>
      <xdr:nvPicPr>
        <xdr:cNvPr id="3" name="Picture 2">
          <a:extLst>
            <a:ext uri="{FF2B5EF4-FFF2-40B4-BE49-F238E27FC236}">
              <a16:creationId xmlns:a16="http://schemas.microsoft.com/office/drawing/2014/main" id="{3FDE2A6D-BEC0-0ACB-32C1-7DDC6FAAAB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6200"/>
          <a:ext cx="6439799" cy="5144218"/>
        </a:xfrm>
        <a:prstGeom prst="rect">
          <a:avLst/>
        </a:prstGeom>
      </xdr:spPr>
    </xdr:pic>
    <xdr:clientData/>
  </xdr:twoCellAnchor>
  <xdr:twoCellAnchor editAs="oneCell">
    <xdr:from>
      <xdr:col>0</xdr:col>
      <xdr:colOff>276225</xdr:colOff>
      <xdr:row>27</xdr:row>
      <xdr:rowOff>95250</xdr:rowOff>
    </xdr:from>
    <xdr:to>
      <xdr:col>10</xdr:col>
      <xdr:colOff>286602</xdr:colOff>
      <xdr:row>53</xdr:row>
      <xdr:rowOff>678</xdr:rowOff>
    </xdr:to>
    <xdr:pic>
      <xdr:nvPicPr>
        <xdr:cNvPr id="5" name="Picture 4">
          <a:extLst>
            <a:ext uri="{FF2B5EF4-FFF2-40B4-BE49-F238E27FC236}">
              <a16:creationId xmlns:a16="http://schemas.microsoft.com/office/drawing/2014/main" id="{8BD8DF5A-C6CA-0191-9202-0E5A1E6E09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5238750"/>
          <a:ext cx="6106377" cy="4858428"/>
        </a:xfrm>
        <a:prstGeom prst="rect">
          <a:avLst/>
        </a:prstGeom>
      </xdr:spPr>
    </xdr:pic>
    <xdr:clientData/>
  </xdr:twoCellAnchor>
  <xdr:twoCellAnchor editAs="oneCell">
    <xdr:from>
      <xdr:col>0</xdr:col>
      <xdr:colOff>209550</xdr:colOff>
      <xdr:row>53</xdr:row>
      <xdr:rowOff>0</xdr:rowOff>
    </xdr:from>
    <xdr:to>
      <xdr:col>10</xdr:col>
      <xdr:colOff>305664</xdr:colOff>
      <xdr:row>70</xdr:row>
      <xdr:rowOff>67136</xdr:rowOff>
    </xdr:to>
    <xdr:pic>
      <xdr:nvPicPr>
        <xdr:cNvPr id="7" name="Picture 6">
          <a:extLst>
            <a:ext uri="{FF2B5EF4-FFF2-40B4-BE49-F238E27FC236}">
              <a16:creationId xmlns:a16="http://schemas.microsoft.com/office/drawing/2014/main" id="{5E0B198E-0900-60CF-6EDE-BF8C05D591A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9550" y="10096500"/>
          <a:ext cx="6192114" cy="33056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543937</xdr:colOff>
      <xdr:row>27</xdr:row>
      <xdr:rowOff>67402</xdr:rowOff>
    </xdr:to>
    <xdr:pic>
      <xdr:nvPicPr>
        <xdr:cNvPr id="2" name="Picture 1">
          <a:extLst>
            <a:ext uri="{FF2B5EF4-FFF2-40B4-BE49-F238E27FC236}">
              <a16:creationId xmlns:a16="http://schemas.microsoft.com/office/drawing/2014/main" id="{B699AC08-6D39-40C7-8095-D7A2699869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49537" cy="5210902"/>
        </a:xfrm>
        <a:prstGeom prst="rect">
          <a:avLst/>
        </a:prstGeom>
      </xdr:spPr>
    </xdr:pic>
    <xdr:clientData/>
  </xdr:twoCellAnchor>
  <xdr:twoCellAnchor editAs="oneCell">
    <xdr:from>
      <xdr:col>0</xdr:col>
      <xdr:colOff>152400</xdr:colOff>
      <xdr:row>27</xdr:row>
      <xdr:rowOff>19050</xdr:rowOff>
    </xdr:from>
    <xdr:to>
      <xdr:col>11</xdr:col>
      <xdr:colOff>553442</xdr:colOff>
      <xdr:row>37</xdr:row>
      <xdr:rowOff>124106</xdr:rowOff>
    </xdr:to>
    <xdr:pic>
      <xdr:nvPicPr>
        <xdr:cNvPr id="3" name="Picture 2">
          <a:extLst>
            <a:ext uri="{FF2B5EF4-FFF2-40B4-BE49-F238E27FC236}">
              <a16:creationId xmlns:a16="http://schemas.microsoft.com/office/drawing/2014/main" id="{BC8A4DA4-AC63-4E56-A311-4AF929D6344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0" y="5162550"/>
          <a:ext cx="7106642" cy="20100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572516</xdr:colOff>
      <xdr:row>21</xdr:row>
      <xdr:rowOff>181559</xdr:rowOff>
    </xdr:to>
    <xdr:pic>
      <xdr:nvPicPr>
        <xdr:cNvPr id="2" name="Picture 1">
          <a:extLst>
            <a:ext uri="{FF2B5EF4-FFF2-40B4-BE49-F238E27FC236}">
              <a16:creationId xmlns:a16="http://schemas.microsoft.com/office/drawing/2014/main" id="{E723C8F0-407A-46E1-A4C5-0A3C13604E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278116" cy="4182059"/>
        </a:xfrm>
        <a:prstGeom prst="rect">
          <a:avLst/>
        </a:prstGeom>
      </xdr:spPr>
    </xdr:pic>
    <xdr:clientData/>
  </xdr:twoCellAnchor>
  <xdr:twoCellAnchor editAs="oneCell">
    <xdr:from>
      <xdr:col>0</xdr:col>
      <xdr:colOff>114300</xdr:colOff>
      <xdr:row>22</xdr:row>
      <xdr:rowOff>9525</xdr:rowOff>
    </xdr:from>
    <xdr:to>
      <xdr:col>11</xdr:col>
      <xdr:colOff>562973</xdr:colOff>
      <xdr:row>44</xdr:row>
      <xdr:rowOff>584</xdr:rowOff>
    </xdr:to>
    <xdr:pic>
      <xdr:nvPicPr>
        <xdr:cNvPr id="3" name="Picture 2">
          <a:extLst>
            <a:ext uri="{FF2B5EF4-FFF2-40B4-BE49-F238E27FC236}">
              <a16:creationId xmlns:a16="http://schemas.microsoft.com/office/drawing/2014/main" id="{4A867BDC-A1C3-48D3-8544-E737FA50C2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0" y="4200525"/>
          <a:ext cx="7154273" cy="4182059"/>
        </a:xfrm>
        <a:prstGeom prst="rect">
          <a:avLst/>
        </a:prstGeom>
      </xdr:spPr>
    </xdr:pic>
    <xdr:clientData/>
  </xdr:twoCellAnchor>
  <xdr:twoCellAnchor editAs="oneCell">
    <xdr:from>
      <xdr:col>0</xdr:col>
      <xdr:colOff>133350</xdr:colOff>
      <xdr:row>44</xdr:row>
      <xdr:rowOff>0</xdr:rowOff>
    </xdr:from>
    <xdr:to>
      <xdr:col>11</xdr:col>
      <xdr:colOff>562971</xdr:colOff>
      <xdr:row>55</xdr:row>
      <xdr:rowOff>86029</xdr:rowOff>
    </xdr:to>
    <xdr:pic>
      <xdr:nvPicPr>
        <xdr:cNvPr id="5" name="Picture 4">
          <a:extLst>
            <a:ext uri="{FF2B5EF4-FFF2-40B4-BE49-F238E27FC236}">
              <a16:creationId xmlns:a16="http://schemas.microsoft.com/office/drawing/2014/main" id="{A9D05EB0-D8AE-8064-4D9E-2FF3C5C7172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3350" y="8382000"/>
          <a:ext cx="7135221" cy="21815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13</xdr:row>
      <xdr:rowOff>95250</xdr:rowOff>
    </xdr:from>
    <xdr:to>
      <xdr:col>10</xdr:col>
      <xdr:colOff>600075</xdr:colOff>
      <xdr:row>25</xdr:row>
      <xdr:rowOff>114300</xdr:rowOff>
    </xdr:to>
    <xdr:sp macro="" textlink="">
      <xdr:nvSpPr>
        <xdr:cNvPr id="2" name="TextBox 1">
          <a:extLst>
            <a:ext uri="{FF2B5EF4-FFF2-40B4-BE49-F238E27FC236}">
              <a16:creationId xmlns:a16="http://schemas.microsoft.com/office/drawing/2014/main" id="{09126E55-DB3C-4828-8DF1-149E0F6D065D}"/>
            </a:ext>
          </a:extLst>
        </xdr:cNvPr>
        <xdr:cNvSpPr txBox="1"/>
      </xdr:nvSpPr>
      <xdr:spPr>
        <a:xfrm>
          <a:off x="5514975" y="2571750"/>
          <a:ext cx="6019800" cy="230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A beta value of 0.324390692585024 suggests that the company's stock is less volatile than the broader market. This means that the stock is expected to experience smaller fluctuations in price compared to the overall market. Investors who are risk-averse may prefer to invest in stocks with lower beta values since they are considered to be less risky. while the low beta value suggests that the stock may be less risky than the overall market, a comprehensive analysis of the company's overall performance and future growth prospects should be conducted before making an investment decision.</a:t>
          </a:r>
        </a:p>
        <a:p>
          <a:endParaRPr lang="en-IN" sz="1100" b="0" i="0">
            <a:solidFill>
              <a:schemeClr val="dk1"/>
            </a:solidFill>
            <a:effectLst/>
            <a:latin typeface="+mn-lt"/>
            <a:ea typeface="+mn-ea"/>
            <a:cs typeface="+mn-cs"/>
          </a:endParaRPr>
        </a:p>
        <a:p>
          <a:r>
            <a:rPr lang="en-IN" sz="1100" b="0" i="0">
              <a:solidFill>
                <a:schemeClr val="dk1"/>
              </a:solidFill>
              <a:effectLst/>
              <a:latin typeface="+mn-lt"/>
              <a:ea typeface="+mn-ea"/>
              <a:cs typeface="+mn-cs"/>
            </a:rPr>
            <a:t>A beta value of 0.53 suggests that J&amp;J's stock is moderately correlated with the broader market and may experience larger fluctuations in price compared to the overall market. In contrast, the company in the has a beta value of 0.324390692585024, indicating that its stock is less volatile than the market.</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172237</xdr:colOff>
      <xdr:row>20</xdr:row>
      <xdr:rowOff>2781</xdr:rowOff>
    </xdr:from>
    <xdr:to>
      <xdr:col>26</xdr:col>
      <xdr:colOff>530982</xdr:colOff>
      <xdr:row>52</xdr:row>
      <xdr:rowOff>130869</xdr:rowOff>
    </xdr:to>
    <xdr:graphicFrame macro="">
      <xdr:nvGraphicFramePr>
        <xdr:cNvPr id="2" name="Chart 1">
          <a:extLst>
            <a:ext uri="{FF2B5EF4-FFF2-40B4-BE49-F238E27FC236}">
              <a16:creationId xmlns:a16="http://schemas.microsoft.com/office/drawing/2014/main" id="{A1BF245F-B7CC-4F78-AEA8-783FDB39E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317651</xdr:colOff>
      <xdr:row>45</xdr:row>
      <xdr:rowOff>171451</xdr:rowOff>
    </xdr:from>
    <xdr:ext cx="2193101" cy="361950"/>
    <xdr:sp macro="" textlink="">
      <xdr:nvSpPr>
        <xdr:cNvPr id="3" name="TextBox 2">
          <a:extLst>
            <a:ext uri="{FF2B5EF4-FFF2-40B4-BE49-F238E27FC236}">
              <a16:creationId xmlns:a16="http://schemas.microsoft.com/office/drawing/2014/main" id="{A8370962-906A-4D5E-BAA7-1EE3901F08B6}"/>
            </a:ext>
          </a:extLst>
        </xdr:cNvPr>
        <xdr:cNvSpPr txBox="1"/>
      </xdr:nvSpPr>
      <xdr:spPr>
        <a:xfrm>
          <a:off x="3613301" y="8743951"/>
          <a:ext cx="2193101" cy="36195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CA" sz="1100"/>
            <a:t>RANGE</a:t>
          </a:r>
          <a:r>
            <a:rPr lang="en-CA" sz="1100" baseline="0"/>
            <a:t> LIES BETWEEN 152 and 163</a:t>
          </a:r>
          <a:endParaRPr lang="en-CA" sz="11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Semester\financial\FINAL%20PROJECT\JOHNSON%20AND%20JOHNSON.xlsx" TargetMode="External"/><Relationship Id="rId1" Type="http://schemas.openxmlformats.org/officeDocument/2006/relationships/externalLinkPath" Target="JOHNSON%20AND%20JOHN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lance sheet"/>
      <sheetName val="Income statement"/>
      <sheetName val="Cash flow"/>
      <sheetName val="Ratios"/>
      <sheetName val="Regression"/>
      <sheetName val="CAPM"/>
      <sheetName val="Cost of equity"/>
      <sheetName val="Calculation for cost of equity"/>
      <sheetName val="jnj data"/>
      <sheetName val="montecarlo"/>
    </sheetNames>
    <sheetDataSet>
      <sheetData sheetId="0"/>
      <sheetData sheetId="1"/>
      <sheetData sheetId="2"/>
      <sheetData sheetId="3"/>
      <sheetData sheetId="4"/>
      <sheetData sheetId="5"/>
      <sheetData sheetId="6"/>
      <sheetData sheetId="7"/>
      <sheetData sheetId="8"/>
      <sheetData sheetId="9">
        <row r="2">
          <cell r="L2">
            <v>1</v>
          </cell>
          <cell r="M2">
            <v>2</v>
          </cell>
          <cell r="N2">
            <v>3</v>
          </cell>
          <cell r="O2">
            <v>4</v>
          </cell>
          <cell r="P2">
            <v>5</v>
          </cell>
          <cell r="Q2">
            <v>6</v>
          </cell>
          <cell r="R2">
            <v>7</v>
          </cell>
          <cell r="S2">
            <v>8</v>
          </cell>
          <cell r="T2">
            <v>9</v>
          </cell>
          <cell r="U2">
            <v>10</v>
          </cell>
          <cell r="V2">
            <v>11</v>
          </cell>
          <cell r="W2">
            <v>12</v>
          </cell>
          <cell r="X2">
            <v>13</v>
          </cell>
          <cell r="Y2">
            <v>14</v>
          </cell>
          <cell r="Z2">
            <v>15</v>
          </cell>
          <cell r="AA2">
            <v>16</v>
          </cell>
          <cell r="AB2">
            <v>17</v>
          </cell>
          <cell r="AC2">
            <v>18</v>
          </cell>
          <cell r="AD2">
            <v>19</v>
          </cell>
          <cell r="AE2">
            <v>20</v>
          </cell>
          <cell r="AF2">
            <v>21</v>
          </cell>
          <cell r="AG2">
            <v>22</v>
          </cell>
          <cell r="AH2">
            <v>23</v>
          </cell>
          <cell r="AI2">
            <v>24</v>
          </cell>
          <cell r="AJ2">
            <v>25</v>
          </cell>
          <cell r="AK2">
            <v>26</v>
          </cell>
          <cell r="AL2">
            <v>27</v>
          </cell>
          <cell r="AM2">
            <v>28</v>
          </cell>
          <cell r="AN2">
            <v>29</v>
          </cell>
          <cell r="AO2">
            <v>30</v>
          </cell>
          <cell r="AP2">
            <v>31</v>
          </cell>
          <cell r="AQ2">
            <v>32</v>
          </cell>
          <cell r="AR2">
            <v>33</v>
          </cell>
          <cell r="AS2">
            <v>34</v>
          </cell>
          <cell r="AT2">
            <v>35</v>
          </cell>
          <cell r="AU2">
            <v>36</v>
          </cell>
          <cell r="AV2">
            <v>37</v>
          </cell>
          <cell r="AW2">
            <v>38</v>
          </cell>
          <cell r="AX2">
            <v>39</v>
          </cell>
          <cell r="AY2">
            <v>40</v>
          </cell>
          <cell r="AZ2">
            <v>41</v>
          </cell>
          <cell r="BA2">
            <v>42</v>
          </cell>
          <cell r="BB2">
            <v>43</v>
          </cell>
          <cell r="BC2">
            <v>44</v>
          </cell>
          <cell r="BD2">
            <v>45</v>
          </cell>
          <cell r="BE2">
            <v>46</v>
          </cell>
          <cell r="BF2">
            <v>47</v>
          </cell>
          <cell r="BG2">
            <v>48</v>
          </cell>
          <cell r="BH2">
            <v>49</v>
          </cell>
          <cell r="BI2">
            <v>50</v>
          </cell>
        </row>
        <row r="3">
          <cell r="K3" t="str">
            <v>price</v>
          </cell>
        </row>
        <row r="4">
          <cell r="J4">
            <v>45020</v>
          </cell>
          <cell r="K4">
            <v>158.490005</v>
          </cell>
          <cell r="L4">
            <v>158.490005</v>
          </cell>
          <cell r="M4">
            <v>158.490005</v>
          </cell>
          <cell r="N4">
            <v>158.490005</v>
          </cell>
          <cell r="O4">
            <v>158.490005</v>
          </cell>
          <cell r="P4">
            <v>158.490005</v>
          </cell>
          <cell r="Q4">
            <v>158.490005</v>
          </cell>
          <cell r="R4">
            <v>158.490005</v>
          </cell>
          <cell r="S4">
            <v>158.490005</v>
          </cell>
          <cell r="T4">
            <v>158.490005</v>
          </cell>
          <cell r="U4">
            <v>158.490005</v>
          </cell>
          <cell r="V4">
            <v>158.490005</v>
          </cell>
          <cell r="W4">
            <v>158.490005</v>
          </cell>
          <cell r="X4">
            <v>158.490005</v>
          </cell>
          <cell r="Y4">
            <v>158.490005</v>
          </cell>
          <cell r="Z4">
            <v>158.490005</v>
          </cell>
          <cell r="AA4">
            <v>158.490005</v>
          </cell>
          <cell r="AB4">
            <v>158.490005</v>
          </cell>
          <cell r="AC4">
            <v>158.490005</v>
          </cell>
          <cell r="AD4">
            <v>158.490005</v>
          </cell>
          <cell r="AE4">
            <v>158.490005</v>
          </cell>
          <cell r="AF4">
            <v>158.490005</v>
          </cell>
          <cell r="AG4">
            <v>158.490005</v>
          </cell>
          <cell r="AH4">
            <v>158.490005</v>
          </cell>
          <cell r="AI4">
            <v>158.490005</v>
          </cell>
          <cell r="AJ4">
            <v>158.490005</v>
          </cell>
          <cell r="AK4">
            <v>158.490005</v>
          </cell>
          <cell r="AL4">
            <v>158.490005</v>
          </cell>
          <cell r="AM4">
            <v>158.490005</v>
          </cell>
          <cell r="AN4">
            <v>158.490005</v>
          </cell>
          <cell r="AO4">
            <v>158.490005</v>
          </cell>
          <cell r="AP4">
            <v>158.490005</v>
          </cell>
          <cell r="AQ4">
            <v>158.490005</v>
          </cell>
          <cell r="AR4">
            <v>158.490005</v>
          </cell>
          <cell r="AS4">
            <v>158.490005</v>
          </cell>
          <cell r="AT4">
            <v>158.490005</v>
          </cell>
          <cell r="AU4">
            <v>158.490005</v>
          </cell>
          <cell r="AV4">
            <v>158.490005</v>
          </cell>
          <cell r="AW4">
            <v>158.490005</v>
          </cell>
          <cell r="AX4">
            <v>158.490005</v>
          </cell>
          <cell r="AY4">
            <v>158.490005</v>
          </cell>
          <cell r="AZ4">
            <v>158.490005</v>
          </cell>
          <cell r="BA4">
            <v>158.490005</v>
          </cell>
          <cell r="BB4">
            <v>158.490005</v>
          </cell>
          <cell r="BC4">
            <v>158.490005</v>
          </cell>
          <cell r="BD4">
            <v>158.490005</v>
          </cell>
          <cell r="BE4">
            <v>158.490005</v>
          </cell>
          <cell r="BF4">
            <v>158.490005</v>
          </cell>
          <cell r="BG4">
            <v>158.490005</v>
          </cell>
          <cell r="BH4">
            <v>158.490005</v>
          </cell>
          <cell r="BI4">
            <v>158.490005</v>
          </cell>
        </row>
        <row r="5">
          <cell r="J5">
            <v>45021</v>
          </cell>
          <cell r="K5">
            <v>157.52930550688637</v>
          </cell>
          <cell r="L5">
            <v>158.44430092305964</v>
          </cell>
          <cell r="M5">
            <v>156.09765705504358</v>
          </cell>
          <cell r="N5">
            <v>158.64317694484043</v>
          </cell>
          <cell r="O5">
            <v>158.75258646211185</v>
          </cell>
          <cell r="P5">
            <v>156.84261541654999</v>
          </cell>
          <cell r="Q5">
            <v>160.05379158075939</v>
          </cell>
          <cell r="R5">
            <v>161.93707947791802</v>
          </cell>
          <cell r="S5">
            <v>155.40435212336408</v>
          </cell>
          <cell r="T5">
            <v>158.13659296939562</v>
          </cell>
          <cell r="U5">
            <v>155.98581808557782</v>
          </cell>
          <cell r="V5">
            <v>158.37090777338753</v>
          </cell>
          <cell r="W5">
            <v>157.90692799591031</v>
          </cell>
          <cell r="X5">
            <v>159.87750998989517</v>
          </cell>
          <cell r="Y5">
            <v>159.37211629936365</v>
          </cell>
          <cell r="Z5">
            <v>159.7300954819066</v>
          </cell>
          <cell r="AA5">
            <v>158.59924333191069</v>
          </cell>
          <cell r="AB5">
            <v>158.94613487950733</v>
          </cell>
          <cell r="AC5">
            <v>158.7789888626838</v>
          </cell>
          <cell r="AD5">
            <v>160.01285217545461</v>
          </cell>
          <cell r="AE5">
            <v>157.12244349404699</v>
          </cell>
          <cell r="AF5">
            <v>156.16954887702477</v>
          </cell>
          <cell r="AG5">
            <v>159.56652996362465</v>
          </cell>
          <cell r="AH5">
            <v>157.39619586404532</v>
          </cell>
          <cell r="AI5">
            <v>160.07781135485968</v>
          </cell>
          <cell r="AJ5">
            <v>160.08990570795069</v>
          </cell>
          <cell r="AK5">
            <v>159.51265251368889</v>
          </cell>
          <cell r="AL5">
            <v>157.45018211687119</v>
          </cell>
          <cell r="AM5">
            <v>158.34815246459692</v>
          </cell>
          <cell r="AN5">
            <v>160.46094672104581</v>
          </cell>
          <cell r="AO5">
            <v>157.60381875054145</v>
          </cell>
          <cell r="AP5">
            <v>157.68582594143081</v>
          </cell>
          <cell r="AQ5">
            <v>159.33203672069882</v>
          </cell>
          <cell r="AR5">
            <v>159.67753160277255</v>
          </cell>
          <cell r="AS5">
            <v>160.29031676544508</v>
          </cell>
          <cell r="AT5">
            <v>156.4672963518631</v>
          </cell>
          <cell r="AU5">
            <v>157.97954979862141</v>
          </cell>
          <cell r="AV5">
            <v>157.93708610938617</v>
          </cell>
          <cell r="AW5">
            <v>160.21081659438579</v>
          </cell>
          <cell r="AX5">
            <v>158.88073785646046</v>
          </cell>
          <cell r="AY5">
            <v>158.93784254990524</v>
          </cell>
          <cell r="AZ5">
            <v>159.08563494673027</v>
          </cell>
          <cell r="BA5">
            <v>156.36378700131121</v>
          </cell>
          <cell r="BB5">
            <v>160.20147123494439</v>
          </cell>
          <cell r="BC5">
            <v>159.21660912307675</v>
          </cell>
          <cell r="BD5">
            <v>158.8170737603167</v>
          </cell>
          <cell r="BE5">
            <v>159.84601804157759</v>
          </cell>
          <cell r="BF5">
            <v>160.830364477404</v>
          </cell>
          <cell r="BG5">
            <v>159.36856072664642</v>
          </cell>
          <cell r="BH5">
            <v>161.06340096701311</v>
          </cell>
          <cell r="BI5">
            <v>159.72339154068675</v>
          </cell>
        </row>
        <row r="6">
          <cell r="J6">
            <v>45022</v>
          </cell>
          <cell r="K6">
            <v>157.04564492020017</v>
          </cell>
          <cell r="L6">
            <v>158.59890853374142</v>
          </cell>
          <cell r="M6">
            <v>155.06618957302575</v>
          </cell>
          <cell r="N6">
            <v>157.44961104890197</v>
          </cell>
          <cell r="O6">
            <v>156.36876673777627</v>
          </cell>
          <cell r="P6">
            <v>159.0370489200144</v>
          </cell>
          <cell r="Q6">
            <v>159.10123956766731</v>
          </cell>
          <cell r="R6">
            <v>157.19435488846867</v>
          </cell>
          <cell r="S6">
            <v>159.27473489313948</v>
          </cell>
          <cell r="T6">
            <v>159.03326464377193</v>
          </cell>
          <cell r="U6">
            <v>156.663049619638</v>
          </cell>
          <cell r="V6">
            <v>158.6858868746294</v>
          </cell>
          <cell r="W6">
            <v>158.05912081355459</v>
          </cell>
          <cell r="X6">
            <v>158.62703497515741</v>
          </cell>
          <cell r="Y6">
            <v>157.36684918245808</v>
          </cell>
          <cell r="Z6">
            <v>155.37373805487613</v>
          </cell>
          <cell r="AA6">
            <v>157.00042759410104</v>
          </cell>
          <cell r="AB6">
            <v>159.09313458277208</v>
          </cell>
          <cell r="AC6">
            <v>157.41196062713192</v>
          </cell>
          <cell r="AD6">
            <v>157.12665291711204</v>
          </cell>
          <cell r="AE6">
            <v>163.48024705674527</v>
          </cell>
          <cell r="AF6">
            <v>158.53399173876798</v>
          </cell>
          <cell r="AG6">
            <v>161.91257846872261</v>
          </cell>
          <cell r="AH6">
            <v>155.95444239796058</v>
          </cell>
          <cell r="AI6">
            <v>161.34418406289797</v>
          </cell>
          <cell r="AJ6">
            <v>158.48683450049958</v>
          </cell>
          <cell r="AK6">
            <v>157.56378528196288</v>
          </cell>
          <cell r="AL6">
            <v>158.5807905032768</v>
          </cell>
          <cell r="AM6">
            <v>157.71997197281675</v>
          </cell>
          <cell r="AN6">
            <v>155.48915486969858</v>
          </cell>
          <cell r="AO6">
            <v>160.22786204063758</v>
          </cell>
          <cell r="AP6">
            <v>157.10394772531464</v>
          </cell>
          <cell r="AQ6">
            <v>159.04386241152264</v>
          </cell>
          <cell r="AR6">
            <v>159.99328072314987</v>
          </cell>
          <cell r="AS6">
            <v>156.80950907307727</v>
          </cell>
          <cell r="AT6">
            <v>160.71906890451652</v>
          </cell>
          <cell r="AU6">
            <v>157.83915540086289</v>
          </cell>
          <cell r="AV6">
            <v>159.4074520761969</v>
          </cell>
          <cell r="AW6">
            <v>157.29949565900196</v>
          </cell>
          <cell r="AX6">
            <v>160.34635135564827</v>
          </cell>
          <cell r="AY6">
            <v>156.99581215182465</v>
          </cell>
          <cell r="AZ6">
            <v>158.13114936743193</v>
          </cell>
          <cell r="BA6">
            <v>158.14356238869502</v>
          </cell>
          <cell r="BB6">
            <v>161.57769958236983</v>
          </cell>
          <cell r="BC6">
            <v>156.46104999888442</v>
          </cell>
          <cell r="BD6">
            <v>158.17982301562202</v>
          </cell>
          <cell r="BE6">
            <v>160.89542929822176</v>
          </cell>
          <cell r="BF6">
            <v>159.21806572614665</v>
          </cell>
          <cell r="BG6">
            <v>156.58137328440162</v>
          </cell>
          <cell r="BH6">
            <v>158.02192743079854</v>
          </cell>
          <cell r="BI6">
            <v>157.12785571645384</v>
          </cell>
        </row>
        <row r="7">
          <cell r="J7">
            <v>45023</v>
          </cell>
          <cell r="K7">
            <v>159.02557879381382</v>
          </cell>
          <cell r="L7">
            <v>159.09384743160695</v>
          </cell>
          <cell r="M7">
            <v>155.98780332592145</v>
          </cell>
          <cell r="N7">
            <v>156.28765531830246</v>
          </cell>
          <cell r="O7">
            <v>160.12186834446211</v>
          </cell>
          <cell r="P7">
            <v>156.54178750239174</v>
          </cell>
          <cell r="Q7">
            <v>155.91783654534464</v>
          </cell>
          <cell r="R7">
            <v>157.22362041503018</v>
          </cell>
          <cell r="S7">
            <v>158.42094441457579</v>
          </cell>
          <cell r="T7">
            <v>159.42900401103006</v>
          </cell>
          <cell r="U7">
            <v>161.33299187927713</v>
          </cell>
          <cell r="V7">
            <v>159.40111328607662</v>
          </cell>
          <cell r="W7">
            <v>157.98470191856461</v>
          </cell>
          <cell r="X7">
            <v>158.53220461073172</v>
          </cell>
          <cell r="Y7">
            <v>158.29383264282194</v>
          </cell>
          <cell r="Z7">
            <v>159.81945536063782</v>
          </cell>
          <cell r="AA7">
            <v>156.15658374963991</v>
          </cell>
          <cell r="AB7">
            <v>159.92229310110801</v>
          </cell>
          <cell r="AC7">
            <v>158.8782993277479</v>
          </cell>
          <cell r="AD7">
            <v>156.8588018616079</v>
          </cell>
          <cell r="AE7">
            <v>160.41338669934609</v>
          </cell>
          <cell r="AF7">
            <v>157.90368211695051</v>
          </cell>
          <cell r="AG7">
            <v>157.340357941479</v>
          </cell>
          <cell r="AH7">
            <v>158.07973224636928</v>
          </cell>
          <cell r="AI7">
            <v>159.8798353582859</v>
          </cell>
          <cell r="AJ7">
            <v>157.14522188882981</v>
          </cell>
          <cell r="AK7">
            <v>157.92536079948357</v>
          </cell>
          <cell r="AL7">
            <v>157.88414511995853</v>
          </cell>
          <cell r="AM7">
            <v>161.37097626212221</v>
          </cell>
          <cell r="AN7">
            <v>157.86488790955562</v>
          </cell>
          <cell r="AO7">
            <v>161.95273162429456</v>
          </cell>
          <cell r="AP7">
            <v>159.03158204251514</v>
          </cell>
          <cell r="AQ7">
            <v>156.49022079801952</v>
          </cell>
          <cell r="AR7">
            <v>161.39498750074173</v>
          </cell>
          <cell r="AS7">
            <v>159.29941959072815</v>
          </cell>
          <cell r="AT7">
            <v>158.39491184596955</v>
          </cell>
          <cell r="AU7">
            <v>158.32969440808574</v>
          </cell>
          <cell r="AV7">
            <v>158.70599394837581</v>
          </cell>
          <cell r="AW7">
            <v>156.96292255967163</v>
          </cell>
          <cell r="AX7">
            <v>155.41767539191105</v>
          </cell>
          <cell r="AY7">
            <v>158.32357512655673</v>
          </cell>
          <cell r="AZ7">
            <v>158.73866884145858</v>
          </cell>
          <cell r="BA7">
            <v>159.10096163107974</v>
          </cell>
          <cell r="BB7">
            <v>161.32658495320484</v>
          </cell>
          <cell r="BC7">
            <v>157.43359722391139</v>
          </cell>
          <cell r="BD7">
            <v>160.22769275414387</v>
          </cell>
          <cell r="BE7">
            <v>156.3827524845957</v>
          </cell>
          <cell r="BF7">
            <v>157.9627023786415</v>
          </cell>
          <cell r="BG7">
            <v>156.68465876918748</v>
          </cell>
          <cell r="BH7">
            <v>157.84454066323829</v>
          </cell>
          <cell r="BI7">
            <v>158.67889828123847</v>
          </cell>
        </row>
        <row r="8">
          <cell r="J8">
            <v>45024</v>
          </cell>
          <cell r="K8">
            <v>156.26338212956904</v>
          </cell>
          <cell r="L8">
            <v>157.31982439615024</v>
          </cell>
          <cell r="M8">
            <v>160.32433690982194</v>
          </cell>
          <cell r="N8">
            <v>155.84815256963847</v>
          </cell>
          <cell r="O8">
            <v>159.02432508977586</v>
          </cell>
          <cell r="P8">
            <v>161.1997670406939</v>
          </cell>
          <cell r="Q8">
            <v>157.49761672965994</v>
          </cell>
          <cell r="R8">
            <v>157.81626983852266</v>
          </cell>
          <cell r="S8">
            <v>158.50180244148959</v>
          </cell>
          <cell r="T8">
            <v>161.11573936684525</v>
          </cell>
          <cell r="U8">
            <v>160.12405010948063</v>
          </cell>
          <cell r="V8">
            <v>159.18548039914774</v>
          </cell>
          <cell r="W8">
            <v>156.71375880968671</v>
          </cell>
          <cell r="X8">
            <v>158.16394084481877</v>
          </cell>
          <cell r="Y8">
            <v>159.20413794675468</v>
          </cell>
          <cell r="Z8">
            <v>156.45428406268201</v>
          </cell>
          <cell r="AA8">
            <v>161.18487875887558</v>
          </cell>
          <cell r="AB8">
            <v>157.45609792029688</v>
          </cell>
          <cell r="AC8">
            <v>158.83941695909513</v>
          </cell>
          <cell r="AD8">
            <v>162.72675082978125</v>
          </cell>
          <cell r="AE8">
            <v>158.3801346142304</v>
          </cell>
          <cell r="AF8">
            <v>157.31393799471149</v>
          </cell>
          <cell r="AG8">
            <v>160.33810325142571</v>
          </cell>
          <cell r="AH8">
            <v>157.16581794979945</v>
          </cell>
          <cell r="AI8">
            <v>158.82812475546052</v>
          </cell>
          <cell r="AJ8">
            <v>155.77832871034829</v>
          </cell>
          <cell r="AK8">
            <v>156.19108866377331</v>
          </cell>
          <cell r="AL8">
            <v>160.81803662019678</v>
          </cell>
          <cell r="AM8">
            <v>159.49231882743308</v>
          </cell>
          <cell r="AN8">
            <v>159.05616152417241</v>
          </cell>
          <cell r="AO8">
            <v>157.99028315122956</v>
          </cell>
          <cell r="AP8">
            <v>157.55839403246972</v>
          </cell>
          <cell r="AQ8">
            <v>158.5403599664325</v>
          </cell>
          <cell r="AR8">
            <v>161.09158765353283</v>
          </cell>
          <cell r="AS8">
            <v>156.85109102513505</v>
          </cell>
          <cell r="AT8">
            <v>161.40418231080471</v>
          </cell>
          <cell r="AU8">
            <v>156.59612732094328</v>
          </cell>
          <cell r="AV8">
            <v>159.42549638108375</v>
          </cell>
          <cell r="AW8">
            <v>156.36296861289915</v>
          </cell>
          <cell r="AX8">
            <v>157.62803720967275</v>
          </cell>
          <cell r="AY8">
            <v>157.10222785857721</v>
          </cell>
          <cell r="AZ8">
            <v>158.71352404659075</v>
          </cell>
          <cell r="BA8">
            <v>156.37979312293103</v>
          </cell>
          <cell r="BB8">
            <v>162.28297961743868</v>
          </cell>
          <cell r="BC8">
            <v>161.79285471347791</v>
          </cell>
          <cell r="BD8">
            <v>160.32590981145108</v>
          </cell>
          <cell r="BE8">
            <v>159.52121593439401</v>
          </cell>
          <cell r="BF8">
            <v>159.01766296635523</v>
          </cell>
          <cell r="BG8">
            <v>162.23088359256437</v>
          </cell>
          <cell r="BH8">
            <v>155.85137281771574</v>
          </cell>
          <cell r="BI8">
            <v>155.75143694381811</v>
          </cell>
        </row>
        <row r="9">
          <cell r="J9">
            <v>45025</v>
          </cell>
          <cell r="K9">
            <v>160.81915180896002</v>
          </cell>
          <cell r="L9">
            <v>158.22599582115382</v>
          </cell>
          <cell r="M9">
            <v>156.88007820799194</v>
          </cell>
          <cell r="N9">
            <v>160.47798315156177</v>
          </cell>
          <cell r="O9">
            <v>158.05184838756441</v>
          </cell>
          <cell r="P9">
            <v>156.07898526892336</v>
          </cell>
          <cell r="Q9">
            <v>160.822453328753</v>
          </cell>
          <cell r="R9">
            <v>155.90504344404101</v>
          </cell>
          <cell r="S9">
            <v>158.13415105118409</v>
          </cell>
          <cell r="T9">
            <v>159.34123144139357</v>
          </cell>
          <cell r="U9">
            <v>156.58545275692083</v>
          </cell>
          <cell r="V9">
            <v>159.96608724358978</v>
          </cell>
          <cell r="W9">
            <v>157.89960096071439</v>
          </cell>
          <cell r="X9">
            <v>159.87606178451196</v>
          </cell>
          <cell r="Y9">
            <v>157.43046057645986</v>
          </cell>
          <cell r="Z9">
            <v>157.99251515217566</v>
          </cell>
          <cell r="AA9">
            <v>159.04252672644361</v>
          </cell>
          <cell r="AB9">
            <v>157.28294844763946</v>
          </cell>
          <cell r="AC9">
            <v>154.32757974153174</v>
          </cell>
          <cell r="AD9">
            <v>160.01675080685865</v>
          </cell>
          <cell r="AE9">
            <v>160.44446813663163</v>
          </cell>
          <cell r="AF9">
            <v>158.41410945681289</v>
          </cell>
          <cell r="AG9">
            <v>157.4413202469199</v>
          </cell>
          <cell r="AH9">
            <v>160.80150912571807</v>
          </cell>
          <cell r="AI9">
            <v>158.68804286030556</v>
          </cell>
          <cell r="AJ9">
            <v>157.5279672744845</v>
          </cell>
          <cell r="AK9">
            <v>158.91491112267639</v>
          </cell>
          <cell r="AL9">
            <v>156.437826936585</v>
          </cell>
          <cell r="AM9">
            <v>159.63311279463028</v>
          </cell>
          <cell r="AN9">
            <v>162.59319919312128</v>
          </cell>
          <cell r="AO9">
            <v>157.94554133771703</v>
          </cell>
          <cell r="AP9">
            <v>159.40457069994446</v>
          </cell>
          <cell r="AQ9">
            <v>156.61653798998</v>
          </cell>
          <cell r="AR9">
            <v>159.56846580747282</v>
          </cell>
          <cell r="AS9">
            <v>160.19799474961221</v>
          </cell>
          <cell r="AT9">
            <v>156.64182159936291</v>
          </cell>
          <cell r="AU9">
            <v>161.02080653551599</v>
          </cell>
          <cell r="AV9">
            <v>158.21069933873804</v>
          </cell>
          <cell r="AW9">
            <v>156.28885161356817</v>
          </cell>
          <cell r="AX9">
            <v>157.25756300263163</v>
          </cell>
          <cell r="AY9">
            <v>157.74656751269683</v>
          </cell>
          <cell r="AZ9">
            <v>158.05316485125675</v>
          </cell>
          <cell r="BA9">
            <v>161.03014078878289</v>
          </cell>
          <cell r="BB9">
            <v>158.2466849587498</v>
          </cell>
          <cell r="BC9">
            <v>158.28054006478413</v>
          </cell>
          <cell r="BD9">
            <v>156.6603140246666</v>
          </cell>
          <cell r="BE9">
            <v>159.14683199154527</v>
          </cell>
          <cell r="BF9">
            <v>160.57251803676823</v>
          </cell>
          <cell r="BG9">
            <v>159.43588092714086</v>
          </cell>
          <cell r="BH9">
            <v>158.06363226790637</v>
          </cell>
          <cell r="BI9">
            <v>158.07458043903955</v>
          </cell>
        </row>
        <row r="10">
          <cell r="J10">
            <v>45026</v>
          </cell>
          <cell r="K10">
            <v>158.88095215788255</v>
          </cell>
          <cell r="L10">
            <v>160.15238690571155</v>
          </cell>
          <cell r="M10">
            <v>160.60961368445308</v>
          </cell>
          <cell r="N10">
            <v>156.91564447753518</v>
          </cell>
          <cell r="O10">
            <v>160.38696531179218</v>
          </cell>
          <cell r="P10">
            <v>159.24686184346055</v>
          </cell>
          <cell r="Q10">
            <v>158.00571266011551</v>
          </cell>
          <cell r="R10">
            <v>157.9181417195893</v>
          </cell>
          <cell r="S10">
            <v>159.81669220408466</v>
          </cell>
          <cell r="T10">
            <v>158.25725862712198</v>
          </cell>
          <cell r="U10">
            <v>160.77846264211462</v>
          </cell>
          <cell r="V10">
            <v>157.58568966116775</v>
          </cell>
          <cell r="W10">
            <v>159.63327686479155</v>
          </cell>
          <cell r="X10">
            <v>161.84528076367945</v>
          </cell>
          <cell r="Y10">
            <v>158.60174350862457</v>
          </cell>
          <cell r="Z10">
            <v>159.32501742182586</v>
          </cell>
          <cell r="AA10">
            <v>160.89015500827546</v>
          </cell>
          <cell r="AB10">
            <v>157.21768385894629</v>
          </cell>
          <cell r="AC10">
            <v>157.77853444140973</v>
          </cell>
          <cell r="AD10">
            <v>158.40042247865722</v>
          </cell>
          <cell r="AE10">
            <v>159.47581001372666</v>
          </cell>
          <cell r="AF10">
            <v>156.0898345000555</v>
          </cell>
          <cell r="AG10">
            <v>160.80945292315869</v>
          </cell>
          <cell r="AH10">
            <v>160.23495758518268</v>
          </cell>
          <cell r="AI10">
            <v>158.96648502763983</v>
          </cell>
          <cell r="AJ10">
            <v>158.93054490505236</v>
          </cell>
          <cell r="AK10">
            <v>158.2740549106307</v>
          </cell>
          <cell r="AL10">
            <v>156.31370178679578</v>
          </cell>
          <cell r="AM10">
            <v>158.18646660299157</v>
          </cell>
          <cell r="AN10">
            <v>156.41449766915247</v>
          </cell>
          <cell r="AO10">
            <v>158.46997168930287</v>
          </cell>
          <cell r="AP10">
            <v>157.70829060097338</v>
          </cell>
          <cell r="AQ10">
            <v>161.80645050308704</v>
          </cell>
          <cell r="AR10">
            <v>156.70435224985735</v>
          </cell>
          <cell r="AS10">
            <v>160.33766258606136</v>
          </cell>
          <cell r="AT10">
            <v>159.55955748314562</v>
          </cell>
          <cell r="AU10">
            <v>159.18474576391901</v>
          </cell>
          <cell r="AV10">
            <v>159.23221400120377</v>
          </cell>
          <cell r="AW10">
            <v>159.50001804418883</v>
          </cell>
          <cell r="AX10">
            <v>157.75068840074027</v>
          </cell>
          <cell r="AY10">
            <v>156.84211365307254</v>
          </cell>
          <cell r="AZ10">
            <v>158.14740318142051</v>
          </cell>
          <cell r="BA10">
            <v>158.82444515235224</v>
          </cell>
          <cell r="BB10">
            <v>157.08405014008622</v>
          </cell>
          <cell r="BC10">
            <v>158.32949897708284</v>
          </cell>
          <cell r="BD10">
            <v>158.32341580723113</v>
          </cell>
          <cell r="BE10">
            <v>158.74249882743666</v>
          </cell>
          <cell r="BF10">
            <v>159.40758747206212</v>
          </cell>
          <cell r="BG10">
            <v>157.21990804958978</v>
          </cell>
          <cell r="BH10">
            <v>160.66890489383107</v>
          </cell>
          <cell r="BI10">
            <v>159.03423274319937</v>
          </cell>
        </row>
        <row r="11">
          <cell r="J11">
            <v>45027</v>
          </cell>
          <cell r="K11">
            <v>160.40840994766234</v>
          </cell>
          <cell r="L11">
            <v>160.05923797423398</v>
          </cell>
          <cell r="M11">
            <v>157.30424996252066</v>
          </cell>
          <cell r="N11">
            <v>159.68257784309748</v>
          </cell>
          <cell r="O11">
            <v>158.39405160484623</v>
          </cell>
          <cell r="P11">
            <v>161.8129250360663</v>
          </cell>
          <cell r="Q11">
            <v>157.82746433845921</v>
          </cell>
          <cell r="R11">
            <v>160.12085737636787</v>
          </cell>
          <cell r="S11">
            <v>157.87167040115978</v>
          </cell>
          <cell r="T11">
            <v>158.43069590614817</v>
          </cell>
          <cell r="U11">
            <v>156.60692848607181</v>
          </cell>
          <cell r="V11">
            <v>160.77794069143837</v>
          </cell>
          <cell r="W11">
            <v>158.57309898414891</v>
          </cell>
          <cell r="X11">
            <v>158.62937243363515</v>
          </cell>
          <cell r="Y11">
            <v>159.56630190124673</v>
          </cell>
          <cell r="Z11">
            <v>159.52447355553645</v>
          </cell>
          <cell r="AA11">
            <v>158.55800597120989</v>
          </cell>
          <cell r="AB11">
            <v>156.54654968996877</v>
          </cell>
          <cell r="AC11">
            <v>157.12962693792005</v>
          </cell>
          <cell r="AD11">
            <v>158.91746765116423</v>
          </cell>
          <cell r="AE11">
            <v>159.92831100967641</v>
          </cell>
          <cell r="AF11">
            <v>157.09015908938531</v>
          </cell>
          <cell r="AG11">
            <v>158.82739051197657</v>
          </cell>
          <cell r="AH11">
            <v>160.98363667736436</v>
          </cell>
          <cell r="AI11">
            <v>158.99585368426418</v>
          </cell>
          <cell r="AJ11">
            <v>159.73186103744848</v>
          </cell>
          <cell r="AK11">
            <v>158.31704319344749</v>
          </cell>
          <cell r="AL11">
            <v>159.81260235699011</v>
          </cell>
          <cell r="AM11">
            <v>156.98726361519994</v>
          </cell>
          <cell r="AN11">
            <v>158.72148557167165</v>
          </cell>
          <cell r="AO11">
            <v>156.59927716639979</v>
          </cell>
          <cell r="AP11">
            <v>159.3727385655184</v>
          </cell>
          <cell r="AQ11">
            <v>158.36319306286353</v>
          </cell>
          <cell r="AR11">
            <v>157.93539906977784</v>
          </cell>
          <cell r="AS11">
            <v>155.81884540581413</v>
          </cell>
          <cell r="AT11">
            <v>156.93910951873139</v>
          </cell>
          <cell r="AU11">
            <v>159.4585260723714</v>
          </cell>
          <cell r="AV11">
            <v>157.76911719448236</v>
          </cell>
          <cell r="AW11">
            <v>160.32928062637146</v>
          </cell>
          <cell r="AX11">
            <v>160.41097516444211</v>
          </cell>
          <cell r="AY11">
            <v>162.06378385488634</v>
          </cell>
          <cell r="AZ11">
            <v>157.97941771492373</v>
          </cell>
          <cell r="BA11">
            <v>158.85637715193377</v>
          </cell>
          <cell r="BB11">
            <v>160.62569897515479</v>
          </cell>
          <cell r="BC11">
            <v>157.92230660234807</v>
          </cell>
          <cell r="BD11">
            <v>156.61714570716433</v>
          </cell>
          <cell r="BE11">
            <v>156.22455917236167</v>
          </cell>
          <cell r="BF11">
            <v>157.91942960662533</v>
          </cell>
          <cell r="BG11">
            <v>159.71828724632812</v>
          </cell>
          <cell r="BH11">
            <v>159.94190890922727</v>
          </cell>
          <cell r="BI11">
            <v>158.64085846625125</v>
          </cell>
        </row>
        <row r="12">
          <cell r="J12">
            <v>45028</v>
          </cell>
          <cell r="K12">
            <v>160.30461210355949</v>
          </cell>
          <cell r="L12">
            <v>157.89342402851878</v>
          </cell>
          <cell r="M12">
            <v>159.43530442630976</v>
          </cell>
          <cell r="N12">
            <v>153.55168938878813</v>
          </cell>
          <cell r="O12">
            <v>158.47630298535276</v>
          </cell>
          <cell r="P12">
            <v>158.07380555251996</v>
          </cell>
          <cell r="Q12">
            <v>157.49111853236215</v>
          </cell>
          <cell r="R12">
            <v>157.94518972397634</v>
          </cell>
          <cell r="S12">
            <v>158.62672476357534</v>
          </cell>
          <cell r="T12">
            <v>160.0948913813061</v>
          </cell>
          <cell r="U12">
            <v>158.62269920402738</v>
          </cell>
          <cell r="V12">
            <v>156.97437074337751</v>
          </cell>
          <cell r="W12">
            <v>158.52960662246247</v>
          </cell>
          <cell r="X12">
            <v>159.2192966730847</v>
          </cell>
          <cell r="Y12">
            <v>158.57424443409448</v>
          </cell>
          <cell r="Z12">
            <v>157.44448488303817</v>
          </cell>
          <cell r="AA12">
            <v>159.00335297482033</v>
          </cell>
          <cell r="AB12">
            <v>162.00391970282831</v>
          </cell>
          <cell r="AC12">
            <v>158.43077051073604</v>
          </cell>
          <cell r="AD12">
            <v>156.99626884179111</v>
          </cell>
          <cell r="AE12">
            <v>157.09131102840342</v>
          </cell>
          <cell r="AF12">
            <v>157.52414212046398</v>
          </cell>
          <cell r="AG12">
            <v>156.90875068192958</v>
          </cell>
          <cell r="AH12">
            <v>157.90133566325136</v>
          </cell>
          <cell r="AI12">
            <v>158.57881548741722</v>
          </cell>
          <cell r="AJ12">
            <v>158.49302463303405</v>
          </cell>
          <cell r="AK12">
            <v>158.18520499195245</v>
          </cell>
          <cell r="AL12">
            <v>158.73948649001329</v>
          </cell>
          <cell r="AM12">
            <v>158.12905729051329</v>
          </cell>
          <cell r="AN12">
            <v>158.19640306398747</v>
          </cell>
          <cell r="AO12">
            <v>156.52421379978077</v>
          </cell>
          <cell r="AP12">
            <v>157.56338311309952</v>
          </cell>
          <cell r="AQ12">
            <v>158.40682537940339</v>
          </cell>
          <cell r="AR12">
            <v>158.44687035682179</v>
          </cell>
          <cell r="AS12">
            <v>158.49235709952831</v>
          </cell>
          <cell r="AT12">
            <v>159.3984729781391</v>
          </cell>
          <cell r="AU12">
            <v>158.13911121270999</v>
          </cell>
          <cell r="AV12">
            <v>160.25363002836264</v>
          </cell>
          <cell r="AW12">
            <v>159.36272705898395</v>
          </cell>
          <cell r="AX12">
            <v>157.76454965513992</v>
          </cell>
          <cell r="AY12">
            <v>161.23629842831068</v>
          </cell>
          <cell r="AZ12">
            <v>154.66870413903425</v>
          </cell>
          <cell r="BA12">
            <v>157.9577523522577</v>
          </cell>
          <cell r="BB12">
            <v>155.87847702188949</v>
          </cell>
          <cell r="BC12">
            <v>158.25124534766522</v>
          </cell>
          <cell r="BD12">
            <v>159.07161748242308</v>
          </cell>
          <cell r="BE12">
            <v>159.62633685949194</v>
          </cell>
          <cell r="BF12">
            <v>157.53077053010381</v>
          </cell>
          <cell r="BG12">
            <v>159.5573939644882</v>
          </cell>
          <cell r="BH12">
            <v>158.91036281838583</v>
          </cell>
          <cell r="BI12">
            <v>157.73133660122446</v>
          </cell>
        </row>
        <row r="13">
          <cell r="J13">
            <v>45029</v>
          </cell>
          <cell r="K13">
            <v>160.51962598941134</v>
          </cell>
          <cell r="L13">
            <v>158.67840074448046</v>
          </cell>
          <cell r="M13">
            <v>159.75921031676</v>
          </cell>
          <cell r="N13">
            <v>158.29848410410719</v>
          </cell>
          <cell r="O13">
            <v>156.26190640830552</v>
          </cell>
          <cell r="P13">
            <v>158.72542691294666</v>
          </cell>
          <cell r="Q13">
            <v>157.3051312306753</v>
          </cell>
          <cell r="R13">
            <v>158.32146792053413</v>
          </cell>
          <cell r="S13">
            <v>156.25029414965033</v>
          </cell>
          <cell r="T13">
            <v>156.9358144783161</v>
          </cell>
          <cell r="U13">
            <v>160.21626205520508</v>
          </cell>
          <cell r="V13">
            <v>156.20605936956704</v>
          </cell>
          <cell r="W13">
            <v>156.84209373901203</v>
          </cell>
          <cell r="X13">
            <v>156.95116264729253</v>
          </cell>
          <cell r="Y13">
            <v>157.99086874046992</v>
          </cell>
          <cell r="Z13">
            <v>161.2304404934815</v>
          </cell>
          <cell r="AA13">
            <v>157.50055788473523</v>
          </cell>
          <cell r="AB13">
            <v>155.6381594095167</v>
          </cell>
          <cell r="AC13">
            <v>157.85869864502649</v>
          </cell>
          <cell r="AD13">
            <v>157.52818197204306</v>
          </cell>
          <cell r="AE13">
            <v>157.22178262982948</v>
          </cell>
          <cell r="AF13">
            <v>155.44475649849062</v>
          </cell>
          <cell r="AG13">
            <v>159.09600237906201</v>
          </cell>
          <cell r="AH13">
            <v>157.00649432620378</v>
          </cell>
          <cell r="AI13">
            <v>159.81415460293348</v>
          </cell>
          <cell r="AJ13">
            <v>157.25640428740334</v>
          </cell>
          <cell r="AK13">
            <v>159.23630620290311</v>
          </cell>
          <cell r="AL13">
            <v>160.31059219347401</v>
          </cell>
          <cell r="AM13">
            <v>158.62884432453754</v>
          </cell>
          <cell r="AN13">
            <v>159.95675296759362</v>
          </cell>
          <cell r="AO13">
            <v>159.02167906865969</v>
          </cell>
          <cell r="AP13">
            <v>160.22909926748622</v>
          </cell>
          <cell r="AQ13">
            <v>158.86307953427882</v>
          </cell>
          <cell r="AR13">
            <v>157.70320942038148</v>
          </cell>
          <cell r="AS13">
            <v>155.89164903108036</v>
          </cell>
          <cell r="AT13">
            <v>158.13052021471563</v>
          </cell>
          <cell r="AU13">
            <v>157.75782783454372</v>
          </cell>
          <cell r="AV13">
            <v>160.84716743870138</v>
          </cell>
          <cell r="AW13">
            <v>158.49311657470278</v>
          </cell>
          <cell r="AX13">
            <v>158.51434534998671</v>
          </cell>
          <cell r="AY13">
            <v>158.43921831971957</v>
          </cell>
          <cell r="AZ13">
            <v>157.24599304219927</v>
          </cell>
          <cell r="BA13">
            <v>157.82832858524222</v>
          </cell>
          <cell r="BB13">
            <v>160.25430179178383</v>
          </cell>
          <cell r="BC13">
            <v>158.38088532185034</v>
          </cell>
          <cell r="BD13">
            <v>157.40528578827221</v>
          </cell>
          <cell r="BE13">
            <v>159.53196064985741</v>
          </cell>
          <cell r="BF13">
            <v>160.45028312564443</v>
          </cell>
          <cell r="BG13">
            <v>157.31104051251233</v>
          </cell>
          <cell r="BH13">
            <v>158.95382812413226</v>
          </cell>
          <cell r="BI13">
            <v>158.69650813613876</v>
          </cell>
        </row>
        <row r="14">
          <cell r="J14">
            <v>45030</v>
          </cell>
          <cell r="K14">
            <v>159.18055587385257</v>
          </cell>
          <cell r="L14">
            <v>157.93686052298969</v>
          </cell>
          <cell r="M14">
            <v>156.90340975181203</v>
          </cell>
          <cell r="N14">
            <v>158.8490723900228</v>
          </cell>
          <cell r="O14">
            <v>157.63947566544428</v>
          </cell>
          <cell r="P14">
            <v>159.3839432028723</v>
          </cell>
          <cell r="Q14">
            <v>158.45761316469603</v>
          </cell>
          <cell r="R14">
            <v>155.7257324282119</v>
          </cell>
          <cell r="S14">
            <v>159.26608625213484</v>
          </cell>
          <cell r="T14">
            <v>156.01892260877483</v>
          </cell>
          <cell r="U14">
            <v>156.45003610808817</v>
          </cell>
          <cell r="V14">
            <v>158.54367121568546</v>
          </cell>
          <cell r="W14">
            <v>158.34951250836073</v>
          </cell>
          <cell r="X14">
            <v>156.93279104292438</v>
          </cell>
          <cell r="Y14">
            <v>160.39595359996673</v>
          </cell>
          <cell r="Z14">
            <v>158.48102126973203</v>
          </cell>
          <cell r="AA14">
            <v>158.29343821637053</v>
          </cell>
          <cell r="AB14">
            <v>155.27304227977623</v>
          </cell>
          <cell r="AC14">
            <v>161.47500286706912</v>
          </cell>
          <cell r="AD14">
            <v>158.31296164525415</v>
          </cell>
          <cell r="AE14">
            <v>157.93462749321569</v>
          </cell>
          <cell r="AF14">
            <v>156.07193625474869</v>
          </cell>
          <cell r="AG14">
            <v>159.68341938694056</v>
          </cell>
          <cell r="AH14">
            <v>161.33116776596719</v>
          </cell>
          <cell r="AI14">
            <v>157.08687286070995</v>
          </cell>
          <cell r="AJ14">
            <v>156.35507838203773</v>
          </cell>
          <cell r="AK14">
            <v>159.41946117645281</v>
          </cell>
          <cell r="AL14">
            <v>156.81157778391761</v>
          </cell>
          <cell r="AM14">
            <v>159.88704918538531</v>
          </cell>
          <cell r="AN14">
            <v>159.95915502606209</v>
          </cell>
          <cell r="AO14">
            <v>160.23628015656422</v>
          </cell>
          <cell r="AP14">
            <v>160.15082434899654</v>
          </cell>
          <cell r="AQ14">
            <v>160.1107398469355</v>
          </cell>
          <cell r="AR14">
            <v>159.24681302612572</v>
          </cell>
          <cell r="AS14">
            <v>160.43762424526577</v>
          </cell>
          <cell r="AT14">
            <v>158.05780245321114</v>
          </cell>
          <cell r="AU14">
            <v>159.18793092625657</v>
          </cell>
          <cell r="AV14">
            <v>157.14409220223965</v>
          </cell>
          <cell r="AW14">
            <v>155.44488962729116</v>
          </cell>
          <cell r="AX14">
            <v>156.77871869952429</v>
          </cell>
          <cell r="AY14">
            <v>157.18783719591832</v>
          </cell>
          <cell r="AZ14">
            <v>159.15311026528099</v>
          </cell>
          <cell r="BA14">
            <v>158.65979159527507</v>
          </cell>
          <cell r="BB14">
            <v>159.19574668082009</v>
          </cell>
          <cell r="BC14">
            <v>158.2745706355833</v>
          </cell>
          <cell r="BD14">
            <v>160.6894194215626</v>
          </cell>
          <cell r="BE14">
            <v>157.83030572292631</v>
          </cell>
          <cell r="BF14">
            <v>158.99114001285832</v>
          </cell>
          <cell r="BG14">
            <v>158.99617184617716</v>
          </cell>
          <cell r="BH14">
            <v>158.66358368415112</v>
          </cell>
          <cell r="BI14">
            <v>156.64757354796419</v>
          </cell>
        </row>
        <row r="15">
          <cell r="J15">
            <v>45031</v>
          </cell>
          <cell r="K15">
            <v>158.21627873611033</v>
          </cell>
          <cell r="L15">
            <v>157.6805269061814</v>
          </cell>
          <cell r="M15">
            <v>159.63490031843583</v>
          </cell>
          <cell r="N15">
            <v>155.13429863479115</v>
          </cell>
          <cell r="O15">
            <v>159.56075915303228</v>
          </cell>
          <cell r="P15">
            <v>158.33674393400113</v>
          </cell>
          <cell r="Q15">
            <v>159.70697772391594</v>
          </cell>
          <cell r="R15">
            <v>160.98296948956755</v>
          </cell>
          <cell r="S15">
            <v>157.83766379216792</v>
          </cell>
          <cell r="T15">
            <v>156.82782133334717</v>
          </cell>
          <cell r="U15">
            <v>157.36208758508397</v>
          </cell>
          <cell r="V15">
            <v>156.48396969900278</v>
          </cell>
          <cell r="W15">
            <v>161.60164241072536</v>
          </cell>
          <cell r="X15">
            <v>159.06607818367323</v>
          </cell>
          <cell r="Y15">
            <v>155.85968331032308</v>
          </cell>
          <cell r="Z15">
            <v>156.06083976632357</v>
          </cell>
          <cell r="AA15">
            <v>158.63784105016703</v>
          </cell>
          <cell r="AB15">
            <v>156.90939905637447</v>
          </cell>
          <cell r="AC15">
            <v>160.71062036209551</v>
          </cell>
          <cell r="AD15">
            <v>157.05506436456969</v>
          </cell>
          <cell r="AE15">
            <v>157.99401167390221</v>
          </cell>
          <cell r="AF15">
            <v>158.20857794226649</v>
          </cell>
          <cell r="AG15">
            <v>159.80044272408466</v>
          </cell>
          <cell r="AH15">
            <v>156.89313591079045</v>
          </cell>
          <cell r="AI15">
            <v>160.38169105455862</v>
          </cell>
          <cell r="AJ15">
            <v>158.84698637348225</v>
          </cell>
          <cell r="AK15">
            <v>159.07579089622072</v>
          </cell>
          <cell r="AL15">
            <v>159.05687988643379</v>
          </cell>
          <cell r="AM15">
            <v>155.29165952578705</v>
          </cell>
          <cell r="AN15">
            <v>157.55369722329979</v>
          </cell>
          <cell r="AO15">
            <v>157.15479946267149</v>
          </cell>
          <cell r="AP15">
            <v>158.59894455202223</v>
          </cell>
          <cell r="AQ15">
            <v>156.79185437941695</v>
          </cell>
          <cell r="AR15">
            <v>156.54858394872474</v>
          </cell>
          <cell r="AS15">
            <v>156.6596619517658</v>
          </cell>
          <cell r="AT15">
            <v>155.78151961412613</v>
          </cell>
          <cell r="AU15">
            <v>159.87493860008624</v>
          </cell>
          <cell r="AV15">
            <v>156.65036289054083</v>
          </cell>
          <cell r="AW15">
            <v>155.93574488196751</v>
          </cell>
          <cell r="AX15">
            <v>159.53179354596105</v>
          </cell>
          <cell r="AY15">
            <v>159.50258594590679</v>
          </cell>
          <cell r="AZ15">
            <v>159.42109477547282</v>
          </cell>
          <cell r="BA15">
            <v>157.69875178443485</v>
          </cell>
          <cell r="BB15">
            <v>158.34268852837764</v>
          </cell>
          <cell r="BC15">
            <v>156.17887392073894</v>
          </cell>
          <cell r="BD15">
            <v>157.20543579729397</v>
          </cell>
          <cell r="BE15">
            <v>157.73718654916811</v>
          </cell>
          <cell r="BF15">
            <v>157.36306134330619</v>
          </cell>
          <cell r="BG15">
            <v>161.03053685198716</v>
          </cell>
          <cell r="BH15">
            <v>159.52786070023964</v>
          </cell>
          <cell r="BI15">
            <v>155.67140625176356</v>
          </cell>
        </row>
        <row r="16">
          <cell r="J16">
            <v>45032</v>
          </cell>
          <cell r="K16">
            <v>156.96956233475311</v>
          </cell>
          <cell r="L16">
            <v>156.82323550439682</v>
          </cell>
          <cell r="M16">
            <v>159.72444818842973</v>
          </cell>
          <cell r="N16">
            <v>159.96863254519297</v>
          </cell>
          <cell r="O16">
            <v>157.21544047117342</v>
          </cell>
          <cell r="P16">
            <v>155.92292542092221</v>
          </cell>
          <cell r="Q16">
            <v>155.62705787694375</v>
          </cell>
          <cell r="R16">
            <v>159.02305922644427</v>
          </cell>
          <cell r="S16">
            <v>157.92722808209822</v>
          </cell>
          <cell r="T16">
            <v>157.89039322835183</v>
          </cell>
          <cell r="U16">
            <v>158.83613902299956</v>
          </cell>
          <cell r="V16">
            <v>158.38487873042305</v>
          </cell>
          <cell r="W16">
            <v>158.41568779510897</v>
          </cell>
          <cell r="X16">
            <v>160.87206622163438</v>
          </cell>
          <cell r="Y16">
            <v>159.74087582621695</v>
          </cell>
          <cell r="Z16">
            <v>158.06360123796136</v>
          </cell>
          <cell r="AA16">
            <v>157.80200775860584</v>
          </cell>
          <cell r="AB16">
            <v>159.21031267640487</v>
          </cell>
          <cell r="AC16">
            <v>160.03168307039357</v>
          </cell>
          <cell r="AD16">
            <v>158.14502554356855</v>
          </cell>
          <cell r="AE16">
            <v>159.92786357123464</v>
          </cell>
          <cell r="AF16">
            <v>157.11998577200063</v>
          </cell>
          <cell r="AG16">
            <v>159.99269813031805</v>
          </cell>
          <cell r="AH16">
            <v>157.35961940948388</v>
          </cell>
          <cell r="AI16">
            <v>157.83007051673434</v>
          </cell>
          <cell r="AJ16">
            <v>158.81258498880828</v>
          </cell>
          <cell r="AK16">
            <v>160.00528592304141</v>
          </cell>
          <cell r="AL16">
            <v>158.55429514899214</v>
          </cell>
          <cell r="AM16">
            <v>160.1607571108147</v>
          </cell>
          <cell r="AN16">
            <v>155.60955217668541</v>
          </cell>
          <cell r="AO16">
            <v>159.46427490018448</v>
          </cell>
          <cell r="AP16">
            <v>160.40080646109894</v>
          </cell>
          <cell r="AQ16">
            <v>158.2155449272245</v>
          </cell>
          <cell r="AR16">
            <v>157.36779066587783</v>
          </cell>
          <cell r="AS16">
            <v>156.72703081973981</v>
          </cell>
          <cell r="AT16">
            <v>158.39112947615021</v>
          </cell>
          <cell r="AU16">
            <v>157.85779327245058</v>
          </cell>
          <cell r="AV16">
            <v>159.38803943909033</v>
          </cell>
          <cell r="AW16">
            <v>157.16825802532094</v>
          </cell>
          <cell r="AX16">
            <v>161.07606403735534</v>
          </cell>
          <cell r="AY16">
            <v>160.307129417071</v>
          </cell>
          <cell r="AZ16">
            <v>157.98311707749684</v>
          </cell>
          <cell r="BA16">
            <v>158.31571883714702</v>
          </cell>
          <cell r="BB16">
            <v>155.08279453338778</v>
          </cell>
          <cell r="BC16">
            <v>153.87818480685158</v>
          </cell>
          <cell r="BD16">
            <v>156.24804496695077</v>
          </cell>
          <cell r="BE16">
            <v>160.36081051256778</v>
          </cell>
          <cell r="BF16">
            <v>159.08447128515704</v>
          </cell>
          <cell r="BG16">
            <v>155.40639588875095</v>
          </cell>
          <cell r="BH16">
            <v>159.99271930032563</v>
          </cell>
          <cell r="BI16">
            <v>155.09647966703162</v>
          </cell>
        </row>
        <row r="17">
          <cell r="J17">
            <v>45033</v>
          </cell>
          <cell r="K17">
            <v>161.18472815000234</v>
          </cell>
          <cell r="L17">
            <v>159.07859877881501</v>
          </cell>
          <cell r="M17">
            <v>158.73206190416622</v>
          </cell>
          <cell r="N17">
            <v>158.38886127260602</v>
          </cell>
          <cell r="O17">
            <v>158.19314524115771</v>
          </cell>
          <cell r="P17">
            <v>159.08298262469202</v>
          </cell>
          <cell r="Q17">
            <v>157.63690813220165</v>
          </cell>
          <cell r="R17">
            <v>158.49552516776322</v>
          </cell>
          <cell r="S17">
            <v>159.18454788717122</v>
          </cell>
          <cell r="T17">
            <v>158.07647350081911</v>
          </cell>
          <cell r="U17">
            <v>156.49922540117308</v>
          </cell>
          <cell r="V17">
            <v>158.57676373758062</v>
          </cell>
          <cell r="W17">
            <v>157.75043519101783</v>
          </cell>
          <cell r="X17">
            <v>159.23965470778907</v>
          </cell>
          <cell r="Y17">
            <v>156.27273917537585</v>
          </cell>
          <cell r="Z17">
            <v>157.46110963467905</v>
          </cell>
          <cell r="AA17">
            <v>159.06909975044897</v>
          </cell>
          <cell r="AB17">
            <v>156.69803482869875</v>
          </cell>
          <cell r="AC17">
            <v>157.55574657077867</v>
          </cell>
          <cell r="AD17">
            <v>159.48496162212803</v>
          </cell>
          <cell r="AE17">
            <v>160.03715541285393</v>
          </cell>
          <cell r="AF17">
            <v>155.33820253628079</v>
          </cell>
          <cell r="AG17">
            <v>157.30953859594115</v>
          </cell>
          <cell r="AH17">
            <v>159.03513529193594</v>
          </cell>
          <cell r="AI17">
            <v>157.98806057061819</v>
          </cell>
          <cell r="AJ17">
            <v>160.92803742903189</v>
          </cell>
          <cell r="AK17">
            <v>158.32047854731536</v>
          </cell>
          <cell r="AL17">
            <v>157.50435746605081</v>
          </cell>
          <cell r="AM17">
            <v>160.53445573495588</v>
          </cell>
          <cell r="AN17">
            <v>158.5841416133571</v>
          </cell>
          <cell r="AO17">
            <v>157.81068111512269</v>
          </cell>
          <cell r="AP17">
            <v>157.56493978514308</v>
          </cell>
          <cell r="AQ17">
            <v>157.23000599129529</v>
          </cell>
          <cell r="AR17">
            <v>158.1755814152626</v>
          </cell>
          <cell r="AS17">
            <v>159.22139500967111</v>
          </cell>
          <cell r="AT17">
            <v>162.19379815852398</v>
          </cell>
          <cell r="AU17">
            <v>157.2542586654701</v>
          </cell>
          <cell r="AV17">
            <v>160.29325017260101</v>
          </cell>
          <cell r="AW17">
            <v>159.37151548738493</v>
          </cell>
          <cell r="AX17">
            <v>158.40465428351473</v>
          </cell>
          <cell r="AY17">
            <v>158.90462540639811</v>
          </cell>
          <cell r="AZ17">
            <v>158.24298588679937</v>
          </cell>
          <cell r="BA17">
            <v>157.57794455996506</v>
          </cell>
          <cell r="BB17">
            <v>156.68247261756062</v>
          </cell>
          <cell r="BC17">
            <v>161.30003263156249</v>
          </cell>
          <cell r="BD17">
            <v>159.25419133904435</v>
          </cell>
          <cell r="BE17">
            <v>157.76013450055049</v>
          </cell>
          <cell r="BF17">
            <v>158.30716548362116</v>
          </cell>
          <cell r="BG17">
            <v>161.57601827819082</v>
          </cell>
          <cell r="BH17">
            <v>157.48347050338634</v>
          </cell>
          <cell r="BI17">
            <v>159.15095135693028</v>
          </cell>
        </row>
        <row r="18">
          <cell r="J18">
            <v>45034</v>
          </cell>
          <cell r="K18">
            <v>158.144977954675</v>
          </cell>
          <cell r="L18">
            <v>159.55076635838529</v>
          </cell>
          <cell r="M18">
            <v>157.04856543754576</v>
          </cell>
          <cell r="N18">
            <v>157.46561170543387</v>
          </cell>
          <cell r="O18">
            <v>156.98509089600557</v>
          </cell>
          <cell r="P18">
            <v>158.36533733909405</v>
          </cell>
          <cell r="Q18">
            <v>158.61251866682585</v>
          </cell>
          <cell r="R18">
            <v>158.7729422431735</v>
          </cell>
          <cell r="S18">
            <v>158.44014231549971</v>
          </cell>
          <cell r="T18">
            <v>158.03958253713725</v>
          </cell>
          <cell r="U18">
            <v>159.52847605775406</v>
          </cell>
          <cell r="V18">
            <v>155.57067022091573</v>
          </cell>
          <cell r="W18">
            <v>158.18464968437985</v>
          </cell>
          <cell r="X18">
            <v>160.23275750309767</v>
          </cell>
          <cell r="Y18">
            <v>157.35607519002033</v>
          </cell>
          <cell r="Z18">
            <v>159.81698143807523</v>
          </cell>
          <cell r="AA18">
            <v>157.07726110316636</v>
          </cell>
          <cell r="AB18">
            <v>159.63292284849865</v>
          </cell>
          <cell r="AC18">
            <v>157.84681123229885</v>
          </cell>
          <cell r="AD18">
            <v>159.34775703856323</v>
          </cell>
          <cell r="AE18">
            <v>157.6031525787709</v>
          </cell>
          <cell r="AF18">
            <v>157.51360552042024</v>
          </cell>
          <cell r="AG18">
            <v>157.06934686453343</v>
          </cell>
          <cell r="AH18">
            <v>159.51492967708026</v>
          </cell>
          <cell r="AI18">
            <v>157.81780231284134</v>
          </cell>
          <cell r="AJ18">
            <v>159.26639989785269</v>
          </cell>
          <cell r="AK18">
            <v>156.50352323059221</v>
          </cell>
          <cell r="AL18">
            <v>158.89906870715228</v>
          </cell>
          <cell r="AM18">
            <v>159.17377310138789</v>
          </cell>
          <cell r="AN18">
            <v>159.52533546690546</v>
          </cell>
          <cell r="AO18">
            <v>154.8149498290625</v>
          </cell>
          <cell r="AP18">
            <v>157.23490615659901</v>
          </cell>
          <cell r="AQ18">
            <v>160.05413878914624</v>
          </cell>
          <cell r="AR18">
            <v>160.4645670073462</v>
          </cell>
          <cell r="AS18">
            <v>158.23423280197568</v>
          </cell>
          <cell r="AT18">
            <v>156.65947927029325</v>
          </cell>
          <cell r="AU18">
            <v>157.99636641121685</v>
          </cell>
          <cell r="AV18">
            <v>158.00075996589649</v>
          </cell>
          <cell r="AW18">
            <v>156.00313418878395</v>
          </cell>
          <cell r="AX18">
            <v>160.8286384846206</v>
          </cell>
          <cell r="AY18">
            <v>158.81201223199662</v>
          </cell>
          <cell r="AZ18">
            <v>157.32374925516999</v>
          </cell>
          <cell r="BA18">
            <v>158.70388181947919</v>
          </cell>
          <cell r="BB18">
            <v>158.22082565734095</v>
          </cell>
          <cell r="BC18">
            <v>158.69480211620689</v>
          </cell>
          <cell r="BD18">
            <v>159.29015070625391</v>
          </cell>
          <cell r="BE18">
            <v>154.71574403656777</v>
          </cell>
          <cell r="BF18">
            <v>159.03794289852036</v>
          </cell>
          <cell r="BG18">
            <v>157.94089144556708</v>
          </cell>
          <cell r="BH18">
            <v>156.49098368289066</v>
          </cell>
          <cell r="BI18">
            <v>158.73136441646085</v>
          </cell>
        </row>
        <row r="19">
          <cell r="J19">
            <v>45035</v>
          </cell>
          <cell r="K19">
            <v>157.46985453819053</v>
          </cell>
          <cell r="L19">
            <v>156.23083641656496</v>
          </cell>
          <cell r="M19">
            <v>157.77169126815474</v>
          </cell>
          <cell r="N19">
            <v>159.52592026650137</v>
          </cell>
          <cell r="O19">
            <v>155.89831123075393</v>
          </cell>
          <cell r="P19">
            <v>158.67553064119892</v>
          </cell>
          <cell r="Q19">
            <v>160.10319782558346</v>
          </cell>
          <cell r="R19">
            <v>157.052850980118</v>
          </cell>
          <cell r="S19">
            <v>160.05834168321218</v>
          </cell>
          <cell r="T19">
            <v>161.0796543550025</v>
          </cell>
          <cell r="U19">
            <v>157.02461262769131</v>
          </cell>
          <cell r="V19">
            <v>156.11149887305973</v>
          </cell>
          <cell r="W19">
            <v>158.70334960209567</v>
          </cell>
          <cell r="X19">
            <v>159.57057826943839</v>
          </cell>
          <cell r="Y19">
            <v>159.10230774923167</v>
          </cell>
          <cell r="Z19">
            <v>158.0066258152504</v>
          </cell>
          <cell r="AA19">
            <v>160.84001230759168</v>
          </cell>
          <cell r="AB19">
            <v>160.3830613853157</v>
          </cell>
          <cell r="AC19">
            <v>159.08773023927975</v>
          </cell>
          <cell r="AD19">
            <v>159.48512049868319</v>
          </cell>
          <cell r="AE19">
            <v>155.8918695607648</v>
          </cell>
          <cell r="AF19">
            <v>158.46092432640759</v>
          </cell>
          <cell r="AG19">
            <v>157.13914608011035</v>
          </cell>
          <cell r="AH19">
            <v>158.54259640427966</v>
          </cell>
          <cell r="AI19">
            <v>158.14219359179185</v>
          </cell>
          <cell r="AJ19">
            <v>157.14811456599952</v>
          </cell>
          <cell r="AK19">
            <v>158.17462880524778</v>
          </cell>
          <cell r="AL19">
            <v>158.83035976448249</v>
          </cell>
          <cell r="AM19">
            <v>156.84770777817687</v>
          </cell>
          <cell r="AN19">
            <v>159.01776715188211</v>
          </cell>
          <cell r="AO19">
            <v>157.75600124888092</v>
          </cell>
          <cell r="AP19">
            <v>156.89435060565742</v>
          </cell>
          <cell r="AQ19">
            <v>157.88111759956266</v>
          </cell>
          <cell r="AR19">
            <v>158.67628754668002</v>
          </cell>
          <cell r="AS19">
            <v>159.14174854661638</v>
          </cell>
          <cell r="AT19">
            <v>156.3892980042389</v>
          </cell>
          <cell r="AU19">
            <v>160.53855215970665</v>
          </cell>
          <cell r="AV19">
            <v>158.62561376234441</v>
          </cell>
          <cell r="AW19">
            <v>160.48879657994081</v>
          </cell>
          <cell r="AX19">
            <v>156.91933993528801</v>
          </cell>
          <cell r="AY19">
            <v>161.50311603350403</v>
          </cell>
          <cell r="AZ19">
            <v>157.61597982022985</v>
          </cell>
          <cell r="BA19">
            <v>156.75707423721084</v>
          </cell>
          <cell r="BB19">
            <v>159.95110830490856</v>
          </cell>
          <cell r="BC19">
            <v>159.95480946879769</v>
          </cell>
          <cell r="BD19">
            <v>157.5883276408039</v>
          </cell>
          <cell r="BE19">
            <v>157.97069409765351</v>
          </cell>
          <cell r="BF19">
            <v>156.67865723031528</v>
          </cell>
          <cell r="BG19">
            <v>155.01930056525876</v>
          </cell>
          <cell r="BH19">
            <v>160.22323822300021</v>
          </cell>
          <cell r="BI19">
            <v>156.02735226626027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8747D-5E28-4B13-A4BF-D8125C5CC0DE}">
  <dimension ref="A1"/>
  <sheetViews>
    <sheetView topLeftCell="A47" workbookViewId="0">
      <selection activeCell="O33" sqref="O3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7A2C-DA05-493D-8D3E-F933861AB6D9}">
  <dimension ref="A1"/>
  <sheetViews>
    <sheetView topLeftCell="A10" workbookViewId="0">
      <selection activeCell="O30" sqref="O30"/>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5AB3F-C68B-4936-83BE-6A6F45D2AFC4}">
  <dimension ref="A1"/>
  <sheetViews>
    <sheetView topLeftCell="A3" workbookViewId="0">
      <selection activeCell="P43" sqref="P4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F387-9ED2-4988-8D91-4E0FC4D53D3F}">
  <dimension ref="A1:C16"/>
  <sheetViews>
    <sheetView workbookViewId="0">
      <selection activeCell="B15" sqref="B15"/>
    </sheetView>
  </sheetViews>
  <sheetFormatPr defaultRowHeight="15" x14ac:dyDescent="0.25"/>
  <cols>
    <col min="1" max="1" width="30.42578125" bestFit="1" customWidth="1"/>
    <col min="2" max="2" width="89" bestFit="1" customWidth="1"/>
    <col min="3" max="3" width="11" bestFit="1" customWidth="1"/>
  </cols>
  <sheetData>
    <row r="1" spans="1:3" ht="18.75" x14ac:dyDescent="0.3">
      <c r="A1" s="1"/>
      <c r="B1" s="2" t="s">
        <v>0</v>
      </c>
      <c r="C1" t="s">
        <v>21</v>
      </c>
    </row>
    <row r="2" spans="1:3" ht="18.75" x14ac:dyDescent="0.3">
      <c r="A2" s="3" t="s">
        <v>1</v>
      </c>
      <c r="B2" s="2" t="s">
        <v>2</v>
      </c>
      <c r="C2">
        <f>55294000/55802000</f>
        <v>0.99089638364216337</v>
      </c>
    </row>
    <row r="3" spans="1:3" ht="18.75" x14ac:dyDescent="0.3">
      <c r="A3" s="3" t="s">
        <v>3</v>
      </c>
      <c r="B3" s="2" t="s">
        <v>4</v>
      </c>
      <c r="C3">
        <f xml:space="preserve"> (55294000-12483000)/(55802000)</f>
        <v>0.7671947242034336</v>
      </c>
    </row>
    <row r="4" spans="1:3" ht="18.75" x14ac:dyDescent="0.3">
      <c r="A4" s="3" t="s">
        <v>5</v>
      </c>
      <c r="B4" s="2" t="s">
        <v>6</v>
      </c>
      <c r="C4">
        <f>110574000/76804000</f>
        <v>1.4396906411124422</v>
      </c>
    </row>
    <row r="5" spans="1:3" ht="18.75" x14ac:dyDescent="0.3">
      <c r="A5" s="3" t="s">
        <v>7</v>
      </c>
      <c r="B5" s="2" t="s">
        <v>8</v>
      </c>
      <c r="C5">
        <f>31089000/12483000</f>
        <v>2.490507089641913</v>
      </c>
    </row>
    <row r="6" spans="1:3" ht="18.75" x14ac:dyDescent="0.3">
      <c r="A6" s="3" t="s">
        <v>9</v>
      </c>
      <c r="B6" s="2" t="s">
        <v>10</v>
      </c>
      <c r="C6">
        <f>63854000/94943000</f>
        <v>0.67255089896042886</v>
      </c>
    </row>
    <row r="7" spans="1:3" ht="18.75" x14ac:dyDescent="0.3">
      <c r="A7" s="3" t="s">
        <v>11</v>
      </c>
      <c r="B7" s="2" t="s">
        <v>12</v>
      </c>
      <c r="C7" t="s">
        <v>22</v>
      </c>
    </row>
    <row r="8" spans="1:3" ht="18.75" x14ac:dyDescent="0.3">
      <c r="A8" s="3" t="s">
        <v>13</v>
      </c>
      <c r="B8" s="2" t="s">
        <v>14</v>
      </c>
      <c r="C8">
        <f>17941000/187378000</f>
        <v>9.574763312662106E-2</v>
      </c>
    </row>
    <row r="9" spans="1:3" ht="18.75" x14ac:dyDescent="0.3">
      <c r="A9" s="3" t="s">
        <v>15</v>
      </c>
      <c r="B9" s="2" t="s">
        <v>16</v>
      </c>
      <c r="C9">
        <f>17941000/76804000</f>
        <v>0.23359460444768501</v>
      </c>
    </row>
    <row r="10" spans="1:3" ht="18.75" x14ac:dyDescent="0.3">
      <c r="A10" s="3" t="s">
        <v>17</v>
      </c>
      <c r="B10" s="2" t="s">
        <v>18</v>
      </c>
      <c r="C10">
        <f>17941000/B14</f>
        <v>5.7503205128205126</v>
      </c>
    </row>
    <row r="11" spans="1:3" ht="18.75" x14ac:dyDescent="0.3">
      <c r="A11" s="3" t="s">
        <v>19</v>
      </c>
      <c r="B11" s="2" t="s">
        <v>20</v>
      </c>
      <c r="C11" s="8">
        <f>B15/C10</f>
        <v>28.567103282983116</v>
      </c>
    </row>
    <row r="14" spans="1:3" ht="18.75" x14ac:dyDescent="0.3">
      <c r="A14" s="4" t="s">
        <v>23</v>
      </c>
      <c r="B14" s="5">
        <v>3120000</v>
      </c>
    </row>
    <row r="15" spans="1:3" ht="18.75" x14ac:dyDescent="0.3">
      <c r="A15" s="4" t="s">
        <v>24</v>
      </c>
      <c r="B15" s="6">
        <v>164.27</v>
      </c>
    </row>
    <row r="16" spans="1:3" ht="18.75" x14ac:dyDescent="0.3">
      <c r="A16" s="4" t="s">
        <v>25</v>
      </c>
      <c r="B16">
        <v>6.74</v>
      </c>
      <c r="C16"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1359A-AE7A-49AF-9A6C-22367B8BA49A}">
  <dimension ref="A1:I18"/>
  <sheetViews>
    <sheetView workbookViewId="0">
      <selection activeCell="B18" sqref="B18"/>
    </sheetView>
  </sheetViews>
  <sheetFormatPr defaultRowHeight="15" x14ac:dyDescent="0.25"/>
  <cols>
    <col min="1" max="1" width="18" bestFit="1" customWidth="1"/>
    <col min="2" max="2" width="12" bestFit="1" customWidth="1"/>
    <col min="3" max="3" width="14.5703125" bestFit="1" customWidth="1"/>
    <col min="4" max="5" width="12" bestFit="1" customWidth="1"/>
    <col min="6" max="6" width="13.42578125" bestFit="1" customWidth="1"/>
    <col min="7" max="7" width="12" bestFit="1" customWidth="1"/>
    <col min="8" max="8" width="12.42578125" bestFit="1" customWidth="1"/>
    <col min="9" max="9" width="12.5703125" bestFit="1" customWidth="1"/>
  </cols>
  <sheetData>
    <row r="1" spans="1:9" x14ac:dyDescent="0.25">
      <c r="A1" t="s">
        <v>43</v>
      </c>
    </row>
    <row r="2" spans="1:9" ht="15.75" thickBot="1" x14ac:dyDescent="0.3"/>
    <row r="3" spans="1:9" x14ac:dyDescent="0.25">
      <c r="A3" s="14" t="s">
        <v>44</v>
      </c>
      <c r="B3" s="14"/>
    </row>
    <row r="4" spans="1:9" x14ac:dyDescent="0.25">
      <c r="A4" t="s">
        <v>45</v>
      </c>
      <c r="B4">
        <v>0.40053040273466362</v>
      </c>
    </row>
    <row r="5" spans="1:9" x14ac:dyDescent="0.25">
      <c r="A5" t="s">
        <v>46</v>
      </c>
      <c r="B5">
        <v>0.16042460351479182</v>
      </c>
    </row>
    <row r="6" spans="1:9" x14ac:dyDescent="0.25">
      <c r="A6" t="s">
        <v>47</v>
      </c>
      <c r="B6">
        <v>0.15874545272182142</v>
      </c>
    </row>
    <row r="7" spans="1:9" x14ac:dyDescent="0.25">
      <c r="A7" t="s">
        <v>48</v>
      </c>
      <c r="B7">
        <v>1.1293606537119258E-2</v>
      </c>
    </row>
    <row r="8" spans="1:9" ht="15.75" thickBot="1" x14ac:dyDescent="0.3">
      <c r="A8" s="12" t="s">
        <v>49</v>
      </c>
      <c r="B8" s="12">
        <v>502</v>
      </c>
    </row>
    <row r="10" spans="1:9" ht="15.75" thickBot="1" x14ac:dyDescent="0.3">
      <c r="A10" t="s">
        <v>50</v>
      </c>
    </row>
    <row r="11" spans="1:9" x14ac:dyDescent="0.25">
      <c r="A11" s="13"/>
      <c r="B11" s="13" t="s">
        <v>55</v>
      </c>
      <c r="C11" s="13" t="s">
        <v>56</v>
      </c>
      <c r="D11" s="13" t="s">
        <v>57</v>
      </c>
      <c r="E11" s="13" t="s">
        <v>58</v>
      </c>
      <c r="F11" s="13" t="s">
        <v>59</v>
      </c>
    </row>
    <row r="12" spans="1:9" x14ac:dyDescent="0.25">
      <c r="A12" t="s">
        <v>51</v>
      </c>
      <c r="B12">
        <v>1</v>
      </c>
      <c r="C12">
        <v>1.218559056895889E-2</v>
      </c>
      <c r="D12">
        <v>1.218559056895889E-2</v>
      </c>
      <c r="E12">
        <v>95.539128579989423</v>
      </c>
      <c r="F12">
        <v>9.1224706483136281E-21</v>
      </c>
    </row>
    <row r="13" spans="1:9" x14ac:dyDescent="0.25">
      <c r="A13" t="s">
        <v>52</v>
      </c>
      <c r="B13">
        <v>500</v>
      </c>
      <c r="C13">
        <v>6.3772774307631425E-2</v>
      </c>
      <c r="D13">
        <v>1.2754554861526285E-4</v>
      </c>
    </row>
    <row r="14" spans="1:9" ht="15.75" thickBot="1" x14ac:dyDescent="0.3">
      <c r="A14" s="12" t="s">
        <v>53</v>
      </c>
      <c r="B14" s="12">
        <v>501</v>
      </c>
      <c r="C14" s="12">
        <v>7.5958364876590315E-2</v>
      </c>
      <c r="D14" s="12"/>
      <c r="E14" s="12"/>
      <c r="F14" s="12"/>
    </row>
    <row r="15" spans="1:9" ht="15.75" thickBot="1" x14ac:dyDescent="0.3"/>
    <row r="16" spans="1:9" x14ac:dyDescent="0.25">
      <c r="A16" s="13"/>
      <c r="B16" s="13" t="s">
        <v>60</v>
      </c>
      <c r="C16" s="13" t="s">
        <v>48</v>
      </c>
      <c r="D16" s="13" t="s">
        <v>61</v>
      </c>
      <c r="E16" s="13" t="s">
        <v>62</v>
      </c>
      <c r="F16" s="13" t="s">
        <v>63</v>
      </c>
      <c r="G16" s="13" t="s">
        <v>64</v>
      </c>
      <c r="H16" s="13" t="s">
        <v>65</v>
      </c>
      <c r="I16" s="13" t="s">
        <v>66</v>
      </c>
    </row>
    <row r="17" spans="1:9" x14ac:dyDescent="0.25">
      <c r="A17" t="s">
        <v>54</v>
      </c>
      <c r="B17" s="15">
        <v>0.5055263331462545</v>
      </c>
      <c r="C17">
        <v>5.0600406647249276E-2</v>
      </c>
      <c r="D17">
        <v>9.9905587057912655</v>
      </c>
      <c r="E17">
        <v>1.5006217214077999E-21</v>
      </c>
      <c r="F17">
        <v>0.40611071042248836</v>
      </c>
      <c r="G17">
        <v>0.60494195587002064</v>
      </c>
      <c r="H17">
        <v>0.40611071042248836</v>
      </c>
      <c r="I17">
        <v>0.60494195587002064</v>
      </c>
    </row>
    <row r="18" spans="1:9" ht="15.75" thickBot="1" x14ac:dyDescent="0.3">
      <c r="A18" s="12" t="s">
        <v>67</v>
      </c>
      <c r="B18" s="16">
        <v>0.49454132680685153</v>
      </c>
      <c r="C18" s="12">
        <v>5.0595506956494708E-2</v>
      </c>
      <c r="D18" s="12">
        <v>9.7744119301362105</v>
      </c>
      <c r="E18" s="12">
        <v>9.1224706483148137E-21</v>
      </c>
      <c r="F18" s="12">
        <v>0.39513533060270833</v>
      </c>
      <c r="G18" s="12">
        <v>0.59394732301099473</v>
      </c>
      <c r="H18" s="12">
        <v>0.39513533060270833</v>
      </c>
      <c r="I18" s="12">
        <v>0.59394732301099473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C9994-D312-4C8F-8798-22459B6C562D}">
  <dimension ref="A1:I504"/>
  <sheetViews>
    <sheetView workbookViewId="0">
      <selection activeCell="K10" sqref="K10"/>
    </sheetView>
  </sheetViews>
  <sheetFormatPr defaultRowHeight="15" x14ac:dyDescent="0.25"/>
  <cols>
    <col min="1" max="1" width="10.42578125" bestFit="1" customWidth="1"/>
    <col min="2" max="2" width="13.140625" bestFit="1" customWidth="1"/>
    <col min="3" max="3" width="13.140625" customWidth="1"/>
    <col min="4" max="4" width="10.42578125" bestFit="1" customWidth="1"/>
    <col min="5" max="5" width="16.85546875" bestFit="1" customWidth="1"/>
    <col min="8" max="8" width="57.28515625" bestFit="1" customWidth="1"/>
    <col min="9" max="9" width="15.28515625" bestFit="1" customWidth="1"/>
  </cols>
  <sheetData>
    <row r="1" spans="1:9" x14ac:dyDescent="0.25">
      <c r="A1" t="s">
        <v>26</v>
      </c>
      <c r="B1" t="s">
        <v>33</v>
      </c>
      <c r="C1" t="s">
        <v>35</v>
      </c>
      <c r="D1" t="s">
        <v>26</v>
      </c>
      <c r="E1" t="s">
        <v>34</v>
      </c>
      <c r="F1" t="s">
        <v>36</v>
      </c>
      <c r="H1" t="s">
        <v>37</v>
      </c>
      <c r="I1" s="15">
        <f>SLOPE(C3:C504,F3:F504)</f>
        <v>0.32439069258502379</v>
      </c>
    </row>
    <row r="2" spans="1:9" x14ac:dyDescent="0.25">
      <c r="A2" s="9">
        <v>44291</v>
      </c>
      <c r="B2">
        <v>155.183853</v>
      </c>
      <c r="D2" s="9">
        <v>44291</v>
      </c>
      <c r="E2">
        <v>4077.90991210937</v>
      </c>
    </row>
    <row r="3" spans="1:9" x14ac:dyDescent="0.25">
      <c r="A3" s="9">
        <v>44292</v>
      </c>
      <c r="B3">
        <v>155.14587399999999</v>
      </c>
      <c r="C3">
        <f>B3/B2</f>
        <v>0.99975526448618335</v>
      </c>
      <c r="D3" s="9">
        <v>44292</v>
      </c>
      <c r="E3">
        <v>4073.93994140625</v>
      </c>
      <c r="F3">
        <f>E3/E2</f>
        <v>0.99902646924805005</v>
      </c>
      <c r="H3" t="s">
        <v>38</v>
      </c>
      <c r="I3">
        <f>GEOMEAN((F3:F504))</f>
        <v>1.000015280126197</v>
      </c>
    </row>
    <row r="4" spans="1:9" x14ac:dyDescent="0.25">
      <c r="A4" s="9">
        <v>44293</v>
      </c>
      <c r="B4">
        <v>155.354782</v>
      </c>
      <c r="C4">
        <f t="shared" ref="C4:C67" si="0">B4/B3</f>
        <v>1.0013465263020789</v>
      </c>
      <c r="D4" s="9">
        <v>44293</v>
      </c>
      <c r="E4">
        <v>4079.94995117187</v>
      </c>
      <c r="F4">
        <f t="shared" ref="F4:F67" si="1">E4/E3</f>
        <v>1.0014752327849845</v>
      </c>
      <c r="H4" t="s">
        <v>39</v>
      </c>
      <c r="I4" s="10">
        <f>GEOMEAN(F3:F504)-1</f>
        <v>1.5280126197003696E-5</v>
      </c>
    </row>
    <row r="5" spans="1:9" x14ac:dyDescent="0.25">
      <c r="A5" s="9">
        <v>44294</v>
      </c>
      <c r="B5">
        <v>154.74705499999999</v>
      </c>
      <c r="C5">
        <f t="shared" si="0"/>
        <v>0.9960881345770225</v>
      </c>
      <c r="D5" s="9">
        <v>44294</v>
      </c>
      <c r="E5">
        <v>4097.169921875</v>
      </c>
      <c r="F5">
        <f t="shared" si="1"/>
        <v>1.0042206328286414</v>
      </c>
      <c r="H5" t="s">
        <v>40</v>
      </c>
      <c r="I5" s="11">
        <f>EFFECT(I4*12,12)</f>
        <v>1.8337692497860658E-4</v>
      </c>
    </row>
    <row r="6" spans="1:9" x14ac:dyDescent="0.25">
      <c r="A6" s="9">
        <v>44295</v>
      </c>
      <c r="B6">
        <v>153.113846</v>
      </c>
      <c r="C6">
        <f t="shared" si="0"/>
        <v>0.98944594454479284</v>
      </c>
      <c r="D6" s="9">
        <v>44295</v>
      </c>
      <c r="E6">
        <v>4128.7998046875</v>
      </c>
      <c r="F6">
        <f t="shared" si="1"/>
        <v>1.0077199343487382</v>
      </c>
    </row>
    <row r="7" spans="1:9" x14ac:dyDescent="0.25">
      <c r="A7" s="9">
        <v>44298</v>
      </c>
      <c r="B7">
        <v>153.48419200000001</v>
      </c>
      <c r="C7">
        <f t="shared" si="0"/>
        <v>1.0024187623110192</v>
      </c>
      <c r="D7" s="9">
        <v>44298</v>
      </c>
      <c r="E7">
        <v>4127.990234375</v>
      </c>
      <c r="F7">
        <f t="shared" si="1"/>
        <v>0.99980392115123118</v>
      </c>
    </row>
    <row r="8" spans="1:9" x14ac:dyDescent="0.25">
      <c r="A8" s="9">
        <v>44299</v>
      </c>
      <c r="B8">
        <v>151.433167</v>
      </c>
      <c r="C8">
        <f t="shared" si="0"/>
        <v>0.98663689743371086</v>
      </c>
      <c r="D8" s="9">
        <v>44299</v>
      </c>
      <c r="E8">
        <v>4141.58984375</v>
      </c>
      <c r="F8">
        <f t="shared" si="1"/>
        <v>1.0032944868090414</v>
      </c>
      <c r="H8" t="s">
        <v>41</v>
      </c>
      <c r="I8" s="11">
        <v>3.3000000000000002E-2</v>
      </c>
    </row>
    <row r="9" spans="1:9" x14ac:dyDescent="0.25">
      <c r="A9" s="9">
        <v>44300</v>
      </c>
      <c r="B9">
        <v>151.850967</v>
      </c>
      <c r="C9">
        <f t="shared" si="0"/>
        <v>1.0027589728741524</v>
      </c>
      <c r="D9" s="9">
        <v>44300</v>
      </c>
      <c r="E9">
        <v>4124.66015625</v>
      </c>
      <c r="F9">
        <f t="shared" si="1"/>
        <v>0.99591227327217147</v>
      </c>
    </row>
    <row r="10" spans="1:9" x14ac:dyDescent="0.25">
      <c r="A10" s="9">
        <v>44301</v>
      </c>
      <c r="B10">
        <v>152.297256</v>
      </c>
      <c r="C10">
        <f t="shared" si="0"/>
        <v>1.0029389934671935</v>
      </c>
      <c r="D10" s="9">
        <v>44301</v>
      </c>
      <c r="E10">
        <v>4170.419921875</v>
      </c>
      <c r="F10">
        <f t="shared" si="1"/>
        <v>1.0110941905251665</v>
      </c>
      <c r="H10" t="s">
        <v>42</v>
      </c>
      <c r="I10" s="18">
        <f>I8+I1*(I5-I8)</f>
        <v>2.2354592912392141E-2</v>
      </c>
    </row>
    <row r="11" spans="1:9" x14ac:dyDescent="0.25">
      <c r="A11" s="9">
        <v>44302</v>
      </c>
      <c r="B11">
        <v>154.053909</v>
      </c>
      <c r="C11">
        <f t="shared" si="0"/>
        <v>1.0115343706520885</v>
      </c>
      <c r="D11" s="9">
        <v>44302</v>
      </c>
      <c r="E11">
        <v>4185.47021484375</v>
      </c>
      <c r="F11">
        <f t="shared" si="1"/>
        <v>1.0036088195555097</v>
      </c>
    </row>
    <row r="12" spans="1:9" x14ac:dyDescent="0.25">
      <c r="A12" s="9">
        <v>44305</v>
      </c>
      <c r="B12">
        <v>154.48121599999999</v>
      </c>
      <c r="C12">
        <f t="shared" si="0"/>
        <v>1.0027737498046867</v>
      </c>
      <c r="D12" s="9">
        <v>44305</v>
      </c>
      <c r="E12">
        <v>4163.259765625</v>
      </c>
      <c r="F12">
        <f t="shared" si="1"/>
        <v>0.99469343990551395</v>
      </c>
    </row>
    <row r="13" spans="1:9" x14ac:dyDescent="0.25">
      <c r="A13" s="9">
        <v>44306</v>
      </c>
      <c r="B13">
        <v>158.07995600000001</v>
      </c>
      <c r="C13">
        <f t="shared" si="0"/>
        <v>1.0232956478022546</v>
      </c>
      <c r="D13" s="9">
        <v>44306</v>
      </c>
      <c r="E13">
        <v>4134.93994140625</v>
      </c>
      <c r="F13">
        <f t="shared" si="1"/>
        <v>0.99319768022822408</v>
      </c>
    </row>
    <row r="14" spans="1:9" x14ac:dyDescent="0.25">
      <c r="A14" s="9">
        <v>44307</v>
      </c>
      <c r="B14">
        <v>158.18441799999999</v>
      </c>
      <c r="C14">
        <f t="shared" si="0"/>
        <v>1.0006608174916243</v>
      </c>
      <c r="D14" s="9">
        <v>44307</v>
      </c>
      <c r="E14">
        <v>4173.419921875</v>
      </c>
      <c r="F14">
        <f t="shared" si="1"/>
        <v>1.0093060554721536</v>
      </c>
    </row>
    <row r="15" spans="1:9" x14ac:dyDescent="0.25">
      <c r="A15" s="9">
        <v>44308</v>
      </c>
      <c r="B15">
        <v>156.84556599999999</v>
      </c>
      <c r="C15">
        <f t="shared" si="0"/>
        <v>0.99153613221246606</v>
      </c>
      <c r="D15" s="9">
        <v>44308</v>
      </c>
      <c r="E15">
        <v>4134.97998046875</v>
      </c>
      <c r="F15">
        <f t="shared" si="1"/>
        <v>0.9907893425234382</v>
      </c>
    </row>
    <row r="16" spans="1:9" x14ac:dyDescent="0.25">
      <c r="A16" s="9">
        <v>44309</v>
      </c>
      <c r="B16">
        <v>157.16842700000001</v>
      </c>
      <c r="C16">
        <f t="shared" si="0"/>
        <v>1.0020584643113215</v>
      </c>
      <c r="D16" s="9">
        <v>44309</v>
      </c>
      <c r="E16">
        <v>4180.169921875</v>
      </c>
      <c r="F16">
        <f t="shared" si="1"/>
        <v>1.0109286965401769</v>
      </c>
    </row>
    <row r="17" spans="1:6" x14ac:dyDescent="0.25">
      <c r="A17" s="9">
        <v>44312</v>
      </c>
      <c r="B17">
        <v>155.83904999999999</v>
      </c>
      <c r="C17">
        <f t="shared" si="0"/>
        <v>0.99154170449259493</v>
      </c>
      <c r="D17" s="9">
        <v>44312</v>
      </c>
      <c r="E17">
        <v>4187.6201171875</v>
      </c>
      <c r="F17">
        <f t="shared" si="1"/>
        <v>1.0017822709248045</v>
      </c>
    </row>
    <row r="18" spans="1:6" x14ac:dyDescent="0.25">
      <c r="A18" s="9">
        <v>44313</v>
      </c>
      <c r="B18">
        <v>154.946472</v>
      </c>
      <c r="C18">
        <f t="shared" si="0"/>
        <v>0.99427243685071243</v>
      </c>
      <c r="D18" s="9">
        <v>44313</v>
      </c>
      <c r="E18">
        <v>4186.72021484375</v>
      </c>
      <c r="F18">
        <f t="shared" si="1"/>
        <v>0.99978510411198562</v>
      </c>
    </row>
    <row r="19" spans="1:6" x14ac:dyDescent="0.25">
      <c r="A19" s="9">
        <v>44314</v>
      </c>
      <c r="B19">
        <v>153.80702199999999</v>
      </c>
      <c r="C19">
        <f t="shared" si="0"/>
        <v>0.99264617009156553</v>
      </c>
      <c r="D19" s="9">
        <v>44314</v>
      </c>
      <c r="E19">
        <v>4183.18017578125</v>
      </c>
      <c r="F19">
        <f t="shared" si="1"/>
        <v>0.99915446008311015</v>
      </c>
    </row>
    <row r="20" spans="1:6" x14ac:dyDescent="0.25">
      <c r="A20" s="9">
        <v>44315</v>
      </c>
      <c r="B20">
        <v>155.915009</v>
      </c>
      <c r="C20">
        <f t="shared" si="0"/>
        <v>1.0137054015648259</v>
      </c>
      <c r="D20" s="9">
        <v>44315</v>
      </c>
      <c r="E20">
        <v>4211.47021484375</v>
      </c>
      <c r="F20">
        <f t="shared" si="1"/>
        <v>1.0067628067340457</v>
      </c>
    </row>
    <row r="21" spans="1:6" x14ac:dyDescent="0.25">
      <c r="A21" s="9">
        <v>44316</v>
      </c>
      <c r="B21">
        <v>154.51916499999999</v>
      </c>
      <c r="C21">
        <f t="shared" si="0"/>
        <v>0.9910474045510268</v>
      </c>
      <c r="D21" s="9">
        <v>44316</v>
      </c>
      <c r="E21">
        <v>4181.169921875</v>
      </c>
      <c r="F21">
        <f t="shared" si="1"/>
        <v>0.99280529330067357</v>
      </c>
    </row>
    <row r="22" spans="1:6" x14ac:dyDescent="0.25">
      <c r="A22" s="9">
        <v>44319</v>
      </c>
      <c r="B22">
        <v>156.874054</v>
      </c>
      <c r="C22">
        <f t="shared" si="0"/>
        <v>1.0152401095359271</v>
      </c>
      <c r="D22" s="9">
        <v>44319</v>
      </c>
      <c r="E22">
        <v>4192.66015625</v>
      </c>
      <c r="F22">
        <f t="shared" si="1"/>
        <v>1.0027480907472537</v>
      </c>
    </row>
    <row r="23" spans="1:6" x14ac:dyDescent="0.25">
      <c r="A23" s="9">
        <v>44320</v>
      </c>
      <c r="B23">
        <v>159.304901</v>
      </c>
      <c r="C23">
        <f t="shared" si="0"/>
        <v>1.0154955324862072</v>
      </c>
      <c r="D23" s="9">
        <v>44320</v>
      </c>
      <c r="E23">
        <v>4164.66015625</v>
      </c>
      <c r="F23">
        <f t="shared" si="1"/>
        <v>0.99332166239177278</v>
      </c>
    </row>
    <row r="24" spans="1:6" x14ac:dyDescent="0.25">
      <c r="A24" s="9">
        <v>44321</v>
      </c>
      <c r="B24">
        <v>158.64022800000001</v>
      </c>
      <c r="C24">
        <f t="shared" si="0"/>
        <v>0.9958276675995047</v>
      </c>
      <c r="D24" s="9">
        <v>44321</v>
      </c>
      <c r="E24">
        <v>4167.58984375</v>
      </c>
      <c r="F24">
        <f t="shared" si="1"/>
        <v>1.0007034637617678</v>
      </c>
    </row>
    <row r="25" spans="1:6" x14ac:dyDescent="0.25">
      <c r="A25" s="9">
        <v>44322</v>
      </c>
      <c r="B25">
        <v>159.27642800000001</v>
      </c>
      <c r="C25">
        <f t="shared" si="0"/>
        <v>1.0040103321081963</v>
      </c>
      <c r="D25" s="9">
        <v>44322</v>
      </c>
      <c r="E25">
        <v>4201.6201171875</v>
      </c>
      <c r="F25">
        <f t="shared" si="1"/>
        <v>1.0081654564660518</v>
      </c>
    </row>
    <row r="26" spans="1:6" x14ac:dyDescent="0.25">
      <c r="A26" s="9">
        <v>44323</v>
      </c>
      <c r="B26">
        <v>159.99804700000001</v>
      </c>
      <c r="C26">
        <f t="shared" si="0"/>
        <v>1.004530607630151</v>
      </c>
      <c r="D26" s="9">
        <v>44323</v>
      </c>
      <c r="E26">
        <v>4232.60009765625</v>
      </c>
      <c r="F26">
        <f t="shared" si="1"/>
        <v>1.0073733416169683</v>
      </c>
    </row>
    <row r="27" spans="1:6" x14ac:dyDescent="0.25">
      <c r="A27" s="9">
        <v>44326</v>
      </c>
      <c r="B27">
        <v>161.678741</v>
      </c>
      <c r="C27">
        <f t="shared" si="0"/>
        <v>1.0105044657201345</v>
      </c>
      <c r="D27" s="9">
        <v>44326</v>
      </c>
      <c r="E27">
        <v>4188.43017578125</v>
      </c>
      <c r="F27">
        <f t="shared" si="1"/>
        <v>0.98956435267781184</v>
      </c>
    </row>
    <row r="28" spans="1:6" x14ac:dyDescent="0.25">
      <c r="A28" s="9">
        <v>44327</v>
      </c>
      <c r="B28">
        <v>160.358856</v>
      </c>
      <c r="C28">
        <f t="shared" si="0"/>
        <v>0.99183637260015522</v>
      </c>
      <c r="D28" s="9">
        <v>44327</v>
      </c>
      <c r="E28">
        <v>4152.10009765625</v>
      </c>
      <c r="F28">
        <f t="shared" si="1"/>
        <v>0.99132608719728188</v>
      </c>
    </row>
    <row r="29" spans="1:6" x14ac:dyDescent="0.25">
      <c r="A29" s="9">
        <v>44328</v>
      </c>
      <c r="B29">
        <v>159.71319600000001</v>
      </c>
      <c r="C29">
        <f t="shared" si="0"/>
        <v>0.99597365548679151</v>
      </c>
      <c r="D29" s="9">
        <v>44328</v>
      </c>
      <c r="E29">
        <v>4063.0400390625</v>
      </c>
      <c r="F29">
        <f t="shared" si="1"/>
        <v>0.97855059933549726</v>
      </c>
    </row>
    <row r="30" spans="1:6" x14ac:dyDescent="0.25">
      <c r="A30" s="9">
        <v>44329</v>
      </c>
      <c r="B30">
        <v>161.38438400000001</v>
      </c>
      <c r="C30">
        <f t="shared" si="0"/>
        <v>1.0104636814105203</v>
      </c>
      <c r="D30" s="9">
        <v>44329</v>
      </c>
      <c r="E30">
        <v>4112.5</v>
      </c>
      <c r="F30">
        <f t="shared" si="1"/>
        <v>1.0121731414069235</v>
      </c>
    </row>
    <row r="31" spans="1:6" x14ac:dyDescent="0.25">
      <c r="A31" s="9">
        <v>44330</v>
      </c>
      <c r="B31">
        <v>161.631271</v>
      </c>
      <c r="C31">
        <f t="shared" si="0"/>
        <v>1.0015298072457866</v>
      </c>
      <c r="D31" s="9">
        <v>44330</v>
      </c>
      <c r="E31">
        <v>4173.85009765625</v>
      </c>
      <c r="F31">
        <f t="shared" si="1"/>
        <v>1.0149179568768998</v>
      </c>
    </row>
    <row r="32" spans="1:6" x14ac:dyDescent="0.25">
      <c r="A32" s="9">
        <v>44333</v>
      </c>
      <c r="B32">
        <v>161.79267899999999</v>
      </c>
      <c r="C32">
        <f t="shared" si="0"/>
        <v>1.0009986186398299</v>
      </c>
      <c r="D32" s="9">
        <v>44333</v>
      </c>
      <c r="E32">
        <v>4163.2900390625</v>
      </c>
      <c r="F32">
        <f t="shared" si="1"/>
        <v>0.99746994780677922</v>
      </c>
    </row>
    <row r="33" spans="1:6" x14ac:dyDescent="0.25">
      <c r="A33" s="9">
        <v>44334</v>
      </c>
      <c r="B33">
        <v>161.84967</v>
      </c>
      <c r="C33">
        <f t="shared" si="0"/>
        <v>1.0003522470877684</v>
      </c>
      <c r="D33" s="9">
        <v>44334</v>
      </c>
      <c r="E33">
        <v>4127.830078125</v>
      </c>
      <c r="F33">
        <f t="shared" si="1"/>
        <v>0.99148270704063535</v>
      </c>
    </row>
    <row r="34" spans="1:6" x14ac:dyDescent="0.25">
      <c r="A34" s="9">
        <v>44335</v>
      </c>
      <c r="B34">
        <v>161.49835200000001</v>
      </c>
      <c r="C34">
        <f t="shared" si="0"/>
        <v>0.9978293560932191</v>
      </c>
      <c r="D34" s="9">
        <v>44335</v>
      </c>
      <c r="E34">
        <v>4115.68017578125</v>
      </c>
      <c r="F34">
        <f t="shared" si="1"/>
        <v>0.99705658854318224</v>
      </c>
    </row>
    <row r="35" spans="1:6" x14ac:dyDescent="0.25">
      <c r="A35" s="9">
        <v>44336</v>
      </c>
      <c r="B35">
        <v>162.43838500000001</v>
      </c>
      <c r="C35">
        <f t="shared" si="0"/>
        <v>1.0058206971672379</v>
      </c>
      <c r="D35" s="9">
        <v>44336</v>
      </c>
      <c r="E35">
        <v>4159.1201171875</v>
      </c>
      <c r="F35">
        <f t="shared" si="1"/>
        <v>1.0105547417561433</v>
      </c>
    </row>
    <row r="36" spans="1:6" x14ac:dyDescent="0.25">
      <c r="A36" s="9">
        <v>44337</v>
      </c>
      <c r="B36">
        <v>162.333923</v>
      </c>
      <c r="C36">
        <f t="shared" si="0"/>
        <v>0.99935691308430574</v>
      </c>
      <c r="D36" s="9">
        <v>44337</v>
      </c>
      <c r="E36">
        <v>4155.85986328125</v>
      </c>
      <c r="F36">
        <f t="shared" si="1"/>
        <v>0.99921611931985876</v>
      </c>
    </row>
    <row r="37" spans="1:6" x14ac:dyDescent="0.25">
      <c r="A37" s="9">
        <v>44340</v>
      </c>
      <c r="B37">
        <v>162.95498699999999</v>
      </c>
      <c r="C37">
        <f t="shared" si="0"/>
        <v>1.0038258423656772</v>
      </c>
      <c r="D37" s="9">
        <v>44340</v>
      </c>
      <c r="E37">
        <v>4197.0498046875</v>
      </c>
      <c r="F37">
        <f t="shared" si="1"/>
        <v>1.0099112921901385</v>
      </c>
    </row>
    <row r="38" spans="1:6" x14ac:dyDescent="0.25">
      <c r="A38" s="9">
        <v>44341</v>
      </c>
      <c r="B38">
        <v>162.50590500000001</v>
      </c>
      <c r="C38">
        <f t="shared" si="0"/>
        <v>0.99724413466401018</v>
      </c>
      <c r="D38" s="9">
        <v>44341</v>
      </c>
      <c r="E38">
        <v>4188.1298828125</v>
      </c>
      <c r="F38">
        <f t="shared" si="1"/>
        <v>0.99787471621970325</v>
      </c>
    </row>
    <row r="39" spans="1:6" x14ac:dyDescent="0.25">
      <c r="A39" s="9">
        <v>44342</v>
      </c>
      <c r="B39">
        <v>161.540909</v>
      </c>
      <c r="C39">
        <f t="shared" si="0"/>
        <v>0.99406177886274338</v>
      </c>
      <c r="D39" s="9">
        <v>44342</v>
      </c>
      <c r="E39">
        <v>4195.990234375</v>
      </c>
      <c r="F39">
        <f t="shared" si="1"/>
        <v>1.0018768165702687</v>
      </c>
    </row>
    <row r="40" spans="1:6" x14ac:dyDescent="0.25">
      <c r="A40" s="9">
        <v>44343</v>
      </c>
      <c r="B40">
        <v>161.29243500000001</v>
      </c>
      <c r="C40">
        <f t="shared" si="0"/>
        <v>0.99846185092347106</v>
      </c>
      <c r="D40" s="9">
        <v>44343</v>
      </c>
      <c r="E40">
        <v>4200.8798828125</v>
      </c>
      <c r="F40">
        <f t="shared" si="1"/>
        <v>1.0011653145418316</v>
      </c>
    </row>
    <row r="41" spans="1:6" x14ac:dyDescent="0.25">
      <c r="A41" s="9">
        <v>44344</v>
      </c>
      <c r="B41">
        <v>161.712875</v>
      </c>
      <c r="C41">
        <f t="shared" si="0"/>
        <v>1.0026066938601303</v>
      </c>
      <c r="D41" s="9">
        <v>44344</v>
      </c>
      <c r="E41">
        <v>4204.10986328125</v>
      </c>
      <c r="F41">
        <f t="shared" si="1"/>
        <v>1.0007688818911402</v>
      </c>
    </row>
    <row r="42" spans="1:6" x14ac:dyDescent="0.25">
      <c r="A42" s="9">
        <v>44348</v>
      </c>
      <c r="B42">
        <v>158.158524</v>
      </c>
      <c r="C42">
        <f t="shared" si="0"/>
        <v>0.97802060596597518</v>
      </c>
      <c r="D42" s="9">
        <v>44348</v>
      </c>
      <c r="E42">
        <v>4202.0400390625</v>
      </c>
      <c r="F42">
        <f t="shared" si="1"/>
        <v>0.99950766647731359</v>
      </c>
    </row>
    <row r="43" spans="1:6" x14ac:dyDescent="0.25">
      <c r="A43" s="9">
        <v>44349</v>
      </c>
      <c r="B43">
        <v>158.79869099999999</v>
      </c>
      <c r="C43">
        <f t="shared" si="0"/>
        <v>1.0040476288208151</v>
      </c>
      <c r="D43" s="9">
        <v>44349</v>
      </c>
      <c r="E43">
        <v>4208.1201171875</v>
      </c>
      <c r="F43">
        <f t="shared" si="1"/>
        <v>1.0014469348384307</v>
      </c>
    </row>
    <row r="44" spans="1:6" x14ac:dyDescent="0.25">
      <c r="A44" s="9">
        <v>44350</v>
      </c>
      <c r="B44">
        <v>158.64582799999999</v>
      </c>
      <c r="C44">
        <f t="shared" si="0"/>
        <v>0.99903737871491649</v>
      </c>
      <c r="D44" s="9">
        <v>44350</v>
      </c>
      <c r="E44">
        <v>4192.85009765625</v>
      </c>
      <c r="F44">
        <f t="shared" si="1"/>
        <v>0.99637129665836255</v>
      </c>
    </row>
    <row r="45" spans="1:6" x14ac:dyDescent="0.25">
      <c r="A45" s="9">
        <v>44351</v>
      </c>
      <c r="B45">
        <v>158.57894899999999</v>
      </c>
      <c r="C45">
        <f t="shared" si="0"/>
        <v>0.99957843833119897</v>
      </c>
      <c r="D45" s="9">
        <v>44351</v>
      </c>
      <c r="E45">
        <v>4229.89013671875</v>
      </c>
      <c r="F45">
        <f t="shared" si="1"/>
        <v>1.008834095710506</v>
      </c>
    </row>
    <row r="46" spans="1:6" x14ac:dyDescent="0.25">
      <c r="A46" s="9">
        <v>44354</v>
      </c>
      <c r="B46">
        <v>157.49925200000001</v>
      </c>
      <c r="C46">
        <f t="shared" si="0"/>
        <v>0.99319142290443618</v>
      </c>
      <c r="D46" s="9">
        <v>44354</v>
      </c>
      <c r="E46">
        <v>4226.52001953125</v>
      </c>
      <c r="F46">
        <f t="shared" si="1"/>
        <v>0.99920326129554882</v>
      </c>
    </row>
    <row r="47" spans="1:6" x14ac:dyDescent="0.25">
      <c r="A47" s="9">
        <v>44355</v>
      </c>
      <c r="B47">
        <v>156.113831</v>
      </c>
      <c r="C47">
        <f t="shared" si="0"/>
        <v>0.99120363441472081</v>
      </c>
      <c r="D47" s="9">
        <v>44355</v>
      </c>
      <c r="E47">
        <v>4227.259765625</v>
      </c>
      <c r="F47">
        <f t="shared" si="1"/>
        <v>1.0001750248645058</v>
      </c>
    </row>
    <row r="48" spans="1:6" x14ac:dyDescent="0.25">
      <c r="A48" s="9">
        <v>44356</v>
      </c>
      <c r="B48">
        <v>158.21586600000001</v>
      </c>
      <c r="C48">
        <f t="shared" si="0"/>
        <v>1.0134647582890974</v>
      </c>
      <c r="D48" s="9">
        <v>44356</v>
      </c>
      <c r="E48">
        <v>4219.5498046875</v>
      </c>
      <c r="F48">
        <f t="shared" si="1"/>
        <v>0.99817613268051431</v>
      </c>
    </row>
    <row r="49" spans="1:6" x14ac:dyDescent="0.25">
      <c r="A49" s="9">
        <v>44357</v>
      </c>
      <c r="B49">
        <v>159.63949600000001</v>
      </c>
      <c r="C49">
        <f t="shared" si="0"/>
        <v>1.0089980229922073</v>
      </c>
      <c r="D49" s="9">
        <v>44357</v>
      </c>
      <c r="E49">
        <v>4239.18017578125</v>
      </c>
      <c r="F49">
        <f t="shared" si="1"/>
        <v>1.0046522430122622</v>
      </c>
    </row>
    <row r="50" spans="1:6" x14ac:dyDescent="0.25">
      <c r="A50" s="9">
        <v>44358</v>
      </c>
      <c r="B50">
        <v>157.613922</v>
      </c>
      <c r="C50">
        <f t="shared" si="0"/>
        <v>0.98731157357199373</v>
      </c>
      <c r="D50" s="9">
        <v>44358</v>
      </c>
      <c r="E50">
        <v>4247.43994140625</v>
      </c>
      <c r="F50">
        <f t="shared" si="1"/>
        <v>1.0019484346695591</v>
      </c>
    </row>
    <row r="51" spans="1:6" x14ac:dyDescent="0.25">
      <c r="A51" s="9">
        <v>44361</v>
      </c>
      <c r="B51">
        <v>158.00564600000001</v>
      </c>
      <c r="C51">
        <f t="shared" si="0"/>
        <v>1.0024853388268582</v>
      </c>
      <c r="D51" s="9">
        <v>44361</v>
      </c>
      <c r="E51">
        <v>4255.14990234375</v>
      </c>
      <c r="F51">
        <f t="shared" si="1"/>
        <v>1.0018152018730953</v>
      </c>
    </row>
    <row r="52" spans="1:6" x14ac:dyDescent="0.25">
      <c r="A52" s="9">
        <v>44362</v>
      </c>
      <c r="B52">
        <v>157.164841</v>
      </c>
      <c r="C52">
        <f t="shared" si="0"/>
        <v>0.99467863952152691</v>
      </c>
      <c r="D52" s="9">
        <v>44362</v>
      </c>
      <c r="E52">
        <v>4246.58984375</v>
      </c>
      <c r="F52">
        <f t="shared" si="1"/>
        <v>0.99798830621947421</v>
      </c>
    </row>
    <row r="53" spans="1:6" x14ac:dyDescent="0.25">
      <c r="A53" s="9">
        <v>44363</v>
      </c>
      <c r="B53">
        <v>157.10749799999999</v>
      </c>
      <c r="C53">
        <f t="shared" si="0"/>
        <v>0.99963514104277307</v>
      </c>
      <c r="D53" s="9">
        <v>44363</v>
      </c>
      <c r="E53">
        <v>4223.7001953125</v>
      </c>
      <c r="F53">
        <f t="shared" si="1"/>
        <v>0.99460987538714429</v>
      </c>
    </row>
    <row r="54" spans="1:6" x14ac:dyDescent="0.25">
      <c r="A54" s="9">
        <v>44364</v>
      </c>
      <c r="B54">
        <v>157.862335</v>
      </c>
      <c r="C54">
        <f t="shared" si="0"/>
        <v>1.0048045892755546</v>
      </c>
      <c r="D54" s="9">
        <v>44364</v>
      </c>
      <c r="E54">
        <v>4221.85986328125</v>
      </c>
      <c r="F54">
        <f t="shared" si="1"/>
        <v>0.9995642844079482</v>
      </c>
    </row>
    <row r="55" spans="1:6" x14ac:dyDescent="0.25">
      <c r="A55" s="9">
        <v>44365</v>
      </c>
      <c r="B55">
        <v>154.76660200000001</v>
      </c>
      <c r="C55">
        <f t="shared" si="0"/>
        <v>0.98038966673082595</v>
      </c>
      <c r="D55" s="9">
        <v>44365</v>
      </c>
      <c r="E55">
        <v>4166.4501953125</v>
      </c>
      <c r="F55">
        <f t="shared" si="1"/>
        <v>0.98687553122009941</v>
      </c>
    </row>
    <row r="56" spans="1:6" x14ac:dyDescent="0.25">
      <c r="A56" s="9">
        <v>44368</v>
      </c>
      <c r="B56">
        <v>156.54380800000001</v>
      </c>
      <c r="C56">
        <f t="shared" si="0"/>
        <v>1.0114831363939878</v>
      </c>
      <c r="D56" s="9">
        <v>44368</v>
      </c>
      <c r="E56">
        <v>4224.7900390625</v>
      </c>
      <c r="F56">
        <f t="shared" si="1"/>
        <v>1.0140022899627208</v>
      </c>
    </row>
    <row r="57" spans="1:6" x14ac:dyDescent="0.25">
      <c r="A57" s="9">
        <v>44369</v>
      </c>
      <c r="B57">
        <v>156.33358799999999</v>
      </c>
      <c r="C57">
        <f t="shared" si="0"/>
        <v>0.99865711711829563</v>
      </c>
      <c r="D57" s="9">
        <v>44369</v>
      </c>
      <c r="E57">
        <v>4246.43994140625</v>
      </c>
      <c r="F57">
        <f t="shared" si="1"/>
        <v>1.0051244919022186</v>
      </c>
    </row>
    <row r="58" spans="1:6" x14ac:dyDescent="0.25">
      <c r="A58" s="9">
        <v>44370</v>
      </c>
      <c r="B58">
        <v>155.38769500000001</v>
      </c>
      <c r="C58">
        <f t="shared" si="0"/>
        <v>0.99394952158329541</v>
      </c>
      <c r="D58" s="9">
        <v>44370</v>
      </c>
      <c r="E58">
        <v>4241.83984375</v>
      </c>
      <c r="F58">
        <f t="shared" si="1"/>
        <v>0.99891671665684112</v>
      </c>
    </row>
    <row r="59" spans="1:6" x14ac:dyDescent="0.25">
      <c r="A59" s="9">
        <v>44371</v>
      </c>
      <c r="B59">
        <v>156.09471099999999</v>
      </c>
      <c r="C59">
        <f t="shared" si="0"/>
        <v>1.0045500127921969</v>
      </c>
      <c r="D59" s="9">
        <v>44371</v>
      </c>
      <c r="E59">
        <v>4266.490234375</v>
      </c>
      <c r="F59">
        <f t="shared" si="1"/>
        <v>1.0058112497248854</v>
      </c>
    </row>
    <row r="60" spans="1:6" x14ac:dyDescent="0.25">
      <c r="A60" s="9">
        <v>44372</v>
      </c>
      <c r="B60">
        <v>156.89730800000001</v>
      </c>
      <c r="C60">
        <f t="shared" si="0"/>
        <v>1.0051417309072055</v>
      </c>
      <c r="D60" s="9">
        <v>44372</v>
      </c>
      <c r="E60">
        <v>4280.7001953125</v>
      </c>
      <c r="F60">
        <f t="shared" si="1"/>
        <v>1.0033305973193167</v>
      </c>
    </row>
    <row r="61" spans="1:6" x14ac:dyDescent="0.25">
      <c r="A61" s="9">
        <v>44375</v>
      </c>
      <c r="B61">
        <v>156.71577500000001</v>
      </c>
      <c r="C61">
        <f t="shared" si="0"/>
        <v>0.99884298206059718</v>
      </c>
      <c r="D61" s="9">
        <v>44375</v>
      </c>
      <c r="E61">
        <v>4290.60986328125</v>
      </c>
      <c r="F61">
        <f t="shared" si="1"/>
        <v>1.0023149642620619</v>
      </c>
    </row>
    <row r="62" spans="1:6" x14ac:dyDescent="0.25">
      <c r="A62" s="9">
        <v>44376</v>
      </c>
      <c r="B62">
        <v>156.72534200000001</v>
      </c>
      <c r="C62">
        <f t="shared" si="0"/>
        <v>1.0000610468218658</v>
      </c>
      <c r="D62" s="9">
        <v>44376</v>
      </c>
      <c r="E62">
        <v>4291.7998046875</v>
      </c>
      <c r="F62">
        <f t="shared" si="1"/>
        <v>1.0002773361932609</v>
      </c>
    </row>
    <row r="63" spans="1:6" x14ac:dyDescent="0.25">
      <c r="A63" s="9">
        <v>44377</v>
      </c>
      <c r="B63">
        <v>157.403717</v>
      </c>
      <c r="C63">
        <f t="shared" si="0"/>
        <v>1.0043284320923669</v>
      </c>
      <c r="D63" s="9">
        <v>44377</v>
      </c>
      <c r="E63">
        <v>4297.5</v>
      </c>
      <c r="F63">
        <f t="shared" si="1"/>
        <v>1.0013281596467465</v>
      </c>
    </row>
    <row r="64" spans="1:6" x14ac:dyDescent="0.25">
      <c r="A64" s="9">
        <v>44378</v>
      </c>
      <c r="B64">
        <v>158.56939700000001</v>
      </c>
      <c r="C64">
        <f t="shared" si="0"/>
        <v>1.0074056700960881</v>
      </c>
      <c r="D64" s="9">
        <v>44378</v>
      </c>
      <c r="E64">
        <v>4319.93994140625</v>
      </c>
      <c r="F64">
        <f t="shared" si="1"/>
        <v>1.0052216268542757</v>
      </c>
    </row>
    <row r="65" spans="1:6" x14ac:dyDescent="0.25">
      <c r="A65" s="9">
        <v>44379</v>
      </c>
      <c r="B65">
        <v>161.45489499999999</v>
      </c>
      <c r="C65">
        <f t="shared" si="0"/>
        <v>1.0181970673698153</v>
      </c>
      <c r="D65" s="9">
        <v>44379</v>
      </c>
      <c r="E65">
        <v>4352.33984375</v>
      </c>
      <c r="F65">
        <f t="shared" si="1"/>
        <v>1.0075000816639139</v>
      </c>
    </row>
    <row r="66" spans="1:6" x14ac:dyDescent="0.25">
      <c r="A66" s="9">
        <v>44383</v>
      </c>
      <c r="B66">
        <v>160.489868</v>
      </c>
      <c r="C66">
        <f t="shared" si="0"/>
        <v>0.994022931296075</v>
      </c>
      <c r="D66" s="9">
        <v>44383</v>
      </c>
      <c r="E66">
        <v>4343.5400390625</v>
      </c>
      <c r="F66">
        <f t="shared" si="1"/>
        <v>0.99797814394017581</v>
      </c>
    </row>
    <row r="67" spans="1:6" x14ac:dyDescent="0.25">
      <c r="A67" s="9">
        <v>44384</v>
      </c>
      <c r="B67">
        <v>161.86573799999999</v>
      </c>
      <c r="C67">
        <f t="shared" si="0"/>
        <v>1.0085729399440966</v>
      </c>
      <c r="D67" s="9">
        <v>44384</v>
      </c>
      <c r="E67">
        <v>4358.1298828125</v>
      </c>
      <c r="F67">
        <f t="shared" si="1"/>
        <v>1.0033589753101826</v>
      </c>
    </row>
    <row r="68" spans="1:6" x14ac:dyDescent="0.25">
      <c r="A68" s="9">
        <v>44385</v>
      </c>
      <c r="B68">
        <v>161.55046100000001</v>
      </c>
      <c r="C68">
        <f t="shared" ref="C68:C131" si="2">B68/B67</f>
        <v>0.99805223141169019</v>
      </c>
      <c r="D68" s="9">
        <v>44385</v>
      </c>
      <c r="E68">
        <v>4320.81982421875</v>
      </c>
      <c r="F68">
        <f t="shared" ref="F68:F131" si="3">E68/E67</f>
        <v>0.99143897506568301</v>
      </c>
    </row>
    <row r="69" spans="1:6" x14ac:dyDescent="0.25">
      <c r="A69" s="9">
        <v>44386</v>
      </c>
      <c r="B69">
        <v>162.19061300000001</v>
      </c>
      <c r="C69">
        <f t="shared" si="2"/>
        <v>1.0039625513665356</v>
      </c>
      <c r="D69" s="9">
        <v>44386</v>
      </c>
      <c r="E69">
        <v>4369.5498046875</v>
      </c>
      <c r="F69">
        <f t="shared" si="3"/>
        <v>1.0112779478087959</v>
      </c>
    </row>
    <row r="70" spans="1:6" x14ac:dyDescent="0.25">
      <c r="A70" s="9">
        <v>44389</v>
      </c>
      <c r="B70">
        <v>161.93263200000001</v>
      </c>
      <c r="C70">
        <f t="shared" si="2"/>
        <v>0.99840939623306069</v>
      </c>
      <c r="D70" s="9">
        <v>44389</v>
      </c>
      <c r="E70">
        <v>4384.6298828125</v>
      </c>
      <c r="F70">
        <f t="shared" si="3"/>
        <v>1.0034511743312371</v>
      </c>
    </row>
    <row r="71" spans="1:6" x14ac:dyDescent="0.25">
      <c r="A71" s="9">
        <v>44390</v>
      </c>
      <c r="B71">
        <v>161.731964</v>
      </c>
      <c r="C71">
        <f t="shared" si="2"/>
        <v>0.99876079331558076</v>
      </c>
      <c r="D71" s="9">
        <v>44390</v>
      </c>
      <c r="E71">
        <v>4369.2099609375</v>
      </c>
      <c r="F71">
        <f t="shared" si="3"/>
        <v>0.99648318734143437</v>
      </c>
    </row>
    <row r="72" spans="1:6" x14ac:dyDescent="0.25">
      <c r="A72" s="9">
        <v>44391</v>
      </c>
      <c r="B72">
        <v>162.83076500000001</v>
      </c>
      <c r="C72">
        <f t="shared" si="2"/>
        <v>1.0067939631277836</v>
      </c>
      <c r="D72" s="9">
        <v>44391</v>
      </c>
      <c r="E72">
        <v>4374.2998046875</v>
      </c>
      <c r="F72">
        <f t="shared" si="3"/>
        <v>1.0011649345752447</v>
      </c>
    </row>
    <row r="73" spans="1:6" x14ac:dyDescent="0.25">
      <c r="A73" s="9">
        <v>44392</v>
      </c>
      <c r="B73">
        <v>160.87207000000001</v>
      </c>
      <c r="C73">
        <f t="shared" si="2"/>
        <v>0.98797097710619974</v>
      </c>
      <c r="D73" s="9">
        <v>44392</v>
      </c>
      <c r="E73">
        <v>4360.02978515625</v>
      </c>
      <c r="F73">
        <f t="shared" si="3"/>
        <v>0.99673775914582763</v>
      </c>
    </row>
    <row r="74" spans="1:6" x14ac:dyDescent="0.25">
      <c r="A74" s="9">
        <v>44393</v>
      </c>
      <c r="B74">
        <v>160.61409</v>
      </c>
      <c r="C74">
        <f t="shared" si="2"/>
        <v>0.9983963655095629</v>
      </c>
      <c r="D74" s="9">
        <v>44393</v>
      </c>
      <c r="E74">
        <v>4327.16015625</v>
      </c>
      <c r="F74">
        <f t="shared" si="3"/>
        <v>0.99246114578892219</v>
      </c>
    </row>
    <row r="75" spans="1:6" x14ac:dyDescent="0.25">
      <c r="A75" s="9">
        <v>44396</v>
      </c>
      <c r="B75">
        <v>159.44841</v>
      </c>
      <c r="C75">
        <f t="shared" si="2"/>
        <v>0.99274235529398447</v>
      </c>
      <c r="D75" s="9">
        <v>44396</v>
      </c>
      <c r="E75">
        <v>4258.490234375</v>
      </c>
      <c r="F75">
        <f t="shared" si="3"/>
        <v>0.9841304875725907</v>
      </c>
    </row>
    <row r="76" spans="1:6" x14ac:dyDescent="0.25">
      <c r="A76" s="9">
        <v>44397</v>
      </c>
      <c r="B76">
        <v>160.948486</v>
      </c>
      <c r="C76">
        <f t="shared" si="2"/>
        <v>1.0094079081754406</v>
      </c>
      <c r="D76" s="9">
        <v>44397</v>
      </c>
      <c r="E76">
        <v>4323.06005859375</v>
      </c>
      <c r="F76">
        <f t="shared" si="3"/>
        <v>1.0151626094378556</v>
      </c>
    </row>
    <row r="77" spans="1:6" x14ac:dyDescent="0.25">
      <c r="A77" s="9">
        <v>44398</v>
      </c>
      <c r="B77">
        <v>161.942184</v>
      </c>
      <c r="C77">
        <f t="shared" si="2"/>
        <v>1.0061740127210641</v>
      </c>
      <c r="D77" s="9">
        <v>44398</v>
      </c>
      <c r="E77">
        <v>4358.68994140625</v>
      </c>
      <c r="F77">
        <f t="shared" si="3"/>
        <v>1.0082418199908354</v>
      </c>
    </row>
    <row r="78" spans="1:6" x14ac:dyDescent="0.25">
      <c r="A78" s="9">
        <v>44399</v>
      </c>
      <c r="B78">
        <v>162.41038499999999</v>
      </c>
      <c r="C78">
        <f t="shared" si="2"/>
        <v>1.0028911614530283</v>
      </c>
      <c r="D78" s="9">
        <v>44399</v>
      </c>
      <c r="E78">
        <v>4367.47998046875</v>
      </c>
      <c r="F78">
        <f t="shared" si="3"/>
        <v>1.0020166699583279</v>
      </c>
    </row>
    <row r="79" spans="1:6" x14ac:dyDescent="0.25">
      <c r="A79" s="9">
        <v>44400</v>
      </c>
      <c r="B79">
        <v>164.13973999999999</v>
      </c>
      <c r="C79">
        <f t="shared" si="2"/>
        <v>1.0106480567729705</v>
      </c>
      <c r="D79" s="9">
        <v>44400</v>
      </c>
      <c r="E79">
        <v>4411.7900390625</v>
      </c>
      <c r="F79">
        <f t="shared" si="3"/>
        <v>1.0101454520208228</v>
      </c>
    </row>
    <row r="80" spans="1:6" x14ac:dyDescent="0.25">
      <c r="A80" s="9">
        <v>44403</v>
      </c>
      <c r="B80">
        <v>164.216171</v>
      </c>
      <c r="C80">
        <f t="shared" si="2"/>
        <v>1.0004656459185326</v>
      </c>
      <c r="D80" s="9">
        <v>44403</v>
      </c>
      <c r="E80">
        <v>4422.2998046875</v>
      </c>
      <c r="F80">
        <f t="shared" si="3"/>
        <v>1.0023821998626283</v>
      </c>
    </row>
    <row r="81" spans="1:6" x14ac:dyDescent="0.25">
      <c r="A81" s="9">
        <v>44404</v>
      </c>
      <c r="B81">
        <v>164.97103899999999</v>
      </c>
      <c r="C81">
        <f t="shared" si="2"/>
        <v>1.0045967945507632</v>
      </c>
      <c r="D81" s="9">
        <v>44404</v>
      </c>
      <c r="E81">
        <v>4401.4599609375</v>
      </c>
      <c r="F81">
        <f t="shared" si="3"/>
        <v>0.99528755519290879</v>
      </c>
    </row>
    <row r="82" spans="1:6" x14ac:dyDescent="0.25">
      <c r="A82" s="9">
        <v>44405</v>
      </c>
      <c r="B82">
        <v>164.51237499999999</v>
      </c>
      <c r="C82">
        <f t="shared" si="2"/>
        <v>0.99721973018549037</v>
      </c>
      <c r="D82" s="9">
        <v>44405</v>
      </c>
      <c r="E82">
        <v>4400.64013671875</v>
      </c>
      <c r="F82">
        <f t="shared" si="3"/>
        <v>0.99981373811734608</v>
      </c>
    </row>
    <row r="83" spans="1:6" x14ac:dyDescent="0.25">
      <c r="A83" s="9">
        <v>44406</v>
      </c>
      <c r="B83">
        <v>164.51237499999999</v>
      </c>
      <c r="C83">
        <f t="shared" si="2"/>
        <v>1</v>
      </c>
      <c r="D83" s="9">
        <v>44406</v>
      </c>
      <c r="E83">
        <v>4419.14990234375</v>
      </c>
      <c r="F83">
        <f t="shared" si="3"/>
        <v>1.0042061529800075</v>
      </c>
    </row>
    <row r="84" spans="1:6" x14ac:dyDescent="0.25">
      <c r="A84" s="9">
        <v>44407</v>
      </c>
      <c r="B84">
        <v>164.53149400000001</v>
      </c>
      <c r="C84">
        <f t="shared" si="2"/>
        <v>1.0001162161813055</v>
      </c>
      <c r="D84" s="9">
        <v>44407</v>
      </c>
      <c r="E84">
        <v>4395.259765625</v>
      </c>
      <c r="F84">
        <f t="shared" si="3"/>
        <v>0.99459395194852307</v>
      </c>
    </row>
    <row r="85" spans="1:6" x14ac:dyDescent="0.25">
      <c r="A85" s="9">
        <v>44410</v>
      </c>
      <c r="B85">
        <v>164.598389</v>
      </c>
      <c r="C85">
        <f t="shared" si="2"/>
        <v>1.0004065786942893</v>
      </c>
      <c r="D85" s="9">
        <v>44410</v>
      </c>
      <c r="E85">
        <v>4387.16015625</v>
      </c>
      <c r="F85">
        <f t="shared" si="3"/>
        <v>0.99815719438510864</v>
      </c>
    </row>
    <row r="86" spans="1:6" x14ac:dyDescent="0.25">
      <c r="A86" s="9">
        <v>44411</v>
      </c>
      <c r="B86">
        <v>166.62396200000001</v>
      </c>
      <c r="C86">
        <f t="shared" si="2"/>
        <v>1.0123061532515971</v>
      </c>
      <c r="D86" s="9">
        <v>44411</v>
      </c>
      <c r="E86">
        <v>4423.14990234375</v>
      </c>
      <c r="F86">
        <f t="shared" si="3"/>
        <v>1.0082034265474622</v>
      </c>
    </row>
    <row r="87" spans="1:6" x14ac:dyDescent="0.25">
      <c r="A87" s="9">
        <v>44412</v>
      </c>
      <c r="B87">
        <v>165.63983200000001</v>
      </c>
      <c r="C87">
        <f t="shared" si="2"/>
        <v>0.9940937066422656</v>
      </c>
      <c r="D87" s="9">
        <v>44412</v>
      </c>
      <c r="E87">
        <v>4402.66015625</v>
      </c>
      <c r="F87">
        <f t="shared" si="3"/>
        <v>0.99536761209858771</v>
      </c>
    </row>
    <row r="88" spans="1:6" x14ac:dyDescent="0.25">
      <c r="A88" s="9">
        <v>44413</v>
      </c>
      <c r="B88">
        <v>165.95517000000001</v>
      </c>
      <c r="C88">
        <f t="shared" si="2"/>
        <v>1.001903757062492</v>
      </c>
      <c r="D88" s="9">
        <v>44413</v>
      </c>
      <c r="E88">
        <v>4429.10009765625</v>
      </c>
      <c r="F88">
        <f t="shared" si="3"/>
        <v>1.0060054468134942</v>
      </c>
    </row>
    <row r="89" spans="1:6" x14ac:dyDescent="0.25">
      <c r="A89" s="9">
        <v>44414</v>
      </c>
      <c r="B89">
        <v>165.40098599999999</v>
      </c>
      <c r="C89">
        <f t="shared" si="2"/>
        <v>0.99666064034040025</v>
      </c>
      <c r="D89" s="9">
        <v>44414</v>
      </c>
      <c r="E89">
        <v>4436.52001953125</v>
      </c>
      <c r="F89">
        <f t="shared" si="3"/>
        <v>1.0016752662417647</v>
      </c>
    </row>
    <row r="90" spans="1:6" x14ac:dyDescent="0.25">
      <c r="A90" s="9">
        <v>44417</v>
      </c>
      <c r="B90">
        <v>165.974243</v>
      </c>
      <c r="C90">
        <f t="shared" si="2"/>
        <v>1.0034658620475214</v>
      </c>
      <c r="D90" s="9">
        <v>44417</v>
      </c>
      <c r="E90">
        <v>4432.35009765625</v>
      </c>
      <c r="F90">
        <f t="shared" si="3"/>
        <v>0.99906009172580257</v>
      </c>
    </row>
    <row r="91" spans="1:6" x14ac:dyDescent="0.25">
      <c r="A91" s="9">
        <v>44418</v>
      </c>
      <c r="B91">
        <v>166.03156999999999</v>
      </c>
      <c r="C91">
        <f t="shared" si="2"/>
        <v>1.0003453969662026</v>
      </c>
      <c r="D91" s="9">
        <v>44418</v>
      </c>
      <c r="E91">
        <v>4436.75</v>
      </c>
      <c r="F91">
        <f t="shared" si="3"/>
        <v>1.0009926793341701</v>
      </c>
    </row>
    <row r="92" spans="1:6" x14ac:dyDescent="0.25">
      <c r="A92" s="9">
        <v>44419</v>
      </c>
      <c r="B92">
        <v>166.06024199999999</v>
      </c>
      <c r="C92">
        <f t="shared" si="2"/>
        <v>1.0001726900492478</v>
      </c>
      <c r="D92" s="9">
        <v>44419</v>
      </c>
      <c r="E92">
        <v>4442.41015625</v>
      </c>
      <c r="F92">
        <f t="shared" si="3"/>
        <v>1.0012757437876825</v>
      </c>
    </row>
    <row r="93" spans="1:6" x14ac:dyDescent="0.25">
      <c r="A93" s="9">
        <v>44420</v>
      </c>
      <c r="B93">
        <v>167.39790300000001</v>
      </c>
      <c r="C93">
        <f t="shared" si="2"/>
        <v>1.0080552755065841</v>
      </c>
      <c r="D93" s="9">
        <v>44420</v>
      </c>
      <c r="E93">
        <v>4460.830078125</v>
      </c>
      <c r="F93">
        <f t="shared" si="3"/>
        <v>1.0041463802816777</v>
      </c>
    </row>
    <row r="94" spans="1:6" x14ac:dyDescent="0.25">
      <c r="A94" s="9">
        <v>44421</v>
      </c>
      <c r="B94">
        <v>168.40115399999999</v>
      </c>
      <c r="C94">
        <f t="shared" si="2"/>
        <v>1.0059932112769654</v>
      </c>
      <c r="D94" s="9">
        <v>44421</v>
      </c>
      <c r="E94">
        <v>4468</v>
      </c>
      <c r="F94">
        <f t="shared" si="3"/>
        <v>1.0016073066558082</v>
      </c>
    </row>
    <row r="95" spans="1:6" x14ac:dyDescent="0.25">
      <c r="A95" s="9">
        <v>44424</v>
      </c>
      <c r="B95">
        <v>169.92036400000001</v>
      </c>
      <c r="C95">
        <f t="shared" si="2"/>
        <v>1.0090213752335688</v>
      </c>
      <c r="D95" s="9">
        <v>44424</v>
      </c>
      <c r="E95">
        <v>4479.7099609375</v>
      </c>
      <c r="F95">
        <f t="shared" si="3"/>
        <v>1.0026208507022158</v>
      </c>
    </row>
    <row r="96" spans="1:6" x14ac:dyDescent="0.25">
      <c r="A96" s="9">
        <v>44425</v>
      </c>
      <c r="B96">
        <v>171.47775300000001</v>
      </c>
      <c r="C96">
        <f t="shared" si="2"/>
        <v>1.0091654052718484</v>
      </c>
      <c r="D96" s="9">
        <v>44425</v>
      </c>
      <c r="E96">
        <v>4448.080078125</v>
      </c>
      <c r="F96">
        <f t="shared" si="3"/>
        <v>0.99293930118505247</v>
      </c>
    </row>
    <row r="97" spans="1:6" x14ac:dyDescent="0.25">
      <c r="A97" s="9">
        <v>44426</v>
      </c>
      <c r="B97">
        <v>169.299271</v>
      </c>
      <c r="C97">
        <f t="shared" si="2"/>
        <v>0.98729583306354618</v>
      </c>
      <c r="D97" s="9">
        <v>44426</v>
      </c>
      <c r="E97">
        <v>4400.27001953125</v>
      </c>
      <c r="F97">
        <f t="shared" si="3"/>
        <v>0.98925152925441406</v>
      </c>
    </row>
    <row r="98" spans="1:6" x14ac:dyDescent="0.25">
      <c r="A98" s="9">
        <v>44427</v>
      </c>
      <c r="B98">
        <v>170.61785900000001</v>
      </c>
      <c r="C98">
        <f t="shared" si="2"/>
        <v>1.0077885037083238</v>
      </c>
      <c r="D98" s="9">
        <v>44427</v>
      </c>
      <c r="E98">
        <v>4405.7998046875</v>
      </c>
      <c r="F98">
        <f t="shared" si="3"/>
        <v>1.0012566922329096</v>
      </c>
    </row>
    <row r="99" spans="1:6" x14ac:dyDescent="0.25">
      <c r="A99" s="9">
        <v>44428</v>
      </c>
      <c r="B99">
        <v>171.44908100000001</v>
      </c>
      <c r="C99">
        <f t="shared" si="2"/>
        <v>1.0048718346653265</v>
      </c>
      <c r="D99" s="9">
        <v>44428</v>
      </c>
      <c r="E99">
        <v>4441.669921875</v>
      </c>
      <c r="F99">
        <f t="shared" si="3"/>
        <v>1.0081415676557379</v>
      </c>
    </row>
    <row r="100" spans="1:6" x14ac:dyDescent="0.25">
      <c r="A100" s="9">
        <v>44431</v>
      </c>
      <c r="B100">
        <v>170.709</v>
      </c>
      <c r="C100">
        <f t="shared" si="2"/>
        <v>0.99568337727047951</v>
      </c>
      <c r="D100" s="9">
        <v>44431</v>
      </c>
      <c r="E100">
        <v>4479.52978515625</v>
      </c>
      <c r="F100">
        <f t="shared" si="3"/>
        <v>1.0085237903642483</v>
      </c>
    </row>
    <row r="101" spans="1:6" x14ac:dyDescent="0.25">
      <c r="A101" s="9">
        <v>44432</v>
      </c>
      <c r="B101">
        <v>168.575256</v>
      </c>
      <c r="C101">
        <f t="shared" si="2"/>
        <v>0.9875006941637523</v>
      </c>
      <c r="D101" s="9">
        <v>44432</v>
      </c>
      <c r="E101">
        <v>4486.22998046875</v>
      </c>
      <c r="F101">
        <f t="shared" si="3"/>
        <v>1.0014957363013195</v>
      </c>
    </row>
    <row r="102" spans="1:6" x14ac:dyDescent="0.25">
      <c r="A102" s="9">
        <v>44433</v>
      </c>
      <c r="B102">
        <v>167.46032700000001</v>
      </c>
      <c r="C102">
        <f t="shared" si="2"/>
        <v>0.9933861645744736</v>
      </c>
      <c r="D102" s="9">
        <v>44433</v>
      </c>
      <c r="E102">
        <v>4496.18994140625</v>
      </c>
      <c r="F102">
        <f t="shared" si="3"/>
        <v>1.0022201182241797</v>
      </c>
    </row>
    <row r="103" spans="1:6" x14ac:dyDescent="0.25">
      <c r="A103" s="9">
        <v>44434</v>
      </c>
      <c r="B103">
        <v>166.56648300000001</v>
      </c>
      <c r="C103">
        <f t="shared" si="2"/>
        <v>0.99466235366899769</v>
      </c>
      <c r="D103" s="9">
        <v>44434</v>
      </c>
      <c r="E103">
        <v>4470</v>
      </c>
      <c r="F103">
        <f t="shared" si="3"/>
        <v>0.99417508118038744</v>
      </c>
    </row>
    <row r="104" spans="1:6" x14ac:dyDescent="0.25">
      <c r="A104" s="9">
        <v>44435</v>
      </c>
      <c r="B104">
        <v>166.21083100000001</v>
      </c>
      <c r="C104">
        <f t="shared" si="2"/>
        <v>0.99786480452973247</v>
      </c>
      <c r="D104" s="9">
        <v>44435</v>
      </c>
      <c r="E104">
        <v>4509.3701171875</v>
      </c>
      <c r="F104">
        <f t="shared" si="3"/>
        <v>1.0088076324804252</v>
      </c>
    </row>
    <row r="105" spans="1:6" x14ac:dyDescent="0.25">
      <c r="A105" s="9">
        <v>44438</v>
      </c>
      <c r="B105">
        <v>166.912476</v>
      </c>
      <c r="C105">
        <f t="shared" si="2"/>
        <v>1.0042214156308502</v>
      </c>
      <c r="D105" s="9">
        <v>44438</v>
      </c>
      <c r="E105">
        <v>4528.7900390625</v>
      </c>
      <c r="F105">
        <f t="shared" si="3"/>
        <v>1.0043065708447796</v>
      </c>
    </row>
    <row r="106" spans="1:6" x14ac:dyDescent="0.25">
      <c r="A106" s="9">
        <v>44439</v>
      </c>
      <c r="B106">
        <v>166.403076</v>
      </c>
      <c r="C106">
        <f t="shared" si="2"/>
        <v>0.99694810111138732</v>
      </c>
      <c r="D106" s="9">
        <v>44439</v>
      </c>
      <c r="E106">
        <v>4522.68017578125</v>
      </c>
      <c r="F106">
        <f t="shared" si="3"/>
        <v>0.99865088396049495</v>
      </c>
    </row>
    <row r="107" spans="1:6" x14ac:dyDescent="0.25">
      <c r="A107" s="9">
        <v>44440</v>
      </c>
      <c r="B107">
        <v>166.98936499999999</v>
      </c>
      <c r="C107">
        <f t="shared" si="2"/>
        <v>1.0035233062638818</v>
      </c>
      <c r="D107" s="9">
        <v>44440</v>
      </c>
      <c r="E107">
        <v>4524.08984375</v>
      </c>
      <c r="F107">
        <f t="shared" si="3"/>
        <v>1.0003116886257619</v>
      </c>
    </row>
    <row r="108" spans="1:6" x14ac:dyDescent="0.25">
      <c r="A108" s="9">
        <v>44441</v>
      </c>
      <c r="B108">
        <v>168.13313299999999</v>
      </c>
      <c r="C108">
        <f t="shared" si="2"/>
        <v>1.0068493463640633</v>
      </c>
      <c r="D108" s="9">
        <v>44441</v>
      </c>
      <c r="E108">
        <v>4536.9501953125</v>
      </c>
      <c r="F108">
        <f t="shared" si="3"/>
        <v>1.0028426384105229</v>
      </c>
    </row>
    <row r="109" spans="1:6" x14ac:dyDescent="0.25">
      <c r="A109" s="9">
        <v>44442</v>
      </c>
      <c r="B109">
        <v>168.238846</v>
      </c>
      <c r="C109">
        <f t="shared" si="2"/>
        <v>1.0006287457927761</v>
      </c>
      <c r="D109" s="9">
        <v>44442</v>
      </c>
      <c r="E109">
        <v>4535.43017578125</v>
      </c>
      <c r="F109">
        <f t="shared" si="3"/>
        <v>0.99966496887428469</v>
      </c>
    </row>
    <row r="110" spans="1:6" x14ac:dyDescent="0.25">
      <c r="A110" s="9">
        <v>44446</v>
      </c>
      <c r="B110">
        <v>165.62455700000001</v>
      </c>
      <c r="C110">
        <f t="shared" si="2"/>
        <v>0.98446084800177491</v>
      </c>
      <c r="D110" s="9">
        <v>44446</v>
      </c>
      <c r="E110">
        <v>4520.02978515625</v>
      </c>
      <c r="F110">
        <f t="shared" si="3"/>
        <v>0.99660442559401829</v>
      </c>
    </row>
    <row r="111" spans="1:6" x14ac:dyDescent="0.25">
      <c r="A111" s="9">
        <v>44447</v>
      </c>
      <c r="B111">
        <v>165.22087099999999</v>
      </c>
      <c r="C111">
        <f t="shared" si="2"/>
        <v>0.99756264404680028</v>
      </c>
      <c r="D111" s="9">
        <v>44447</v>
      </c>
      <c r="E111">
        <v>4514.06982421875</v>
      </c>
      <c r="F111">
        <f t="shared" si="3"/>
        <v>0.99868143326022485</v>
      </c>
    </row>
    <row r="112" spans="1:6" x14ac:dyDescent="0.25">
      <c r="A112" s="9">
        <v>44448</v>
      </c>
      <c r="B112">
        <v>161.53967299999999</v>
      </c>
      <c r="C112">
        <f t="shared" si="2"/>
        <v>0.97771953399277267</v>
      </c>
      <c r="D112" s="9">
        <v>44448</v>
      </c>
      <c r="E112">
        <v>4493.27978515625</v>
      </c>
      <c r="F112">
        <f t="shared" si="3"/>
        <v>0.99539439134260665</v>
      </c>
    </row>
    <row r="113" spans="1:6" x14ac:dyDescent="0.25">
      <c r="A113" s="9">
        <v>44449</v>
      </c>
      <c r="B113">
        <v>160.482437</v>
      </c>
      <c r="C113">
        <f t="shared" si="2"/>
        <v>0.99345525479675822</v>
      </c>
      <c r="D113" s="9">
        <v>44449</v>
      </c>
      <c r="E113">
        <v>4458.580078125</v>
      </c>
      <c r="F113">
        <f t="shared" si="3"/>
        <v>0.99227742124007456</v>
      </c>
    </row>
    <row r="114" spans="1:6" x14ac:dyDescent="0.25">
      <c r="A114" s="9">
        <v>44452</v>
      </c>
      <c r="B114">
        <v>159.35787999999999</v>
      </c>
      <c r="C114">
        <f t="shared" si="2"/>
        <v>0.99299264753812277</v>
      </c>
      <c r="D114" s="9">
        <v>44452</v>
      </c>
      <c r="E114">
        <v>4468.72998046875</v>
      </c>
      <c r="F114">
        <f t="shared" si="3"/>
        <v>1.0022764876184569</v>
      </c>
    </row>
    <row r="115" spans="1:6" x14ac:dyDescent="0.25">
      <c r="A115" s="9">
        <v>44453</v>
      </c>
      <c r="B115">
        <v>158.39674400000001</v>
      </c>
      <c r="C115">
        <f t="shared" si="2"/>
        <v>0.99396869486466577</v>
      </c>
      <c r="D115" s="9">
        <v>44453</v>
      </c>
      <c r="E115">
        <v>4443.0498046875</v>
      </c>
      <c r="F115">
        <f t="shared" si="3"/>
        <v>0.99425336149342447</v>
      </c>
    </row>
    <row r="116" spans="1:6" x14ac:dyDescent="0.25">
      <c r="A116" s="9">
        <v>44454</v>
      </c>
      <c r="B116">
        <v>158.99264500000001</v>
      </c>
      <c r="C116">
        <f t="shared" si="2"/>
        <v>1.0037620785942418</v>
      </c>
      <c r="D116" s="9">
        <v>44454</v>
      </c>
      <c r="E116">
        <v>4480.7001953125</v>
      </c>
      <c r="F116">
        <f t="shared" si="3"/>
        <v>1.0084739969795697</v>
      </c>
    </row>
    <row r="117" spans="1:6" x14ac:dyDescent="0.25">
      <c r="A117" s="9">
        <v>44455</v>
      </c>
      <c r="B117">
        <v>158.80041499999999</v>
      </c>
      <c r="C117">
        <f t="shared" si="2"/>
        <v>0.99879095036125709</v>
      </c>
      <c r="D117" s="9">
        <v>44455</v>
      </c>
      <c r="E117">
        <v>4473.75</v>
      </c>
      <c r="F117">
        <f t="shared" si="3"/>
        <v>0.99844885955106499</v>
      </c>
    </row>
    <row r="118" spans="1:6" x14ac:dyDescent="0.25">
      <c r="A118" s="9">
        <v>44456</v>
      </c>
      <c r="B118">
        <v>158.348679</v>
      </c>
      <c r="C118">
        <f t="shared" si="2"/>
        <v>0.99715532229559989</v>
      </c>
      <c r="D118" s="9">
        <v>44456</v>
      </c>
      <c r="E118">
        <v>4432.990234375</v>
      </c>
      <c r="F118">
        <f t="shared" si="3"/>
        <v>0.99088912754959491</v>
      </c>
    </row>
    <row r="119" spans="1:6" x14ac:dyDescent="0.25">
      <c r="A119" s="9">
        <v>44459</v>
      </c>
      <c r="B119">
        <v>157.44520600000001</v>
      </c>
      <c r="C119">
        <f t="shared" si="2"/>
        <v>0.99429440772284572</v>
      </c>
      <c r="D119" s="9">
        <v>44459</v>
      </c>
      <c r="E119">
        <v>4357.72998046875</v>
      </c>
      <c r="F119">
        <f t="shared" si="3"/>
        <v>0.98302268899158518</v>
      </c>
    </row>
    <row r="120" spans="1:6" x14ac:dyDescent="0.25">
      <c r="A120" s="9">
        <v>44460</v>
      </c>
      <c r="B120">
        <v>158.137192</v>
      </c>
      <c r="C120">
        <f t="shared" si="2"/>
        <v>1.0043950909499268</v>
      </c>
      <c r="D120" s="9">
        <v>44460</v>
      </c>
      <c r="E120">
        <v>4354.18994140625</v>
      </c>
      <c r="F120">
        <f t="shared" si="3"/>
        <v>0.99918764148344064</v>
      </c>
    </row>
    <row r="121" spans="1:6" x14ac:dyDescent="0.25">
      <c r="A121" s="9">
        <v>44461</v>
      </c>
      <c r="B121">
        <v>157.56051600000001</v>
      </c>
      <c r="C121">
        <f t="shared" si="2"/>
        <v>0.99635331832627971</v>
      </c>
      <c r="D121" s="9">
        <v>44461</v>
      </c>
      <c r="E121">
        <v>4395.64013671875</v>
      </c>
      <c r="F121">
        <f t="shared" si="3"/>
        <v>1.0095196111952602</v>
      </c>
    </row>
    <row r="122" spans="1:6" x14ac:dyDescent="0.25">
      <c r="A122" s="9">
        <v>44462</v>
      </c>
      <c r="B122">
        <v>158.45442199999999</v>
      </c>
      <c r="C122">
        <f t="shared" si="2"/>
        <v>1.0056734137631282</v>
      </c>
      <c r="D122" s="9">
        <v>44462</v>
      </c>
      <c r="E122">
        <v>4448.97998046875</v>
      </c>
      <c r="F122">
        <f t="shared" si="3"/>
        <v>1.0121347157844949</v>
      </c>
    </row>
    <row r="123" spans="1:6" x14ac:dyDescent="0.25">
      <c r="A123" s="9">
        <v>44463</v>
      </c>
      <c r="B123">
        <v>157.973816</v>
      </c>
      <c r="C123">
        <f t="shared" si="2"/>
        <v>0.99696691329952281</v>
      </c>
      <c r="D123" s="9">
        <v>44463</v>
      </c>
      <c r="E123">
        <v>4455.47998046875</v>
      </c>
      <c r="F123">
        <f t="shared" si="3"/>
        <v>1.0014610090466882</v>
      </c>
    </row>
    <row r="124" spans="1:6" x14ac:dyDescent="0.25">
      <c r="A124" s="9">
        <v>44466</v>
      </c>
      <c r="B124">
        <v>156.830063</v>
      </c>
      <c r="C124">
        <f t="shared" si="2"/>
        <v>0.99275985711454862</v>
      </c>
      <c r="D124" s="9">
        <v>44466</v>
      </c>
      <c r="E124">
        <v>4443.10986328125</v>
      </c>
      <c r="F124">
        <f t="shared" si="3"/>
        <v>0.99722361737866039</v>
      </c>
    </row>
    <row r="125" spans="1:6" x14ac:dyDescent="0.25">
      <c r="A125" s="9">
        <v>44467</v>
      </c>
      <c r="B125">
        <v>156.484039</v>
      </c>
      <c r="C125">
        <f t="shared" si="2"/>
        <v>0.99779363730791848</v>
      </c>
      <c r="D125" s="9">
        <v>44467</v>
      </c>
      <c r="E125">
        <v>4352.6298828125</v>
      </c>
      <c r="F125">
        <f t="shared" si="3"/>
        <v>0.97963588944390179</v>
      </c>
    </row>
    <row r="126" spans="1:6" x14ac:dyDescent="0.25">
      <c r="A126" s="9">
        <v>44468</v>
      </c>
      <c r="B126">
        <v>157.64704900000001</v>
      </c>
      <c r="C126">
        <f t="shared" si="2"/>
        <v>1.0074321317843797</v>
      </c>
      <c r="D126" s="9">
        <v>44468</v>
      </c>
      <c r="E126">
        <v>4359.4599609375</v>
      </c>
      <c r="F126">
        <f t="shared" si="3"/>
        <v>1.0015691842194003</v>
      </c>
    </row>
    <row r="127" spans="1:6" x14ac:dyDescent="0.25">
      <c r="A127" s="9">
        <v>44469</v>
      </c>
      <c r="B127">
        <v>155.22496000000001</v>
      </c>
      <c r="C127">
        <f t="shared" si="2"/>
        <v>0.98463600165455678</v>
      </c>
      <c r="D127" s="9">
        <v>44469</v>
      </c>
      <c r="E127">
        <v>4307.5400390625</v>
      </c>
      <c r="F127">
        <f t="shared" si="3"/>
        <v>0.98809028587480485</v>
      </c>
    </row>
    <row r="128" spans="1:6" x14ac:dyDescent="0.25">
      <c r="A128" s="9">
        <v>44470</v>
      </c>
      <c r="B128">
        <v>154.23500100000001</v>
      </c>
      <c r="C128">
        <f t="shared" si="2"/>
        <v>0.993622423867914</v>
      </c>
      <c r="D128" s="9">
        <v>44470</v>
      </c>
      <c r="E128">
        <v>4357.0400390625</v>
      </c>
      <c r="F128">
        <f t="shared" si="3"/>
        <v>1.011491477630182</v>
      </c>
    </row>
    <row r="129" spans="1:6" x14ac:dyDescent="0.25">
      <c r="A129" s="9">
        <v>44473</v>
      </c>
      <c r="B129">
        <v>153.03353899999999</v>
      </c>
      <c r="C129">
        <f t="shared" si="2"/>
        <v>0.99221018580600895</v>
      </c>
      <c r="D129" s="9">
        <v>44473</v>
      </c>
      <c r="E129">
        <v>4300.4599609375</v>
      </c>
      <c r="F129">
        <f t="shared" si="3"/>
        <v>0.98701410186325156</v>
      </c>
    </row>
    <row r="130" spans="1:6" x14ac:dyDescent="0.25">
      <c r="A130" s="9">
        <v>44474</v>
      </c>
      <c r="B130">
        <v>153.379547</v>
      </c>
      <c r="C130">
        <f t="shared" si="2"/>
        <v>1.0022609945653809</v>
      </c>
      <c r="D130" s="9">
        <v>44474</v>
      </c>
      <c r="E130">
        <v>4345.72021484375</v>
      </c>
      <c r="F130">
        <f t="shared" si="3"/>
        <v>1.0105245146606092</v>
      </c>
    </row>
    <row r="131" spans="1:6" x14ac:dyDescent="0.25">
      <c r="A131" s="9">
        <v>44475</v>
      </c>
      <c r="B131">
        <v>153.69674699999999</v>
      </c>
      <c r="C131">
        <f t="shared" si="2"/>
        <v>1.0020680723486555</v>
      </c>
      <c r="D131" s="9">
        <v>44475</v>
      </c>
      <c r="E131">
        <v>4363.5498046875</v>
      </c>
      <c r="F131">
        <f t="shared" si="3"/>
        <v>1.0041027928541855</v>
      </c>
    </row>
    <row r="132" spans="1:6" x14ac:dyDescent="0.25">
      <c r="A132" s="9">
        <v>44476</v>
      </c>
      <c r="B132">
        <v>155.07115200000001</v>
      </c>
      <c r="C132">
        <f t="shared" ref="C132:C195" si="4">B132/B131</f>
        <v>1.0089423167817599</v>
      </c>
      <c r="D132" s="9">
        <v>44476</v>
      </c>
      <c r="E132">
        <v>4399.759765625</v>
      </c>
      <c r="F132">
        <f t="shared" ref="F132:F195" si="5">E132/E131</f>
        <v>1.0082982806564054</v>
      </c>
    </row>
    <row r="133" spans="1:6" x14ac:dyDescent="0.25">
      <c r="A133" s="9">
        <v>44477</v>
      </c>
      <c r="B133">
        <v>154.67707799999999</v>
      </c>
      <c r="C133">
        <f t="shared" si="4"/>
        <v>0.99745875364361758</v>
      </c>
      <c r="D133" s="9">
        <v>44477</v>
      </c>
      <c r="E133">
        <v>4391.33984375</v>
      </c>
      <c r="F133">
        <f t="shared" si="5"/>
        <v>0.99808627690521101</v>
      </c>
    </row>
    <row r="134" spans="1:6" x14ac:dyDescent="0.25">
      <c r="A134" s="9">
        <v>44480</v>
      </c>
      <c r="B134">
        <v>154.02351400000001</v>
      </c>
      <c r="C134">
        <f t="shared" si="4"/>
        <v>0.99577465511728902</v>
      </c>
      <c r="D134" s="9">
        <v>44480</v>
      </c>
      <c r="E134">
        <v>4361.18994140625</v>
      </c>
      <c r="F134">
        <f t="shared" si="5"/>
        <v>0.99313423615194318</v>
      </c>
    </row>
    <row r="135" spans="1:6" x14ac:dyDescent="0.25">
      <c r="A135" s="9">
        <v>44481</v>
      </c>
      <c r="B135">
        <v>151.56298799999999</v>
      </c>
      <c r="C135">
        <f t="shared" si="4"/>
        <v>0.98402499763769824</v>
      </c>
      <c r="D135" s="9">
        <v>44481</v>
      </c>
      <c r="E135">
        <v>4350.64990234375</v>
      </c>
      <c r="F135">
        <f t="shared" si="5"/>
        <v>0.99758321944145789</v>
      </c>
    </row>
    <row r="136" spans="1:6" x14ac:dyDescent="0.25">
      <c r="A136" s="9">
        <v>44482</v>
      </c>
      <c r="B136">
        <v>153.01431299999999</v>
      </c>
      <c r="C136">
        <f t="shared" si="4"/>
        <v>1.0095757217454699</v>
      </c>
      <c r="D136" s="9">
        <v>44482</v>
      </c>
      <c r="E136">
        <v>4363.7998046875</v>
      </c>
      <c r="F136">
        <f t="shared" si="5"/>
        <v>1.0030225144837939</v>
      </c>
    </row>
    <row r="137" spans="1:6" x14ac:dyDescent="0.25">
      <c r="A137" s="9">
        <v>44483</v>
      </c>
      <c r="B137">
        <v>153.888947</v>
      </c>
      <c r="C137">
        <f t="shared" si="4"/>
        <v>1.0057160273627475</v>
      </c>
      <c r="D137" s="9">
        <v>44483</v>
      </c>
      <c r="E137">
        <v>4438.259765625</v>
      </c>
      <c r="F137">
        <f t="shared" si="5"/>
        <v>1.0170631019455834</v>
      </c>
    </row>
    <row r="138" spans="1:6" x14ac:dyDescent="0.25">
      <c r="A138" s="9">
        <v>44484</v>
      </c>
      <c r="B138">
        <v>155.032715</v>
      </c>
      <c r="C138">
        <f t="shared" si="4"/>
        <v>1.0074324246302107</v>
      </c>
      <c r="D138" s="9">
        <v>44484</v>
      </c>
      <c r="E138">
        <v>4471.3701171875</v>
      </c>
      <c r="F138">
        <f t="shared" si="5"/>
        <v>1.0074602103777126</v>
      </c>
    </row>
    <row r="139" spans="1:6" x14ac:dyDescent="0.25">
      <c r="A139" s="9">
        <v>44487</v>
      </c>
      <c r="B139">
        <v>153.89857499999999</v>
      </c>
      <c r="C139">
        <f t="shared" si="4"/>
        <v>0.99268451178191641</v>
      </c>
      <c r="D139" s="9">
        <v>44487</v>
      </c>
      <c r="E139">
        <v>4486.4599609375</v>
      </c>
      <c r="F139">
        <f t="shared" si="5"/>
        <v>1.0033747695570976</v>
      </c>
    </row>
    <row r="140" spans="1:6" x14ac:dyDescent="0.25">
      <c r="A140" s="9">
        <v>44488</v>
      </c>
      <c r="B140">
        <v>157.502869</v>
      </c>
      <c r="C140">
        <f t="shared" si="4"/>
        <v>1.0234199309512775</v>
      </c>
      <c r="D140" s="9">
        <v>44488</v>
      </c>
      <c r="E140">
        <v>4519.6298828125</v>
      </c>
      <c r="F140">
        <f t="shared" si="5"/>
        <v>1.0073933395514063</v>
      </c>
    </row>
    <row r="141" spans="1:6" x14ac:dyDescent="0.25">
      <c r="A141" s="9">
        <v>44489</v>
      </c>
      <c r="B141">
        <v>157.41636700000001</v>
      </c>
      <c r="C141">
        <f t="shared" si="4"/>
        <v>0.99945079095670319</v>
      </c>
      <c r="D141" s="9">
        <v>44489</v>
      </c>
      <c r="E141">
        <v>4536.18994140625</v>
      </c>
      <c r="F141">
        <f t="shared" si="5"/>
        <v>1.0036640298040167</v>
      </c>
    </row>
    <row r="142" spans="1:6" x14ac:dyDescent="0.25">
      <c r="A142" s="9">
        <v>44490</v>
      </c>
      <c r="B142">
        <v>157.051117</v>
      </c>
      <c r="C142">
        <f t="shared" si="4"/>
        <v>0.99767972030506835</v>
      </c>
      <c r="D142" s="9">
        <v>44490</v>
      </c>
      <c r="E142">
        <v>4549.77978515625</v>
      </c>
      <c r="F142">
        <f t="shared" si="5"/>
        <v>1.0029958718496226</v>
      </c>
    </row>
    <row r="143" spans="1:6" x14ac:dyDescent="0.25">
      <c r="A143" s="9">
        <v>44491</v>
      </c>
      <c r="B143">
        <v>157.358688</v>
      </c>
      <c r="C143">
        <f t="shared" si="4"/>
        <v>1.0019584133234787</v>
      </c>
      <c r="D143" s="9">
        <v>44491</v>
      </c>
      <c r="E143">
        <v>4544.89990234375</v>
      </c>
      <c r="F143">
        <f t="shared" si="5"/>
        <v>0.9989274463725869</v>
      </c>
    </row>
    <row r="144" spans="1:6" x14ac:dyDescent="0.25">
      <c r="A144" s="9">
        <v>44494</v>
      </c>
      <c r="B144">
        <v>157.704712</v>
      </c>
      <c r="C144">
        <f t="shared" si="4"/>
        <v>1.0021989507182469</v>
      </c>
      <c r="D144" s="9">
        <v>44494</v>
      </c>
      <c r="E144">
        <v>4566.47998046875</v>
      </c>
      <c r="F144">
        <f t="shared" si="5"/>
        <v>1.0047481965694935</v>
      </c>
    </row>
    <row r="145" spans="1:6" x14ac:dyDescent="0.25">
      <c r="A145" s="9">
        <v>44495</v>
      </c>
      <c r="B145">
        <v>159.30981399999999</v>
      </c>
      <c r="C145">
        <f t="shared" si="4"/>
        <v>1.0101778950016407</v>
      </c>
      <c r="D145" s="9">
        <v>44495</v>
      </c>
      <c r="E145">
        <v>4574.7900390625</v>
      </c>
      <c r="F145">
        <f t="shared" si="5"/>
        <v>1.0018197952535197</v>
      </c>
    </row>
    <row r="146" spans="1:6" x14ac:dyDescent="0.25">
      <c r="A146" s="9">
        <v>44496</v>
      </c>
      <c r="B146">
        <v>157.377914</v>
      </c>
      <c r="C146">
        <f t="shared" si="4"/>
        <v>0.98787331457181926</v>
      </c>
      <c r="D146" s="9">
        <v>44496</v>
      </c>
      <c r="E146">
        <v>4551.68017578125</v>
      </c>
      <c r="F146">
        <f t="shared" si="5"/>
        <v>0.99494843193153715</v>
      </c>
    </row>
    <row r="147" spans="1:6" x14ac:dyDescent="0.25">
      <c r="A147" s="9">
        <v>44497</v>
      </c>
      <c r="B147">
        <v>156.522491</v>
      </c>
      <c r="C147">
        <f t="shared" si="4"/>
        <v>0.99456452955654251</v>
      </c>
      <c r="D147" s="9">
        <v>44497</v>
      </c>
      <c r="E147">
        <v>4596.419921875</v>
      </c>
      <c r="F147">
        <f t="shared" si="5"/>
        <v>1.0098292815764611</v>
      </c>
    </row>
    <row r="148" spans="1:6" x14ac:dyDescent="0.25">
      <c r="A148" s="9">
        <v>44498</v>
      </c>
      <c r="B148">
        <v>156.55136100000001</v>
      </c>
      <c r="C148">
        <f t="shared" si="4"/>
        <v>1.0001844463362137</v>
      </c>
      <c r="D148" s="9">
        <v>44498</v>
      </c>
      <c r="E148">
        <v>4605.3798828125</v>
      </c>
      <c r="F148">
        <f t="shared" si="5"/>
        <v>1.0019493347191493</v>
      </c>
    </row>
    <row r="149" spans="1:6" x14ac:dyDescent="0.25">
      <c r="A149" s="9">
        <v>44501</v>
      </c>
      <c r="B149">
        <v>156.68588299999999</v>
      </c>
      <c r="C149">
        <f t="shared" si="4"/>
        <v>1.0008592834909942</v>
      </c>
      <c r="D149" s="9">
        <v>44501</v>
      </c>
      <c r="E149">
        <v>4613.669921875</v>
      </c>
      <c r="F149">
        <f t="shared" si="5"/>
        <v>1.0018000771431341</v>
      </c>
    </row>
    <row r="150" spans="1:6" x14ac:dyDescent="0.25">
      <c r="A150" s="9">
        <v>44502</v>
      </c>
      <c r="B150">
        <v>159.156036</v>
      </c>
      <c r="C150">
        <f t="shared" si="4"/>
        <v>1.0157650003478615</v>
      </c>
      <c r="D150" s="9">
        <v>44502</v>
      </c>
      <c r="E150">
        <v>4630.64990234375</v>
      </c>
      <c r="F150">
        <f t="shared" si="5"/>
        <v>1.0036803630854132</v>
      </c>
    </row>
    <row r="151" spans="1:6" x14ac:dyDescent="0.25">
      <c r="A151" s="9">
        <v>44503</v>
      </c>
      <c r="B151">
        <v>158.64660599999999</v>
      </c>
      <c r="C151">
        <f t="shared" si="4"/>
        <v>0.99679917888882319</v>
      </c>
      <c r="D151" s="9">
        <v>44503</v>
      </c>
      <c r="E151">
        <v>4660.56982421875</v>
      </c>
      <c r="F151">
        <f t="shared" si="5"/>
        <v>1.006461279195358</v>
      </c>
    </row>
    <row r="152" spans="1:6" x14ac:dyDescent="0.25">
      <c r="A152" s="9">
        <v>44504</v>
      </c>
      <c r="B152">
        <v>158.20452900000001</v>
      </c>
      <c r="C152">
        <f t="shared" si="4"/>
        <v>0.99721344810868517</v>
      </c>
      <c r="D152" s="9">
        <v>44504</v>
      </c>
      <c r="E152">
        <v>4680.06005859375</v>
      </c>
      <c r="F152">
        <f t="shared" si="5"/>
        <v>1.0041819423611504</v>
      </c>
    </row>
    <row r="153" spans="1:6" x14ac:dyDescent="0.25">
      <c r="A153" s="9">
        <v>44505</v>
      </c>
      <c r="B153">
        <v>157.07995600000001</v>
      </c>
      <c r="C153">
        <f t="shared" si="4"/>
        <v>0.99289165103484489</v>
      </c>
      <c r="D153" s="9">
        <v>44505</v>
      </c>
      <c r="E153">
        <v>4697.52978515625</v>
      </c>
      <c r="F153">
        <f t="shared" si="5"/>
        <v>1.0037327996529493</v>
      </c>
    </row>
    <row r="154" spans="1:6" x14ac:dyDescent="0.25">
      <c r="A154" s="9">
        <v>44508</v>
      </c>
      <c r="B154">
        <v>156.541718</v>
      </c>
      <c r="C154">
        <f t="shared" si="4"/>
        <v>0.9965734775224917</v>
      </c>
      <c r="D154" s="9">
        <v>44508</v>
      </c>
      <c r="E154">
        <v>4701.7001953125</v>
      </c>
      <c r="F154">
        <f t="shared" si="5"/>
        <v>1.0008877879113036</v>
      </c>
    </row>
    <row r="155" spans="1:6" x14ac:dyDescent="0.25">
      <c r="A155" s="9">
        <v>44509</v>
      </c>
      <c r="B155">
        <v>156.19567900000001</v>
      </c>
      <c r="C155">
        <f t="shared" si="4"/>
        <v>0.99778947743501833</v>
      </c>
      <c r="D155" s="9">
        <v>44509</v>
      </c>
      <c r="E155">
        <v>4685.25</v>
      </c>
      <c r="F155">
        <f t="shared" si="5"/>
        <v>0.99650122410422926</v>
      </c>
    </row>
    <row r="156" spans="1:6" x14ac:dyDescent="0.25">
      <c r="A156" s="9">
        <v>44510</v>
      </c>
      <c r="B156">
        <v>157.887314</v>
      </c>
      <c r="C156">
        <f t="shared" si="4"/>
        <v>1.0108302291768263</v>
      </c>
      <c r="D156" s="9">
        <v>44510</v>
      </c>
      <c r="E156">
        <v>4646.7099609375</v>
      </c>
      <c r="F156">
        <f t="shared" si="5"/>
        <v>0.9917741766047703</v>
      </c>
    </row>
    <row r="157" spans="1:6" x14ac:dyDescent="0.25">
      <c r="A157" s="9">
        <v>44511</v>
      </c>
      <c r="B157">
        <v>156.72431900000001</v>
      </c>
      <c r="C157">
        <f t="shared" si="4"/>
        <v>0.99263401871539858</v>
      </c>
      <c r="D157" s="9">
        <v>44511</v>
      </c>
      <c r="E157">
        <v>4649.27001953125</v>
      </c>
      <c r="F157">
        <f t="shared" si="5"/>
        <v>1.0005509400447352</v>
      </c>
    </row>
    <row r="158" spans="1:6" x14ac:dyDescent="0.25">
      <c r="A158" s="9">
        <v>44512</v>
      </c>
      <c r="B158">
        <v>158.59857199999999</v>
      </c>
      <c r="C158">
        <f t="shared" si="4"/>
        <v>1.0119589162164424</v>
      </c>
      <c r="D158" s="9">
        <v>44512</v>
      </c>
      <c r="E158">
        <v>4682.85009765625</v>
      </c>
      <c r="F158">
        <f t="shared" si="5"/>
        <v>1.0072226560264155</v>
      </c>
    </row>
    <row r="159" spans="1:6" x14ac:dyDescent="0.25">
      <c r="A159" s="9">
        <v>44515</v>
      </c>
      <c r="B159">
        <v>157.166473</v>
      </c>
      <c r="C159">
        <f t="shared" si="4"/>
        <v>0.99097029070350018</v>
      </c>
      <c r="D159" s="9">
        <v>44515</v>
      </c>
      <c r="E159">
        <v>4682.7998046875</v>
      </c>
      <c r="F159">
        <f t="shared" si="5"/>
        <v>0.99998926017965528</v>
      </c>
    </row>
    <row r="160" spans="1:6" x14ac:dyDescent="0.25">
      <c r="A160" s="9">
        <v>44516</v>
      </c>
      <c r="B160">
        <v>156.34948700000001</v>
      </c>
      <c r="C160">
        <f t="shared" si="4"/>
        <v>0.99480177938458936</v>
      </c>
      <c r="D160" s="9">
        <v>44516</v>
      </c>
      <c r="E160">
        <v>4700.89990234375</v>
      </c>
      <c r="F160">
        <f t="shared" si="5"/>
        <v>1.0038652298648625</v>
      </c>
    </row>
    <row r="161" spans="1:6" x14ac:dyDescent="0.25">
      <c r="A161" s="9">
        <v>44517</v>
      </c>
      <c r="B161">
        <v>156.93579099999999</v>
      </c>
      <c r="C161">
        <f t="shared" si="4"/>
        <v>1.003749957938781</v>
      </c>
      <c r="D161" s="9">
        <v>44517</v>
      </c>
      <c r="E161">
        <v>4688.669921875</v>
      </c>
      <c r="F161">
        <f t="shared" si="5"/>
        <v>0.9973983746255366</v>
      </c>
    </row>
    <row r="162" spans="1:6" x14ac:dyDescent="0.25">
      <c r="A162" s="9">
        <v>44518</v>
      </c>
      <c r="B162">
        <v>156.089966</v>
      </c>
      <c r="C162">
        <f t="shared" si="4"/>
        <v>0.9946103753986878</v>
      </c>
      <c r="D162" s="9">
        <v>44518</v>
      </c>
      <c r="E162">
        <v>4704.5400390625</v>
      </c>
      <c r="F162">
        <f t="shared" si="5"/>
        <v>1.0033847802152713</v>
      </c>
    </row>
    <row r="163" spans="1:6" x14ac:dyDescent="0.25">
      <c r="A163" s="9">
        <v>44519</v>
      </c>
      <c r="B163">
        <v>156.560913</v>
      </c>
      <c r="C163">
        <f t="shared" si="4"/>
        <v>1.0030171510191757</v>
      </c>
      <c r="D163" s="9">
        <v>44519</v>
      </c>
      <c r="E163">
        <v>4697.9599609375</v>
      </c>
      <c r="F163">
        <f t="shared" si="5"/>
        <v>0.99860133444069676</v>
      </c>
    </row>
    <row r="164" spans="1:6" x14ac:dyDescent="0.25">
      <c r="A164" s="9">
        <v>44522</v>
      </c>
      <c r="B164">
        <v>154.50029000000001</v>
      </c>
      <c r="C164">
        <f t="shared" si="4"/>
        <v>0.98683820271283174</v>
      </c>
      <c r="D164" s="9">
        <v>44522</v>
      </c>
      <c r="E164">
        <v>4682.93994140625</v>
      </c>
      <c r="F164">
        <f t="shared" si="5"/>
        <v>0.99680286344367808</v>
      </c>
    </row>
    <row r="165" spans="1:6" x14ac:dyDescent="0.25">
      <c r="A165" s="9">
        <v>44523</v>
      </c>
      <c r="B165">
        <v>155.458054</v>
      </c>
      <c r="C165">
        <f t="shared" si="4"/>
        <v>1.0061991081052339</v>
      </c>
      <c r="D165" s="9">
        <v>44523</v>
      </c>
      <c r="E165">
        <v>4690.7001953125</v>
      </c>
      <c r="F165">
        <f t="shared" si="5"/>
        <v>1.0016571329129451</v>
      </c>
    </row>
    <row r="166" spans="1:6" x14ac:dyDescent="0.25">
      <c r="A166" s="9">
        <v>44524</v>
      </c>
      <c r="B166">
        <v>155.02271999999999</v>
      </c>
      <c r="C166">
        <f t="shared" si="4"/>
        <v>0.99719966905027635</v>
      </c>
      <c r="D166" s="9">
        <v>44524</v>
      </c>
      <c r="E166">
        <v>4701.4599609375</v>
      </c>
      <c r="F166">
        <f t="shared" si="5"/>
        <v>1.0022938506357222</v>
      </c>
    </row>
    <row r="167" spans="1:6" x14ac:dyDescent="0.25">
      <c r="A167" s="9">
        <v>44526</v>
      </c>
      <c r="B167">
        <v>154.016571</v>
      </c>
      <c r="C167">
        <f t="shared" si="4"/>
        <v>0.99350966748615954</v>
      </c>
      <c r="D167" s="9">
        <v>44526</v>
      </c>
      <c r="E167">
        <v>4594.6201171875</v>
      </c>
      <c r="F167">
        <f t="shared" si="5"/>
        <v>0.97727517736241754</v>
      </c>
    </row>
    <row r="168" spans="1:6" x14ac:dyDescent="0.25">
      <c r="A168" s="9">
        <v>44529</v>
      </c>
      <c r="B168">
        <v>154.54866000000001</v>
      </c>
      <c r="C168">
        <f t="shared" si="4"/>
        <v>1.0034547516318879</v>
      </c>
      <c r="D168" s="9">
        <v>44529</v>
      </c>
      <c r="E168">
        <v>4655.27001953125</v>
      </c>
      <c r="F168">
        <f t="shared" si="5"/>
        <v>1.013200199537035</v>
      </c>
    </row>
    <row r="169" spans="1:6" x14ac:dyDescent="0.25">
      <c r="A169" s="9">
        <v>44530</v>
      </c>
      <c r="B169">
        <v>150.853027</v>
      </c>
      <c r="C169">
        <f t="shared" si="4"/>
        <v>0.97608757656002965</v>
      </c>
      <c r="D169" s="9">
        <v>44530</v>
      </c>
      <c r="E169">
        <v>4567</v>
      </c>
      <c r="F169">
        <f t="shared" si="5"/>
        <v>0.98103868966549479</v>
      </c>
    </row>
    <row r="170" spans="1:6" x14ac:dyDescent="0.25">
      <c r="A170" s="9">
        <v>44531</v>
      </c>
      <c r="B170">
        <v>152.93306000000001</v>
      </c>
      <c r="C170">
        <f t="shared" si="4"/>
        <v>1.0137884737307923</v>
      </c>
      <c r="D170" s="9">
        <v>44531</v>
      </c>
      <c r="E170">
        <v>4513.0400390625</v>
      </c>
      <c r="F170">
        <f t="shared" si="5"/>
        <v>0.98818481258211077</v>
      </c>
    </row>
    <row r="171" spans="1:6" x14ac:dyDescent="0.25">
      <c r="A171" s="9">
        <v>44532</v>
      </c>
      <c r="B171">
        <v>151.975281</v>
      </c>
      <c r="C171">
        <f t="shared" si="4"/>
        <v>0.99373726648770377</v>
      </c>
      <c r="D171" s="9">
        <v>44532</v>
      </c>
      <c r="E171">
        <v>4577.10009765625</v>
      </c>
      <c r="F171">
        <f t="shared" si="5"/>
        <v>1.0141944361315831</v>
      </c>
    </row>
    <row r="172" spans="1:6" x14ac:dyDescent="0.25">
      <c r="A172" s="9">
        <v>44533</v>
      </c>
      <c r="B172">
        <v>154.19070400000001</v>
      </c>
      <c r="C172">
        <f t="shared" si="4"/>
        <v>1.0145775219853024</v>
      </c>
      <c r="D172" s="9">
        <v>44533</v>
      </c>
      <c r="E172">
        <v>4538.43017578125</v>
      </c>
      <c r="F172">
        <f t="shared" si="5"/>
        <v>0.99155143626970244</v>
      </c>
    </row>
    <row r="173" spans="1:6" x14ac:dyDescent="0.25">
      <c r="A173" s="9">
        <v>44536</v>
      </c>
      <c r="B173">
        <v>157.63479599999999</v>
      </c>
      <c r="C173">
        <f t="shared" si="4"/>
        <v>1.0223365735459642</v>
      </c>
      <c r="D173" s="9">
        <v>44536</v>
      </c>
      <c r="E173">
        <v>4591.669921875</v>
      </c>
      <c r="F173">
        <f t="shared" si="5"/>
        <v>1.0117308725774514</v>
      </c>
    </row>
    <row r="174" spans="1:6" x14ac:dyDescent="0.25">
      <c r="A174" s="9">
        <v>44537</v>
      </c>
      <c r="B174">
        <v>158.041122</v>
      </c>
      <c r="C174">
        <f t="shared" si="4"/>
        <v>1.0025776415506638</v>
      </c>
      <c r="D174" s="9">
        <v>44537</v>
      </c>
      <c r="E174">
        <v>4686.75</v>
      </c>
      <c r="F174">
        <f t="shared" si="5"/>
        <v>1.0207070803744043</v>
      </c>
    </row>
    <row r="175" spans="1:6" x14ac:dyDescent="0.25">
      <c r="A175" s="9">
        <v>44538</v>
      </c>
      <c r="B175">
        <v>158.98921200000001</v>
      </c>
      <c r="C175">
        <f t="shared" si="4"/>
        <v>1.0059990082834265</v>
      </c>
      <c r="D175" s="9">
        <v>44538</v>
      </c>
      <c r="E175">
        <v>4701.2099609375</v>
      </c>
      <c r="F175">
        <f t="shared" si="5"/>
        <v>1.0030852853123167</v>
      </c>
    </row>
    <row r="176" spans="1:6" x14ac:dyDescent="0.25">
      <c r="A176" s="9">
        <v>44539</v>
      </c>
      <c r="B176">
        <v>160.498413</v>
      </c>
      <c r="C176">
        <f t="shared" si="4"/>
        <v>1.0094924742441014</v>
      </c>
      <c r="D176" s="9">
        <v>44539</v>
      </c>
      <c r="E176">
        <v>4667.4501953125</v>
      </c>
      <c r="F176">
        <f t="shared" si="5"/>
        <v>0.99281891983010528</v>
      </c>
    </row>
    <row r="177" spans="1:6" x14ac:dyDescent="0.25">
      <c r="A177" s="9">
        <v>44540</v>
      </c>
      <c r="B177">
        <v>160.101776</v>
      </c>
      <c r="C177">
        <f t="shared" si="4"/>
        <v>0.99752871699734502</v>
      </c>
      <c r="D177" s="9">
        <v>44540</v>
      </c>
      <c r="E177">
        <v>4712.02001953125</v>
      </c>
      <c r="F177">
        <f t="shared" si="5"/>
        <v>1.0095490733384818</v>
      </c>
    </row>
    <row r="178" spans="1:6" x14ac:dyDescent="0.25">
      <c r="A178" s="9">
        <v>44543</v>
      </c>
      <c r="B178">
        <v>162.96539300000001</v>
      </c>
      <c r="C178">
        <f t="shared" si="4"/>
        <v>1.0178862288198478</v>
      </c>
      <c r="D178" s="9">
        <v>44543</v>
      </c>
      <c r="E178">
        <v>4668.97021484375</v>
      </c>
      <c r="F178">
        <f t="shared" si="5"/>
        <v>0.99086383238843234</v>
      </c>
    </row>
    <row r="179" spans="1:6" x14ac:dyDescent="0.25">
      <c r="A179" s="9">
        <v>44544</v>
      </c>
      <c r="B179">
        <v>164.74548300000001</v>
      </c>
      <c r="C179">
        <f t="shared" si="4"/>
        <v>1.0109231166644075</v>
      </c>
      <c r="D179" s="9">
        <v>44544</v>
      </c>
      <c r="E179">
        <v>4634.08984375</v>
      </c>
      <c r="F179">
        <f t="shared" si="5"/>
        <v>0.99252932242256398</v>
      </c>
    </row>
    <row r="180" spans="1:6" x14ac:dyDescent="0.25">
      <c r="A180" s="9">
        <v>44545</v>
      </c>
      <c r="B180">
        <v>165.56781000000001</v>
      </c>
      <c r="C180">
        <f t="shared" si="4"/>
        <v>1.0049914995241478</v>
      </c>
      <c r="D180" s="9">
        <v>44545</v>
      </c>
      <c r="E180">
        <v>4709.85009765625</v>
      </c>
      <c r="F180">
        <f t="shared" si="5"/>
        <v>1.0163484646307468</v>
      </c>
    </row>
    <row r="181" spans="1:6" x14ac:dyDescent="0.25">
      <c r="A181" s="9">
        <v>44546</v>
      </c>
      <c r="B181">
        <v>167.37692300000001</v>
      </c>
      <c r="C181">
        <f t="shared" si="4"/>
        <v>1.0109267193906835</v>
      </c>
      <c r="D181" s="9">
        <v>44546</v>
      </c>
      <c r="E181">
        <v>4668.669921875</v>
      </c>
      <c r="F181">
        <f t="shared" si="5"/>
        <v>0.99125658462001953</v>
      </c>
    </row>
    <row r="182" spans="1:6" x14ac:dyDescent="0.25">
      <c r="A182" s="9">
        <v>44547</v>
      </c>
      <c r="B182">
        <v>162.75254799999999</v>
      </c>
      <c r="C182">
        <f t="shared" si="4"/>
        <v>0.97237148994548062</v>
      </c>
      <c r="D182" s="9">
        <v>44547</v>
      </c>
      <c r="E182">
        <v>4620.64013671875</v>
      </c>
      <c r="F182">
        <f t="shared" si="5"/>
        <v>0.98971231936290738</v>
      </c>
    </row>
    <row r="183" spans="1:6" x14ac:dyDescent="0.25">
      <c r="A183" s="9">
        <v>44550</v>
      </c>
      <c r="B183">
        <v>162.28817699999999</v>
      </c>
      <c r="C183">
        <f t="shared" si="4"/>
        <v>0.99714676663618196</v>
      </c>
      <c r="D183" s="9">
        <v>44550</v>
      </c>
      <c r="E183">
        <v>4568.02001953125</v>
      </c>
      <c r="F183">
        <f t="shared" si="5"/>
        <v>0.98861194214859005</v>
      </c>
    </row>
    <row r="184" spans="1:6" x14ac:dyDescent="0.25">
      <c r="A184" s="9">
        <v>44551</v>
      </c>
      <c r="B184">
        <v>161.76577800000001</v>
      </c>
      <c r="C184">
        <f t="shared" si="4"/>
        <v>0.99678104092573561</v>
      </c>
      <c r="D184" s="9">
        <v>44551</v>
      </c>
      <c r="E184">
        <v>4649.22998046875</v>
      </c>
      <c r="F184">
        <f t="shared" si="5"/>
        <v>1.0177779345515725</v>
      </c>
    </row>
    <row r="185" spans="1:6" x14ac:dyDescent="0.25">
      <c r="A185" s="9">
        <v>44552</v>
      </c>
      <c r="B185">
        <v>162.462311</v>
      </c>
      <c r="C185">
        <f t="shared" si="4"/>
        <v>1.0043058118262813</v>
      </c>
      <c r="D185" s="9">
        <v>44552</v>
      </c>
      <c r="E185">
        <v>4696.56005859375</v>
      </c>
      <c r="F185">
        <f t="shared" si="5"/>
        <v>1.0101801972205788</v>
      </c>
    </row>
    <row r="186" spans="1:6" x14ac:dyDescent="0.25">
      <c r="A186" s="9">
        <v>44553</v>
      </c>
      <c r="B186">
        <v>162.77191199999999</v>
      </c>
      <c r="C186">
        <f t="shared" si="4"/>
        <v>1.0019056789115846</v>
      </c>
      <c r="D186" s="9">
        <v>44553</v>
      </c>
      <c r="E186">
        <v>4725.7900390625</v>
      </c>
      <c r="F186">
        <f t="shared" si="5"/>
        <v>1.0062236999216618</v>
      </c>
    </row>
    <row r="187" spans="1:6" x14ac:dyDescent="0.25">
      <c r="A187" s="9">
        <v>44557</v>
      </c>
      <c r="B187">
        <v>164.14567600000001</v>
      </c>
      <c r="C187">
        <f t="shared" si="4"/>
        <v>1.0084398099347756</v>
      </c>
      <c r="D187" s="9">
        <v>44557</v>
      </c>
      <c r="E187">
        <v>4791.18994140625</v>
      </c>
      <c r="F187">
        <f t="shared" si="5"/>
        <v>1.0138389352474753</v>
      </c>
    </row>
    <row r="188" spans="1:6" x14ac:dyDescent="0.25">
      <c r="A188" s="9">
        <v>44558</v>
      </c>
      <c r="B188">
        <v>164.80354299999999</v>
      </c>
      <c r="C188">
        <f t="shared" si="4"/>
        <v>1.00400782412325</v>
      </c>
      <c r="D188" s="9">
        <v>44558</v>
      </c>
      <c r="E188">
        <v>4786.35009765625</v>
      </c>
      <c r="F188">
        <f t="shared" si="5"/>
        <v>0.9989898451513739</v>
      </c>
    </row>
    <row r="189" spans="1:6" x14ac:dyDescent="0.25">
      <c r="A189" s="9">
        <v>44559</v>
      </c>
      <c r="B189">
        <v>165.96447800000001</v>
      </c>
      <c r="C189">
        <f t="shared" si="4"/>
        <v>1.0070443570500183</v>
      </c>
      <c r="D189" s="9">
        <v>44559</v>
      </c>
      <c r="E189">
        <v>4793.06005859375</v>
      </c>
      <c r="F189">
        <f t="shared" si="5"/>
        <v>1.001401895139427</v>
      </c>
    </row>
    <row r="190" spans="1:6" x14ac:dyDescent="0.25">
      <c r="A190" s="9">
        <v>44560</v>
      </c>
      <c r="B190">
        <v>166.69972200000001</v>
      </c>
      <c r="C190">
        <f t="shared" si="4"/>
        <v>1.0044301287170618</v>
      </c>
      <c r="D190" s="9">
        <v>44560</v>
      </c>
      <c r="E190">
        <v>4778.72998046875</v>
      </c>
      <c r="F190">
        <f t="shared" si="5"/>
        <v>0.99701024440549069</v>
      </c>
    </row>
    <row r="191" spans="1:6" x14ac:dyDescent="0.25">
      <c r="A191" s="9">
        <v>44561</v>
      </c>
      <c r="B191">
        <v>165.500092</v>
      </c>
      <c r="C191">
        <f t="shared" si="4"/>
        <v>0.99280364726703019</v>
      </c>
      <c r="D191" s="9">
        <v>44561</v>
      </c>
      <c r="E191">
        <v>4766.18017578125</v>
      </c>
      <c r="F191">
        <f t="shared" si="5"/>
        <v>0.99737382008634246</v>
      </c>
    </row>
    <row r="192" spans="1:6" x14ac:dyDescent="0.25">
      <c r="A192" s="9">
        <v>44564</v>
      </c>
      <c r="B192">
        <v>165.95478800000001</v>
      </c>
      <c r="C192">
        <f t="shared" si="4"/>
        <v>1.002747406327726</v>
      </c>
      <c r="D192" s="9">
        <v>44564</v>
      </c>
      <c r="E192">
        <v>4796.56005859375</v>
      </c>
      <c r="F192">
        <f t="shared" si="5"/>
        <v>1.0063740525309706</v>
      </c>
    </row>
    <row r="193" spans="1:6" x14ac:dyDescent="0.25">
      <c r="A193" s="9">
        <v>44565</v>
      </c>
      <c r="B193">
        <v>165.50976600000001</v>
      </c>
      <c r="C193">
        <f t="shared" si="4"/>
        <v>0.9973184142177326</v>
      </c>
      <c r="D193" s="9">
        <v>44565</v>
      </c>
      <c r="E193">
        <v>4793.5400390625</v>
      </c>
      <c r="F193">
        <f t="shared" si="5"/>
        <v>0.99937037804293949</v>
      </c>
    </row>
    <row r="194" spans="1:6" x14ac:dyDescent="0.25">
      <c r="A194" s="9">
        <v>44566</v>
      </c>
      <c r="B194">
        <v>166.61265599999999</v>
      </c>
      <c r="C194">
        <f t="shared" si="4"/>
        <v>1.0066635947029252</v>
      </c>
      <c r="D194" s="9">
        <v>44566</v>
      </c>
      <c r="E194">
        <v>4700.580078125</v>
      </c>
      <c r="F194">
        <f t="shared" si="5"/>
        <v>0.98060724220931283</v>
      </c>
    </row>
    <row r="195" spans="1:6" x14ac:dyDescent="0.25">
      <c r="A195" s="9">
        <v>44567</v>
      </c>
      <c r="B195">
        <v>166.04186999999999</v>
      </c>
      <c r="C195">
        <f t="shared" si="4"/>
        <v>0.99657417381306257</v>
      </c>
      <c r="D195" s="9">
        <v>44567</v>
      </c>
      <c r="E195">
        <v>4696.0498046875</v>
      </c>
      <c r="F195">
        <f t="shared" si="5"/>
        <v>0.99903623098379235</v>
      </c>
    </row>
    <row r="196" spans="1:6" x14ac:dyDescent="0.25">
      <c r="A196" s="9">
        <v>44568</v>
      </c>
      <c r="B196">
        <v>168.28630100000001</v>
      </c>
      <c r="C196">
        <f t="shared" ref="C196:C259" si="6">B196/B195</f>
        <v>1.0135172592310604</v>
      </c>
      <c r="D196" s="9">
        <v>44568</v>
      </c>
      <c r="E196">
        <v>4677.02978515625</v>
      </c>
      <c r="F196">
        <f t="shared" ref="F196:F259" si="7">E196/E195</f>
        <v>0.99594978325990824</v>
      </c>
    </row>
    <row r="197" spans="1:6" x14ac:dyDescent="0.25">
      <c r="A197" s="9">
        <v>44571</v>
      </c>
      <c r="B197">
        <v>167.45431500000001</v>
      </c>
      <c r="C197">
        <f t="shared" si="6"/>
        <v>0.9950561275929406</v>
      </c>
      <c r="D197" s="9">
        <v>44571</v>
      </c>
      <c r="E197">
        <v>4670.2900390625</v>
      </c>
      <c r="F197">
        <f t="shared" si="7"/>
        <v>0.99855896874654504</v>
      </c>
    </row>
    <row r="198" spans="1:6" x14ac:dyDescent="0.25">
      <c r="A198" s="9">
        <v>44572</v>
      </c>
      <c r="B198">
        <v>165.67424</v>
      </c>
      <c r="C198">
        <f t="shared" si="6"/>
        <v>0.98936978721629232</v>
      </c>
      <c r="D198" s="9">
        <v>44572</v>
      </c>
      <c r="E198">
        <v>4713.06982421875</v>
      </c>
      <c r="F198">
        <f t="shared" si="7"/>
        <v>1.0091599846687118</v>
      </c>
    </row>
    <row r="199" spans="1:6" x14ac:dyDescent="0.25">
      <c r="A199" s="9">
        <v>44573</v>
      </c>
      <c r="B199">
        <v>164.261765</v>
      </c>
      <c r="C199">
        <f t="shared" si="6"/>
        <v>0.99147438370624186</v>
      </c>
      <c r="D199" s="9">
        <v>44573</v>
      </c>
      <c r="E199">
        <v>4726.35009765625</v>
      </c>
      <c r="F199">
        <f t="shared" si="7"/>
        <v>1.0028177544430295</v>
      </c>
    </row>
    <row r="200" spans="1:6" x14ac:dyDescent="0.25">
      <c r="A200" s="9">
        <v>44574</v>
      </c>
      <c r="B200">
        <v>163.265289</v>
      </c>
      <c r="C200">
        <f t="shared" si="6"/>
        <v>0.99393360956519616</v>
      </c>
      <c r="D200" s="9">
        <v>44574</v>
      </c>
      <c r="E200">
        <v>4659.02978515625</v>
      </c>
      <c r="F200">
        <f t="shared" si="7"/>
        <v>0.9857563847135693</v>
      </c>
    </row>
    <row r="201" spans="1:6" x14ac:dyDescent="0.25">
      <c r="A201" s="9">
        <v>44575</v>
      </c>
      <c r="B201">
        <v>162.37524400000001</v>
      </c>
      <c r="C201">
        <f t="shared" si="6"/>
        <v>0.99454847380327127</v>
      </c>
      <c r="D201" s="9">
        <v>44575</v>
      </c>
      <c r="E201">
        <v>4662.85009765625</v>
      </c>
      <c r="F201">
        <f t="shared" si="7"/>
        <v>1.0008199802697488</v>
      </c>
    </row>
    <row r="202" spans="1:6" x14ac:dyDescent="0.25">
      <c r="A202" s="9">
        <v>44579</v>
      </c>
      <c r="B202">
        <v>161.65934799999999</v>
      </c>
      <c r="C202">
        <f t="shared" si="6"/>
        <v>0.99559110131344886</v>
      </c>
      <c r="D202" s="9">
        <v>44579</v>
      </c>
      <c r="E202">
        <v>4577.10986328125</v>
      </c>
      <c r="F202">
        <f t="shared" si="7"/>
        <v>0.98161205430599263</v>
      </c>
    </row>
    <row r="203" spans="1:6" x14ac:dyDescent="0.25">
      <c r="A203" s="9">
        <v>44580</v>
      </c>
      <c r="B203">
        <v>161.156296</v>
      </c>
      <c r="C203">
        <f t="shared" si="6"/>
        <v>0.99688819727269962</v>
      </c>
      <c r="D203" s="9">
        <v>44580</v>
      </c>
      <c r="E203">
        <v>4532.759765625</v>
      </c>
      <c r="F203">
        <f t="shared" si="7"/>
        <v>0.99031045813166119</v>
      </c>
    </row>
    <row r="204" spans="1:6" x14ac:dyDescent="0.25">
      <c r="A204" s="9">
        <v>44581</v>
      </c>
      <c r="B204">
        <v>159.869598</v>
      </c>
      <c r="C204">
        <f t="shared" si="6"/>
        <v>0.99201583784228942</v>
      </c>
      <c r="D204" s="9">
        <v>44581</v>
      </c>
      <c r="E204">
        <v>4482.72998046875</v>
      </c>
      <c r="F204">
        <f t="shared" si="7"/>
        <v>0.98896262150585168</v>
      </c>
    </row>
    <row r="205" spans="1:6" x14ac:dyDescent="0.25">
      <c r="A205" s="9">
        <v>44582</v>
      </c>
      <c r="B205">
        <v>159.50195299999999</v>
      </c>
      <c r="C205">
        <f t="shared" si="6"/>
        <v>0.99770034450202338</v>
      </c>
      <c r="D205" s="9">
        <v>44582</v>
      </c>
      <c r="E205">
        <v>4397.93994140625</v>
      </c>
      <c r="F205">
        <f t="shared" si="7"/>
        <v>0.9810851781320914</v>
      </c>
    </row>
    <row r="206" spans="1:6" x14ac:dyDescent="0.25">
      <c r="A206" s="9">
        <v>44585</v>
      </c>
      <c r="B206">
        <v>157.66383400000001</v>
      </c>
      <c r="C206">
        <f t="shared" si="6"/>
        <v>0.98847588405390885</v>
      </c>
      <c r="D206" s="9">
        <v>44585</v>
      </c>
      <c r="E206">
        <v>4410.1298828125</v>
      </c>
      <c r="F206">
        <f t="shared" si="7"/>
        <v>1.0027717389433819</v>
      </c>
    </row>
    <row r="207" spans="1:6" x14ac:dyDescent="0.25">
      <c r="A207" s="9">
        <v>44586</v>
      </c>
      <c r="B207">
        <v>162.17211900000001</v>
      </c>
      <c r="C207">
        <f t="shared" si="6"/>
        <v>1.0285942875142817</v>
      </c>
      <c r="D207" s="9">
        <v>44586</v>
      </c>
      <c r="E207">
        <v>4356.4501953125</v>
      </c>
      <c r="F207">
        <f t="shared" si="7"/>
        <v>0.98782809374635328</v>
      </c>
    </row>
    <row r="208" spans="1:6" x14ac:dyDescent="0.25">
      <c r="A208" s="9">
        <v>44587</v>
      </c>
      <c r="B208">
        <v>162.89767499999999</v>
      </c>
      <c r="C208">
        <f t="shared" si="6"/>
        <v>1.0044739872949431</v>
      </c>
      <c r="D208" s="9">
        <v>44587</v>
      </c>
      <c r="E208">
        <v>4349.93017578125</v>
      </c>
      <c r="F208">
        <f t="shared" si="7"/>
        <v>0.99850336415224816</v>
      </c>
    </row>
    <row r="209" spans="1:6" x14ac:dyDescent="0.25">
      <c r="A209" s="9">
        <v>44588</v>
      </c>
      <c r="B209">
        <v>165.035721</v>
      </c>
      <c r="C209">
        <f t="shared" si="6"/>
        <v>1.0131250860394416</v>
      </c>
      <c r="D209" s="9">
        <v>44588</v>
      </c>
      <c r="E209">
        <v>4326.509765625</v>
      </c>
      <c r="F209">
        <f t="shared" si="7"/>
        <v>0.99461591124228943</v>
      </c>
    </row>
    <row r="210" spans="1:6" x14ac:dyDescent="0.25">
      <c r="A210" s="9">
        <v>44589</v>
      </c>
      <c r="B210">
        <v>166.19664</v>
      </c>
      <c r="C210">
        <f t="shared" si="6"/>
        <v>1.0070343498544778</v>
      </c>
      <c r="D210" s="9">
        <v>44589</v>
      </c>
      <c r="E210">
        <v>4431.85009765625</v>
      </c>
      <c r="F210">
        <f t="shared" si="7"/>
        <v>1.0243476468880761</v>
      </c>
    </row>
    <row r="211" spans="1:6" x14ac:dyDescent="0.25">
      <c r="A211" s="9">
        <v>44592</v>
      </c>
      <c r="B211">
        <v>166.68035900000001</v>
      </c>
      <c r="C211">
        <f t="shared" si="6"/>
        <v>1.0029105221381132</v>
      </c>
      <c r="D211" s="9">
        <v>44592</v>
      </c>
      <c r="E211">
        <v>4515.5498046875</v>
      </c>
      <c r="F211">
        <f t="shared" si="7"/>
        <v>1.0188859517327795</v>
      </c>
    </row>
    <row r="212" spans="1:6" x14ac:dyDescent="0.25">
      <c r="A212" s="9">
        <v>44593</v>
      </c>
      <c r="B212">
        <v>165.316284</v>
      </c>
      <c r="C212">
        <f t="shared" si="6"/>
        <v>0.99181622233007061</v>
      </c>
      <c r="D212" s="9">
        <v>44593</v>
      </c>
      <c r="E212">
        <v>4546.5400390625</v>
      </c>
      <c r="F212">
        <f t="shared" si="7"/>
        <v>1.0068630035578015</v>
      </c>
    </row>
    <row r="213" spans="1:6" x14ac:dyDescent="0.25">
      <c r="A213" s="9">
        <v>44594</v>
      </c>
      <c r="B213">
        <v>167.144745</v>
      </c>
      <c r="C213">
        <f t="shared" si="6"/>
        <v>1.0110603804764933</v>
      </c>
      <c r="D213" s="9">
        <v>44594</v>
      </c>
      <c r="E213">
        <v>4589.3798828125</v>
      </c>
      <c r="F213">
        <f t="shared" si="7"/>
        <v>1.0094225154473364</v>
      </c>
    </row>
    <row r="214" spans="1:6" x14ac:dyDescent="0.25">
      <c r="A214" s="9">
        <v>44595</v>
      </c>
      <c r="B214">
        <v>167.13505599999999</v>
      </c>
      <c r="C214">
        <f t="shared" si="6"/>
        <v>0.99994203227866951</v>
      </c>
      <c r="D214" s="9">
        <v>44595</v>
      </c>
      <c r="E214">
        <v>4477.43994140625</v>
      </c>
      <c r="F214">
        <f t="shared" si="7"/>
        <v>0.975608917922556</v>
      </c>
    </row>
    <row r="215" spans="1:6" x14ac:dyDescent="0.25">
      <c r="A215" s="9">
        <v>44596</v>
      </c>
      <c r="B215">
        <v>166.04186999999999</v>
      </c>
      <c r="C215">
        <f t="shared" si="6"/>
        <v>0.99345926566117881</v>
      </c>
      <c r="D215" s="9">
        <v>44596</v>
      </c>
      <c r="E215">
        <v>4500.52978515625</v>
      </c>
      <c r="F215">
        <f t="shared" si="7"/>
        <v>1.0051569298644234</v>
      </c>
    </row>
    <row r="216" spans="1:6" x14ac:dyDescent="0.25">
      <c r="A216" s="9">
        <v>44599</v>
      </c>
      <c r="B216">
        <v>165.49041700000001</v>
      </c>
      <c r="C216">
        <f t="shared" si="6"/>
        <v>0.99667883167059024</v>
      </c>
      <c r="D216" s="9">
        <v>44599</v>
      </c>
      <c r="E216">
        <v>4483.8701171875</v>
      </c>
      <c r="F216">
        <f t="shared" si="7"/>
        <v>0.99629828736525705</v>
      </c>
    </row>
    <row r="217" spans="1:6" x14ac:dyDescent="0.25">
      <c r="A217" s="9">
        <v>44600</v>
      </c>
      <c r="B217">
        <v>165.925781</v>
      </c>
      <c r="C217">
        <f t="shared" si="6"/>
        <v>1.0026307505165086</v>
      </c>
      <c r="D217" s="9">
        <v>44600</v>
      </c>
      <c r="E217">
        <v>4521.5400390625</v>
      </c>
      <c r="F217">
        <f t="shared" si="7"/>
        <v>1.0084012071916633</v>
      </c>
    </row>
    <row r="218" spans="1:6" x14ac:dyDescent="0.25">
      <c r="A218" s="9">
        <v>44601</v>
      </c>
      <c r="B218">
        <v>165.906418</v>
      </c>
      <c r="C218">
        <f t="shared" si="6"/>
        <v>0.99988330324628694</v>
      </c>
      <c r="D218" s="9">
        <v>44601</v>
      </c>
      <c r="E218">
        <v>4587.18017578125</v>
      </c>
      <c r="F218">
        <f t="shared" si="7"/>
        <v>1.0145172078875055</v>
      </c>
    </row>
    <row r="219" spans="1:6" x14ac:dyDescent="0.25">
      <c r="A219" s="9">
        <v>44602</v>
      </c>
      <c r="B219">
        <v>163.903809</v>
      </c>
      <c r="C219">
        <f t="shared" si="6"/>
        <v>0.98792928553252224</v>
      </c>
      <c r="D219" s="9">
        <v>44602</v>
      </c>
      <c r="E219">
        <v>4504.080078125</v>
      </c>
      <c r="F219">
        <f t="shared" si="7"/>
        <v>0.98188427433154024</v>
      </c>
    </row>
    <row r="220" spans="1:6" x14ac:dyDescent="0.25">
      <c r="A220" s="9">
        <v>44603</v>
      </c>
      <c r="B220">
        <v>162.24951200000001</v>
      </c>
      <c r="C220">
        <f t="shared" si="6"/>
        <v>0.98990690326177844</v>
      </c>
      <c r="D220" s="9">
        <v>44603</v>
      </c>
      <c r="E220">
        <v>4418.64013671875</v>
      </c>
      <c r="F220">
        <f t="shared" si="7"/>
        <v>0.98103054565543657</v>
      </c>
    </row>
    <row r="221" spans="1:6" x14ac:dyDescent="0.25">
      <c r="A221" s="9">
        <v>44606</v>
      </c>
      <c r="B221">
        <v>160.208191</v>
      </c>
      <c r="C221">
        <f t="shared" si="6"/>
        <v>0.98741863088007309</v>
      </c>
      <c r="D221" s="9">
        <v>44606</v>
      </c>
      <c r="E221">
        <v>4401.669921875</v>
      </c>
      <c r="F221">
        <f t="shared" si="7"/>
        <v>0.99615940327370678</v>
      </c>
    </row>
    <row r="222" spans="1:6" x14ac:dyDescent="0.25">
      <c r="A222" s="9">
        <v>44607</v>
      </c>
      <c r="B222">
        <v>161.86251799999999</v>
      </c>
      <c r="C222">
        <f t="shared" si="6"/>
        <v>1.0103261074834806</v>
      </c>
      <c r="D222" s="9">
        <v>44607</v>
      </c>
      <c r="E222">
        <v>4471.06982421875</v>
      </c>
      <c r="F222">
        <f t="shared" si="7"/>
        <v>1.0157667211707204</v>
      </c>
    </row>
    <row r="223" spans="1:6" x14ac:dyDescent="0.25">
      <c r="A223" s="9">
        <v>44608</v>
      </c>
      <c r="B223">
        <v>161.76577800000001</v>
      </c>
      <c r="C223">
        <f t="shared" si="6"/>
        <v>0.99940233229289077</v>
      </c>
      <c r="D223" s="9">
        <v>44608</v>
      </c>
      <c r="E223">
        <v>4475.009765625</v>
      </c>
      <c r="F223">
        <f t="shared" si="7"/>
        <v>1.0008812077558951</v>
      </c>
    </row>
    <row r="224" spans="1:6" x14ac:dyDescent="0.25">
      <c r="A224" s="9">
        <v>44609</v>
      </c>
      <c r="B224">
        <v>160.77899199999999</v>
      </c>
      <c r="C224">
        <f t="shared" si="6"/>
        <v>0.99389990879282253</v>
      </c>
      <c r="D224" s="9">
        <v>44609</v>
      </c>
      <c r="E224">
        <v>4380.259765625</v>
      </c>
      <c r="F224">
        <f t="shared" si="7"/>
        <v>0.97882686184780499</v>
      </c>
    </row>
    <row r="225" spans="1:6" x14ac:dyDescent="0.25">
      <c r="A225" s="9">
        <v>44610</v>
      </c>
      <c r="B225">
        <v>159.05561800000001</v>
      </c>
      <c r="C225">
        <f t="shared" si="6"/>
        <v>0.98928109961032729</v>
      </c>
      <c r="D225" s="9">
        <v>44610</v>
      </c>
      <c r="E225">
        <v>4348.8701171875</v>
      </c>
      <c r="F225">
        <f t="shared" si="7"/>
        <v>0.9928338386038571</v>
      </c>
    </row>
    <row r="226" spans="1:6" x14ac:dyDescent="0.25">
      <c r="A226" s="9">
        <v>44614</v>
      </c>
      <c r="B226">
        <v>156.89411899999999</v>
      </c>
      <c r="C226">
        <f t="shared" si="6"/>
        <v>0.98641042028455717</v>
      </c>
      <c r="D226" s="9">
        <v>44614</v>
      </c>
      <c r="E226">
        <v>4304.759765625</v>
      </c>
      <c r="F226">
        <f t="shared" si="7"/>
        <v>0.98985705473516716</v>
      </c>
    </row>
    <row r="227" spans="1:6" x14ac:dyDescent="0.25">
      <c r="A227" s="9">
        <v>44615</v>
      </c>
      <c r="B227">
        <v>156.97200000000001</v>
      </c>
      <c r="C227">
        <f t="shared" si="6"/>
        <v>1.0004963920923002</v>
      </c>
      <c r="D227" s="9">
        <v>44615</v>
      </c>
      <c r="E227">
        <v>4225.5</v>
      </c>
      <c r="F227">
        <f t="shared" si="7"/>
        <v>0.98158787715451234</v>
      </c>
    </row>
    <row r="228" spans="1:6" x14ac:dyDescent="0.25">
      <c r="A228" s="9">
        <v>44616</v>
      </c>
      <c r="B228">
        <v>153.973175</v>
      </c>
      <c r="C228">
        <f t="shared" si="6"/>
        <v>0.98089579670259652</v>
      </c>
      <c r="D228" s="9">
        <v>44616</v>
      </c>
      <c r="E228">
        <v>4288.7001953125</v>
      </c>
      <c r="F228">
        <f t="shared" si="7"/>
        <v>1.0149568560673292</v>
      </c>
    </row>
    <row r="229" spans="1:6" x14ac:dyDescent="0.25">
      <c r="A229" s="9">
        <v>44617</v>
      </c>
      <c r="B229">
        <v>161.62605300000001</v>
      </c>
      <c r="C229">
        <f t="shared" si="6"/>
        <v>1.0497026706112933</v>
      </c>
      <c r="D229" s="9">
        <v>44617</v>
      </c>
      <c r="E229">
        <v>4384.64990234375</v>
      </c>
      <c r="F229">
        <f t="shared" si="7"/>
        <v>1.0223726776556035</v>
      </c>
    </row>
    <row r="230" spans="1:6" x14ac:dyDescent="0.25">
      <c r="A230" s="9">
        <v>44620</v>
      </c>
      <c r="B230">
        <v>160.233734</v>
      </c>
      <c r="C230">
        <f t="shared" si="6"/>
        <v>0.99138555341693568</v>
      </c>
      <c r="D230" s="9">
        <v>44620</v>
      </c>
      <c r="E230">
        <v>4373.93994140625</v>
      </c>
      <c r="F230">
        <f t="shared" si="7"/>
        <v>0.99755739655935238</v>
      </c>
    </row>
    <row r="231" spans="1:6" x14ac:dyDescent="0.25">
      <c r="A231" s="9">
        <v>44621</v>
      </c>
      <c r="B231">
        <v>159.67875699999999</v>
      </c>
      <c r="C231">
        <f t="shared" si="6"/>
        <v>0.99653645342871433</v>
      </c>
      <c r="D231" s="9">
        <v>44621</v>
      </c>
      <c r="E231">
        <v>4306.259765625</v>
      </c>
      <c r="F231">
        <f t="shared" si="7"/>
        <v>0.98452649631958811</v>
      </c>
    </row>
    <row r="232" spans="1:6" x14ac:dyDescent="0.25">
      <c r="A232" s="9">
        <v>44622</v>
      </c>
      <c r="B232">
        <v>161.665009</v>
      </c>
      <c r="C232">
        <f t="shared" si="6"/>
        <v>1.0124390497353384</v>
      </c>
      <c r="D232" s="9">
        <v>44622</v>
      </c>
      <c r="E232">
        <v>4386.5400390625</v>
      </c>
      <c r="F232">
        <f t="shared" si="7"/>
        <v>1.018642691757321</v>
      </c>
    </row>
    <row r="233" spans="1:6" x14ac:dyDescent="0.25">
      <c r="A233" s="9">
        <v>44623</v>
      </c>
      <c r="B233">
        <v>164.04070999999999</v>
      </c>
      <c r="C233">
        <f t="shared" si="6"/>
        <v>1.0146952084108689</v>
      </c>
      <c r="D233" s="9">
        <v>44623</v>
      </c>
      <c r="E233">
        <v>4363.490234375</v>
      </c>
      <c r="F233">
        <f t="shared" si="7"/>
        <v>0.99474533356991168</v>
      </c>
    </row>
    <row r="234" spans="1:6" x14ac:dyDescent="0.25">
      <c r="A234" s="9">
        <v>44624</v>
      </c>
      <c r="B234">
        <v>165.014374</v>
      </c>
      <c r="C234">
        <f t="shared" si="6"/>
        <v>1.0059355022299039</v>
      </c>
      <c r="D234" s="9">
        <v>44624</v>
      </c>
      <c r="E234">
        <v>4328.8701171875</v>
      </c>
      <c r="F234">
        <f t="shared" si="7"/>
        <v>0.99206595744966553</v>
      </c>
    </row>
    <row r="235" spans="1:6" x14ac:dyDescent="0.25">
      <c r="A235" s="9">
        <v>44627</v>
      </c>
      <c r="B235">
        <v>167.67243999999999</v>
      </c>
      <c r="C235">
        <f t="shared" si="6"/>
        <v>1.0161080876505946</v>
      </c>
      <c r="D235" s="9">
        <v>44627</v>
      </c>
      <c r="E235">
        <v>4201.08984375</v>
      </c>
      <c r="F235">
        <f t="shared" si="7"/>
        <v>0.97048184168655083</v>
      </c>
    </row>
    <row r="236" spans="1:6" x14ac:dyDescent="0.25">
      <c r="A236" s="9">
        <v>44628</v>
      </c>
      <c r="B236">
        <v>164.274384</v>
      </c>
      <c r="C236">
        <f t="shared" si="6"/>
        <v>0.97973396224209541</v>
      </c>
      <c r="D236" s="9">
        <v>44628</v>
      </c>
      <c r="E236">
        <v>4170.7001953125</v>
      </c>
      <c r="F236">
        <f t="shared" si="7"/>
        <v>0.99276624648180023</v>
      </c>
    </row>
    <row r="237" spans="1:6" x14ac:dyDescent="0.25">
      <c r="A237" s="9">
        <v>44629</v>
      </c>
      <c r="B237">
        <v>164.89750699999999</v>
      </c>
      <c r="C237">
        <f t="shared" si="6"/>
        <v>1.0037931842130663</v>
      </c>
      <c r="D237" s="9">
        <v>44629</v>
      </c>
      <c r="E237">
        <v>4277.8798828125</v>
      </c>
      <c r="F237">
        <f t="shared" si="7"/>
        <v>1.0256982478914358</v>
      </c>
    </row>
    <row r="238" spans="1:6" x14ac:dyDescent="0.25">
      <c r="A238" s="9">
        <v>44630</v>
      </c>
      <c r="B238">
        <v>165.18962099999999</v>
      </c>
      <c r="C238">
        <f t="shared" si="6"/>
        <v>1.0017714882736219</v>
      </c>
      <c r="D238" s="9">
        <v>44630</v>
      </c>
      <c r="E238">
        <v>4259.52001953125</v>
      </c>
      <c r="F238">
        <f t="shared" si="7"/>
        <v>0.99570818634833214</v>
      </c>
    </row>
    <row r="239" spans="1:6" x14ac:dyDescent="0.25">
      <c r="A239" s="9">
        <v>44631</v>
      </c>
      <c r="B239">
        <v>164.887787</v>
      </c>
      <c r="C239">
        <f t="shared" si="6"/>
        <v>0.998172802878457</v>
      </c>
      <c r="D239" s="9">
        <v>44631</v>
      </c>
      <c r="E239">
        <v>4204.31005859375</v>
      </c>
      <c r="F239">
        <f t="shared" si="7"/>
        <v>0.98703845487652486</v>
      </c>
    </row>
    <row r="240" spans="1:6" x14ac:dyDescent="0.25">
      <c r="A240" s="9">
        <v>44634</v>
      </c>
      <c r="B240">
        <v>167.16613799999999</v>
      </c>
      <c r="C240">
        <f t="shared" si="6"/>
        <v>1.0138175849251951</v>
      </c>
      <c r="D240" s="9">
        <v>44634</v>
      </c>
      <c r="E240">
        <v>4173.10986328125</v>
      </c>
      <c r="F240">
        <f t="shared" si="7"/>
        <v>0.99257899753403633</v>
      </c>
    </row>
    <row r="241" spans="1:6" x14ac:dyDescent="0.25">
      <c r="A241" s="9">
        <v>44635</v>
      </c>
      <c r="B241">
        <v>171.498886</v>
      </c>
      <c r="C241">
        <f t="shared" si="6"/>
        <v>1.0259188137731579</v>
      </c>
      <c r="D241" s="9">
        <v>44635</v>
      </c>
      <c r="E241">
        <v>4262.4501953125</v>
      </c>
      <c r="F241">
        <f t="shared" si="7"/>
        <v>1.0214085741708709</v>
      </c>
    </row>
    <row r="242" spans="1:6" x14ac:dyDescent="0.25">
      <c r="A242" s="9">
        <v>44636</v>
      </c>
      <c r="B242">
        <v>169.92155500000001</v>
      </c>
      <c r="C242">
        <f t="shared" si="6"/>
        <v>0.99080267495148633</v>
      </c>
      <c r="D242" s="9">
        <v>44636</v>
      </c>
      <c r="E242">
        <v>4357.85986328125</v>
      </c>
      <c r="F242">
        <f t="shared" si="7"/>
        <v>1.0223837613571822</v>
      </c>
    </row>
    <row r="243" spans="1:6" x14ac:dyDescent="0.25">
      <c r="A243" s="9">
        <v>44637</v>
      </c>
      <c r="B243">
        <v>172.14149499999999</v>
      </c>
      <c r="C243">
        <f t="shared" si="6"/>
        <v>1.0130644990860636</v>
      </c>
      <c r="D243" s="9">
        <v>44637</v>
      </c>
      <c r="E243">
        <v>4411.669921875</v>
      </c>
      <c r="F243">
        <f t="shared" si="7"/>
        <v>1.012347817571452</v>
      </c>
    </row>
    <row r="244" spans="1:6" x14ac:dyDescent="0.25">
      <c r="A244" s="9">
        <v>44638</v>
      </c>
      <c r="B244">
        <v>170.233124</v>
      </c>
      <c r="C244">
        <f t="shared" si="6"/>
        <v>0.98891393966341479</v>
      </c>
      <c r="D244" s="9">
        <v>44638</v>
      </c>
      <c r="E244">
        <v>4463.1201171875</v>
      </c>
      <c r="F244">
        <f t="shared" si="7"/>
        <v>1.0116622948279488</v>
      </c>
    </row>
    <row r="245" spans="1:6" x14ac:dyDescent="0.25">
      <c r="A245" s="9">
        <v>44641</v>
      </c>
      <c r="B245">
        <v>171.19705200000001</v>
      </c>
      <c r="C245">
        <f t="shared" si="6"/>
        <v>1.0056623997571708</v>
      </c>
      <c r="D245" s="9">
        <v>44641</v>
      </c>
      <c r="E245">
        <v>4461.18017578125</v>
      </c>
      <c r="F245">
        <f t="shared" si="7"/>
        <v>0.99956533963789607</v>
      </c>
    </row>
    <row r="246" spans="1:6" x14ac:dyDescent="0.25">
      <c r="A246" s="9">
        <v>44642</v>
      </c>
      <c r="B246">
        <v>170.38891599999999</v>
      </c>
      <c r="C246">
        <f t="shared" si="6"/>
        <v>0.9952794981539751</v>
      </c>
      <c r="D246" s="9">
        <v>44642</v>
      </c>
      <c r="E246">
        <v>4511.60986328125</v>
      </c>
      <c r="F246">
        <f t="shared" si="7"/>
        <v>1.0113041136006502</v>
      </c>
    </row>
    <row r="247" spans="1:6" x14ac:dyDescent="0.25">
      <c r="A247" s="9">
        <v>44643</v>
      </c>
      <c r="B247">
        <v>169.74629200000001</v>
      </c>
      <c r="C247">
        <f t="shared" si="6"/>
        <v>0.99622848706895939</v>
      </c>
      <c r="D247" s="9">
        <v>44643</v>
      </c>
      <c r="E247">
        <v>4456.240234375</v>
      </c>
      <c r="F247">
        <f t="shared" si="7"/>
        <v>0.98772730121084096</v>
      </c>
    </row>
    <row r="248" spans="1:6" x14ac:dyDescent="0.25">
      <c r="A248" s="9">
        <v>44644</v>
      </c>
      <c r="B248">
        <v>170.622604</v>
      </c>
      <c r="C248">
        <f t="shared" si="6"/>
        <v>1.0051624809571686</v>
      </c>
      <c r="D248" s="9">
        <v>44644</v>
      </c>
      <c r="E248">
        <v>4520.16015625</v>
      </c>
      <c r="F248">
        <f t="shared" si="7"/>
        <v>1.0143439129205665</v>
      </c>
    </row>
    <row r="249" spans="1:6" x14ac:dyDescent="0.25">
      <c r="A249" s="9">
        <v>44645</v>
      </c>
      <c r="B249">
        <v>172.25831600000001</v>
      </c>
      <c r="C249">
        <f t="shared" si="6"/>
        <v>1.00958672509769</v>
      </c>
      <c r="D249" s="9">
        <v>44645</v>
      </c>
      <c r="E249">
        <v>4543.06005859375</v>
      </c>
      <c r="F249">
        <f t="shared" si="7"/>
        <v>1.0050661705674491</v>
      </c>
    </row>
    <row r="250" spans="1:6" x14ac:dyDescent="0.25">
      <c r="A250" s="9">
        <v>44648</v>
      </c>
      <c r="B250">
        <v>173.14434800000001</v>
      </c>
      <c r="C250">
        <f t="shared" si="6"/>
        <v>1.0051436239513685</v>
      </c>
      <c r="D250" s="9">
        <v>44648</v>
      </c>
      <c r="E250">
        <v>4575.52001953125</v>
      </c>
      <c r="F250">
        <f t="shared" si="7"/>
        <v>1.0071449552765868</v>
      </c>
    </row>
    <row r="251" spans="1:6" x14ac:dyDescent="0.25">
      <c r="A251" s="9">
        <v>44649</v>
      </c>
      <c r="B251">
        <v>173.05673200000001</v>
      </c>
      <c r="C251">
        <f t="shared" si="6"/>
        <v>0.99949397135389029</v>
      </c>
      <c r="D251" s="9">
        <v>44649</v>
      </c>
      <c r="E251">
        <v>4631.60009765625</v>
      </c>
      <c r="F251">
        <f t="shared" si="7"/>
        <v>1.0122565474275305</v>
      </c>
    </row>
    <row r="252" spans="1:6" x14ac:dyDescent="0.25">
      <c r="A252" s="9">
        <v>44650</v>
      </c>
      <c r="B252">
        <v>174.85798600000001</v>
      </c>
      <c r="C252">
        <f t="shared" si="6"/>
        <v>1.0104084595796019</v>
      </c>
      <c r="D252" s="9">
        <v>44650</v>
      </c>
      <c r="E252">
        <v>4602.4501953125</v>
      </c>
      <c r="F252">
        <f t="shared" si="7"/>
        <v>0.99370629982530212</v>
      </c>
    </row>
    <row r="253" spans="1:6" x14ac:dyDescent="0.25">
      <c r="A253" s="9">
        <v>44651</v>
      </c>
      <c r="B253">
        <v>172.560135</v>
      </c>
      <c r="C253">
        <f t="shared" si="6"/>
        <v>0.98685875862712946</v>
      </c>
      <c r="D253" s="9">
        <v>44651</v>
      </c>
      <c r="E253">
        <v>4530.41015625</v>
      </c>
      <c r="F253">
        <f t="shared" si="7"/>
        <v>0.98434745928682266</v>
      </c>
    </row>
    <row r="254" spans="1:6" x14ac:dyDescent="0.25">
      <c r="A254" s="9">
        <v>44652</v>
      </c>
      <c r="B254">
        <v>173.49487300000001</v>
      </c>
      <c r="C254">
        <f t="shared" si="6"/>
        <v>1.0054168826421004</v>
      </c>
      <c r="D254" s="9">
        <v>44652</v>
      </c>
      <c r="E254">
        <v>4545.85986328125</v>
      </c>
      <c r="F254">
        <f t="shared" si="7"/>
        <v>1.0034102225843584</v>
      </c>
    </row>
    <row r="255" spans="1:6" x14ac:dyDescent="0.25">
      <c r="A255" s="9">
        <v>44655</v>
      </c>
      <c r="B255">
        <v>171.82017500000001</v>
      </c>
      <c r="C255">
        <f t="shared" si="6"/>
        <v>0.99034727671750855</v>
      </c>
      <c r="D255" s="9">
        <v>44655</v>
      </c>
      <c r="E255">
        <v>4582.64013671875</v>
      </c>
      <c r="F255">
        <f t="shared" si="7"/>
        <v>1.0080909386878794</v>
      </c>
    </row>
    <row r="256" spans="1:6" x14ac:dyDescent="0.25">
      <c r="A256" s="9">
        <v>44656</v>
      </c>
      <c r="B256">
        <v>172.93014500000001</v>
      </c>
      <c r="C256">
        <f t="shared" si="6"/>
        <v>1.0064600679169371</v>
      </c>
      <c r="D256" s="9">
        <v>44656</v>
      </c>
      <c r="E256">
        <v>4525.1201171875</v>
      </c>
      <c r="F256">
        <f t="shared" si="7"/>
        <v>0.98744827919819267</v>
      </c>
    </row>
    <row r="257" spans="1:6" x14ac:dyDescent="0.25">
      <c r="A257" s="9">
        <v>44657</v>
      </c>
      <c r="B257">
        <v>177.428406</v>
      </c>
      <c r="C257">
        <f t="shared" si="6"/>
        <v>1.0260120119600893</v>
      </c>
      <c r="D257" s="9">
        <v>44657</v>
      </c>
      <c r="E257">
        <v>4481.14990234375</v>
      </c>
      <c r="F257">
        <f t="shared" si="7"/>
        <v>0.9902830833867281</v>
      </c>
    </row>
    <row r="258" spans="1:6" x14ac:dyDescent="0.25">
      <c r="A258" s="9">
        <v>44658</v>
      </c>
      <c r="B258">
        <v>176.97079500000001</v>
      </c>
      <c r="C258">
        <f t="shared" si="6"/>
        <v>0.99742086957597997</v>
      </c>
      <c r="D258" s="9">
        <v>44658</v>
      </c>
      <c r="E258">
        <v>4500.2099609375</v>
      </c>
      <c r="F258">
        <f t="shared" si="7"/>
        <v>1.0042533856284925</v>
      </c>
    </row>
    <row r="259" spans="1:6" x14ac:dyDescent="0.25">
      <c r="A259" s="9">
        <v>44659</v>
      </c>
      <c r="B259">
        <v>177.321304</v>
      </c>
      <c r="C259">
        <f t="shared" si="6"/>
        <v>1.0019806036357579</v>
      </c>
      <c r="D259" s="9">
        <v>44659</v>
      </c>
      <c r="E259">
        <v>4488.27978515625</v>
      </c>
      <c r="F259">
        <f t="shared" si="7"/>
        <v>0.99734897351794571</v>
      </c>
    </row>
    <row r="260" spans="1:6" x14ac:dyDescent="0.25">
      <c r="A260" s="9">
        <v>44662</v>
      </c>
      <c r="B260">
        <v>175.10137900000001</v>
      </c>
      <c r="C260">
        <f t="shared" ref="C260:C323" si="8">B260/B259</f>
        <v>0.98748077670351453</v>
      </c>
      <c r="D260" s="9">
        <v>44662</v>
      </c>
      <c r="E260">
        <v>4412.52978515625</v>
      </c>
      <c r="F260">
        <f t="shared" ref="F260:F323" si="9">E260/E259</f>
        <v>0.98312270989644579</v>
      </c>
    </row>
    <row r="261" spans="1:6" x14ac:dyDescent="0.25">
      <c r="A261" s="9">
        <v>44663</v>
      </c>
      <c r="B261">
        <v>175.15978999999999</v>
      </c>
      <c r="C261">
        <f t="shared" si="8"/>
        <v>1.0003335838948475</v>
      </c>
      <c r="D261" s="9">
        <v>44663</v>
      </c>
      <c r="E261">
        <v>4397.4501953125</v>
      </c>
      <c r="F261">
        <f t="shared" si="9"/>
        <v>0.99658255228225823</v>
      </c>
    </row>
    <row r="262" spans="1:6" x14ac:dyDescent="0.25">
      <c r="A262" s="9">
        <v>44664</v>
      </c>
      <c r="B262">
        <v>175.89979600000001</v>
      </c>
      <c r="C262">
        <f t="shared" si="8"/>
        <v>1.0042247481570972</v>
      </c>
      <c r="D262" s="9">
        <v>44664</v>
      </c>
      <c r="E262">
        <v>4446.58984375</v>
      </c>
      <c r="F262">
        <f t="shared" si="9"/>
        <v>1.0111745775972361</v>
      </c>
    </row>
    <row r="263" spans="1:6" x14ac:dyDescent="0.25">
      <c r="A263" s="9">
        <v>44665</v>
      </c>
      <c r="B263">
        <v>175.15978999999999</v>
      </c>
      <c r="C263">
        <f t="shared" si="8"/>
        <v>0.99579302525171765</v>
      </c>
      <c r="D263" s="9">
        <v>44665</v>
      </c>
      <c r="E263">
        <v>4392.58984375</v>
      </c>
      <c r="F263">
        <f t="shared" si="9"/>
        <v>0.98785586215560206</v>
      </c>
    </row>
    <row r="264" spans="1:6" x14ac:dyDescent="0.25">
      <c r="A264" s="9">
        <v>44669</v>
      </c>
      <c r="B264">
        <v>172.978836</v>
      </c>
      <c r="C264">
        <f t="shared" si="8"/>
        <v>0.98754877475018676</v>
      </c>
      <c r="D264" s="9">
        <v>44669</v>
      </c>
      <c r="E264">
        <v>4391.68994140625</v>
      </c>
      <c r="F264">
        <f t="shared" si="9"/>
        <v>0.99979513171596701</v>
      </c>
    </row>
    <row r="265" spans="1:6" x14ac:dyDescent="0.25">
      <c r="A265" s="9">
        <v>44670</v>
      </c>
      <c r="B265">
        <v>178.25602699999999</v>
      </c>
      <c r="C265">
        <f t="shared" si="8"/>
        <v>1.0305077263902966</v>
      </c>
      <c r="D265" s="9">
        <v>44670</v>
      </c>
      <c r="E265">
        <v>4462.2099609375</v>
      </c>
      <c r="F265">
        <f t="shared" si="9"/>
        <v>1.0160576043555272</v>
      </c>
    </row>
    <row r="266" spans="1:6" x14ac:dyDescent="0.25">
      <c r="A266" s="9">
        <v>44671</v>
      </c>
      <c r="B266">
        <v>179.04466199999999</v>
      </c>
      <c r="C266">
        <f t="shared" si="8"/>
        <v>1.0044241701852807</v>
      </c>
      <c r="D266" s="9">
        <v>44671</v>
      </c>
      <c r="E266">
        <v>4459.4501953125</v>
      </c>
      <c r="F266">
        <f t="shared" si="9"/>
        <v>0.99938152492841903</v>
      </c>
    </row>
    <row r="267" spans="1:6" x14ac:dyDescent="0.25">
      <c r="A267" s="9">
        <v>44672</v>
      </c>
      <c r="B267">
        <v>178.52864099999999</v>
      </c>
      <c r="C267">
        <f t="shared" si="8"/>
        <v>0.99711792022037493</v>
      </c>
      <c r="D267" s="9">
        <v>44672</v>
      </c>
      <c r="E267">
        <v>4393.66015625</v>
      </c>
      <c r="F267">
        <f t="shared" si="9"/>
        <v>0.98524705150162806</v>
      </c>
    </row>
    <row r="268" spans="1:6" x14ac:dyDescent="0.25">
      <c r="A268" s="9">
        <v>44673</v>
      </c>
      <c r="B268">
        <v>176.75657699999999</v>
      </c>
      <c r="C268">
        <f t="shared" si="8"/>
        <v>0.99007406324232317</v>
      </c>
      <c r="D268" s="9">
        <v>44673</v>
      </c>
      <c r="E268">
        <v>4271.77978515625</v>
      </c>
      <c r="F268">
        <f t="shared" si="9"/>
        <v>0.97225994574924635</v>
      </c>
    </row>
    <row r="269" spans="1:6" x14ac:dyDescent="0.25">
      <c r="A269" s="9">
        <v>44676</v>
      </c>
      <c r="B269">
        <v>181.10879499999999</v>
      </c>
      <c r="C269">
        <f t="shared" si="8"/>
        <v>1.0246226651017347</v>
      </c>
      <c r="D269" s="9">
        <v>44676</v>
      </c>
      <c r="E269">
        <v>4296.1201171875</v>
      </c>
      <c r="F269">
        <f t="shared" si="9"/>
        <v>1.0056979369853822</v>
      </c>
    </row>
    <row r="270" spans="1:6" x14ac:dyDescent="0.25">
      <c r="A270" s="9">
        <v>44677</v>
      </c>
      <c r="B270">
        <v>179.81384299999999</v>
      </c>
      <c r="C270">
        <f t="shared" si="8"/>
        <v>0.99284986684384935</v>
      </c>
      <c r="D270" s="9">
        <v>44677</v>
      </c>
      <c r="E270">
        <v>4175.2001953125</v>
      </c>
      <c r="F270">
        <f t="shared" si="9"/>
        <v>0.97185369156899615</v>
      </c>
    </row>
    <row r="271" spans="1:6" x14ac:dyDescent="0.25">
      <c r="A271" s="9">
        <v>44678</v>
      </c>
      <c r="B271">
        <v>177.30183400000001</v>
      </c>
      <c r="C271">
        <f t="shared" si="8"/>
        <v>0.98602994653754228</v>
      </c>
      <c r="D271" s="9">
        <v>44678</v>
      </c>
      <c r="E271">
        <v>4183.9599609375</v>
      </c>
      <c r="F271">
        <f t="shared" si="9"/>
        <v>1.0020980468517018</v>
      </c>
    </row>
    <row r="272" spans="1:6" x14ac:dyDescent="0.25">
      <c r="A272" s="9">
        <v>44679</v>
      </c>
      <c r="B272">
        <v>178.62600699999999</v>
      </c>
      <c r="C272">
        <f t="shared" si="8"/>
        <v>1.007468467585056</v>
      </c>
      <c r="D272" s="9">
        <v>44679</v>
      </c>
      <c r="E272">
        <v>4287.5</v>
      </c>
      <c r="F272">
        <f t="shared" si="9"/>
        <v>1.0247469000729394</v>
      </c>
    </row>
    <row r="273" spans="1:6" x14ac:dyDescent="0.25">
      <c r="A273" s="9">
        <v>44680</v>
      </c>
      <c r="B273">
        <v>175.705063</v>
      </c>
      <c r="C273">
        <f t="shared" si="8"/>
        <v>0.98364771150037522</v>
      </c>
      <c r="D273" s="9">
        <v>44680</v>
      </c>
      <c r="E273">
        <v>4131.93017578125</v>
      </c>
      <c r="F273">
        <f t="shared" si="9"/>
        <v>0.96371549289358605</v>
      </c>
    </row>
    <row r="274" spans="1:6" x14ac:dyDescent="0.25">
      <c r="A274" s="9">
        <v>44683</v>
      </c>
      <c r="B274">
        <v>173.932999</v>
      </c>
      <c r="C274">
        <f t="shared" si="8"/>
        <v>0.98991455357208458</v>
      </c>
      <c r="D274" s="9">
        <v>44683</v>
      </c>
      <c r="E274">
        <v>4155.3798828125</v>
      </c>
      <c r="F274">
        <f t="shared" si="9"/>
        <v>1.0056752428123537</v>
      </c>
    </row>
    <row r="275" spans="1:6" x14ac:dyDescent="0.25">
      <c r="A275" s="9">
        <v>44684</v>
      </c>
      <c r="B275">
        <v>173.59222399999999</v>
      </c>
      <c r="C275">
        <f t="shared" si="8"/>
        <v>0.99804076856054202</v>
      </c>
      <c r="D275" s="9">
        <v>44684</v>
      </c>
      <c r="E275">
        <v>4175.47998046875</v>
      </c>
      <c r="F275">
        <f t="shared" si="9"/>
        <v>1.0048371263814864</v>
      </c>
    </row>
    <row r="276" spans="1:6" x14ac:dyDescent="0.25">
      <c r="A276" s="9">
        <v>44685</v>
      </c>
      <c r="B276">
        <v>175.45188899999999</v>
      </c>
      <c r="C276">
        <f t="shared" si="8"/>
        <v>1.0107128358468407</v>
      </c>
      <c r="D276" s="9">
        <v>44685</v>
      </c>
      <c r="E276">
        <v>4300.169921875</v>
      </c>
      <c r="F276">
        <f t="shared" si="9"/>
        <v>1.0298624210844023</v>
      </c>
    </row>
    <row r="277" spans="1:6" x14ac:dyDescent="0.25">
      <c r="A277" s="9">
        <v>44686</v>
      </c>
      <c r="B277">
        <v>172.10253900000001</v>
      </c>
      <c r="C277">
        <f t="shared" si="8"/>
        <v>0.9809101513862869</v>
      </c>
      <c r="D277" s="9">
        <v>44686</v>
      </c>
      <c r="E277">
        <v>4146.8701171875</v>
      </c>
      <c r="F277">
        <f t="shared" si="9"/>
        <v>0.96435029139019302</v>
      </c>
    </row>
    <row r="278" spans="1:6" x14ac:dyDescent="0.25">
      <c r="A278" s="9">
        <v>44687</v>
      </c>
      <c r="B278">
        <v>171.72280900000001</v>
      </c>
      <c r="C278">
        <f t="shared" si="8"/>
        <v>0.99779358281286024</v>
      </c>
      <c r="D278" s="9">
        <v>44687</v>
      </c>
      <c r="E278">
        <v>4123.33984375</v>
      </c>
      <c r="F278">
        <f t="shared" si="9"/>
        <v>0.99432577515751597</v>
      </c>
    </row>
    <row r="279" spans="1:6" x14ac:dyDescent="0.25">
      <c r="A279" s="9">
        <v>44690</v>
      </c>
      <c r="B279">
        <v>172.657501</v>
      </c>
      <c r="C279">
        <f t="shared" si="8"/>
        <v>1.0054430276644262</v>
      </c>
      <c r="D279" s="9">
        <v>44690</v>
      </c>
      <c r="E279">
        <v>3991.23999023437</v>
      </c>
      <c r="F279">
        <f t="shared" si="9"/>
        <v>0.96796289936764202</v>
      </c>
    </row>
    <row r="280" spans="1:6" x14ac:dyDescent="0.25">
      <c r="A280" s="9">
        <v>44691</v>
      </c>
      <c r="B280">
        <v>172.42382799999999</v>
      </c>
      <c r="C280">
        <f t="shared" si="8"/>
        <v>0.99864660962514451</v>
      </c>
      <c r="D280" s="9">
        <v>44691</v>
      </c>
      <c r="E280">
        <v>4001.05004882812</v>
      </c>
      <c r="F280">
        <f t="shared" si="9"/>
        <v>1.0024578974498535</v>
      </c>
    </row>
    <row r="281" spans="1:6" x14ac:dyDescent="0.25">
      <c r="A281" s="9">
        <v>44692</v>
      </c>
      <c r="B281">
        <v>171.489136</v>
      </c>
      <c r="C281">
        <f t="shared" si="8"/>
        <v>0.99457910190927912</v>
      </c>
      <c r="D281" s="9">
        <v>44692</v>
      </c>
      <c r="E281">
        <v>3935.17993164062</v>
      </c>
      <c r="F281">
        <f t="shared" si="9"/>
        <v>0.98353679249606163</v>
      </c>
    </row>
    <row r="282" spans="1:6" x14ac:dyDescent="0.25">
      <c r="A282" s="9">
        <v>44693</v>
      </c>
      <c r="B282">
        <v>173.18327300000001</v>
      </c>
      <c r="C282">
        <f t="shared" si="8"/>
        <v>1.0098789756570936</v>
      </c>
      <c r="D282" s="9">
        <v>44693</v>
      </c>
      <c r="E282">
        <v>3930.080078125</v>
      </c>
      <c r="F282">
        <f t="shared" si="9"/>
        <v>0.99870403549412956</v>
      </c>
    </row>
    <row r="283" spans="1:6" x14ac:dyDescent="0.25">
      <c r="A283" s="9">
        <v>44694</v>
      </c>
      <c r="B283">
        <v>172.19016999999999</v>
      </c>
      <c r="C283">
        <f t="shared" si="8"/>
        <v>0.9942655951536381</v>
      </c>
      <c r="D283" s="9">
        <v>44694</v>
      </c>
      <c r="E283">
        <v>4023.88989257812</v>
      </c>
      <c r="F283">
        <f t="shared" si="9"/>
        <v>1.0238696954230704</v>
      </c>
    </row>
    <row r="284" spans="1:6" x14ac:dyDescent="0.25">
      <c r="A284" s="9">
        <v>44697</v>
      </c>
      <c r="B284">
        <v>173.38777200000001</v>
      </c>
      <c r="C284">
        <f t="shared" si="8"/>
        <v>1.0069551124782559</v>
      </c>
      <c r="D284" s="9">
        <v>44697</v>
      </c>
      <c r="E284">
        <v>4008.01000976562</v>
      </c>
      <c r="F284">
        <f t="shared" si="9"/>
        <v>0.99605359907044433</v>
      </c>
    </row>
    <row r="285" spans="1:6" x14ac:dyDescent="0.25">
      <c r="A285" s="9">
        <v>44698</v>
      </c>
      <c r="B285">
        <v>174.10827599999999</v>
      </c>
      <c r="C285">
        <f t="shared" si="8"/>
        <v>1.0041554487475621</v>
      </c>
      <c r="D285" s="9">
        <v>44698</v>
      </c>
      <c r="E285">
        <v>4088.85009765625</v>
      </c>
      <c r="F285">
        <f t="shared" si="9"/>
        <v>1.020169632234865</v>
      </c>
    </row>
    <row r="286" spans="1:6" x14ac:dyDescent="0.25">
      <c r="A286" s="9">
        <v>44699</v>
      </c>
      <c r="B286">
        <v>170.87574799999999</v>
      </c>
      <c r="C286">
        <f t="shared" si="8"/>
        <v>0.98143380616783549</v>
      </c>
      <c r="D286" s="9">
        <v>44699</v>
      </c>
      <c r="E286">
        <v>3923.67993164062</v>
      </c>
      <c r="F286">
        <f t="shared" si="9"/>
        <v>0.95960473921254619</v>
      </c>
    </row>
    <row r="287" spans="1:6" x14ac:dyDescent="0.25">
      <c r="A287" s="9">
        <v>44700</v>
      </c>
      <c r="B287">
        <v>169.356842</v>
      </c>
      <c r="C287">
        <f t="shared" si="8"/>
        <v>0.99111104988403631</v>
      </c>
      <c r="D287" s="9">
        <v>44700</v>
      </c>
      <c r="E287">
        <v>3900.7900390625</v>
      </c>
      <c r="F287">
        <f t="shared" si="9"/>
        <v>0.99416621819900863</v>
      </c>
    </row>
    <row r="288" spans="1:6" x14ac:dyDescent="0.25">
      <c r="A288" s="9">
        <v>44701</v>
      </c>
      <c r="B288">
        <v>172.316757</v>
      </c>
      <c r="C288">
        <f t="shared" si="8"/>
        <v>1.0174773865941595</v>
      </c>
      <c r="D288" s="9">
        <v>44701</v>
      </c>
      <c r="E288">
        <v>3901.36010742187</v>
      </c>
      <c r="F288">
        <f t="shared" si="9"/>
        <v>1.0001461417696573</v>
      </c>
    </row>
    <row r="289" spans="1:6" x14ac:dyDescent="0.25">
      <c r="A289" s="9">
        <v>44704</v>
      </c>
      <c r="B289">
        <v>175.83461</v>
      </c>
      <c r="C289">
        <f t="shared" si="8"/>
        <v>1.0204150371748233</v>
      </c>
      <c r="D289" s="9">
        <v>44704</v>
      </c>
      <c r="E289">
        <v>3973.75</v>
      </c>
      <c r="F289">
        <f t="shared" si="9"/>
        <v>1.0185550399309249</v>
      </c>
    </row>
    <row r="290" spans="1:6" x14ac:dyDescent="0.25">
      <c r="A290" s="9">
        <v>44705</v>
      </c>
      <c r="B290">
        <v>177.755234</v>
      </c>
      <c r="C290">
        <f t="shared" si="8"/>
        <v>1.0109229007872795</v>
      </c>
      <c r="D290" s="9">
        <v>44705</v>
      </c>
      <c r="E290">
        <v>3941.47998046875</v>
      </c>
      <c r="F290">
        <f t="shared" si="9"/>
        <v>0.99187920238282479</v>
      </c>
    </row>
    <row r="291" spans="1:6" x14ac:dyDescent="0.25">
      <c r="A291" s="9">
        <v>44706</v>
      </c>
      <c r="B291">
        <v>176.01100199999999</v>
      </c>
      <c r="C291">
        <f t="shared" si="8"/>
        <v>0.99018745068288672</v>
      </c>
      <c r="D291" s="9">
        <v>44706</v>
      </c>
      <c r="E291">
        <v>3978.72998046875</v>
      </c>
      <c r="F291">
        <f t="shared" si="9"/>
        <v>1.0094507647342077</v>
      </c>
    </row>
    <row r="292" spans="1:6" x14ac:dyDescent="0.25">
      <c r="A292" s="9">
        <v>44707</v>
      </c>
      <c r="B292">
        <v>175.854218</v>
      </c>
      <c r="C292">
        <f t="shared" si="8"/>
        <v>0.99910923750096037</v>
      </c>
      <c r="D292" s="9">
        <v>44707</v>
      </c>
      <c r="E292">
        <v>4057.84008789062</v>
      </c>
      <c r="F292">
        <f t="shared" si="9"/>
        <v>1.0198832561672229</v>
      </c>
    </row>
    <row r="293" spans="1:6" x14ac:dyDescent="0.25">
      <c r="A293" s="9">
        <v>44708</v>
      </c>
      <c r="B293">
        <v>177.45146199999999</v>
      </c>
      <c r="C293">
        <f t="shared" si="8"/>
        <v>1.0090827733230714</v>
      </c>
      <c r="D293" s="9">
        <v>44708</v>
      </c>
      <c r="E293">
        <v>4158.240234375</v>
      </c>
      <c r="F293">
        <f t="shared" si="9"/>
        <v>1.0247422629551108</v>
      </c>
    </row>
    <row r="294" spans="1:6" x14ac:dyDescent="0.25">
      <c r="A294" s="9">
        <v>44712</v>
      </c>
      <c r="B294">
        <v>175.92280600000001</v>
      </c>
      <c r="C294">
        <f t="shared" si="8"/>
        <v>0.9913854978551826</v>
      </c>
      <c r="D294" s="9">
        <v>44712</v>
      </c>
      <c r="E294">
        <v>4132.14990234375</v>
      </c>
      <c r="F294">
        <f t="shared" si="9"/>
        <v>0.99372563138234093</v>
      </c>
    </row>
    <row r="295" spans="1:6" x14ac:dyDescent="0.25">
      <c r="A295" s="9">
        <v>44713</v>
      </c>
      <c r="B295">
        <v>174.13938899999999</v>
      </c>
      <c r="C295">
        <f t="shared" si="8"/>
        <v>0.98986250253420804</v>
      </c>
      <c r="D295" s="9">
        <v>44713</v>
      </c>
      <c r="E295">
        <v>4101.22998046875</v>
      </c>
      <c r="F295">
        <f t="shared" si="9"/>
        <v>0.99251723131886815</v>
      </c>
    </row>
    <row r="296" spans="1:6" x14ac:dyDescent="0.25">
      <c r="A296" s="9">
        <v>44714</v>
      </c>
      <c r="B296">
        <v>173.590622</v>
      </c>
      <c r="C296">
        <f t="shared" si="8"/>
        <v>0.99684869113673069</v>
      </c>
      <c r="D296" s="9">
        <v>44714</v>
      </c>
      <c r="E296">
        <v>4176.81982421875</v>
      </c>
      <c r="F296">
        <f t="shared" si="9"/>
        <v>1.0184310180384861</v>
      </c>
    </row>
    <row r="297" spans="1:6" x14ac:dyDescent="0.25">
      <c r="A297" s="9">
        <v>44715</v>
      </c>
      <c r="B297">
        <v>172.875305</v>
      </c>
      <c r="C297">
        <f t="shared" si="8"/>
        <v>0.99587928776475032</v>
      </c>
      <c r="D297" s="9">
        <v>44715</v>
      </c>
      <c r="E297">
        <v>4108.5400390625</v>
      </c>
      <c r="F297">
        <f t="shared" si="9"/>
        <v>0.98365268600758438</v>
      </c>
    </row>
    <row r="298" spans="1:6" x14ac:dyDescent="0.25">
      <c r="A298" s="9">
        <v>44718</v>
      </c>
      <c r="B298">
        <v>172.855682</v>
      </c>
      <c r="C298">
        <f t="shared" si="8"/>
        <v>0.99988649043887445</v>
      </c>
      <c r="D298" s="9">
        <v>44718</v>
      </c>
      <c r="E298">
        <v>4121.43017578125</v>
      </c>
      <c r="F298">
        <f t="shared" si="9"/>
        <v>1.0031374007789131</v>
      </c>
    </row>
    <row r="299" spans="1:6" x14ac:dyDescent="0.25">
      <c r="A299" s="9">
        <v>44719</v>
      </c>
      <c r="B299">
        <v>174.75671399999999</v>
      </c>
      <c r="C299">
        <f t="shared" si="8"/>
        <v>1.0109977987301568</v>
      </c>
      <c r="D299" s="9">
        <v>44719</v>
      </c>
      <c r="E299">
        <v>4160.68017578125</v>
      </c>
      <c r="F299">
        <f t="shared" si="9"/>
        <v>1.009523393173235</v>
      </c>
    </row>
    <row r="300" spans="1:6" x14ac:dyDescent="0.25">
      <c r="A300" s="9">
        <v>44720</v>
      </c>
      <c r="B300">
        <v>173.71800200000001</v>
      </c>
      <c r="C300">
        <f t="shared" si="8"/>
        <v>0.99405623980775937</v>
      </c>
      <c r="D300" s="9">
        <v>44720</v>
      </c>
      <c r="E300">
        <v>4115.77001953125</v>
      </c>
      <c r="F300">
        <f t="shared" si="9"/>
        <v>0.98920605421406438</v>
      </c>
    </row>
    <row r="301" spans="1:6" x14ac:dyDescent="0.25">
      <c r="A301" s="9">
        <v>44721</v>
      </c>
      <c r="B301">
        <v>170.21975699999999</v>
      </c>
      <c r="C301">
        <f t="shared" si="8"/>
        <v>0.97986250728349944</v>
      </c>
      <c r="D301" s="9">
        <v>44721</v>
      </c>
      <c r="E301">
        <v>4017.82006835937</v>
      </c>
      <c r="F301">
        <f t="shared" si="9"/>
        <v>0.97620130602364519</v>
      </c>
    </row>
    <row r="302" spans="1:6" x14ac:dyDescent="0.25">
      <c r="A302" s="9">
        <v>44722</v>
      </c>
      <c r="B302">
        <v>169.08303799999999</v>
      </c>
      <c r="C302">
        <f t="shared" si="8"/>
        <v>0.99332205015426034</v>
      </c>
      <c r="D302" s="9">
        <v>44722</v>
      </c>
      <c r="E302">
        <v>3900.86010742187</v>
      </c>
      <c r="F302">
        <f t="shared" si="9"/>
        <v>0.97088969666447522</v>
      </c>
    </row>
    <row r="303" spans="1:6" x14ac:dyDescent="0.25">
      <c r="A303" s="9">
        <v>44725</v>
      </c>
      <c r="B303">
        <v>167.378006</v>
      </c>
      <c r="C303">
        <f t="shared" si="8"/>
        <v>0.9899160080149495</v>
      </c>
      <c r="D303" s="9">
        <v>44725</v>
      </c>
      <c r="E303">
        <v>3749.6298828125</v>
      </c>
      <c r="F303">
        <f t="shared" si="9"/>
        <v>0.96123156933476395</v>
      </c>
    </row>
    <row r="304" spans="1:6" x14ac:dyDescent="0.25">
      <c r="A304" s="9">
        <v>44726</v>
      </c>
      <c r="B304">
        <v>164.81066899999999</v>
      </c>
      <c r="C304">
        <f t="shared" si="8"/>
        <v>0.98466144351128182</v>
      </c>
      <c r="D304" s="9">
        <v>44726</v>
      </c>
      <c r="E304">
        <v>3735.47998046875</v>
      </c>
      <c r="F304">
        <f t="shared" si="9"/>
        <v>0.99622632025400426</v>
      </c>
    </row>
    <row r="305" spans="1:6" x14ac:dyDescent="0.25">
      <c r="A305" s="9">
        <v>44727</v>
      </c>
      <c r="B305">
        <v>166.57449299999999</v>
      </c>
      <c r="C305">
        <f t="shared" si="8"/>
        <v>1.0107021226884285</v>
      </c>
      <c r="D305" s="9">
        <v>44727</v>
      </c>
      <c r="E305">
        <v>3789.98999023437</v>
      </c>
      <c r="F305">
        <f t="shared" si="9"/>
        <v>1.0145925048589819</v>
      </c>
    </row>
    <row r="306" spans="1:6" x14ac:dyDescent="0.25">
      <c r="A306" s="9">
        <v>44728</v>
      </c>
      <c r="B306">
        <v>166.662689</v>
      </c>
      <c r="C306">
        <f t="shared" si="8"/>
        <v>1.0005294688184945</v>
      </c>
      <c r="D306" s="9">
        <v>44728</v>
      </c>
      <c r="E306">
        <v>3666.77001953125</v>
      </c>
      <c r="F306">
        <f t="shared" si="9"/>
        <v>0.96748804851183789</v>
      </c>
    </row>
    <row r="307" spans="1:6" x14ac:dyDescent="0.25">
      <c r="A307" s="9">
        <v>44729</v>
      </c>
      <c r="B307">
        <v>166.05514500000001</v>
      </c>
      <c r="C307">
        <f t="shared" si="8"/>
        <v>0.99635464900005311</v>
      </c>
      <c r="D307" s="9">
        <v>44729</v>
      </c>
      <c r="E307">
        <v>3674.84008789062</v>
      </c>
      <c r="F307">
        <f t="shared" si="9"/>
        <v>1.0022008656982533</v>
      </c>
    </row>
    <row r="308" spans="1:6" x14ac:dyDescent="0.25">
      <c r="A308" s="9">
        <v>44733</v>
      </c>
      <c r="B308">
        <v>169.53379799999999</v>
      </c>
      <c r="C308">
        <f t="shared" si="8"/>
        <v>1.0209487818037797</v>
      </c>
      <c r="D308" s="9">
        <v>44733</v>
      </c>
      <c r="E308">
        <v>3764.7900390625</v>
      </c>
      <c r="F308">
        <f t="shared" si="9"/>
        <v>1.0244772422800883</v>
      </c>
    </row>
    <row r="309" spans="1:6" x14ac:dyDescent="0.25">
      <c r="A309" s="9">
        <v>44734</v>
      </c>
      <c r="B309">
        <v>172.208969</v>
      </c>
      <c r="C309">
        <f t="shared" si="8"/>
        <v>1.0157795733450152</v>
      </c>
      <c r="D309" s="9">
        <v>44734</v>
      </c>
      <c r="E309">
        <v>3759.88989257812</v>
      </c>
      <c r="F309">
        <f t="shared" si="9"/>
        <v>0.99869842768559802</v>
      </c>
    </row>
    <row r="310" spans="1:6" x14ac:dyDescent="0.25">
      <c r="A310" s="9">
        <v>44735</v>
      </c>
      <c r="B310">
        <v>176.05020099999999</v>
      </c>
      <c r="C310">
        <f t="shared" si="8"/>
        <v>1.0223056442548006</v>
      </c>
      <c r="D310" s="9">
        <v>44735</v>
      </c>
      <c r="E310">
        <v>3795.72998046875</v>
      </c>
      <c r="F310">
        <f t="shared" si="9"/>
        <v>1.0095322174091792</v>
      </c>
    </row>
    <row r="311" spans="1:6" x14ac:dyDescent="0.25">
      <c r="A311" s="9">
        <v>44736</v>
      </c>
      <c r="B311">
        <v>178.62735000000001</v>
      </c>
      <c r="C311">
        <f t="shared" si="8"/>
        <v>1.0146387166010677</v>
      </c>
      <c r="D311" s="9">
        <v>44736</v>
      </c>
      <c r="E311">
        <v>3911.73999023437</v>
      </c>
      <c r="F311">
        <f t="shared" si="9"/>
        <v>1.0305632935858344</v>
      </c>
    </row>
    <row r="312" spans="1:6" x14ac:dyDescent="0.25">
      <c r="A312" s="9">
        <v>44739</v>
      </c>
      <c r="B312">
        <v>178.46075400000001</v>
      </c>
      <c r="C312">
        <f t="shared" si="8"/>
        <v>0.99906735446727502</v>
      </c>
      <c r="D312" s="9">
        <v>44739</v>
      </c>
      <c r="E312">
        <v>3900.11010742187</v>
      </c>
      <c r="F312">
        <f t="shared" si="9"/>
        <v>0.99702692846622376</v>
      </c>
    </row>
    <row r="313" spans="1:6" x14ac:dyDescent="0.25">
      <c r="A313" s="9">
        <v>44740</v>
      </c>
      <c r="B313">
        <v>173.38484199999999</v>
      </c>
      <c r="C313">
        <f t="shared" si="8"/>
        <v>0.97155726462973468</v>
      </c>
      <c r="D313" s="9">
        <v>44740</v>
      </c>
      <c r="E313">
        <v>3821.55004882812</v>
      </c>
      <c r="F313">
        <f t="shared" si="9"/>
        <v>0.97985696392410793</v>
      </c>
    </row>
    <row r="314" spans="1:6" x14ac:dyDescent="0.25">
      <c r="A314" s="9">
        <v>44741</v>
      </c>
      <c r="B314">
        <v>173.433853</v>
      </c>
      <c r="C314">
        <f t="shared" si="8"/>
        <v>1.0002826717689659</v>
      </c>
      <c r="D314" s="9">
        <v>44741</v>
      </c>
      <c r="E314">
        <v>3818.830078125</v>
      </c>
      <c r="F314">
        <f t="shared" si="9"/>
        <v>0.99928825459084225</v>
      </c>
    </row>
    <row r="315" spans="1:6" x14ac:dyDescent="0.25">
      <c r="A315" s="9">
        <v>44742</v>
      </c>
      <c r="B315">
        <v>173.94338999999999</v>
      </c>
      <c r="C315">
        <f t="shared" si="8"/>
        <v>1.0029379327691001</v>
      </c>
      <c r="D315" s="9">
        <v>44742</v>
      </c>
      <c r="E315">
        <v>3785.3798828125</v>
      </c>
      <c r="F315">
        <f t="shared" si="9"/>
        <v>0.99124072173200128</v>
      </c>
    </row>
    <row r="316" spans="1:6" x14ac:dyDescent="0.25">
      <c r="A316" s="9">
        <v>44743</v>
      </c>
      <c r="B316">
        <v>175.91301000000001</v>
      </c>
      <c r="C316">
        <f t="shared" si="8"/>
        <v>1.0113233391622414</v>
      </c>
      <c r="D316" s="9">
        <v>44743</v>
      </c>
      <c r="E316">
        <v>3825.330078125</v>
      </c>
      <c r="F316">
        <f t="shared" si="9"/>
        <v>1.0105538140290473</v>
      </c>
    </row>
    <row r="317" spans="1:6" x14ac:dyDescent="0.25">
      <c r="A317" s="9">
        <v>44747</v>
      </c>
      <c r="B317">
        <v>174.56073000000001</v>
      </c>
      <c r="C317">
        <f t="shared" si="8"/>
        <v>0.99231279141889506</v>
      </c>
      <c r="D317" s="9">
        <v>44747</v>
      </c>
      <c r="E317">
        <v>3831.38989257812</v>
      </c>
      <c r="F317">
        <f t="shared" si="9"/>
        <v>1.0015841285142353</v>
      </c>
    </row>
    <row r="318" spans="1:6" x14ac:dyDescent="0.25">
      <c r="A318" s="9">
        <v>44748</v>
      </c>
      <c r="B318">
        <v>174.71751399999999</v>
      </c>
      <c r="C318">
        <f t="shared" si="8"/>
        <v>1.0008981630633647</v>
      </c>
      <c r="D318" s="9">
        <v>44748</v>
      </c>
      <c r="E318">
        <v>3845.080078125</v>
      </c>
      <c r="F318">
        <f t="shared" si="9"/>
        <v>1.0035731642904313</v>
      </c>
    </row>
    <row r="319" spans="1:6" x14ac:dyDescent="0.25">
      <c r="A319" s="9">
        <v>44749</v>
      </c>
      <c r="B319">
        <v>174.913498</v>
      </c>
      <c r="C319">
        <f t="shared" si="8"/>
        <v>1.0011217192570632</v>
      </c>
      <c r="D319" s="9">
        <v>44749</v>
      </c>
      <c r="E319">
        <v>3902.6201171875</v>
      </c>
      <c r="F319">
        <f t="shared" si="9"/>
        <v>1.0149645879652418</v>
      </c>
    </row>
    <row r="320" spans="1:6" x14ac:dyDescent="0.25">
      <c r="A320" s="9">
        <v>44750</v>
      </c>
      <c r="B320">
        <v>174.69792200000001</v>
      </c>
      <c r="C320">
        <f t="shared" si="8"/>
        <v>0.99876752793543699</v>
      </c>
      <c r="D320" s="9">
        <v>44750</v>
      </c>
      <c r="E320">
        <v>3899.3798828125</v>
      </c>
      <c r="F320">
        <f t="shared" si="9"/>
        <v>0.99916972847018093</v>
      </c>
    </row>
    <row r="321" spans="1:6" x14ac:dyDescent="0.25">
      <c r="A321" s="9">
        <v>44753</v>
      </c>
      <c r="B321">
        <v>174.766525</v>
      </c>
      <c r="C321">
        <f t="shared" si="8"/>
        <v>1.0003926949972535</v>
      </c>
      <c r="D321" s="9">
        <v>44753</v>
      </c>
      <c r="E321">
        <v>3854.42993164062</v>
      </c>
      <c r="F321">
        <f t="shared" si="9"/>
        <v>0.98847253857722139</v>
      </c>
    </row>
    <row r="322" spans="1:6" x14ac:dyDescent="0.25">
      <c r="A322" s="9">
        <v>44754</v>
      </c>
      <c r="B322">
        <v>172.316757</v>
      </c>
      <c r="C322">
        <f t="shared" si="8"/>
        <v>0.9859826245329304</v>
      </c>
      <c r="D322" s="9">
        <v>44754</v>
      </c>
      <c r="E322">
        <v>3818.80004882812</v>
      </c>
      <c r="F322">
        <f t="shared" si="9"/>
        <v>0.99075612128267843</v>
      </c>
    </row>
    <row r="323" spans="1:6" x14ac:dyDescent="0.25">
      <c r="A323" s="9">
        <v>44755</v>
      </c>
      <c r="B323">
        <v>171.91497799999999</v>
      </c>
      <c r="C323">
        <f t="shared" si="8"/>
        <v>0.99766836953645777</v>
      </c>
      <c r="D323" s="9">
        <v>44755</v>
      </c>
      <c r="E323">
        <v>3801.78002929687</v>
      </c>
      <c r="F323">
        <f t="shared" si="9"/>
        <v>0.99554309748778991</v>
      </c>
    </row>
    <row r="324" spans="1:6" x14ac:dyDescent="0.25">
      <c r="A324" s="9">
        <v>44756</v>
      </c>
      <c r="B324">
        <v>172.15016199999999</v>
      </c>
      <c r="C324">
        <f t="shared" ref="C324:C387" si="10">B324/B323</f>
        <v>1.0013680250710908</v>
      </c>
      <c r="D324" s="9">
        <v>44756</v>
      </c>
      <c r="E324">
        <v>3790.3798828125</v>
      </c>
      <c r="F324">
        <f t="shared" ref="F324:F387" si="11">E324/E323</f>
        <v>0.99700136609784906</v>
      </c>
    </row>
    <row r="325" spans="1:6" x14ac:dyDescent="0.25">
      <c r="A325" s="9">
        <v>44757</v>
      </c>
      <c r="B325">
        <v>174.64892599999999</v>
      </c>
      <c r="C325">
        <f t="shared" si="10"/>
        <v>1.0145150255507747</v>
      </c>
      <c r="D325" s="9">
        <v>44757</v>
      </c>
      <c r="E325">
        <v>3863.15991210937</v>
      </c>
      <c r="F325">
        <f t="shared" si="11"/>
        <v>1.0192012493594353</v>
      </c>
    </row>
    <row r="326" spans="1:6" x14ac:dyDescent="0.25">
      <c r="A326" s="9">
        <v>44760</v>
      </c>
      <c r="B326">
        <v>170.72929400000001</v>
      </c>
      <c r="C326">
        <f t="shared" si="10"/>
        <v>0.97755707928029301</v>
      </c>
      <c r="D326" s="9">
        <v>44760</v>
      </c>
      <c r="E326">
        <v>3830.85009765625</v>
      </c>
      <c r="F326">
        <f t="shared" si="11"/>
        <v>0.99163642841916988</v>
      </c>
    </row>
    <row r="327" spans="1:6" x14ac:dyDescent="0.25">
      <c r="A327" s="9">
        <v>44761</v>
      </c>
      <c r="B327">
        <v>168.240341</v>
      </c>
      <c r="C327">
        <f t="shared" si="10"/>
        <v>0.98542164064709359</v>
      </c>
      <c r="D327" s="9">
        <v>44761</v>
      </c>
      <c r="E327">
        <v>3936.68994140625</v>
      </c>
      <c r="F327">
        <f t="shared" si="11"/>
        <v>1.0276282916459596</v>
      </c>
    </row>
    <row r="328" spans="1:6" x14ac:dyDescent="0.25">
      <c r="A328" s="9">
        <v>44762</v>
      </c>
      <c r="B328">
        <v>167.28002900000001</v>
      </c>
      <c r="C328">
        <f t="shared" si="10"/>
        <v>0.99429202298157504</v>
      </c>
      <c r="D328" s="9">
        <v>44762</v>
      </c>
      <c r="E328">
        <v>3959.89990234375</v>
      </c>
      <c r="F328">
        <f t="shared" si="11"/>
        <v>1.0058958061932632</v>
      </c>
    </row>
    <row r="329" spans="1:6" x14ac:dyDescent="0.25">
      <c r="A329" s="9">
        <v>44763</v>
      </c>
      <c r="B329">
        <v>167.867966</v>
      </c>
      <c r="C329">
        <f t="shared" si="10"/>
        <v>1.0035146873390366</v>
      </c>
      <c r="D329" s="9">
        <v>44763</v>
      </c>
      <c r="E329">
        <v>3998.94995117187</v>
      </c>
      <c r="F329">
        <f t="shared" si="11"/>
        <v>1.0098613727091958</v>
      </c>
    </row>
    <row r="330" spans="1:6" x14ac:dyDescent="0.25">
      <c r="A330" s="9">
        <v>44764</v>
      </c>
      <c r="B330">
        <v>168.66168200000001</v>
      </c>
      <c r="C330">
        <f t="shared" si="10"/>
        <v>1.0047282159837454</v>
      </c>
      <c r="D330" s="9">
        <v>44764</v>
      </c>
      <c r="E330">
        <v>3961.6298828125</v>
      </c>
      <c r="F330">
        <f t="shared" si="11"/>
        <v>0.99066753302365451</v>
      </c>
    </row>
    <row r="331" spans="1:6" x14ac:dyDescent="0.25">
      <c r="A331" s="9">
        <v>44767</v>
      </c>
      <c r="B331">
        <v>168.99485799999999</v>
      </c>
      <c r="C331">
        <f t="shared" si="10"/>
        <v>1.0019754101586629</v>
      </c>
      <c r="D331" s="9">
        <v>44767</v>
      </c>
      <c r="E331">
        <v>3966.84008789062</v>
      </c>
      <c r="F331">
        <f t="shared" si="11"/>
        <v>1.0013151670479679</v>
      </c>
    </row>
    <row r="332" spans="1:6" x14ac:dyDescent="0.25">
      <c r="A332" s="9">
        <v>44768</v>
      </c>
      <c r="B332">
        <v>170.19035299999999</v>
      </c>
      <c r="C332">
        <f t="shared" si="10"/>
        <v>1.0070741501495861</v>
      </c>
      <c r="D332" s="9">
        <v>44768</v>
      </c>
      <c r="E332">
        <v>3921.05004882812</v>
      </c>
      <c r="F332">
        <f t="shared" si="11"/>
        <v>0.98845679733794134</v>
      </c>
    </row>
    <row r="333" spans="1:6" x14ac:dyDescent="0.25">
      <c r="A333" s="9">
        <v>44769</v>
      </c>
      <c r="B333">
        <v>169.71998600000001</v>
      </c>
      <c r="C333">
        <f t="shared" si="10"/>
        <v>0.99723622995246985</v>
      </c>
      <c r="D333" s="9">
        <v>44769</v>
      </c>
      <c r="E333">
        <v>4023.61010742187</v>
      </c>
      <c r="F333">
        <f t="shared" si="11"/>
        <v>1.0261562737829377</v>
      </c>
    </row>
    <row r="334" spans="1:6" x14ac:dyDescent="0.25">
      <c r="A334" s="9">
        <v>44770</v>
      </c>
      <c r="B334">
        <v>170.69989000000001</v>
      </c>
      <c r="C334">
        <f t="shared" si="10"/>
        <v>1.0057736511950925</v>
      </c>
      <c r="D334" s="9">
        <v>44770</v>
      </c>
      <c r="E334">
        <v>4072.42993164062</v>
      </c>
      <c r="F334">
        <f t="shared" si="11"/>
        <v>1.0121333386971809</v>
      </c>
    </row>
    <row r="335" spans="1:6" x14ac:dyDescent="0.25">
      <c r="A335" s="9">
        <v>44771</v>
      </c>
      <c r="B335">
        <v>171.01345800000001</v>
      </c>
      <c r="C335">
        <f t="shared" si="10"/>
        <v>1.0018369549037203</v>
      </c>
      <c r="D335" s="9">
        <v>44771</v>
      </c>
      <c r="E335">
        <v>4130.2900390625</v>
      </c>
      <c r="F335">
        <f t="shared" si="11"/>
        <v>1.014207760082583</v>
      </c>
    </row>
    <row r="336" spans="1:6" x14ac:dyDescent="0.25">
      <c r="A336" s="9">
        <v>44774</v>
      </c>
      <c r="B336">
        <v>170.415741</v>
      </c>
      <c r="C336">
        <f t="shared" si="10"/>
        <v>0.9965048540214887</v>
      </c>
      <c r="D336" s="9">
        <v>44774</v>
      </c>
      <c r="E336">
        <v>4118.6298828125</v>
      </c>
      <c r="F336">
        <f t="shared" si="11"/>
        <v>0.99717691587280233</v>
      </c>
    </row>
    <row r="337" spans="1:6" x14ac:dyDescent="0.25">
      <c r="A337" s="9">
        <v>44775</v>
      </c>
      <c r="B337">
        <v>169.445618</v>
      </c>
      <c r="C337">
        <f t="shared" si="10"/>
        <v>0.9943073157778306</v>
      </c>
      <c r="D337" s="9">
        <v>44775</v>
      </c>
      <c r="E337">
        <v>4091.18994140625</v>
      </c>
      <c r="F337">
        <f t="shared" si="11"/>
        <v>0.9933376044492952</v>
      </c>
    </row>
    <row r="338" spans="1:6" x14ac:dyDescent="0.25">
      <c r="A338" s="9">
        <v>44776</v>
      </c>
      <c r="B338">
        <v>171.08206200000001</v>
      </c>
      <c r="C338">
        <f t="shared" si="10"/>
        <v>1.0096576354072491</v>
      </c>
      <c r="D338" s="9">
        <v>44776</v>
      </c>
      <c r="E338">
        <v>4155.169921875</v>
      </c>
      <c r="F338">
        <f t="shared" si="11"/>
        <v>1.0156384771631402</v>
      </c>
    </row>
    <row r="339" spans="1:6" x14ac:dyDescent="0.25">
      <c r="A339" s="9">
        <v>44777</v>
      </c>
      <c r="B339">
        <v>168.33831799999999</v>
      </c>
      <c r="C339">
        <f t="shared" si="10"/>
        <v>0.98396240980541827</v>
      </c>
      <c r="D339" s="9">
        <v>44777</v>
      </c>
      <c r="E339">
        <v>4151.93994140625</v>
      </c>
      <c r="F339">
        <f t="shared" si="11"/>
        <v>0.99922265983594416</v>
      </c>
    </row>
    <row r="340" spans="1:6" x14ac:dyDescent="0.25">
      <c r="A340" s="9">
        <v>44778</v>
      </c>
      <c r="B340">
        <v>167.671997</v>
      </c>
      <c r="C340">
        <f t="shared" si="10"/>
        <v>0.99604177463624188</v>
      </c>
      <c r="D340" s="9">
        <v>44778</v>
      </c>
      <c r="E340">
        <v>4145.18994140625</v>
      </c>
      <c r="F340">
        <f t="shared" si="11"/>
        <v>0.99837425394026447</v>
      </c>
    </row>
    <row r="341" spans="1:6" x14ac:dyDescent="0.25">
      <c r="A341" s="9">
        <v>44781</v>
      </c>
      <c r="B341">
        <v>166.780258</v>
      </c>
      <c r="C341">
        <f t="shared" si="10"/>
        <v>0.99468164621430499</v>
      </c>
      <c r="D341" s="9">
        <v>44781</v>
      </c>
      <c r="E341">
        <v>4140.06005859375</v>
      </c>
      <c r="F341">
        <f t="shared" si="11"/>
        <v>0.99876244927614588</v>
      </c>
    </row>
    <row r="342" spans="1:6" x14ac:dyDescent="0.25">
      <c r="A342" s="9">
        <v>44782</v>
      </c>
      <c r="B342">
        <v>166.76066599999999</v>
      </c>
      <c r="C342">
        <f t="shared" si="10"/>
        <v>0.99988252806276379</v>
      </c>
      <c r="D342" s="9">
        <v>44782</v>
      </c>
      <c r="E342">
        <v>4122.47021484375</v>
      </c>
      <c r="F342">
        <f t="shared" si="11"/>
        <v>0.99575130710640591</v>
      </c>
    </row>
    <row r="343" spans="1:6" x14ac:dyDescent="0.25">
      <c r="A343" s="9">
        <v>44783</v>
      </c>
      <c r="B343">
        <v>167.24082899999999</v>
      </c>
      <c r="C343">
        <f t="shared" si="10"/>
        <v>1.0028793540558301</v>
      </c>
      <c r="D343" s="9">
        <v>44783</v>
      </c>
      <c r="E343">
        <v>4210.240234375</v>
      </c>
      <c r="F343">
        <f t="shared" si="11"/>
        <v>1.0212906376412902</v>
      </c>
    </row>
    <row r="344" spans="1:6" x14ac:dyDescent="0.25">
      <c r="A344" s="9">
        <v>44784</v>
      </c>
      <c r="B344">
        <v>163.78175400000001</v>
      </c>
      <c r="C344">
        <f t="shared" si="10"/>
        <v>0.9793168030756414</v>
      </c>
      <c r="D344" s="9">
        <v>44784</v>
      </c>
      <c r="E344">
        <v>4207.27001953125</v>
      </c>
      <c r="F344">
        <f t="shared" si="11"/>
        <v>0.9992945260416497</v>
      </c>
    </row>
    <row r="345" spans="1:6" x14ac:dyDescent="0.25">
      <c r="A345" s="9">
        <v>44785</v>
      </c>
      <c r="B345">
        <v>161.97872899999999</v>
      </c>
      <c r="C345">
        <f t="shared" si="10"/>
        <v>0.98899129508650874</v>
      </c>
      <c r="D345" s="9">
        <v>44785</v>
      </c>
      <c r="E345">
        <v>4280.14990234375</v>
      </c>
      <c r="F345">
        <f t="shared" si="11"/>
        <v>1.0173223687745669</v>
      </c>
    </row>
    <row r="346" spans="1:6" x14ac:dyDescent="0.25">
      <c r="A346" s="9">
        <v>44788</v>
      </c>
      <c r="B346">
        <v>162.75285299999999</v>
      </c>
      <c r="C346">
        <f t="shared" si="10"/>
        <v>1.0047791707267935</v>
      </c>
      <c r="D346" s="9">
        <v>44788</v>
      </c>
      <c r="E346">
        <v>4297.14013671875</v>
      </c>
      <c r="F346">
        <f t="shared" si="11"/>
        <v>1.0039695418998518</v>
      </c>
    </row>
    <row r="347" spans="1:6" x14ac:dyDescent="0.25">
      <c r="A347" s="9">
        <v>44789</v>
      </c>
      <c r="B347">
        <v>164.203125</v>
      </c>
      <c r="C347">
        <f t="shared" si="10"/>
        <v>1.0089108852672464</v>
      </c>
      <c r="D347" s="9">
        <v>44789</v>
      </c>
      <c r="E347">
        <v>4305.2001953125</v>
      </c>
      <c r="F347">
        <f t="shared" si="11"/>
        <v>1.0018756797165811</v>
      </c>
    </row>
    <row r="348" spans="1:6" x14ac:dyDescent="0.25">
      <c r="A348" s="9">
        <v>44790</v>
      </c>
      <c r="B348">
        <v>164.212906</v>
      </c>
      <c r="C348">
        <f t="shared" si="10"/>
        <v>1.0000595664668379</v>
      </c>
      <c r="D348" s="9">
        <v>44790</v>
      </c>
      <c r="E348">
        <v>4274.0400390625</v>
      </c>
      <c r="F348">
        <f t="shared" si="11"/>
        <v>0.9927622050459054</v>
      </c>
    </row>
    <row r="349" spans="1:6" x14ac:dyDescent="0.25">
      <c r="A349" s="9">
        <v>44791</v>
      </c>
      <c r="B349">
        <v>163.41918899999999</v>
      </c>
      <c r="C349">
        <f t="shared" si="10"/>
        <v>0.99516653703211355</v>
      </c>
      <c r="D349" s="9">
        <v>44791</v>
      </c>
      <c r="E349">
        <v>4283.740234375</v>
      </c>
      <c r="F349">
        <f t="shared" si="11"/>
        <v>1.0022695611701915</v>
      </c>
    </row>
    <row r="350" spans="1:6" x14ac:dyDescent="0.25">
      <c r="A350" s="9">
        <v>44792</v>
      </c>
      <c r="B350">
        <v>165.908142</v>
      </c>
      <c r="C350">
        <f t="shared" si="10"/>
        <v>1.015230481898916</v>
      </c>
      <c r="D350" s="9">
        <v>44792</v>
      </c>
      <c r="E350">
        <v>4228.47998046875</v>
      </c>
      <c r="F350">
        <f t="shared" si="11"/>
        <v>0.98709999886015209</v>
      </c>
    </row>
    <row r="351" spans="1:6" x14ac:dyDescent="0.25">
      <c r="A351" s="9">
        <v>44795</v>
      </c>
      <c r="B351">
        <v>165.32612599999999</v>
      </c>
      <c r="C351">
        <f t="shared" si="10"/>
        <v>0.99649193829197358</v>
      </c>
      <c r="D351" s="9">
        <v>44795</v>
      </c>
      <c r="E351">
        <v>4137.990234375</v>
      </c>
      <c r="F351">
        <f t="shared" si="11"/>
        <v>0.9785999350802842</v>
      </c>
    </row>
    <row r="352" spans="1:6" x14ac:dyDescent="0.25">
      <c r="A352" s="9">
        <v>44796</v>
      </c>
      <c r="B352">
        <v>163.88584900000001</v>
      </c>
      <c r="C352">
        <f t="shared" si="10"/>
        <v>0.9912882674091088</v>
      </c>
      <c r="D352" s="9">
        <v>44796</v>
      </c>
      <c r="E352">
        <v>4128.72998046875</v>
      </c>
      <c r="F352">
        <f t="shared" si="11"/>
        <v>0.99776213732228669</v>
      </c>
    </row>
    <row r="353" spans="1:6" x14ac:dyDescent="0.25">
      <c r="A353" s="9">
        <v>44797</v>
      </c>
      <c r="B353">
        <v>163.343277</v>
      </c>
      <c r="C353">
        <f t="shared" si="10"/>
        <v>0.99668932977855818</v>
      </c>
      <c r="D353" s="9">
        <v>44797</v>
      </c>
      <c r="E353">
        <v>4140.77001953125</v>
      </c>
      <c r="F353">
        <f t="shared" si="11"/>
        <v>1.0029161604463011</v>
      </c>
    </row>
    <row r="354" spans="1:6" x14ac:dyDescent="0.25">
      <c r="A354" s="9">
        <v>44798</v>
      </c>
      <c r="B354">
        <v>164.87233000000001</v>
      </c>
      <c r="C354">
        <f t="shared" si="10"/>
        <v>1.0093609790870059</v>
      </c>
      <c r="D354" s="9">
        <v>44798</v>
      </c>
      <c r="E354">
        <v>4199.1201171875</v>
      </c>
      <c r="F354">
        <f t="shared" si="11"/>
        <v>1.0140916055180615</v>
      </c>
    </row>
    <row r="355" spans="1:6" x14ac:dyDescent="0.25">
      <c r="A355" s="9">
        <v>44799</v>
      </c>
      <c r="B355">
        <v>162.05096399999999</v>
      </c>
      <c r="C355">
        <f t="shared" si="10"/>
        <v>0.98288757124982695</v>
      </c>
      <c r="D355" s="9">
        <v>44799</v>
      </c>
      <c r="E355">
        <v>4057.65991210937</v>
      </c>
      <c r="F355">
        <f t="shared" si="11"/>
        <v>0.96631194128048004</v>
      </c>
    </row>
    <row r="356" spans="1:6" x14ac:dyDescent="0.25">
      <c r="A356" s="9">
        <v>44802</v>
      </c>
      <c r="B356">
        <v>160.798126</v>
      </c>
      <c r="C356">
        <f t="shared" si="10"/>
        <v>0.99226886425680261</v>
      </c>
      <c r="D356" s="9">
        <v>44802</v>
      </c>
      <c r="E356">
        <v>4030.61010742187</v>
      </c>
      <c r="F356">
        <f t="shared" si="11"/>
        <v>0.9933336442004973</v>
      </c>
    </row>
    <row r="357" spans="1:6" x14ac:dyDescent="0.25">
      <c r="A357" s="9">
        <v>44803</v>
      </c>
      <c r="B357">
        <v>160.23582500000001</v>
      </c>
      <c r="C357">
        <f t="shared" si="10"/>
        <v>0.99650306247972076</v>
      </c>
      <c r="D357" s="9">
        <v>44803</v>
      </c>
      <c r="E357">
        <v>3986.15991210937</v>
      </c>
      <c r="F357">
        <f t="shared" si="11"/>
        <v>0.98897184442855179</v>
      </c>
    </row>
    <row r="358" spans="1:6" x14ac:dyDescent="0.25">
      <c r="A358" s="9">
        <v>44804</v>
      </c>
      <c r="B358">
        <v>159.16055299999999</v>
      </c>
      <c r="C358">
        <f t="shared" si="10"/>
        <v>0.99328944073524128</v>
      </c>
      <c r="D358" s="9">
        <v>44804</v>
      </c>
      <c r="E358">
        <v>3955</v>
      </c>
      <c r="F358">
        <f t="shared" si="11"/>
        <v>0.99218297489403007</v>
      </c>
    </row>
    <row r="359" spans="1:6" x14ac:dyDescent="0.25">
      <c r="A359" s="9">
        <v>44805</v>
      </c>
      <c r="B359">
        <v>163.10652200000001</v>
      </c>
      <c r="C359">
        <f t="shared" si="10"/>
        <v>1.0247923805592709</v>
      </c>
      <c r="D359" s="9">
        <v>44805</v>
      </c>
      <c r="E359">
        <v>3966.85009765625</v>
      </c>
      <c r="F359">
        <f t="shared" si="11"/>
        <v>1.0029962320243362</v>
      </c>
    </row>
    <row r="360" spans="1:6" x14ac:dyDescent="0.25">
      <c r="A360" s="9">
        <v>44806</v>
      </c>
      <c r="B360">
        <v>160.54165599999999</v>
      </c>
      <c r="C360">
        <f t="shared" si="10"/>
        <v>0.98427490226295167</v>
      </c>
      <c r="D360" s="9">
        <v>44806</v>
      </c>
      <c r="E360">
        <v>3924.26000976562</v>
      </c>
      <c r="F360">
        <f t="shared" si="11"/>
        <v>0.98926349954191772</v>
      </c>
    </row>
    <row r="361" spans="1:6" x14ac:dyDescent="0.25">
      <c r="A361" s="9">
        <v>44810</v>
      </c>
      <c r="B361">
        <v>160.97569300000001</v>
      </c>
      <c r="C361">
        <f t="shared" si="10"/>
        <v>1.0027035786898824</v>
      </c>
      <c r="D361" s="9">
        <v>44810</v>
      </c>
      <c r="E361">
        <v>3908.18994140625</v>
      </c>
      <c r="F361">
        <f t="shared" si="11"/>
        <v>0.99590494301616628</v>
      </c>
    </row>
    <row r="362" spans="1:6" x14ac:dyDescent="0.25">
      <c r="A362" s="9">
        <v>44811</v>
      </c>
      <c r="B362">
        <v>161.85368299999999</v>
      </c>
      <c r="C362">
        <f t="shared" si="10"/>
        <v>1.0054541774825594</v>
      </c>
      <c r="D362" s="9">
        <v>44811</v>
      </c>
      <c r="E362">
        <v>3979.8701171875</v>
      </c>
      <c r="F362">
        <f t="shared" si="11"/>
        <v>1.018341016392734</v>
      </c>
    </row>
    <row r="363" spans="1:6" x14ac:dyDescent="0.25">
      <c r="A363" s="9">
        <v>44812</v>
      </c>
      <c r="B363">
        <v>163.15585300000001</v>
      </c>
      <c r="C363">
        <f t="shared" si="10"/>
        <v>1.0080453529129765</v>
      </c>
      <c r="D363" s="9">
        <v>44812</v>
      </c>
      <c r="E363">
        <v>4006.17993164062</v>
      </c>
      <c r="F363">
        <f t="shared" si="11"/>
        <v>1.0066107218774547</v>
      </c>
    </row>
    <row r="364" spans="1:6" x14ac:dyDescent="0.25">
      <c r="A364" s="9">
        <v>44813</v>
      </c>
      <c r="B364">
        <v>163.47152700000001</v>
      </c>
      <c r="C364">
        <f t="shared" si="10"/>
        <v>1.0019348003408741</v>
      </c>
      <c r="D364" s="9">
        <v>44813</v>
      </c>
      <c r="E364">
        <v>4067.36010742187</v>
      </c>
      <c r="F364">
        <f t="shared" si="11"/>
        <v>1.0152714498163329</v>
      </c>
    </row>
    <row r="365" spans="1:6" x14ac:dyDescent="0.25">
      <c r="A365" s="9">
        <v>44816</v>
      </c>
      <c r="B365">
        <v>163.402466</v>
      </c>
      <c r="C365">
        <f t="shared" si="10"/>
        <v>0.99957753499176649</v>
      </c>
      <c r="D365" s="9">
        <v>44816</v>
      </c>
      <c r="E365">
        <v>4110.41015625</v>
      </c>
      <c r="F365">
        <f t="shared" si="11"/>
        <v>1.010584272769351</v>
      </c>
    </row>
    <row r="366" spans="1:6" x14ac:dyDescent="0.25">
      <c r="A366" s="9">
        <v>44817</v>
      </c>
      <c r="B366">
        <v>159.15068099999999</v>
      </c>
      <c r="C366">
        <f t="shared" si="10"/>
        <v>0.97397967665922491</v>
      </c>
      <c r="D366" s="9">
        <v>44817</v>
      </c>
      <c r="E366">
        <v>3932.68994140625</v>
      </c>
      <c r="F366">
        <f t="shared" si="11"/>
        <v>0.9567633865993832</v>
      </c>
    </row>
    <row r="367" spans="1:6" x14ac:dyDescent="0.25">
      <c r="A367" s="9">
        <v>44818</v>
      </c>
      <c r="B367">
        <v>162.43571499999999</v>
      </c>
      <c r="C367">
        <f t="shared" si="10"/>
        <v>1.0206410301191233</v>
      </c>
      <c r="D367" s="9">
        <v>44818</v>
      </c>
      <c r="E367">
        <v>3946.01000976562</v>
      </c>
      <c r="F367">
        <f t="shared" si="11"/>
        <v>1.0033870120853228</v>
      </c>
    </row>
    <row r="368" spans="1:6" x14ac:dyDescent="0.25">
      <c r="A368" s="9">
        <v>44819</v>
      </c>
      <c r="B368">
        <v>162.85003699999999</v>
      </c>
      <c r="C368">
        <f t="shared" si="10"/>
        <v>1.0025506828963076</v>
      </c>
      <c r="D368" s="9">
        <v>44819</v>
      </c>
      <c r="E368">
        <v>3901.35009765625</v>
      </c>
      <c r="F368">
        <f t="shared" si="11"/>
        <v>0.98868226081564792</v>
      </c>
    </row>
    <row r="369" spans="1:6" x14ac:dyDescent="0.25">
      <c r="A369" s="9">
        <v>44820</v>
      </c>
      <c r="B369">
        <v>165.33599899999999</v>
      </c>
      <c r="C369">
        <f t="shared" si="10"/>
        <v>1.0152653450118652</v>
      </c>
      <c r="D369" s="9">
        <v>44820</v>
      </c>
      <c r="E369">
        <v>3873.330078125</v>
      </c>
      <c r="F369">
        <f t="shared" si="11"/>
        <v>0.99281786591055154</v>
      </c>
    </row>
    <row r="370" spans="1:6" x14ac:dyDescent="0.25">
      <c r="A370" s="9">
        <v>44823</v>
      </c>
      <c r="B370">
        <v>164.033829</v>
      </c>
      <c r="C370">
        <f t="shared" si="10"/>
        <v>0.99212409875722229</v>
      </c>
      <c r="D370" s="9">
        <v>44823</v>
      </c>
      <c r="E370">
        <v>3899.88989257812</v>
      </c>
      <c r="F370">
        <f t="shared" si="11"/>
        <v>1.0068571007162852</v>
      </c>
    </row>
    <row r="371" spans="1:6" x14ac:dyDescent="0.25">
      <c r="A371" s="9">
        <v>44824</v>
      </c>
      <c r="B371">
        <v>162.74151599999999</v>
      </c>
      <c r="C371">
        <f t="shared" si="10"/>
        <v>0.99212166778110134</v>
      </c>
      <c r="D371" s="9">
        <v>44824</v>
      </c>
      <c r="E371">
        <v>3855.92993164062</v>
      </c>
      <c r="F371">
        <f t="shared" si="11"/>
        <v>0.98872789690263818</v>
      </c>
    </row>
    <row r="372" spans="1:6" x14ac:dyDescent="0.25">
      <c r="A372" s="9">
        <v>44825</v>
      </c>
      <c r="B372">
        <v>161.07435599999999</v>
      </c>
      <c r="C372">
        <f t="shared" si="10"/>
        <v>0.98975577934274628</v>
      </c>
      <c r="D372" s="9">
        <v>44825</v>
      </c>
      <c r="E372">
        <v>3789.92993164062</v>
      </c>
      <c r="F372">
        <f t="shared" si="11"/>
        <v>0.98288350639921551</v>
      </c>
    </row>
    <row r="373" spans="1:6" x14ac:dyDescent="0.25">
      <c r="A373" s="9">
        <v>44826</v>
      </c>
      <c r="B373">
        <v>163.93516500000001</v>
      </c>
      <c r="C373">
        <f t="shared" si="10"/>
        <v>1.017760797379814</v>
      </c>
      <c r="D373" s="9">
        <v>44826</v>
      </c>
      <c r="E373">
        <v>3757.98999023437</v>
      </c>
      <c r="F373">
        <f t="shared" si="11"/>
        <v>0.99157241902031057</v>
      </c>
    </row>
    <row r="374" spans="1:6" x14ac:dyDescent="0.25">
      <c r="A374" s="9">
        <v>44827</v>
      </c>
      <c r="B374">
        <v>164.46788000000001</v>
      </c>
      <c r="C374">
        <f t="shared" si="10"/>
        <v>1.0032495468559171</v>
      </c>
      <c r="D374" s="9">
        <v>44827</v>
      </c>
      <c r="E374">
        <v>3693.22998046875</v>
      </c>
      <c r="F374">
        <f t="shared" si="11"/>
        <v>0.98276738098454031</v>
      </c>
    </row>
    <row r="375" spans="1:6" x14ac:dyDescent="0.25">
      <c r="A375" s="9">
        <v>44830</v>
      </c>
      <c r="B375">
        <v>163.46163899999999</v>
      </c>
      <c r="C375">
        <f t="shared" si="10"/>
        <v>0.99388183881253889</v>
      </c>
      <c r="D375" s="9">
        <v>44830</v>
      </c>
      <c r="E375">
        <v>3655.0400390625</v>
      </c>
      <c r="F375">
        <f t="shared" si="11"/>
        <v>0.98965947379171793</v>
      </c>
    </row>
    <row r="376" spans="1:6" x14ac:dyDescent="0.25">
      <c r="A376" s="9">
        <v>44831</v>
      </c>
      <c r="B376">
        <v>162.711929</v>
      </c>
      <c r="C376">
        <f t="shared" si="10"/>
        <v>0.99541354164447116</v>
      </c>
      <c r="D376" s="9">
        <v>44831</v>
      </c>
      <c r="E376">
        <v>3647.2900390625</v>
      </c>
      <c r="F376">
        <f t="shared" si="11"/>
        <v>0.99787964019075759</v>
      </c>
    </row>
    <row r="377" spans="1:6" x14ac:dyDescent="0.25">
      <c r="A377" s="9">
        <v>44832</v>
      </c>
      <c r="B377">
        <v>164.11273199999999</v>
      </c>
      <c r="C377">
        <f t="shared" si="10"/>
        <v>1.0086090983532006</v>
      </c>
      <c r="D377" s="9">
        <v>44832</v>
      </c>
      <c r="E377">
        <v>3719.0400390625</v>
      </c>
      <c r="F377">
        <f t="shared" si="11"/>
        <v>1.0196721399262347</v>
      </c>
    </row>
    <row r="378" spans="1:6" x14ac:dyDescent="0.25">
      <c r="A378" s="9">
        <v>44833</v>
      </c>
      <c r="B378">
        <v>162.30744899999999</v>
      </c>
      <c r="C378">
        <f t="shared" si="10"/>
        <v>0.98899973830183996</v>
      </c>
      <c r="D378" s="9">
        <v>44833</v>
      </c>
      <c r="E378">
        <v>3640.46997070312</v>
      </c>
      <c r="F378">
        <f t="shared" si="11"/>
        <v>0.97887356211975984</v>
      </c>
    </row>
    <row r="379" spans="1:6" x14ac:dyDescent="0.25">
      <c r="A379" s="9">
        <v>44834</v>
      </c>
      <c r="B379">
        <v>161.15325899999999</v>
      </c>
      <c r="C379">
        <f t="shared" si="10"/>
        <v>0.99288886611729077</v>
      </c>
      <c r="D379" s="9">
        <v>44834</v>
      </c>
      <c r="E379">
        <v>3585.6201171875</v>
      </c>
      <c r="F379">
        <f t="shared" si="11"/>
        <v>0.98493330422801806</v>
      </c>
    </row>
    <row r="380" spans="1:6" x14ac:dyDescent="0.25">
      <c r="A380" s="9">
        <v>44837</v>
      </c>
      <c r="B380">
        <v>160.99542199999999</v>
      </c>
      <c r="C380">
        <f t="shared" si="10"/>
        <v>0.99902057829311408</v>
      </c>
      <c r="D380" s="9">
        <v>44837</v>
      </c>
      <c r="E380">
        <v>3678.42993164062</v>
      </c>
      <c r="F380">
        <f t="shared" si="11"/>
        <v>1.0258838949525748</v>
      </c>
    </row>
    <row r="381" spans="1:6" x14ac:dyDescent="0.25">
      <c r="A381" s="9">
        <v>44838</v>
      </c>
      <c r="B381">
        <v>163.38273599999999</v>
      </c>
      <c r="C381">
        <f t="shared" si="10"/>
        <v>1.0148284589110863</v>
      </c>
      <c r="D381" s="9">
        <v>44838</v>
      </c>
      <c r="E381">
        <v>3790.92993164062</v>
      </c>
      <c r="F381">
        <f t="shared" si="11"/>
        <v>1.0305837006795515</v>
      </c>
    </row>
    <row r="382" spans="1:6" x14ac:dyDescent="0.25">
      <c r="A382" s="9">
        <v>44839</v>
      </c>
      <c r="B382">
        <v>162.87962300000001</v>
      </c>
      <c r="C382">
        <f t="shared" si="10"/>
        <v>0.99692064772375955</v>
      </c>
      <c r="D382" s="9">
        <v>44839</v>
      </c>
      <c r="E382">
        <v>3783.28002929687</v>
      </c>
      <c r="F382">
        <f t="shared" si="11"/>
        <v>0.99798205124291517</v>
      </c>
    </row>
    <row r="383" spans="1:6" x14ac:dyDescent="0.25">
      <c r="A383" s="9">
        <v>44840</v>
      </c>
      <c r="B383">
        <v>159.72285500000001</v>
      </c>
      <c r="C383">
        <f t="shared" si="10"/>
        <v>0.98061901211546887</v>
      </c>
      <c r="D383" s="9">
        <v>44840</v>
      </c>
      <c r="E383">
        <v>3744.52001953125</v>
      </c>
      <c r="F383">
        <f t="shared" si="11"/>
        <v>0.98975491915336133</v>
      </c>
    </row>
    <row r="384" spans="1:6" x14ac:dyDescent="0.25">
      <c r="A384" s="9">
        <v>44841</v>
      </c>
      <c r="B384">
        <v>158.03595000000001</v>
      </c>
      <c r="C384">
        <f t="shared" si="10"/>
        <v>0.98943854966779798</v>
      </c>
      <c r="D384" s="9">
        <v>44841</v>
      </c>
      <c r="E384">
        <v>3639.65991210937</v>
      </c>
      <c r="F384">
        <f t="shared" si="11"/>
        <v>0.97199638221322515</v>
      </c>
    </row>
    <row r="385" spans="1:6" x14ac:dyDescent="0.25">
      <c r="A385" s="9">
        <v>44844</v>
      </c>
      <c r="B385">
        <v>158.24311800000001</v>
      </c>
      <c r="C385">
        <f t="shared" si="10"/>
        <v>1.0013108916040938</v>
      </c>
      <c r="D385" s="9">
        <v>44844</v>
      </c>
      <c r="E385">
        <v>3612.38989257812</v>
      </c>
      <c r="F385">
        <f t="shared" si="11"/>
        <v>0.99250753636609812</v>
      </c>
    </row>
    <row r="386" spans="1:6" x14ac:dyDescent="0.25">
      <c r="A386" s="9">
        <v>44845</v>
      </c>
      <c r="B386">
        <v>160.531769</v>
      </c>
      <c r="C386">
        <f t="shared" si="10"/>
        <v>1.0144628785689118</v>
      </c>
      <c r="D386" s="9">
        <v>44845</v>
      </c>
      <c r="E386">
        <v>3588.84008789062</v>
      </c>
      <c r="F386">
        <f t="shared" si="11"/>
        <v>0.9934808242222456</v>
      </c>
    </row>
    <row r="387" spans="1:6" x14ac:dyDescent="0.25">
      <c r="A387" s="9">
        <v>44846</v>
      </c>
      <c r="B387">
        <v>160.49232499999999</v>
      </c>
      <c r="C387">
        <f t="shared" si="10"/>
        <v>0.99975429162560336</v>
      </c>
      <c r="D387" s="9">
        <v>44846</v>
      </c>
      <c r="E387">
        <v>3577.03002929687</v>
      </c>
      <c r="F387">
        <f t="shared" si="11"/>
        <v>0.99670922685198504</v>
      </c>
    </row>
    <row r="388" spans="1:6" x14ac:dyDescent="0.25">
      <c r="A388" s="9">
        <v>44847</v>
      </c>
      <c r="B388">
        <v>162.919083</v>
      </c>
      <c r="C388">
        <f t="shared" ref="C388:C451" si="12">B388/B387</f>
        <v>1.0151207106009588</v>
      </c>
      <c r="D388" s="9">
        <v>44847</v>
      </c>
      <c r="E388">
        <v>3669.90991210937</v>
      </c>
      <c r="F388">
        <f t="shared" ref="F388:F451" si="13">E388/E387</f>
        <v>1.025965642460865</v>
      </c>
    </row>
    <row r="389" spans="1:6" x14ac:dyDescent="0.25">
      <c r="A389" s="9">
        <v>44848</v>
      </c>
      <c r="B389">
        <v>162.23841899999999</v>
      </c>
      <c r="C389">
        <f t="shared" si="12"/>
        <v>0.99582207321901017</v>
      </c>
      <c r="D389" s="9">
        <v>44848</v>
      </c>
      <c r="E389">
        <v>3583.07006835937</v>
      </c>
      <c r="F389">
        <f t="shared" si="13"/>
        <v>0.9763373363843455</v>
      </c>
    </row>
    <row r="390" spans="1:6" x14ac:dyDescent="0.25">
      <c r="A390" s="9">
        <v>44851</v>
      </c>
      <c r="B390">
        <v>164.33963</v>
      </c>
      <c r="C390">
        <f t="shared" si="12"/>
        <v>1.0129513774416157</v>
      </c>
      <c r="D390" s="9">
        <v>44851</v>
      </c>
      <c r="E390">
        <v>3677.94995117187</v>
      </c>
      <c r="F390">
        <f t="shared" si="13"/>
        <v>1.0264800523021711</v>
      </c>
    </row>
    <row r="391" spans="1:6" x14ac:dyDescent="0.25">
      <c r="A391" s="9">
        <v>44852</v>
      </c>
      <c r="B391">
        <v>163.76745600000001</v>
      </c>
      <c r="C391">
        <f t="shared" si="12"/>
        <v>0.99651834435796172</v>
      </c>
      <c r="D391" s="9">
        <v>44852</v>
      </c>
      <c r="E391">
        <v>3719.97998046875</v>
      </c>
      <c r="F391">
        <f t="shared" si="13"/>
        <v>1.0114275696664901</v>
      </c>
    </row>
    <row r="392" spans="1:6" x14ac:dyDescent="0.25">
      <c r="A392" s="9">
        <v>44853</v>
      </c>
      <c r="B392">
        <v>162.46530200000001</v>
      </c>
      <c r="C392">
        <f t="shared" si="12"/>
        <v>0.99204876211791426</v>
      </c>
      <c r="D392" s="9">
        <v>44853</v>
      </c>
      <c r="E392">
        <v>3695.15991210937</v>
      </c>
      <c r="F392">
        <f t="shared" si="13"/>
        <v>0.99332790270654836</v>
      </c>
    </row>
    <row r="393" spans="1:6" x14ac:dyDescent="0.25">
      <c r="A393" s="9">
        <v>44854</v>
      </c>
      <c r="B393">
        <v>162.87962300000001</v>
      </c>
      <c r="C393">
        <f t="shared" si="12"/>
        <v>1.0025502122293166</v>
      </c>
      <c r="D393" s="9">
        <v>44854</v>
      </c>
      <c r="E393">
        <v>3665.78002929687</v>
      </c>
      <c r="F393">
        <f t="shared" si="13"/>
        <v>0.99204909029343502</v>
      </c>
    </row>
    <row r="394" spans="1:6" x14ac:dyDescent="0.25">
      <c r="A394" s="9">
        <v>44855</v>
      </c>
      <c r="B394">
        <v>166.43100000000001</v>
      </c>
      <c r="C394">
        <f t="shared" si="12"/>
        <v>1.0218036911836419</v>
      </c>
      <c r="D394" s="9">
        <v>44855</v>
      </c>
      <c r="E394">
        <v>3752.75</v>
      </c>
      <c r="F394">
        <f t="shared" si="13"/>
        <v>1.0237248198222662</v>
      </c>
    </row>
    <row r="395" spans="1:6" x14ac:dyDescent="0.25">
      <c r="A395" s="9">
        <v>44858</v>
      </c>
      <c r="B395">
        <v>168.67031900000001</v>
      </c>
      <c r="C395">
        <f t="shared" si="12"/>
        <v>1.0134549392841476</v>
      </c>
      <c r="D395" s="9">
        <v>44858</v>
      </c>
      <c r="E395">
        <v>3797.34008789062</v>
      </c>
      <c r="F395">
        <f t="shared" si="13"/>
        <v>1.0118819766546185</v>
      </c>
    </row>
    <row r="396" spans="1:6" x14ac:dyDescent="0.25">
      <c r="A396" s="9">
        <v>44859</v>
      </c>
      <c r="B396">
        <v>168.40399199999999</v>
      </c>
      <c r="C396">
        <f t="shared" si="12"/>
        <v>0.99842102035747016</v>
      </c>
      <c r="D396" s="9">
        <v>44859</v>
      </c>
      <c r="E396">
        <v>3859.11010742187</v>
      </c>
      <c r="F396">
        <f t="shared" si="13"/>
        <v>1.0162666545796699</v>
      </c>
    </row>
    <row r="397" spans="1:6" x14ac:dyDescent="0.25">
      <c r="A397" s="9">
        <v>44860</v>
      </c>
      <c r="B397">
        <v>169.883713</v>
      </c>
      <c r="C397">
        <f t="shared" si="12"/>
        <v>1.0087867335116381</v>
      </c>
      <c r="D397" s="9">
        <v>44860</v>
      </c>
      <c r="E397">
        <v>3830.60009765625</v>
      </c>
      <c r="F397">
        <f t="shared" si="13"/>
        <v>0.99261228392763678</v>
      </c>
    </row>
    <row r="398" spans="1:6" x14ac:dyDescent="0.25">
      <c r="A398" s="9">
        <v>44861</v>
      </c>
      <c r="B398">
        <v>169.982361</v>
      </c>
      <c r="C398">
        <f t="shared" si="12"/>
        <v>1.0005806795616716</v>
      </c>
      <c r="D398" s="9">
        <v>44861</v>
      </c>
      <c r="E398">
        <v>3807.30004882812</v>
      </c>
      <c r="F398">
        <f t="shared" si="13"/>
        <v>0.99391738938178742</v>
      </c>
    </row>
    <row r="399" spans="1:6" x14ac:dyDescent="0.25">
      <c r="A399" s="9">
        <v>44862</v>
      </c>
      <c r="B399">
        <v>172.507767</v>
      </c>
      <c r="C399">
        <f t="shared" si="12"/>
        <v>1.0148568709432151</v>
      </c>
      <c r="D399" s="9">
        <v>44862</v>
      </c>
      <c r="E399">
        <v>3901.06005859375</v>
      </c>
      <c r="F399">
        <f t="shared" si="13"/>
        <v>1.024626377895929</v>
      </c>
    </row>
    <row r="400" spans="1:6" x14ac:dyDescent="0.25">
      <c r="A400" s="9">
        <v>44865</v>
      </c>
      <c r="B400">
        <v>171.61994899999999</v>
      </c>
      <c r="C400">
        <f t="shared" si="12"/>
        <v>0.99485346071403258</v>
      </c>
      <c r="D400" s="9">
        <v>44865</v>
      </c>
      <c r="E400">
        <v>3871.97998046875</v>
      </c>
      <c r="F400">
        <f t="shared" si="13"/>
        <v>0.99254559589234248</v>
      </c>
    </row>
    <row r="401" spans="1:6" x14ac:dyDescent="0.25">
      <c r="A401" s="9">
        <v>44866</v>
      </c>
      <c r="B401">
        <v>170.75181599999999</v>
      </c>
      <c r="C401">
        <f t="shared" si="12"/>
        <v>0.99494153794440299</v>
      </c>
      <c r="D401" s="9">
        <v>44866</v>
      </c>
      <c r="E401">
        <v>3856.10009765625</v>
      </c>
      <c r="F401">
        <f t="shared" si="13"/>
        <v>0.99589876939121535</v>
      </c>
    </row>
    <row r="402" spans="1:6" x14ac:dyDescent="0.25">
      <c r="A402" s="9">
        <v>44867</v>
      </c>
      <c r="B402">
        <v>168.127747</v>
      </c>
      <c r="C402">
        <f t="shared" si="12"/>
        <v>0.98463226300328199</v>
      </c>
      <c r="D402" s="9">
        <v>44867</v>
      </c>
      <c r="E402">
        <v>3759.68994140625</v>
      </c>
      <c r="F402">
        <f t="shared" si="13"/>
        <v>0.97499801514265716</v>
      </c>
    </row>
    <row r="403" spans="1:6" x14ac:dyDescent="0.25">
      <c r="A403" s="9">
        <v>44868</v>
      </c>
      <c r="B403">
        <v>168.413849</v>
      </c>
      <c r="C403">
        <f t="shared" si="12"/>
        <v>1.0017016941290482</v>
      </c>
      <c r="D403" s="9">
        <v>44868</v>
      </c>
      <c r="E403">
        <v>3719.88989257812</v>
      </c>
      <c r="F403">
        <f t="shared" si="13"/>
        <v>0.989414007684569</v>
      </c>
    </row>
    <row r="404" spans="1:6" x14ac:dyDescent="0.25">
      <c r="A404" s="9">
        <v>44869</v>
      </c>
      <c r="B404">
        <v>169.16357400000001</v>
      </c>
      <c r="C404">
        <f t="shared" si="12"/>
        <v>1.0044516825929204</v>
      </c>
      <c r="D404" s="9">
        <v>44869</v>
      </c>
      <c r="E404">
        <v>3770.55004882812</v>
      </c>
      <c r="F404">
        <f t="shared" si="13"/>
        <v>1.0136187246700705</v>
      </c>
    </row>
    <row r="405" spans="1:6" x14ac:dyDescent="0.25">
      <c r="A405" s="9">
        <v>44872</v>
      </c>
      <c r="B405">
        <v>170.64331100000001</v>
      </c>
      <c r="C405">
        <f t="shared" si="12"/>
        <v>1.0087473737106074</v>
      </c>
      <c r="D405" s="9">
        <v>44872</v>
      </c>
      <c r="E405">
        <v>3806.80004882812</v>
      </c>
      <c r="F405">
        <f t="shared" si="13"/>
        <v>1.0096139819205598</v>
      </c>
    </row>
    <row r="406" spans="1:6" x14ac:dyDescent="0.25">
      <c r="A406" s="9">
        <v>44873</v>
      </c>
      <c r="B406">
        <v>171.49168399999999</v>
      </c>
      <c r="C406">
        <f t="shared" si="12"/>
        <v>1.0049716159105702</v>
      </c>
      <c r="D406" s="9">
        <v>44873</v>
      </c>
      <c r="E406">
        <v>3828.11010742187</v>
      </c>
      <c r="F406">
        <f t="shared" si="13"/>
        <v>1.0055978928024627</v>
      </c>
    </row>
    <row r="407" spans="1:6" x14ac:dyDescent="0.25">
      <c r="A407" s="9">
        <v>44874</v>
      </c>
      <c r="B407">
        <v>170.12046799999999</v>
      </c>
      <c r="C407">
        <f t="shared" si="12"/>
        <v>0.99200418371307142</v>
      </c>
      <c r="D407" s="9">
        <v>44874</v>
      </c>
      <c r="E407">
        <v>3748.57006835937</v>
      </c>
      <c r="F407">
        <f t="shared" si="13"/>
        <v>0.97922211304521012</v>
      </c>
    </row>
    <row r="408" spans="1:6" x14ac:dyDescent="0.25">
      <c r="A408" s="9">
        <v>44875</v>
      </c>
      <c r="B408">
        <v>172.11317399999999</v>
      </c>
      <c r="C408">
        <f t="shared" si="12"/>
        <v>1.0117134994009069</v>
      </c>
      <c r="D408" s="9">
        <v>44875</v>
      </c>
      <c r="E408">
        <v>3956.3701171875</v>
      </c>
      <c r="F408">
        <f t="shared" si="13"/>
        <v>1.0554344843603463</v>
      </c>
    </row>
    <row r="409" spans="1:6" x14ac:dyDescent="0.25">
      <c r="A409" s="9">
        <v>44876</v>
      </c>
      <c r="B409">
        <v>166.96369899999999</v>
      </c>
      <c r="C409">
        <f t="shared" si="12"/>
        <v>0.97008087829465051</v>
      </c>
      <c r="D409" s="9">
        <v>44876</v>
      </c>
      <c r="E409">
        <v>3992.92993164062</v>
      </c>
      <c r="F409">
        <f t="shared" si="13"/>
        <v>1.0092407467881468</v>
      </c>
    </row>
    <row r="410" spans="1:6" x14ac:dyDescent="0.25">
      <c r="A410" s="9">
        <v>44879</v>
      </c>
      <c r="B410">
        <v>169.58776900000001</v>
      </c>
      <c r="C410">
        <f t="shared" si="12"/>
        <v>1.015716410307848</v>
      </c>
      <c r="D410" s="9">
        <v>44879</v>
      </c>
      <c r="E410">
        <v>3957.25</v>
      </c>
      <c r="F410">
        <f t="shared" si="13"/>
        <v>0.99106422295120022</v>
      </c>
    </row>
    <row r="411" spans="1:6" x14ac:dyDescent="0.25">
      <c r="A411" s="9">
        <v>44880</v>
      </c>
      <c r="B411">
        <v>170.061295</v>
      </c>
      <c r="C411">
        <f t="shared" si="12"/>
        <v>1.0027922178750992</v>
      </c>
      <c r="D411" s="9">
        <v>44880</v>
      </c>
      <c r="E411">
        <v>3991.72998046875</v>
      </c>
      <c r="F411">
        <f t="shared" si="13"/>
        <v>1.0087131165503191</v>
      </c>
    </row>
    <row r="412" spans="1:6" x14ac:dyDescent="0.25">
      <c r="A412" s="9">
        <v>44881</v>
      </c>
      <c r="B412">
        <v>171.116837</v>
      </c>
      <c r="C412">
        <f t="shared" si="12"/>
        <v>1.0062068326599536</v>
      </c>
      <c r="D412" s="9">
        <v>44881</v>
      </c>
      <c r="E412">
        <v>3958.7900390625</v>
      </c>
      <c r="F412">
        <f t="shared" si="13"/>
        <v>0.99174795350200973</v>
      </c>
    </row>
    <row r="413" spans="1:6" x14ac:dyDescent="0.25">
      <c r="A413" s="9">
        <v>44882</v>
      </c>
      <c r="B413">
        <v>172.49792500000001</v>
      </c>
      <c r="C413">
        <f t="shared" si="12"/>
        <v>1.0080710234259413</v>
      </c>
      <c r="D413" s="9">
        <v>44882</v>
      </c>
      <c r="E413">
        <v>3946.56005859375</v>
      </c>
      <c r="F413">
        <f t="shared" si="13"/>
        <v>0.99691067716446857</v>
      </c>
    </row>
    <row r="414" spans="1:6" x14ac:dyDescent="0.25">
      <c r="A414" s="9">
        <v>44883</v>
      </c>
      <c r="B414">
        <v>173.81980899999999</v>
      </c>
      <c r="C414">
        <f t="shared" si="12"/>
        <v>1.0076631878325493</v>
      </c>
      <c r="D414" s="9">
        <v>44883</v>
      </c>
      <c r="E414">
        <v>3965.34008789062</v>
      </c>
      <c r="F414">
        <f t="shared" si="13"/>
        <v>1.0047585819088134</v>
      </c>
    </row>
    <row r="415" spans="1:6" x14ac:dyDescent="0.25">
      <c r="A415" s="9">
        <v>44886</v>
      </c>
      <c r="B415">
        <v>174.71339399999999</v>
      </c>
      <c r="C415">
        <f t="shared" si="12"/>
        <v>1.0051408697612825</v>
      </c>
      <c r="D415" s="9">
        <v>44886</v>
      </c>
      <c r="E415">
        <v>3949.93994140625</v>
      </c>
      <c r="F415">
        <f t="shared" si="13"/>
        <v>0.99611631130167144</v>
      </c>
    </row>
    <row r="416" spans="1:6" x14ac:dyDescent="0.25">
      <c r="A416" s="9">
        <v>44887</v>
      </c>
      <c r="B416">
        <v>175.55732699999999</v>
      </c>
      <c r="C416">
        <f t="shared" si="12"/>
        <v>1.0048303852422442</v>
      </c>
      <c r="D416" s="9">
        <v>44887</v>
      </c>
      <c r="E416">
        <v>4003.580078125</v>
      </c>
      <c r="F416">
        <f t="shared" si="13"/>
        <v>1.013579987927526</v>
      </c>
    </row>
    <row r="417" spans="1:6" x14ac:dyDescent="0.25">
      <c r="A417" s="9">
        <v>44888</v>
      </c>
      <c r="B417">
        <v>175.74595600000001</v>
      </c>
      <c r="C417">
        <f t="shared" si="12"/>
        <v>1.0010744581455151</v>
      </c>
      <c r="D417" s="9">
        <v>44888</v>
      </c>
      <c r="E417">
        <v>4027.26000976562</v>
      </c>
      <c r="F417">
        <f t="shared" si="13"/>
        <v>1.0059146891478463</v>
      </c>
    </row>
    <row r="418" spans="1:6" x14ac:dyDescent="0.25">
      <c r="A418" s="9">
        <v>44890</v>
      </c>
      <c r="B418">
        <v>175.97431900000001</v>
      </c>
      <c r="C418">
        <f t="shared" si="12"/>
        <v>1.0012993926301212</v>
      </c>
      <c r="D418" s="9">
        <v>44890</v>
      </c>
      <c r="E418">
        <v>4026.1201171875</v>
      </c>
      <c r="F418">
        <f t="shared" si="13"/>
        <v>0.99971695580236786</v>
      </c>
    </row>
    <row r="419" spans="1:6" x14ac:dyDescent="0.25">
      <c r="A419" s="9">
        <v>44893</v>
      </c>
      <c r="B419">
        <v>176.06367499999999</v>
      </c>
      <c r="C419">
        <f t="shared" si="12"/>
        <v>1.0005077786378589</v>
      </c>
      <c r="D419" s="9">
        <v>44893</v>
      </c>
      <c r="E419">
        <v>3963.93994140625</v>
      </c>
      <c r="F419">
        <f t="shared" si="13"/>
        <v>0.98455580708687673</v>
      </c>
    </row>
    <row r="420" spans="1:6" x14ac:dyDescent="0.25">
      <c r="A420" s="9">
        <v>44894</v>
      </c>
      <c r="B420">
        <v>174.83253500000001</v>
      </c>
      <c r="C420">
        <f t="shared" si="12"/>
        <v>0.99300741620893695</v>
      </c>
      <c r="D420" s="9">
        <v>44894</v>
      </c>
      <c r="E420">
        <v>3957.6298828125</v>
      </c>
      <c r="F420">
        <f t="shared" si="13"/>
        <v>0.99840813466222411</v>
      </c>
    </row>
    <row r="421" spans="1:6" x14ac:dyDescent="0.25">
      <c r="A421" s="9">
        <v>44895</v>
      </c>
      <c r="B421">
        <v>176.72889699999999</v>
      </c>
      <c r="C421">
        <f t="shared" si="12"/>
        <v>1.0108467339903295</v>
      </c>
      <c r="D421" s="9">
        <v>44895</v>
      </c>
      <c r="E421">
        <v>4080.11010742187</v>
      </c>
      <c r="F421">
        <f t="shared" si="13"/>
        <v>1.0309478723973877</v>
      </c>
    </row>
    <row r="422" spans="1:6" x14ac:dyDescent="0.25">
      <c r="A422" s="9">
        <v>44896</v>
      </c>
      <c r="B422">
        <v>177.46360799999999</v>
      </c>
      <c r="C422">
        <f t="shared" si="12"/>
        <v>1.0041572771203342</v>
      </c>
      <c r="D422" s="9">
        <v>44896</v>
      </c>
      <c r="E422">
        <v>4076.57006835937</v>
      </c>
      <c r="F422">
        <f t="shared" si="13"/>
        <v>0.99913236678195017</v>
      </c>
    </row>
    <row r="423" spans="1:6" x14ac:dyDescent="0.25">
      <c r="A423" s="9">
        <v>44897</v>
      </c>
      <c r="B423">
        <v>177.60261499999999</v>
      </c>
      <c r="C423">
        <f t="shared" si="12"/>
        <v>1.0007832986242453</v>
      </c>
      <c r="D423" s="9">
        <v>44897</v>
      </c>
      <c r="E423">
        <v>4071.69995117187</v>
      </c>
      <c r="F423">
        <f t="shared" si="13"/>
        <v>0.9988053395119344</v>
      </c>
    </row>
    <row r="424" spans="1:6" x14ac:dyDescent="0.25">
      <c r="A424" s="9">
        <v>44900</v>
      </c>
      <c r="B424">
        <v>177.50332599999999</v>
      </c>
      <c r="C424">
        <f t="shared" si="12"/>
        <v>0.99944094854684429</v>
      </c>
      <c r="D424" s="9">
        <v>44900</v>
      </c>
      <c r="E424">
        <v>3998.84008789062</v>
      </c>
      <c r="F424">
        <f t="shared" si="13"/>
        <v>0.9821057877164352</v>
      </c>
    </row>
    <row r="425" spans="1:6" x14ac:dyDescent="0.25">
      <c r="A425" s="9">
        <v>44901</v>
      </c>
      <c r="B425">
        <v>174.842468</v>
      </c>
      <c r="C425">
        <f t="shared" si="12"/>
        <v>0.98500953159604465</v>
      </c>
      <c r="D425" s="9">
        <v>44901</v>
      </c>
      <c r="E425">
        <v>3941.26000976562</v>
      </c>
      <c r="F425">
        <f t="shared" si="13"/>
        <v>0.98560080501859393</v>
      </c>
    </row>
    <row r="426" spans="1:6" x14ac:dyDescent="0.25">
      <c r="A426" s="9">
        <v>44902</v>
      </c>
      <c r="B426">
        <v>175.90481600000001</v>
      </c>
      <c r="C426">
        <f t="shared" si="12"/>
        <v>1.0060760295376294</v>
      </c>
      <c r="D426" s="9">
        <v>44902</v>
      </c>
      <c r="E426">
        <v>3933.919921875</v>
      </c>
      <c r="F426">
        <f t="shared" si="13"/>
        <v>0.99813762911545223</v>
      </c>
    </row>
    <row r="427" spans="1:6" x14ac:dyDescent="0.25">
      <c r="A427" s="9">
        <v>44903</v>
      </c>
      <c r="B427">
        <v>175.93460099999999</v>
      </c>
      <c r="C427">
        <f t="shared" si="12"/>
        <v>1.000169324528329</v>
      </c>
      <c r="D427" s="9">
        <v>44903</v>
      </c>
      <c r="E427">
        <v>3963.51000976562</v>
      </c>
      <c r="F427">
        <f t="shared" si="13"/>
        <v>1.0075217819575026</v>
      </c>
    </row>
    <row r="428" spans="1:6" x14ac:dyDescent="0.25">
      <c r="A428" s="9">
        <v>44904</v>
      </c>
      <c r="B428">
        <v>174.48503099999999</v>
      </c>
      <c r="C428">
        <f t="shared" si="12"/>
        <v>0.99176074523282665</v>
      </c>
      <c r="D428" s="9">
        <v>44904</v>
      </c>
      <c r="E428">
        <v>3934.3798828125</v>
      </c>
      <c r="F428">
        <f t="shared" si="13"/>
        <v>0.99265042175209683</v>
      </c>
    </row>
    <row r="429" spans="1:6" x14ac:dyDescent="0.25">
      <c r="A429" s="9">
        <v>44907</v>
      </c>
      <c r="B429">
        <v>176.57003800000001</v>
      </c>
      <c r="C429">
        <f t="shared" si="12"/>
        <v>1.0119494892372745</v>
      </c>
      <c r="D429" s="9">
        <v>44907</v>
      </c>
      <c r="E429">
        <v>3990.56005859375</v>
      </c>
      <c r="F429">
        <f t="shared" si="13"/>
        <v>1.0142792962181093</v>
      </c>
    </row>
    <row r="430" spans="1:6" x14ac:dyDescent="0.25">
      <c r="A430" s="9">
        <v>44908</v>
      </c>
      <c r="B430">
        <v>177.930252</v>
      </c>
      <c r="C430">
        <f t="shared" si="12"/>
        <v>1.0077035380147563</v>
      </c>
      <c r="D430" s="9">
        <v>44908</v>
      </c>
      <c r="E430">
        <v>4019.64990234375</v>
      </c>
      <c r="F430">
        <f t="shared" si="13"/>
        <v>1.0072896644387934</v>
      </c>
    </row>
    <row r="431" spans="1:6" x14ac:dyDescent="0.25">
      <c r="A431" s="9">
        <v>44909</v>
      </c>
      <c r="B431">
        <v>178.47631799999999</v>
      </c>
      <c r="C431">
        <f t="shared" si="12"/>
        <v>1.0030689890778102</v>
      </c>
      <c r="D431" s="9">
        <v>44909</v>
      </c>
      <c r="E431">
        <v>3995.32006835937</v>
      </c>
      <c r="F431">
        <f t="shared" si="13"/>
        <v>0.99394727536589844</v>
      </c>
    </row>
    <row r="432" spans="1:6" x14ac:dyDescent="0.25">
      <c r="A432" s="9">
        <v>44910</v>
      </c>
      <c r="B432">
        <v>176.222534</v>
      </c>
      <c r="C432">
        <f t="shared" si="12"/>
        <v>0.98737208372933827</v>
      </c>
      <c r="D432" s="9">
        <v>44910</v>
      </c>
      <c r="E432">
        <v>3895.75</v>
      </c>
      <c r="F432">
        <f t="shared" si="13"/>
        <v>0.97507832497628721</v>
      </c>
    </row>
    <row r="433" spans="1:6" x14ac:dyDescent="0.25">
      <c r="A433" s="9">
        <v>44911</v>
      </c>
      <c r="B433">
        <v>174.415527</v>
      </c>
      <c r="C433">
        <f t="shared" si="12"/>
        <v>0.98974588005867625</v>
      </c>
      <c r="D433" s="9">
        <v>44911</v>
      </c>
      <c r="E433">
        <v>3852.36010742187</v>
      </c>
      <c r="F433">
        <f t="shared" si="13"/>
        <v>0.98886224922591803</v>
      </c>
    </row>
    <row r="434" spans="1:6" x14ac:dyDescent="0.25">
      <c r="A434" s="9">
        <v>44914</v>
      </c>
      <c r="B434">
        <v>174.22688299999999</v>
      </c>
      <c r="C434">
        <f t="shared" si="12"/>
        <v>0.9989184219820062</v>
      </c>
      <c r="D434" s="9">
        <v>44914</v>
      </c>
      <c r="E434">
        <v>3817.65991210937</v>
      </c>
      <c r="F434">
        <f t="shared" si="13"/>
        <v>0.99099248399814766</v>
      </c>
    </row>
    <row r="435" spans="1:6" x14ac:dyDescent="0.25">
      <c r="A435" s="9">
        <v>44915</v>
      </c>
      <c r="B435">
        <v>174.415527</v>
      </c>
      <c r="C435">
        <f t="shared" si="12"/>
        <v>1.0010827490956147</v>
      </c>
      <c r="D435" s="9">
        <v>44915</v>
      </c>
      <c r="E435">
        <v>3821.6201171875</v>
      </c>
      <c r="F435">
        <f t="shared" si="13"/>
        <v>1.0010373383615363</v>
      </c>
    </row>
    <row r="436" spans="1:6" x14ac:dyDescent="0.25">
      <c r="A436" s="9">
        <v>44916</v>
      </c>
      <c r="B436">
        <v>176.41116299999999</v>
      </c>
      <c r="C436">
        <f t="shared" si="12"/>
        <v>1.0114418482937015</v>
      </c>
      <c r="D436" s="9">
        <v>44916</v>
      </c>
      <c r="E436">
        <v>3878.43994140625</v>
      </c>
      <c r="F436">
        <f t="shared" si="13"/>
        <v>1.0148679938027347</v>
      </c>
    </row>
    <row r="437" spans="1:6" x14ac:dyDescent="0.25">
      <c r="A437" s="9">
        <v>44917</v>
      </c>
      <c r="B437">
        <v>175.76582300000001</v>
      </c>
      <c r="C437">
        <f t="shared" si="12"/>
        <v>0.99634184147405702</v>
      </c>
      <c r="D437" s="9">
        <v>44917</v>
      </c>
      <c r="E437">
        <v>3822.38989257812</v>
      </c>
      <c r="F437">
        <f t="shared" si="13"/>
        <v>0.98554830043138242</v>
      </c>
    </row>
    <row r="438" spans="1:6" x14ac:dyDescent="0.25">
      <c r="A438" s="9">
        <v>44918</v>
      </c>
      <c r="B438">
        <v>176.21260100000001</v>
      </c>
      <c r="C438">
        <f t="shared" si="12"/>
        <v>1.0025418934828985</v>
      </c>
      <c r="D438" s="9">
        <v>44918</v>
      </c>
      <c r="E438">
        <v>3844.82006835937</v>
      </c>
      <c r="F438">
        <f t="shared" si="13"/>
        <v>1.005868102525282</v>
      </c>
    </row>
    <row r="439" spans="1:6" x14ac:dyDescent="0.25">
      <c r="A439" s="9">
        <v>44922</v>
      </c>
      <c r="B439">
        <v>176.162949</v>
      </c>
      <c r="C439">
        <f t="shared" si="12"/>
        <v>0.99971822673453414</v>
      </c>
      <c r="D439" s="9">
        <v>44922</v>
      </c>
      <c r="E439">
        <v>3829.25</v>
      </c>
      <c r="F439">
        <f t="shared" si="13"/>
        <v>0.99595037788959162</v>
      </c>
    </row>
    <row r="440" spans="1:6" x14ac:dyDescent="0.25">
      <c r="A440" s="9">
        <v>44923</v>
      </c>
      <c r="B440">
        <v>175.39846800000001</v>
      </c>
      <c r="C440">
        <f t="shared" si="12"/>
        <v>0.99566037578083466</v>
      </c>
      <c r="D440" s="9">
        <v>44923</v>
      </c>
      <c r="E440">
        <v>3783.21997070312</v>
      </c>
      <c r="F440">
        <f t="shared" si="13"/>
        <v>0.98797936167738332</v>
      </c>
    </row>
    <row r="441" spans="1:6" x14ac:dyDescent="0.25">
      <c r="A441" s="9">
        <v>44924</v>
      </c>
      <c r="B441">
        <v>176.29203799999999</v>
      </c>
      <c r="C441">
        <f t="shared" si="12"/>
        <v>1.0050945142804781</v>
      </c>
      <c r="D441" s="9">
        <v>44924</v>
      </c>
      <c r="E441">
        <v>3849.28002929687</v>
      </c>
      <c r="F441">
        <f t="shared" si="13"/>
        <v>1.0174613316448191</v>
      </c>
    </row>
    <row r="442" spans="1:6" x14ac:dyDescent="0.25">
      <c r="A442" s="9">
        <v>44925</v>
      </c>
      <c r="B442">
        <v>175.388519</v>
      </c>
      <c r="C442">
        <f t="shared" si="12"/>
        <v>0.99487487347556791</v>
      </c>
      <c r="D442" s="9">
        <v>44925</v>
      </c>
      <c r="E442">
        <v>3839.5</v>
      </c>
      <c r="F442">
        <f t="shared" si="13"/>
        <v>0.99745925751765674</v>
      </c>
    </row>
    <row r="443" spans="1:6" x14ac:dyDescent="0.25">
      <c r="A443" s="9">
        <v>44929</v>
      </c>
      <c r="B443">
        <v>176.917542</v>
      </c>
      <c r="C443">
        <f t="shared" si="12"/>
        <v>1.0087179195577789</v>
      </c>
      <c r="D443" s="9">
        <v>44929</v>
      </c>
      <c r="E443">
        <v>3824.13989257812</v>
      </c>
      <c r="F443">
        <f t="shared" si="13"/>
        <v>0.99599945112075006</v>
      </c>
    </row>
    <row r="444" spans="1:6" x14ac:dyDescent="0.25">
      <c r="A444" s="9">
        <v>44930</v>
      </c>
      <c r="B444">
        <v>178.84368900000001</v>
      </c>
      <c r="C444">
        <f t="shared" si="12"/>
        <v>1.0108872584268664</v>
      </c>
      <c r="D444" s="9">
        <v>44930</v>
      </c>
      <c r="E444">
        <v>3852.96997070312</v>
      </c>
      <c r="F444">
        <f t="shared" si="13"/>
        <v>1.0075389705750444</v>
      </c>
    </row>
    <row r="445" spans="1:6" x14ac:dyDescent="0.25">
      <c r="A445" s="9">
        <v>44931</v>
      </c>
      <c r="B445">
        <v>177.523178</v>
      </c>
      <c r="C445">
        <f t="shared" si="12"/>
        <v>0.99261639587405281</v>
      </c>
      <c r="D445" s="9">
        <v>44931</v>
      </c>
      <c r="E445">
        <v>3808.10009765625</v>
      </c>
      <c r="F445">
        <f t="shared" si="13"/>
        <v>0.98835447112537922</v>
      </c>
    </row>
    <row r="446" spans="1:6" x14ac:dyDescent="0.25">
      <c r="A446" s="9">
        <v>44932</v>
      </c>
      <c r="B446">
        <v>178.96283</v>
      </c>
      <c r="C446">
        <f t="shared" si="12"/>
        <v>1.0081096565317234</v>
      </c>
      <c r="D446" s="9">
        <v>44932</v>
      </c>
      <c r="E446">
        <v>3895.080078125</v>
      </c>
      <c r="F446">
        <f t="shared" si="13"/>
        <v>1.0228407810294387</v>
      </c>
    </row>
    <row r="447" spans="1:6" x14ac:dyDescent="0.25">
      <c r="A447" s="9">
        <v>44935</v>
      </c>
      <c r="B447">
        <v>174.32617200000001</v>
      </c>
      <c r="C447">
        <f t="shared" si="12"/>
        <v>0.97409150268801636</v>
      </c>
      <c r="D447" s="9">
        <v>44935</v>
      </c>
      <c r="E447">
        <v>3892.09008789062</v>
      </c>
      <c r="F447">
        <f t="shared" si="13"/>
        <v>0.99923236745473554</v>
      </c>
    </row>
    <row r="448" spans="1:6" x14ac:dyDescent="0.25">
      <c r="A448" s="9">
        <v>44936</v>
      </c>
      <c r="B448">
        <v>173.90917999999999</v>
      </c>
      <c r="C448">
        <f t="shared" si="12"/>
        <v>0.99760797822142266</v>
      </c>
      <c r="D448" s="9">
        <v>44936</v>
      </c>
      <c r="E448">
        <v>3919.25</v>
      </c>
      <c r="F448">
        <f t="shared" si="13"/>
        <v>1.0069782331590633</v>
      </c>
    </row>
    <row r="449" spans="1:6" x14ac:dyDescent="0.25">
      <c r="A449" s="9">
        <v>44937</v>
      </c>
      <c r="B449">
        <v>173.63118</v>
      </c>
      <c r="C449">
        <f t="shared" si="12"/>
        <v>0.99840146448853362</v>
      </c>
      <c r="D449" s="9">
        <v>44937</v>
      </c>
      <c r="E449">
        <v>3969.61010742187</v>
      </c>
      <c r="F449">
        <f t="shared" si="13"/>
        <v>1.0128494246148805</v>
      </c>
    </row>
    <row r="450" spans="1:6" x14ac:dyDescent="0.25">
      <c r="A450" s="9">
        <v>44938</v>
      </c>
      <c r="B450">
        <v>172.757462</v>
      </c>
      <c r="C450">
        <f t="shared" si="12"/>
        <v>0.99496796600702708</v>
      </c>
      <c r="D450" s="9">
        <v>44938</v>
      </c>
      <c r="E450">
        <v>3983.169921875</v>
      </c>
      <c r="F450">
        <f t="shared" si="13"/>
        <v>1.0034159058663665</v>
      </c>
    </row>
    <row r="451" spans="1:6" x14ac:dyDescent="0.25">
      <c r="A451" s="9">
        <v>44939</v>
      </c>
      <c r="B451">
        <v>172.19151299999999</v>
      </c>
      <c r="C451">
        <f t="shared" si="12"/>
        <v>0.99672402573267704</v>
      </c>
      <c r="D451" s="9">
        <v>44939</v>
      </c>
      <c r="E451">
        <v>3999.09008789062</v>
      </c>
      <c r="F451">
        <f t="shared" si="13"/>
        <v>1.0039968583635333</v>
      </c>
    </row>
    <row r="452" spans="1:6" x14ac:dyDescent="0.25">
      <c r="A452" s="9">
        <v>44943</v>
      </c>
      <c r="B452">
        <v>171.129166</v>
      </c>
      <c r="C452">
        <f t="shared" ref="C452:C504" si="14">B452/B451</f>
        <v>0.99383043344302346</v>
      </c>
      <c r="D452" s="9">
        <v>44943</v>
      </c>
      <c r="E452">
        <v>3990.96997070312</v>
      </c>
      <c r="F452">
        <f t="shared" ref="F452:F504" si="15">E452/E451</f>
        <v>0.99796950881099478</v>
      </c>
    </row>
    <row r="453" spans="1:6" x14ac:dyDescent="0.25">
      <c r="A453" s="9">
        <v>44944</v>
      </c>
      <c r="B453">
        <v>168.547729</v>
      </c>
      <c r="C453">
        <f t="shared" si="14"/>
        <v>0.98491527154406866</v>
      </c>
      <c r="D453" s="9">
        <v>44944</v>
      </c>
      <c r="E453">
        <v>3928.86010742187</v>
      </c>
      <c r="F453">
        <f t="shared" si="15"/>
        <v>0.98443740149958892</v>
      </c>
    </row>
    <row r="454" spans="1:6" x14ac:dyDescent="0.25">
      <c r="A454" s="9">
        <v>44945</v>
      </c>
      <c r="B454">
        <v>168.31938199999999</v>
      </c>
      <c r="C454">
        <f t="shared" si="14"/>
        <v>0.9986452086815123</v>
      </c>
      <c r="D454" s="9">
        <v>44945</v>
      </c>
      <c r="E454">
        <v>3898.85009765625</v>
      </c>
      <c r="F454">
        <f t="shared" si="15"/>
        <v>0.99236164970370688</v>
      </c>
    </row>
    <row r="455" spans="1:6" x14ac:dyDescent="0.25">
      <c r="A455" s="9">
        <v>44946</v>
      </c>
      <c r="B455">
        <v>167.53501900000001</v>
      </c>
      <c r="C455">
        <f t="shared" si="14"/>
        <v>0.9953400316072929</v>
      </c>
      <c r="D455" s="9">
        <v>44946</v>
      </c>
      <c r="E455">
        <v>3972.61010742187</v>
      </c>
      <c r="F455">
        <f t="shared" si="15"/>
        <v>1.0189184010459802</v>
      </c>
    </row>
    <row r="456" spans="1:6" x14ac:dyDescent="0.25">
      <c r="A456" s="9">
        <v>44949</v>
      </c>
      <c r="B456">
        <v>167.108093</v>
      </c>
      <c r="C456">
        <f t="shared" si="14"/>
        <v>0.99745172082500555</v>
      </c>
      <c r="D456" s="9">
        <v>44949</v>
      </c>
      <c r="E456">
        <v>4019.81005859375</v>
      </c>
      <c r="F456">
        <f t="shared" si="15"/>
        <v>1.0118813449836666</v>
      </c>
    </row>
    <row r="457" spans="1:6" x14ac:dyDescent="0.25">
      <c r="A457" s="9">
        <v>44950</v>
      </c>
      <c r="B457">
        <v>167.108093</v>
      </c>
      <c r="C457">
        <f t="shared" si="14"/>
        <v>1</v>
      </c>
      <c r="D457" s="9">
        <v>44950</v>
      </c>
      <c r="E457">
        <v>4016.94995117187</v>
      </c>
      <c r="F457">
        <f t="shared" si="15"/>
        <v>0.99928849687418297</v>
      </c>
    </row>
    <row r="458" spans="1:6" x14ac:dyDescent="0.25">
      <c r="A458" s="9">
        <v>44951</v>
      </c>
      <c r="B458">
        <v>168.29951500000001</v>
      </c>
      <c r="C458">
        <f t="shared" si="14"/>
        <v>1.0071296487118671</v>
      </c>
      <c r="D458" s="9">
        <v>44951</v>
      </c>
      <c r="E458">
        <v>4016.21997070312</v>
      </c>
      <c r="F458">
        <f t="shared" si="15"/>
        <v>0.99981827494053366</v>
      </c>
    </row>
    <row r="459" spans="1:6" x14ac:dyDescent="0.25">
      <c r="A459" s="9">
        <v>44952</v>
      </c>
      <c r="B459">
        <v>167.68394499999999</v>
      </c>
      <c r="C459">
        <f t="shared" si="14"/>
        <v>0.99634241370214272</v>
      </c>
      <c r="D459" s="9">
        <v>44952</v>
      </c>
      <c r="E459">
        <v>4060.42993164062</v>
      </c>
      <c r="F459">
        <f t="shared" si="15"/>
        <v>1.0110078534691813</v>
      </c>
    </row>
    <row r="460" spans="1:6" x14ac:dyDescent="0.25">
      <c r="A460" s="9">
        <v>44953</v>
      </c>
      <c r="B460">
        <v>167.02865600000001</v>
      </c>
      <c r="C460">
        <f t="shared" si="14"/>
        <v>0.99609211841956613</v>
      </c>
      <c r="D460" s="9">
        <v>44953</v>
      </c>
      <c r="E460">
        <v>4070.56005859375</v>
      </c>
      <c r="F460">
        <f t="shared" si="15"/>
        <v>1.0024948409709502</v>
      </c>
    </row>
    <row r="461" spans="1:6" x14ac:dyDescent="0.25">
      <c r="A461" s="9">
        <v>44956</v>
      </c>
      <c r="B461">
        <v>160.843155</v>
      </c>
      <c r="C461">
        <f t="shared" si="14"/>
        <v>0.96296742637981825</v>
      </c>
      <c r="D461" s="9">
        <v>44956</v>
      </c>
      <c r="E461">
        <v>4017.77001953125</v>
      </c>
      <c r="F461">
        <f t="shared" si="15"/>
        <v>0.98703125901531663</v>
      </c>
    </row>
    <row r="462" spans="1:6" x14ac:dyDescent="0.25">
      <c r="A462" s="9">
        <v>44957</v>
      </c>
      <c r="B462">
        <v>162.253006</v>
      </c>
      <c r="C462">
        <f t="shared" si="14"/>
        <v>1.0087653776749157</v>
      </c>
      <c r="D462" s="9">
        <v>44957</v>
      </c>
      <c r="E462">
        <v>4076.60009765625</v>
      </c>
      <c r="F462">
        <f t="shared" si="15"/>
        <v>1.0146424702855101</v>
      </c>
    </row>
    <row r="463" spans="1:6" x14ac:dyDescent="0.25">
      <c r="A463" s="9">
        <v>44958</v>
      </c>
      <c r="B463">
        <v>163.74229399999999</v>
      </c>
      <c r="C463">
        <f t="shared" si="14"/>
        <v>1.0091788006688762</v>
      </c>
      <c r="D463" s="9">
        <v>44958</v>
      </c>
      <c r="E463">
        <v>4119.2099609375</v>
      </c>
      <c r="F463">
        <f t="shared" si="15"/>
        <v>1.0104523039445903</v>
      </c>
    </row>
    <row r="464" spans="1:6" x14ac:dyDescent="0.25">
      <c r="A464" s="9">
        <v>44959</v>
      </c>
      <c r="B464">
        <v>164.35786400000001</v>
      </c>
      <c r="C464">
        <f t="shared" si="14"/>
        <v>1.0037593830217135</v>
      </c>
      <c r="D464" s="9">
        <v>44959</v>
      </c>
      <c r="E464">
        <v>4179.759765625</v>
      </c>
      <c r="F464">
        <f t="shared" si="15"/>
        <v>1.0146993732443099</v>
      </c>
    </row>
    <row r="465" spans="1:6" x14ac:dyDescent="0.25">
      <c r="A465" s="9">
        <v>44960</v>
      </c>
      <c r="B465">
        <v>163.43450899999999</v>
      </c>
      <c r="C465">
        <f t="shared" si="14"/>
        <v>0.99438204551015574</v>
      </c>
      <c r="D465" s="9">
        <v>44960</v>
      </c>
      <c r="E465">
        <v>4136.47998046875</v>
      </c>
      <c r="F465">
        <f t="shared" si="15"/>
        <v>0.9896453893086895</v>
      </c>
    </row>
    <row r="466" spans="1:6" x14ac:dyDescent="0.25">
      <c r="A466" s="9">
        <v>44963</v>
      </c>
      <c r="B466">
        <v>162.19343599999999</v>
      </c>
      <c r="C466">
        <f t="shared" si="14"/>
        <v>0.99240629774217393</v>
      </c>
      <c r="D466" s="9">
        <v>44963</v>
      </c>
      <c r="E466">
        <v>4111.080078125</v>
      </c>
      <c r="F466">
        <f t="shared" si="15"/>
        <v>0.99385953698224561</v>
      </c>
    </row>
    <row r="467" spans="1:6" x14ac:dyDescent="0.25">
      <c r="A467" s="9">
        <v>44964</v>
      </c>
      <c r="B467">
        <v>162.23313899999999</v>
      </c>
      <c r="C467">
        <f t="shared" si="14"/>
        <v>1.0002447879580034</v>
      </c>
      <c r="D467" s="9">
        <v>44964</v>
      </c>
      <c r="E467">
        <v>4164</v>
      </c>
      <c r="F467">
        <f t="shared" si="15"/>
        <v>1.0128725105980265</v>
      </c>
    </row>
    <row r="468" spans="1:6" x14ac:dyDescent="0.25">
      <c r="A468" s="9">
        <v>44965</v>
      </c>
      <c r="B468">
        <v>162.44165000000001</v>
      </c>
      <c r="C468">
        <f t="shared" si="14"/>
        <v>1.0012852552893032</v>
      </c>
      <c r="D468" s="9">
        <v>44965</v>
      </c>
      <c r="E468">
        <v>4117.85986328125</v>
      </c>
      <c r="F468">
        <f t="shared" si="15"/>
        <v>0.98891927552383529</v>
      </c>
    </row>
    <row r="469" spans="1:6" x14ac:dyDescent="0.25">
      <c r="A469" s="9">
        <v>44966</v>
      </c>
      <c r="B469">
        <v>160.247421</v>
      </c>
      <c r="C469">
        <f t="shared" si="14"/>
        <v>0.98649220196913778</v>
      </c>
      <c r="D469" s="9">
        <v>44966</v>
      </c>
      <c r="E469">
        <v>4081.5</v>
      </c>
      <c r="F469">
        <f t="shared" si="15"/>
        <v>0.99117020382226484</v>
      </c>
    </row>
    <row r="470" spans="1:6" x14ac:dyDescent="0.25">
      <c r="A470" s="9">
        <v>44967</v>
      </c>
      <c r="B470">
        <v>160.992065</v>
      </c>
      <c r="C470">
        <f t="shared" si="14"/>
        <v>1.0046468392149661</v>
      </c>
      <c r="D470" s="9">
        <v>44967</v>
      </c>
      <c r="E470">
        <v>4090.4599609375</v>
      </c>
      <c r="F470">
        <f t="shared" si="15"/>
        <v>1.0021952617756953</v>
      </c>
    </row>
    <row r="471" spans="1:6" x14ac:dyDescent="0.25">
      <c r="A471" s="9">
        <v>44970</v>
      </c>
      <c r="B471">
        <v>161.58779899999999</v>
      </c>
      <c r="C471">
        <f t="shared" si="14"/>
        <v>1.0037003935566637</v>
      </c>
      <c r="D471" s="9">
        <v>44970</v>
      </c>
      <c r="E471">
        <v>4137.2900390625</v>
      </c>
      <c r="F471">
        <f t="shared" si="15"/>
        <v>1.0114486093427661</v>
      </c>
    </row>
    <row r="472" spans="1:6" x14ac:dyDescent="0.25">
      <c r="A472" s="9">
        <v>44971</v>
      </c>
      <c r="B472">
        <v>160.882858</v>
      </c>
      <c r="C472">
        <f t="shared" si="14"/>
        <v>0.9956374119558371</v>
      </c>
      <c r="D472" s="9">
        <v>44971</v>
      </c>
      <c r="E472">
        <v>4136.1298828125</v>
      </c>
      <c r="F472">
        <f t="shared" si="15"/>
        <v>0.99971958546801254</v>
      </c>
    </row>
    <row r="473" spans="1:6" x14ac:dyDescent="0.25">
      <c r="A473" s="9">
        <v>44972</v>
      </c>
      <c r="B473">
        <v>158.23191800000001</v>
      </c>
      <c r="C473">
        <f t="shared" si="14"/>
        <v>0.98352254532922334</v>
      </c>
      <c r="D473" s="9">
        <v>44972</v>
      </c>
      <c r="E473">
        <v>4147.60009765625</v>
      </c>
      <c r="F473">
        <f t="shared" si="15"/>
        <v>1.0027731756904961</v>
      </c>
    </row>
    <row r="474" spans="1:6" x14ac:dyDescent="0.25">
      <c r="A474" s="9">
        <v>44973</v>
      </c>
      <c r="B474">
        <v>157.11000100000001</v>
      </c>
      <c r="C474">
        <f t="shared" si="14"/>
        <v>0.99290966693584537</v>
      </c>
      <c r="D474" s="9">
        <v>44973</v>
      </c>
      <c r="E474">
        <v>4090.40991210937</v>
      </c>
      <c r="F474">
        <f t="shared" si="15"/>
        <v>0.98621125851086822</v>
      </c>
    </row>
    <row r="475" spans="1:6" x14ac:dyDescent="0.25">
      <c r="A475" s="9">
        <v>44974</v>
      </c>
      <c r="B475">
        <v>160.38999899999999</v>
      </c>
      <c r="C475">
        <f t="shared" si="14"/>
        <v>1.0208770796201572</v>
      </c>
      <c r="D475" s="9">
        <v>44974</v>
      </c>
      <c r="E475">
        <v>4079.09008789062</v>
      </c>
      <c r="F475">
        <f t="shared" si="15"/>
        <v>0.99723259417467225</v>
      </c>
    </row>
    <row r="476" spans="1:6" x14ac:dyDescent="0.25">
      <c r="A476" s="9">
        <v>44978</v>
      </c>
      <c r="B476">
        <v>158</v>
      </c>
      <c r="C476">
        <f t="shared" si="14"/>
        <v>0.98509882776419255</v>
      </c>
      <c r="D476" s="9">
        <v>44978</v>
      </c>
      <c r="E476">
        <v>3997.34008789062</v>
      </c>
      <c r="F476">
        <f t="shared" si="15"/>
        <v>0.97995876574467256</v>
      </c>
    </row>
    <row r="477" spans="1:6" x14ac:dyDescent="0.25">
      <c r="A477" s="9">
        <v>44979</v>
      </c>
      <c r="B477">
        <v>157.779999</v>
      </c>
      <c r="C477">
        <f t="shared" si="14"/>
        <v>0.99860758860759491</v>
      </c>
      <c r="D477" s="9">
        <v>44979</v>
      </c>
      <c r="E477">
        <v>3991.05004882812</v>
      </c>
      <c r="F477">
        <f t="shared" si="15"/>
        <v>0.99842644385411317</v>
      </c>
    </row>
    <row r="478" spans="1:6" x14ac:dyDescent="0.25">
      <c r="A478" s="9">
        <v>44980</v>
      </c>
      <c r="B478">
        <v>157.729996</v>
      </c>
      <c r="C478">
        <f t="shared" si="14"/>
        <v>0.99968308403906125</v>
      </c>
      <c r="D478" s="9">
        <v>44980</v>
      </c>
      <c r="E478">
        <v>4012.32006835937</v>
      </c>
      <c r="F478">
        <f t="shared" si="15"/>
        <v>1.0053294294160744</v>
      </c>
    </row>
    <row r="479" spans="1:6" x14ac:dyDescent="0.25">
      <c r="A479" s="9">
        <v>44981</v>
      </c>
      <c r="B479">
        <v>155.970001</v>
      </c>
      <c r="C479">
        <f t="shared" si="14"/>
        <v>0.98884172291489814</v>
      </c>
      <c r="D479" s="9">
        <v>44981</v>
      </c>
      <c r="E479">
        <v>3970.0400390625</v>
      </c>
      <c r="F479">
        <f t="shared" si="15"/>
        <v>0.98946244851444309</v>
      </c>
    </row>
    <row r="480" spans="1:6" x14ac:dyDescent="0.25">
      <c r="A480" s="9">
        <v>44984</v>
      </c>
      <c r="B480">
        <v>155.63000500000001</v>
      </c>
      <c r="C480">
        <f t="shared" si="14"/>
        <v>0.997820119267679</v>
      </c>
      <c r="D480" s="9">
        <v>44984</v>
      </c>
      <c r="E480">
        <v>3982.23999023437</v>
      </c>
      <c r="F480">
        <f t="shared" si="15"/>
        <v>1.0030730045671659</v>
      </c>
    </row>
    <row r="481" spans="1:6" x14ac:dyDescent="0.25">
      <c r="A481" s="9">
        <v>44985</v>
      </c>
      <c r="B481">
        <v>153.259995</v>
      </c>
      <c r="C481">
        <f t="shared" si="14"/>
        <v>0.98477150983835016</v>
      </c>
      <c r="D481" s="9">
        <v>44985</v>
      </c>
      <c r="E481">
        <v>3970.14990234375</v>
      </c>
      <c r="F481">
        <f t="shared" si="15"/>
        <v>0.99696399817181569</v>
      </c>
    </row>
    <row r="482" spans="1:6" x14ac:dyDescent="0.25">
      <c r="A482" s="9">
        <v>44986</v>
      </c>
      <c r="B482">
        <v>152.570007</v>
      </c>
      <c r="C482">
        <f t="shared" si="14"/>
        <v>0.99549792494773348</v>
      </c>
      <c r="D482" s="9">
        <v>44986</v>
      </c>
      <c r="E482">
        <v>3951.38989257812</v>
      </c>
      <c r="F482">
        <f t="shared" si="15"/>
        <v>0.99527473515431875</v>
      </c>
    </row>
    <row r="483" spans="1:6" x14ac:dyDescent="0.25">
      <c r="A483" s="9">
        <v>44987</v>
      </c>
      <c r="B483">
        <v>152.449997</v>
      </c>
      <c r="C483">
        <f t="shared" si="14"/>
        <v>0.99921341027401267</v>
      </c>
      <c r="D483" s="9">
        <v>44987</v>
      </c>
      <c r="E483">
        <v>3981.35009765625</v>
      </c>
      <c r="F483">
        <f t="shared" si="15"/>
        <v>1.0075821940867957</v>
      </c>
    </row>
    <row r="484" spans="1:6" x14ac:dyDescent="0.25">
      <c r="A484" s="9">
        <v>44988</v>
      </c>
      <c r="B484">
        <v>154.020004</v>
      </c>
      <c r="C484">
        <f t="shared" si="14"/>
        <v>1.0102985046303412</v>
      </c>
      <c r="D484" s="9">
        <v>44988</v>
      </c>
      <c r="E484">
        <v>4045.63989257812</v>
      </c>
      <c r="F484">
        <f t="shared" si="15"/>
        <v>1.0161477371607477</v>
      </c>
    </row>
    <row r="485" spans="1:6" x14ac:dyDescent="0.25">
      <c r="A485" s="9">
        <v>44991</v>
      </c>
      <c r="B485">
        <v>155.55999800000001</v>
      </c>
      <c r="C485">
        <f t="shared" si="14"/>
        <v>1.0099986622516903</v>
      </c>
      <c r="D485" s="9">
        <v>44991</v>
      </c>
      <c r="E485">
        <v>4048.419921875</v>
      </c>
      <c r="F485">
        <f t="shared" si="15"/>
        <v>1.0006871667698305</v>
      </c>
    </row>
    <row r="486" spans="1:6" x14ac:dyDescent="0.25">
      <c r="A486" s="9">
        <v>44992</v>
      </c>
      <c r="B486">
        <v>154.08999600000001</v>
      </c>
      <c r="C486">
        <f t="shared" si="14"/>
        <v>0.99055025701401722</v>
      </c>
      <c r="D486" s="9">
        <v>44992</v>
      </c>
      <c r="E486">
        <v>3986.3701171875</v>
      </c>
      <c r="F486">
        <f t="shared" si="15"/>
        <v>0.98467308088466232</v>
      </c>
    </row>
    <row r="487" spans="1:6" x14ac:dyDescent="0.25">
      <c r="A487" s="9">
        <v>44993</v>
      </c>
      <c r="B487">
        <v>152.96000699999999</v>
      </c>
      <c r="C487">
        <f t="shared" si="14"/>
        <v>0.9926666945983954</v>
      </c>
      <c r="D487" s="9">
        <v>44993</v>
      </c>
      <c r="E487">
        <v>3992.01000976562</v>
      </c>
      <c r="F487">
        <f t="shared" si="15"/>
        <v>1.0014147940136826</v>
      </c>
    </row>
    <row r="488" spans="1:6" x14ac:dyDescent="0.25">
      <c r="A488" s="9">
        <v>44994</v>
      </c>
      <c r="B488">
        <v>151.240005</v>
      </c>
      <c r="C488">
        <f t="shared" si="14"/>
        <v>0.988755217564811</v>
      </c>
      <c r="D488" s="9">
        <v>44994</v>
      </c>
      <c r="E488">
        <v>3918.32006835937</v>
      </c>
      <c r="F488">
        <f t="shared" si="15"/>
        <v>0.98154064212615122</v>
      </c>
    </row>
    <row r="489" spans="1:6" x14ac:dyDescent="0.25">
      <c r="A489" s="9">
        <v>44995</v>
      </c>
      <c r="B489">
        <v>151.61000100000001</v>
      </c>
      <c r="C489">
        <f t="shared" si="14"/>
        <v>1.0024464162111077</v>
      </c>
      <c r="D489" s="9">
        <v>44995</v>
      </c>
      <c r="E489">
        <v>3861.59008789062</v>
      </c>
      <c r="F489">
        <f t="shared" si="15"/>
        <v>0.98552186154294863</v>
      </c>
    </row>
    <row r="490" spans="1:6" x14ac:dyDescent="0.25">
      <c r="A490" s="9">
        <v>44998</v>
      </c>
      <c r="B490">
        <v>153.05999800000001</v>
      </c>
      <c r="C490">
        <f t="shared" si="14"/>
        <v>1.0095639930772113</v>
      </c>
      <c r="D490" s="9">
        <v>44998</v>
      </c>
      <c r="E490">
        <v>3855.76000976562</v>
      </c>
      <c r="F490">
        <f t="shared" si="15"/>
        <v>0.99849023899681055</v>
      </c>
    </row>
    <row r="491" spans="1:6" x14ac:dyDescent="0.25">
      <c r="A491" s="9">
        <v>44999</v>
      </c>
      <c r="B491">
        <v>153.91999799999999</v>
      </c>
      <c r="C491">
        <f t="shared" si="14"/>
        <v>1.0056187116897779</v>
      </c>
      <c r="D491" s="9">
        <v>44999</v>
      </c>
      <c r="E491">
        <v>3919.2900390625</v>
      </c>
      <c r="F491">
        <f t="shared" si="15"/>
        <v>1.016476655480625</v>
      </c>
    </row>
    <row r="492" spans="1:6" x14ac:dyDescent="0.25">
      <c r="A492" s="9">
        <v>45000</v>
      </c>
      <c r="B492">
        <v>154.35000600000001</v>
      </c>
      <c r="C492">
        <f t="shared" si="14"/>
        <v>1.002793711055012</v>
      </c>
      <c r="D492" s="9">
        <v>45000</v>
      </c>
      <c r="E492">
        <v>3891.92993164062</v>
      </c>
      <c r="F492">
        <f t="shared" si="15"/>
        <v>0.99301911643456109</v>
      </c>
    </row>
    <row r="493" spans="1:6" x14ac:dyDescent="0.25">
      <c r="A493" s="9">
        <v>45001</v>
      </c>
      <c r="B493">
        <v>154.029999</v>
      </c>
      <c r="C493">
        <f t="shared" si="14"/>
        <v>0.99792674449264351</v>
      </c>
      <c r="D493" s="9">
        <v>45001</v>
      </c>
      <c r="E493">
        <v>3960.28002929687</v>
      </c>
      <c r="F493">
        <f t="shared" si="15"/>
        <v>1.0175620062171669</v>
      </c>
    </row>
    <row r="494" spans="1:6" x14ac:dyDescent="0.25">
      <c r="A494" s="9">
        <v>45002</v>
      </c>
      <c r="B494">
        <v>152.38000500000001</v>
      </c>
      <c r="C494">
        <f t="shared" si="14"/>
        <v>0.98928783996161684</v>
      </c>
      <c r="D494" s="9">
        <v>45002</v>
      </c>
      <c r="E494">
        <v>3916.63989257812</v>
      </c>
      <c r="F494">
        <f t="shared" si="15"/>
        <v>0.98898054268993241</v>
      </c>
    </row>
    <row r="495" spans="1:6" x14ac:dyDescent="0.25">
      <c r="A495" s="9">
        <v>45005</v>
      </c>
      <c r="B495">
        <v>153.88999899999999</v>
      </c>
      <c r="C495">
        <f t="shared" si="14"/>
        <v>1.0099093972335804</v>
      </c>
      <c r="D495" s="9">
        <v>45005</v>
      </c>
      <c r="E495">
        <v>3951.57006835937</v>
      </c>
      <c r="F495">
        <f t="shared" si="15"/>
        <v>1.0089184037183101</v>
      </c>
    </row>
    <row r="496" spans="1:6" x14ac:dyDescent="0.25">
      <c r="A496" s="9">
        <v>45006</v>
      </c>
      <c r="B496">
        <v>153.88999899999999</v>
      </c>
      <c r="C496">
        <f t="shared" si="14"/>
        <v>1</v>
      </c>
      <c r="D496" s="9">
        <v>45006</v>
      </c>
      <c r="E496">
        <v>4002.8701171875</v>
      </c>
      <c r="F496">
        <f t="shared" si="15"/>
        <v>1.0129821938977863</v>
      </c>
    </row>
    <row r="497" spans="1:6" x14ac:dyDescent="0.25">
      <c r="A497" s="9">
        <v>45007</v>
      </c>
      <c r="B497">
        <v>151.050003</v>
      </c>
      <c r="C497">
        <f t="shared" si="14"/>
        <v>0.98154528547368447</v>
      </c>
      <c r="D497" s="9">
        <v>45007</v>
      </c>
      <c r="E497">
        <v>3936.96997070312</v>
      </c>
      <c r="F497">
        <f t="shared" si="15"/>
        <v>0.98353677622428504</v>
      </c>
    </row>
    <row r="498" spans="1:6" x14ac:dyDescent="0.25">
      <c r="A498" s="9">
        <v>45008</v>
      </c>
      <c r="B498">
        <v>151.13000500000001</v>
      </c>
      <c r="C498">
        <f t="shared" si="14"/>
        <v>1.0005296391818013</v>
      </c>
      <c r="D498" s="9">
        <v>45008</v>
      </c>
      <c r="E498">
        <v>3948.71997070312</v>
      </c>
      <c r="F498">
        <f t="shared" si="15"/>
        <v>1.0029845287333754</v>
      </c>
    </row>
    <row r="499" spans="1:6" x14ac:dyDescent="0.25">
      <c r="A499" s="9">
        <v>45009</v>
      </c>
      <c r="B499">
        <v>152.64999399999999</v>
      </c>
      <c r="C499">
        <f t="shared" si="14"/>
        <v>1.0100574932158572</v>
      </c>
      <c r="D499" s="9">
        <v>45009</v>
      </c>
      <c r="E499">
        <v>3970.98999023437</v>
      </c>
      <c r="F499">
        <f t="shared" si="15"/>
        <v>1.0056398072531045</v>
      </c>
    </row>
    <row r="500" spans="1:6" x14ac:dyDescent="0.25">
      <c r="A500" s="9">
        <v>45012</v>
      </c>
      <c r="B500">
        <v>153.300003</v>
      </c>
      <c r="C500">
        <f t="shared" si="14"/>
        <v>1.0042581659059875</v>
      </c>
      <c r="D500" s="9">
        <v>45012</v>
      </c>
      <c r="E500">
        <v>3977.53002929687</v>
      </c>
      <c r="F500">
        <f t="shared" si="15"/>
        <v>1.0016469543057482</v>
      </c>
    </row>
    <row r="501" spans="1:6" x14ac:dyDescent="0.25">
      <c r="A501" s="9">
        <v>45013</v>
      </c>
      <c r="B501">
        <v>151.820007</v>
      </c>
      <c r="C501">
        <f t="shared" si="14"/>
        <v>0.99034575361358601</v>
      </c>
      <c r="D501" s="9">
        <v>45013</v>
      </c>
      <c r="E501">
        <v>3971.27001953125</v>
      </c>
      <c r="F501">
        <f t="shared" si="15"/>
        <v>0.99842615650428501</v>
      </c>
    </row>
    <row r="502" spans="1:6" x14ac:dyDescent="0.25">
      <c r="A502" s="9">
        <v>45014</v>
      </c>
      <c r="B502">
        <v>153.30999800000001</v>
      </c>
      <c r="C502">
        <f t="shared" si="14"/>
        <v>1.0098141939882799</v>
      </c>
      <c r="D502" s="9">
        <v>45014</v>
      </c>
      <c r="E502">
        <v>4027.81005859375</v>
      </c>
      <c r="F502">
        <f t="shared" si="15"/>
        <v>1.0142372688798365</v>
      </c>
    </row>
    <row r="503" spans="1:6" x14ac:dyDescent="0.25">
      <c r="A503" s="9">
        <v>45015</v>
      </c>
      <c r="B503">
        <v>153.429993</v>
      </c>
      <c r="C503">
        <f t="shared" si="14"/>
        <v>1.0007826952029573</v>
      </c>
      <c r="D503" s="9">
        <v>45015</v>
      </c>
      <c r="E503">
        <v>4050.830078125</v>
      </c>
      <c r="F503">
        <f t="shared" si="15"/>
        <v>1.005715269388668</v>
      </c>
    </row>
    <row r="504" spans="1:6" x14ac:dyDescent="0.25">
      <c r="A504" s="9">
        <v>45016</v>
      </c>
      <c r="B504">
        <v>155</v>
      </c>
      <c r="C504">
        <f t="shared" si="14"/>
        <v>1.0102327254880341</v>
      </c>
      <c r="D504" s="9">
        <v>45016</v>
      </c>
      <c r="E504">
        <v>4109.31005859375</v>
      </c>
      <c r="F504">
        <f t="shared" si="15"/>
        <v>1.0144365424717638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DDD6D-424B-413E-87B5-DC13563EFDDF}">
  <dimension ref="A2:B24"/>
  <sheetViews>
    <sheetView workbookViewId="0">
      <selection activeCell="D14" sqref="D14"/>
    </sheetView>
  </sheetViews>
  <sheetFormatPr defaultRowHeight="15" x14ac:dyDescent="0.25"/>
  <cols>
    <col min="1" max="1" width="50" bestFit="1" customWidth="1"/>
    <col min="2" max="2" width="18.42578125" bestFit="1" customWidth="1"/>
  </cols>
  <sheetData>
    <row r="2" spans="1:2" x14ac:dyDescent="0.25">
      <c r="A2" s="17" t="s">
        <v>68</v>
      </c>
    </row>
    <row r="5" spans="1:2" x14ac:dyDescent="0.25">
      <c r="A5" t="s">
        <v>69</v>
      </c>
      <c r="B5" s="11">
        <v>3.3000000000000002E-2</v>
      </c>
    </row>
    <row r="6" spans="1:2" x14ac:dyDescent="0.25">
      <c r="A6" t="s">
        <v>70</v>
      </c>
      <c r="B6" s="11">
        <v>2.24E-2</v>
      </c>
    </row>
    <row r="9" spans="1:2" x14ac:dyDescent="0.25">
      <c r="A9" s="17" t="s">
        <v>71</v>
      </c>
    </row>
    <row r="12" spans="1:2" x14ac:dyDescent="0.25">
      <c r="A12" t="s">
        <v>72</v>
      </c>
      <c r="B12">
        <v>0.32439069258502401</v>
      </c>
    </row>
    <row r="13" spans="1:2" x14ac:dyDescent="0.25">
      <c r="A13" t="s">
        <v>73</v>
      </c>
      <c r="B13" s="18">
        <f>B5+B12*(B6-B5)</f>
        <v>2.9561458658598747E-2</v>
      </c>
    </row>
    <row r="24" spans="2:2" x14ac:dyDescent="0.25">
      <c r="B24"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2000-C3A1-4F3B-97DF-711D250794F5}">
  <dimension ref="A1:BI506"/>
  <sheetViews>
    <sheetView workbookViewId="0">
      <selection activeCell="G55" sqref="G55"/>
    </sheetView>
  </sheetViews>
  <sheetFormatPr defaultRowHeight="15" x14ac:dyDescent="0.25"/>
  <cols>
    <col min="1" max="2" width="11" bestFit="1" customWidth="1"/>
    <col min="6" max="6" width="17.5703125" bestFit="1" customWidth="1"/>
    <col min="10" max="10" width="12" bestFit="1" customWidth="1"/>
  </cols>
  <sheetData>
    <row r="1" spans="1:61" x14ac:dyDescent="0.25">
      <c r="A1" t="s">
        <v>26</v>
      </c>
      <c r="B1" t="s">
        <v>31</v>
      </c>
      <c r="C1" t="s">
        <v>74</v>
      </c>
    </row>
    <row r="2" spans="1:61" x14ac:dyDescent="0.25">
      <c r="A2" s="9">
        <v>44291</v>
      </c>
      <c r="B2">
        <v>155.183853</v>
      </c>
      <c r="C2">
        <f>LN(B2/B3)</f>
        <v>2.4476546643969777E-4</v>
      </c>
      <c r="L2">
        <v>1</v>
      </c>
      <c r="M2">
        <v>2</v>
      </c>
      <c r="N2">
        <v>3</v>
      </c>
      <c r="O2">
        <v>4</v>
      </c>
      <c r="P2">
        <v>5</v>
      </c>
      <c r="Q2">
        <v>6</v>
      </c>
      <c r="R2">
        <v>7</v>
      </c>
      <c r="S2">
        <v>8</v>
      </c>
      <c r="T2">
        <v>9</v>
      </c>
      <c r="U2">
        <v>10</v>
      </c>
      <c r="V2">
        <v>11</v>
      </c>
      <c r="W2">
        <v>12</v>
      </c>
      <c r="X2">
        <v>13</v>
      </c>
      <c r="Y2">
        <v>14</v>
      </c>
      <c r="Z2">
        <v>15</v>
      </c>
      <c r="AA2">
        <v>16</v>
      </c>
      <c r="AB2">
        <v>17</v>
      </c>
      <c r="AC2">
        <v>18</v>
      </c>
      <c r="AD2">
        <v>19</v>
      </c>
      <c r="AE2">
        <v>20</v>
      </c>
      <c r="AF2">
        <v>21</v>
      </c>
      <c r="AG2">
        <v>22</v>
      </c>
      <c r="AH2">
        <v>23</v>
      </c>
      <c r="AI2">
        <v>24</v>
      </c>
      <c r="AJ2">
        <v>25</v>
      </c>
      <c r="AK2">
        <v>26</v>
      </c>
      <c r="AL2">
        <v>27</v>
      </c>
      <c r="AM2">
        <v>28</v>
      </c>
      <c r="AN2">
        <v>29</v>
      </c>
      <c r="AO2">
        <v>30</v>
      </c>
      <c r="AP2">
        <v>31</v>
      </c>
      <c r="AQ2">
        <v>32</v>
      </c>
      <c r="AR2">
        <v>33</v>
      </c>
      <c r="AS2">
        <v>34</v>
      </c>
      <c r="AT2">
        <v>35</v>
      </c>
      <c r="AU2">
        <v>36</v>
      </c>
      <c r="AV2">
        <v>37</v>
      </c>
      <c r="AW2">
        <v>38</v>
      </c>
      <c r="AX2">
        <v>39</v>
      </c>
      <c r="AY2">
        <v>40</v>
      </c>
      <c r="AZ2">
        <v>41</v>
      </c>
      <c r="BA2">
        <v>42</v>
      </c>
      <c r="BB2">
        <v>43</v>
      </c>
      <c r="BC2">
        <v>44</v>
      </c>
      <c r="BD2">
        <v>45</v>
      </c>
      <c r="BE2">
        <v>46</v>
      </c>
      <c r="BF2">
        <v>47</v>
      </c>
      <c r="BG2">
        <v>48</v>
      </c>
      <c r="BH2">
        <v>49</v>
      </c>
      <c r="BI2">
        <v>50</v>
      </c>
    </row>
    <row r="3" spans="1:61" x14ac:dyDescent="0.25">
      <c r="A3" s="9">
        <v>44292</v>
      </c>
      <c r="B3">
        <v>155.14587399999999</v>
      </c>
      <c r="C3">
        <f t="shared" ref="C3:C66" si="0">LN(B3/B4)</f>
        <v>-1.3456205485272218E-3</v>
      </c>
      <c r="J3" t="s">
        <v>75</v>
      </c>
      <c r="K3" t="s">
        <v>76</v>
      </c>
    </row>
    <row r="4" spans="1:61" x14ac:dyDescent="0.25">
      <c r="A4" s="9">
        <v>44293</v>
      </c>
      <c r="B4">
        <v>155.354782</v>
      </c>
      <c r="C4">
        <f t="shared" si="0"/>
        <v>3.9195367812709866E-3</v>
      </c>
      <c r="F4" s="15" t="s">
        <v>77</v>
      </c>
      <c r="J4" s="9">
        <v>45020</v>
      </c>
      <c r="K4">
        <v>158.490005</v>
      </c>
      <c r="L4">
        <v>158.490005</v>
      </c>
      <c r="M4">
        <v>158.490005</v>
      </c>
      <c r="N4">
        <v>158.490005</v>
      </c>
      <c r="O4">
        <v>158.490005</v>
      </c>
      <c r="P4">
        <v>158.490005</v>
      </c>
      <c r="Q4">
        <v>158.490005</v>
      </c>
      <c r="R4">
        <v>158.490005</v>
      </c>
      <c r="S4">
        <v>158.490005</v>
      </c>
      <c r="T4">
        <v>158.490005</v>
      </c>
      <c r="U4">
        <v>158.490005</v>
      </c>
      <c r="V4">
        <v>158.490005</v>
      </c>
      <c r="W4">
        <v>158.490005</v>
      </c>
      <c r="X4">
        <v>158.490005</v>
      </c>
      <c r="Y4">
        <v>158.490005</v>
      </c>
      <c r="Z4">
        <v>158.490005</v>
      </c>
      <c r="AA4">
        <v>158.490005</v>
      </c>
      <c r="AB4">
        <v>158.490005</v>
      </c>
      <c r="AC4">
        <v>158.490005</v>
      </c>
      <c r="AD4">
        <v>158.490005</v>
      </c>
      <c r="AE4">
        <v>158.490005</v>
      </c>
      <c r="AF4">
        <v>158.490005</v>
      </c>
      <c r="AG4">
        <v>158.490005</v>
      </c>
      <c r="AH4">
        <v>158.490005</v>
      </c>
      <c r="AI4">
        <v>158.490005</v>
      </c>
      <c r="AJ4">
        <v>158.490005</v>
      </c>
      <c r="AK4">
        <v>158.490005</v>
      </c>
      <c r="AL4">
        <v>158.490005</v>
      </c>
      <c r="AM4">
        <v>158.490005</v>
      </c>
      <c r="AN4">
        <v>158.490005</v>
      </c>
      <c r="AO4">
        <v>158.490005</v>
      </c>
      <c r="AP4">
        <v>158.490005</v>
      </c>
      <c r="AQ4">
        <v>158.490005</v>
      </c>
      <c r="AR4">
        <v>158.490005</v>
      </c>
      <c r="AS4">
        <v>158.490005</v>
      </c>
      <c r="AT4">
        <v>158.490005</v>
      </c>
      <c r="AU4">
        <v>158.490005</v>
      </c>
      <c r="AV4">
        <v>158.490005</v>
      </c>
      <c r="AW4">
        <v>158.490005</v>
      </c>
      <c r="AX4">
        <v>158.490005</v>
      </c>
      <c r="AY4">
        <v>158.490005</v>
      </c>
      <c r="AZ4">
        <v>158.490005</v>
      </c>
      <c r="BA4">
        <v>158.490005</v>
      </c>
      <c r="BB4">
        <v>158.490005</v>
      </c>
      <c r="BC4">
        <v>158.490005</v>
      </c>
      <c r="BD4">
        <v>158.490005</v>
      </c>
      <c r="BE4">
        <v>158.490005</v>
      </c>
      <c r="BF4">
        <v>158.490005</v>
      </c>
      <c r="BG4">
        <v>158.490005</v>
      </c>
      <c r="BH4">
        <v>158.490005</v>
      </c>
      <c r="BI4">
        <v>158.490005</v>
      </c>
    </row>
    <row r="5" spans="1:61" x14ac:dyDescent="0.25">
      <c r="A5" s="9">
        <v>44294</v>
      </c>
      <c r="B5">
        <v>154.74705499999999</v>
      </c>
      <c r="C5">
        <f t="shared" si="0"/>
        <v>1.0610144492078883E-2</v>
      </c>
      <c r="F5" s="19">
        <f>AVERAGE(C2:C505)</f>
        <v>-4.1827319452240815E-5</v>
      </c>
      <c r="J5" s="9">
        <v>45021</v>
      </c>
      <c r="K5">
        <f ca="1">$K$4*EXP($F$14+$F$11*NORMSINV(RAND()))</f>
        <v>161.42418401078606</v>
      </c>
      <c r="L5">
        <f t="shared" ref="L5:BI10" ca="1" si="1">$K$4*EXP($F$14+$F$11*NORMSINV(RAND()))</f>
        <v>157.28121599201745</v>
      </c>
      <c r="M5">
        <f t="shared" ca="1" si="1"/>
        <v>159.9976165544854</v>
      </c>
      <c r="N5">
        <f t="shared" ca="1" si="1"/>
        <v>160.77331705571635</v>
      </c>
      <c r="O5">
        <f t="shared" ca="1" si="1"/>
        <v>156.59866504749917</v>
      </c>
      <c r="P5">
        <f t="shared" ca="1" si="1"/>
        <v>158.55126565401443</v>
      </c>
      <c r="Q5">
        <f t="shared" ca="1" si="1"/>
        <v>157.26559948373534</v>
      </c>
      <c r="R5">
        <f t="shared" ca="1" si="1"/>
        <v>160.00952735654624</v>
      </c>
      <c r="S5">
        <f t="shared" ca="1" si="1"/>
        <v>159.43340274895513</v>
      </c>
      <c r="T5">
        <f t="shared" ca="1" si="1"/>
        <v>157.71688908511507</v>
      </c>
      <c r="U5">
        <f t="shared" ca="1" si="1"/>
        <v>156.36044228685626</v>
      </c>
      <c r="V5">
        <f t="shared" ca="1" si="1"/>
        <v>157.9192833752245</v>
      </c>
      <c r="W5">
        <f t="shared" ca="1" si="1"/>
        <v>158.47584722899779</v>
      </c>
      <c r="X5">
        <f t="shared" ca="1" si="1"/>
        <v>159.56013196904109</v>
      </c>
      <c r="Y5">
        <f t="shared" ca="1" si="1"/>
        <v>158.84543387353074</v>
      </c>
      <c r="Z5">
        <f t="shared" ca="1" si="1"/>
        <v>160.75005843806284</v>
      </c>
      <c r="AA5">
        <f t="shared" ca="1" si="1"/>
        <v>157.64153588282386</v>
      </c>
      <c r="AB5">
        <f t="shared" ca="1" si="1"/>
        <v>155.99845014648491</v>
      </c>
      <c r="AC5">
        <f t="shared" ca="1" si="1"/>
        <v>158.36919764495238</v>
      </c>
      <c r="AD5">
        <f t="shared" ca="1" si="1"/>
        <v>157.35926731978444</v>
      </c>
      <c r="AE5">
        <f t="shared" ca="1" si="1"/>
        <v>157.36725812550389</v>
      </c>
      <c r="AF5">
        <f t="shared" ca="1" si="1"/>
        <v>157.97822343597744</v>
      </c>
      <c r="AG5">
        <f t="shared" ca="1" si="1"/>
        <v>158.36450284396355</v>
      </c>
      <c r="AH5">
        <f t="shared" ca="1" si="1"/>
        <v>157.69218628371581</v>
      </c>
      <c r="AI5">
        <f t="shared" ca="1" si="1"/>
        <v>160.41405372867607</v>
      </c>
      <c r="AJ5">
        <f t="shared" ca="1" si="1"/>
        <v>157.61695811212141</v>
      </c>
      <c r="AK5">
        <f t="shared" ca="1" si="1"/>
        <v>157.43409980598571</v>
      </c>
      <c r="AL5">
        <f t="shared" ca="1" si="1"/>
        <v>160.23283521474175</v>
      </c>
      <c r="AM5">
        <f t="shared" ca="1" si="1"/>
        <v>158.89101201282602</v>
      </c>
      <c r="AN5">
        <f t="shared" ca="1" si="1"/>
        <v>155.7099703842961</v>
      </c>
      <c r="AO5">
        <f t="shared" ca="1" si="1"/>
        <v>159.8887868419198</v>
      </c>
      <c r="AP5">
        <f t="shared" ca="1" si="1"/>
        <v>159.61952166451729</v>
      </c>
      <c r="AQ5">
        <f t="shared" ca="1" si="1"/>
        <v>159.46344649970089</v>
      </c>
      <c r="AR5">
        <f t="shared" ca="1" si="1"/>
        <v>157.7973765278731</v>
      </c>
      <c r="AS5">
        <f t="shared" ca="1" si="1"/>
        <v>157.47585784536747</v>
      </c>
      <c r="AT5">
        <f t="shared" ca="1" si="1"/>
        <v>160.14995641886171</v>
      </c>
      <c r="AU5">
        <f t="shared" ca="1" si="1"/>
        <v>160.33242047295883</v>
      </c>
      <c r="AV5">
        <f t="shared" ca="1" si="1"/>
        <v>159.44238743618703</v>
      </c>
      <c r="AW5">
        <f t="shared" ca="1" si="1"/>
        <v>162.07340046192056</v>
      </c>
      <c r="AX5">
        <f t="shared" ca="1" si="1"/>
        <v>159.79206470868041</v>
      </c>
      <c r="AY5">
        <f t="shared" ca="1" si="1"/>
        <v>157.97868188445625</v>
      </c>
      <c r="AZ5">
        <f t="shared" ca="1" si="1"/>
        <v>158.32385614870887</v>
      </c>
      <c r="BA5">
        <f t="shared" ca="1" si="1"/>
        <v>157.79329234742045</v>
      </c>
      <c r="BB5">
        <f t="shared" ca="1" si="1"/>
        <v>157.62900257275899</v>
      </c>
      <c r="BC5">
        <f t="shared" ca="1" si="1"/>
        <v>162.417721405175</v>
      </c>
      <c r="BD5">
        <f t="shared" ca="1" si="1"/>
        <v>158.35483785846517</v>
      </c>
      <c r="BE5">
        <f t="shared" ca="1" si="1"/>
        <v>160.06236483652145</v>
      </c>
      <c r="BF5">
        <f t="shared" ca="1" si="1"/>
        <v>159.5631329345876</v>
      </c>
      <c r="BG5">
        <f t="shared" ca="1" si="1"/>
        <v>159.85943524154013</v>
      </c>
      <c r="BH5">
        <f t="shared" ca="1" si="1"/>
        <v>159.23188171021889</v>
      </c>
      <c r="BI5">
        <f t="shared" ca="1" si="1"/>
        <v>159.22308697466923</v>
      </c>
    </row>
    <row r="6" spans="1:61" x14ac:dyDescent="0.25">
      <c r="A6" s="9">
        <v>44295</v>
      </c>
      <c r="B6">
        <v>153.113846</v>
      </c>
      <c r="C6">
        <f t="shared" si="0"/>
        <v>-2.4158418138384096E-3</v>
      </c>
      <c r="F6" s="15"/>
      <c r="J6" s="9">
        <v>45022</v>
      </c>
      <c r="K6">
        <f t="shared" ref="K6:Z19" ca="1" si="2">$K$4*EXP($F$14+$F$11*NORMSINV(RAND()))</f>
        <v>158.92761668572041</v>
      </c>
      <c r="L6">
        <f t="shared" ca="1" si="1"/>
        <v>160.34779974802493</v>
      </c>
      <c r="M6">
        <f t="shared" ca="1" si="1"/>
        <v>158.63751443121768</v>
      </c>
      <c r="N6">
        <f t="shared" ca="1" si="1"/>
        <v>158.59150034990972</v>
      </c>
      <c r="O6">
        <f t="shared" ca="1" si="1"/>
        <v>157.08224016667555</v>
      </c>
      <c r="P6">
        <f t="shared" ca="1" si="1"/>
        <v>159.99098667056202</v>
      </c>
      <c r="Q6">
        <f t="shared" ca="1" si="1"/>
        <v>158.87801646185574</v>
      </c>
      <c r="R6">
        <f t="shared" ca="1" si="1"/>
        <v>159.1031786039004</v>
      </c>
      <c r="S6">
        <f t="shared" ca="1" si="1"/>
        <v>158.38872764078971</v>
      </c>
      <c r="T6">
        <f t="shared" ca="1" si="1"/>
        <v>160.11050300228797</v>
      </c>
      <c r="U6">
        <f t="shared" ca="1" si="1"/>
        <v>161.58044302681404</v>
      </c>
      <c r="V6">
        <f t="shared" ca="1" si="1"/>
        <v>157.84259898446439</v>
      </c>
      <c r="W6">
        <f t="shared" ca="1" si="1"/>
        <v>158.52662505162542</v>
      </c>
      <c r="X6">
        <f t="shared" ca="1" si="1"/>
        <v>156.83013533639851</v>
      </c>
      <c r="Y6">
        <f t="shared" ca="1" si="1"/>
        <v>159.00214799468475</v>
      </c>
      <c r="Z6">
        <f t="shared" ca="1" si="1"/>
        <v>155.30151932861853</v>
      </c>
      <c r="AA6">
        <f t="shared" ca="1" si="1"/>
        <v>158.47347270076207</v>
      </c>
      <c r="AB6">
        <f t="shared" ca="1" si="1"/>
        <v>156.43330777496345</v>
      </c>
      <c r="AC6">
        <f t="shared" ca="1" si="1"/>
        <v>158.22173354192788</v>
      </c>
      <c r="AD6">
        <f t="shared" ca="1" si="1"/>
        <v>159.47887813333432</v>
      </c>
      <c r="AE6">
        <f t="shared" ca="1" si="1"/>
        <v>158.52452225835265</v>
      </c>
      <c r="AF6">
        <f t="shared" ca="1" si="1"/>
        <v>158.94565828179387</v>
      </c>
      <c r="AG6">
        <f t="shared" ca="1" si="1"/>
        <v>160.33513568090015</v>
      </c>
      <c r="AH6">
        <f t="shared" ca="1" si="1"/>
        <v>160.16004575324823</v>
      </c>
      <c r="AI6">
        <f t="shared" ca="1" si="1"/>
        <v>154.72730722370517</v>
      </c>
      <c r="AJ6">
        <f t="shared" ca="1" si="1"/>
        <v>157.93352765946989</v>
      </c>
      <c r="AK6">
        <f t="shared" ca="1" si="1"/>
        <v>158.14776082225907</v>
      </c>
      <c r="AL6">
        <f t="shared" ca="1" si="1"/>
        <v>159.21758319629646</v>
      </c>
      <c r="AM6">
        <f t="shared" ca="1" si="1"/>
        <v>162.15386716114179</v>
      </c>
      <c r="AN6">
        <f t="shared" ca="1" si="1"/>
        <v>161.57985392298605</v>
      </c>
      <c r="AO6">
        <f t="shared" ca="1" si="1"/>
        <v>157.14540422160798</v>
      </c>
      <c r="AP6">
        <f t="shared" ca="1" si="1"/>
        <v>159.22503458884734</v>
      </c>
      <c r="AQ6">
        <f t="shared" ca="1" si="1"/>
        <v>158.80148946072563</v>
      </c>
      <c r="AR6">
        <f t="shared" ca="1" si="1"/>
        <v>158.57560927685432</v>
      </c>
      <c r="AS6">
        <f t="shared" ca="1" si="1"/>
        <v>160.05021184093508</v>
      </c>
      <c r="AT6">
        <f t="shared" ca="1" si="1"/>
        <v>158.63978997423598</v>
      </c>
      <c r="AU6">
        <f t="shared" ca="1" si="1"/>
        <v>158.6727997301173</v>
      </c>
      <c r="AV6">
        <f t="shared" ca="1" si="1"/>
        <v>160.4238392892513</v>
      </c>
      <c r="AW6">
        <f t="shared" ca="1" si="1"/>
        <v>159.42164878376948</v>
      </c>
      <c r="AX6">
        <f t="shared" ca="1" si="1"/>
        <v>156.89986753240282</v>
      </c>
      <c r="AY6">
        <f t="shared" ca="1" si="1"/>
        <v>157.51854374082154</v>
      </c>
      <c r="AZ6">
        <f t="shared" ca="1" si="1"/>
        <v>157.60180309865547</v>
      </c>
      <c r="BA6">
        <f t="shared" ca="1" si="1"/>
        <v>160.13578891114514</v>
      </c>
      <c r="BB6">
        <f t="shared" ca="1" si="1"/>
        <v>161.05562232700797</v>
      </c>
      <c r="BC6">
        <f t="shared" ca="1" si="1"/>
        <v>160.57952218159645</v>
      </c>
      <c r="BD6">
        <f t="shared" ca="1" si="1"/>
        <v>158.05497872805108</v>
      </c>
      <c r="BE6">
        <f t="shared" ca="1" si="1"/>
        <v>159.23248362015894</v>
      </c>
      <c r="BF6">
        <f t="shared" ca="1" si="1"/>
        <v>156.61998867316146</v>
      </c>
      <c r="BG6">
        <f t="shared" ca="1" si="1"/>
        <v>157.43004519120367</v>
      </c>
      <c r="BH6">
        <f t="shared" ca="1" si="1"/>
        <v>158.92500616381105</v>
      </c>
      <c r="BI6">
        <f t="shared" ca="1" si="1"/>
        <v>159.82127894981554</v>
      </c>
    </row>
    <row r="7" spans="1:61" x14ac:dyDescent="0.25">
      <c r="A7" s="9">
        <v>44298</v>
      </c>
      <c r="B7">
        <v>153.48419200000001</v>
      </c>
      <c r="C7">
        <f t="shared" si="0"/>
        <v>1.345319230719782E-2</v>
      </c>
      <c r="F7" s="15" t="s">
        <v>78</v>
      </c>
      <c r="J7" s="9">
        <v>45023</v>
      </c>
      <c r="K7">
        <f t="shared" ca="1" si="2"/>
        <v>159.43005393212258</v>
      </c>
      <c r="L7">
        <f t="shared" ca="1" si="1"/>
        <v>158.90660745286092</v>
      </c>
      <c r="M7">
        <f t="shared" ca="1" si="1"/>
        <v>156.41831720932484</v>
      </c>
      <c r="N7">
        <f t="shared" ca="1" si="1"/>
        <v>158.01281444370989</v>
      </c>
      <c r="O7">
        <f t="shared" ca="1" si="1"/>
        <v>158.70529724241467</v>
      </c>
      <c r="P7">
        <f t="shared" ca="1" si="1"/>
        <v>160.0375938683392</v>
      </c>
      <c r="Q7">
        <f t="shared" ca="1" si="1"/>
        <v>159.98345173749794</v>
      </c>
      <c r="R7">
        <f t="shared" ca="1" si="1"/>
        <v>161.07536213199057</v>
      </c>
      <c r="S7">
        <f t="shared" ca="1" si="1"/>
        <v>157.11715080248604</v>
      </c>
      <c r="T7">
        <f t="shared" ca="1" si="1"/>
        <v>157.44624692036555</v>
      </c>
      <c r="U7">
        <f t="shared" ca="1" si="1"/>
        <v>158.87261235104842</v>
      </c>
      <c r="V7">
        <f t="shared" ca="1" si="1"/>
        <v>160.27319524386436</v>
      </c>
      <c r="W7">
        <f t="shared" ca="1" si="1"/>
        <v>159.08679721347775</v>
      </c>
      <c r="X7">
        <f t="shared" ca="1" si="1"/>
        <v>155.71112846711503</v>
      </c>
      <c r="Y7">
        <f t="shared" ca="1" si="1"/>
        <v>155.86008135397577</v>
      </c>
      <c r="Z7">
        <f t="shared" ca="1" si="1"/>
        <v>161.45777973759667</v>
      </c>
      <c r="AA7">
        <f t="shared" ca="1" si="1"/>
        <v>158.95947685940371</v>
      </c>
      <c r="AB7">
        <f t="shared" ca="1" si="1"/>
        <v>157.00110836953354</v>
      </c>
      <c r="AC7">
        <f t="shared" ca="1" si="1"/>
        <v>157.55332597121327</v>
      </c>
      <c r="AD7">
        <f t="shared" ca="1" si="1"/>
        <v>156.56252073600118</v>
      </c>
      <c r="AE7">
        <f t="shared" ca="1" si="1"/>
        <v>157.97824202848273</v>
      </c>
      <c r="AF7">
        <f t="shared" ca="1" si="1"/>
        <v>160.06478375684421</v>
      </c>
      <c r="AG7">
        <f t="shared" ca="1" si="1"/>
        <v>157.45253803206774</v>
      </c>
      <c r="AH7">
        <f t="shared" ca="1" si="1"/>
        <v>160.69622376551959</v>
      </c>
      <c r="AI7">
        <f t="shared" ca="1" si="1"/>
        <v>159.97447776553901</v>
      </c>
      <c r="AJ7">
        <f t="shared" ca="1" si="1"/>
        <v>158.86704622858122</v>
      </c>
      <c r="AK7">
        <f t="shared" ca="1" si="1"/>
        <v>160.91459524082273</v>
      </c>
      <c r="AL7">
        <f t="shared" ca="1" si="1"/>
        <v>157.42184591454699</v>
      </c>
      <c r="AM7">
        <f t="shared" ca="1" si="1"/>
        <v>158.26160360687305</v>
      </c>
      <c r="AN7">
        <f t="shared" ca="1" si="1"/>
        <v>160.96942309925822</v>
      </c>
      <c r="AO7">
        <f t="shared" ca="1" si="1"/>
        <v>159.44912080882543</v>
      </c>
      <c r="AP7">
        <f t="shared" ca="1" si="1"/>
        <v>159.458721104256</v>
      </c>
      <c r="AQ7">
        <f t="shared" ca="1" si="1"/>
        <v>156.75990926160017</v>
      </c>
      <c r="AR7">
        <f t="shared" ca="1" si="1"/>
        <v>157.87888355304511</v>
      </c>
      <c r="AS7">
        <f t="shared" ca="1" si="1"/>
        <v>159.64208563866359</v>
      </c>
      <c r="AT7">
        <f t="shared" ca="1" si="1"/>
        <v>156.46187695058134</v>
      </c>
      <c r="AU7">
        <f t="shared" ca="1" si="1"/>
        <v>161.21605795984956</v>
      </c>
      <c r="AV7">
        <f t="shared" ca="1" si="1"/>
        <v>159.52060628614728</v>
      </c>
      <c r="AW7">
        <f t="shared" ca="1" si="1"/>
        <v>156.43844651461961</v>
      </c>
      <c r="AX7">
        <f t="shared" ca="1" si="1"/>
        <v>157.49918708569442</v>
      </c>
      <c r="AY7">
        <f t="shared" ca="1" si="1"/>
        <v>162.28522446448488</v>
      </c>
      <c r="AZ7">
        <f t="shared" ca="1" si="1"/>
        <v>162.23633128015325</v>
      </c>
      <c r="BA7">
        <f t="shared" ca="1" si="1"/>
        <v>159.35646047823894</v>
      </c>
      <c r="BB7">
        <f t="shared" ca="1" si="1"/>
        <v>154.69913589317252</v>
      </c>
      <c r="BC7">
        <f t="shared" ca="1" si="1"/>
        <v>156.95118942064065</v>
      </c>
      <c r="BD7">
        <f t="shared" ca="1" si="1"/>
        <v>161.38115879940798</v>
      </c>
      <c r="BE7">
        <f t="shared" ca="1" si="1"/>
        <v>157.16385602639087</v>
      </c>
      <c r="BF7">
        <f t="shared" ca="1" si="1"/>
        <v>157.28355717499554</v>
      </c>
      <c r="BG7">
        <f t="shared" ca="1" si="1"/>
        <v>158.98012915324722</v>
      </c>
      <c r="BH7">
        <f t="shared" ca="1" si="1"/>
        <v>157.7515005465838</v>
      </c>
      <c r="BI7">
        <f t="shared" ca="1" si="1"/>
        <v>158.36850807913794</v>
      </c>
    </row>
    <row r="8" spans="1:61" x14ac:dyDescent="0.25">
      <c r="A8" s="9">
        <v>44299</v>
      </c>
      <c r="B8">
        <v>151.433167</v>
      </c>
      <c r="C8">
        <f t="shared" si="0"/>
        <v>-2.755173894409488E-3</v>
      </c>
      <c r="F8" s="15">
        <f>_xlfn.VAR.P(C2:C505)</f>
        <v>9.9218279476993995E-5</v>
      </c>
      <c r="J8" s="9">
        <v>45024</v>
      </c>
      <c r="K8">
        <f t="shared" ca="1" si="2"/>
        <v>157.4029828647235</v>
      </c>
      <c r="L8">
        <f t="shared" ca="1" si="1"/>
        <v>159.31158098680768</v>
      </c>
      <c r="M8">
        <f t="shared" ca="1" si="1"/>
        <v>156.50706609453002</v>
      </c>
      <c r="N8">
        <f t="shared" ca="1" si="1"/>
        <v>157.30859957608411</v>
      </c>
      <c r="O8">
        <f t="shared" ca="1" si="1"/>
        <v>157.71903225213305</v>
      </c>
      <c r="P8">
        <f t="shared" ca="1" si="1"/>
        <v>161.76048440593036</v>
      </c>
      <c r="Q8">
        <f t="shared" ca="1" si="1"/>
        <v>157.57302353539717</v>
      </c>
      <c r="R8">
        <f t="shared" ca="1" si="1"/>
        <v>157.04295004678394</v>
      </c>
      <c r="S8">
        <f t="shared" ca="1" si="1"/>
        <v>157.60416690032855</v>
      </c>
      <c r="T8">
        <f t="shared" ca="1" si="1"/>
        <v>160.76074328203725</v>
      </c>
      <c r="U8">
        <f t="shared" ca="1" si="1"/>
        <v>157.20573152817875</v>
      </c>
      <c r="V8">
        <f t="shared" ca="1" si="1"/>
        <v>159.74721821814367</v>
      </c>
      <c r="W8">
        <f t="shared" ca="1" si="1"/>
        <v>157.64046795322639</v>
      </c>
      <c r="X8">
        <f t="shared" ca="1" si="1"/>
        <v>157.29265614524149</v>
      </c>
      <c r="Y8">
        <f t="shared" ca="1" si="1"/>
        <v>155.84479175354193</v>
      </c>
      <c r="Z8">
        <f t="shared" ca="1" si="1"/>
        <v>156.0531512680474</v>
      </c>
      <c r="AA8">
        <f t="shared" ca="1" si="1"/>
        <v>160.3965303855569</v>
      </c>
      <c r="AB8">
        <f t="shared" ca="1" si="1"/>
        <v>160.03003348348597</v>
      </c>
      <c r="AC8">
        <f t="shared" ca="1" si="1"/>
        <v>157.64471431663455</v>
      </c>
      <c r="AD8">
        <f t="shared" ca="1" si="1"/>
        <v>160.84754333593332</v>
      </c>
      <c r="AE8">
        <f t="shared" ca="1" si="1"/>
        <v>157.37352733345233</v>
      </c>
      <c r="AF8">
        <f t="shared" ca="1" si="1"/>
        <v>157.49339110400356</v>
      </c>
      <c r="AG8">
        <f t="shared" ca="1" si="1"/>
        <v>155.54963790829356</v>
      </c>
      <c r="AH8">
        <f t="shared" ca="1" si="1"/>
        <v>159.33884799683233</v>
      </c>
      <c r="AI8">
        <f t="shared" ca="1" si="1"/>
        <v>158.87667861876605</v>
      </c>
      <c r="AJ8">
        <f t="shared" ca="1" si="1"/>
        <v>156.20156720816914</v>
      </c>
      <c r="AK8">
        <f t="shared" ca="1" si="1"/>
        <v>158.87235630447381</v>
      </c>
      <c r="AL8">
        <f t="shared" ca="1" si="1"/>
        <v>159.20931369580509</v>
      </c>
      <c r="AM8">
        <f t="shared" ca="1" si="1"/>
        <v>158.70096900181076</v>
      </c>
      <c r="AN8">
        <f t="shared" ca="1" si="1"/>
        <v>157.00814116399357</v>
      </c>
      <c r="AO8">
        <f t="shared" ca="1" si="1"/>
        <v>157.58948845282833</v>
      </c>
      <c r="AP8">
        <f t="shared" ca="1" si="1"/>
        <v>156.33696700659746</v>
      </c>
      <c r="AQ8">
        <f t="shared" ca="1" si="1"/>
        <v>158.34997794620659</v>
      </c>
      <c r="AR8">
        <f t="shared" ca="1" si="1"/>
        <v>158.76180477402451</v>
      </c>
      <c r="AS8">
        <f t="shared" ca="1" si="1"/>
        <v>158.07179614996326</v>
      </c>
      <c r="AT8">
        <f t="shared" ca="1" si="1"/>
        <v>160.57270559404958</v>
      </c>
      <c r="AU8">
        <f t="shared" ca="1" si="1"/>
        <v>158.21478541758876</v>
      </c>
      <c r="AV8">
        <f t="shared" ca="1" si="1"/>
        <v>158.78696187729716</v>
      </c>
      <c r="AW8">
        <f t="shared" ca="1" si="1"/>
        <v>157.71492060872859</v>
      </c>
      <c r="AX8">
        <f t="shared" ca="1" si="1"/>
        <v>157.67439391441212</v>
      </c>
      <c r="AY8">
        <f t="shared" ca="1" si="1"/>
        <v>157.79501209169899</v>
      </c>
      <c r="AZ8">
        <f t="shared" ca="1" si="1"/>
        <v>159.91264060663732</v>
      </c>
      <c r="BA8">
        <f t="shared" ca="1" si="1"/>
        <v>156.80634277326737</v>
      </c>
      <c r="BB8">
        <f t="shared" ca="1" si="1"/>
        <v>158.93543515604722</v>
      </c>
      <c r="BC8">
        <f t="shared" ca="1" si="1"/>
        <v>158.91777360272067</v>
      </c>
      <c r="BD8">
        <f t="shared" ca="1" si="1"/>
        <v>158.88687963316525</v>
      </c>
      <c r="BE8">
        <f t="shared" ca="1" si="1"/>
        <v>160.04231290825768</v>
      </c>
      <c r="BF8">
        <f t="shared" ca="1" si="1"/>
        <v>156.10965616972084</v>
      </c>
      <c r="BG8">
        <f t="shared" ca="1" si="1"/>
        <v>156.29060301250675</v>
      </c>
      <c r="BH8">
        <f t="shared" ca="1" si="1"/>
        <v>158.79633373669901</v>
      </c>
      <c r="BI8">
        <f t="shared" ca="1" si="1"/>
        <v>156.84015505059674</v>
      </c>
    </row>
    <row r="9" spans="1:61" x14ac:dyDescent="0.25">
      <c r="A9" s="9">
        <v>44300</v>
      </c>
      <c r="B9">
        <v>151.850967</v>
      </c>
      <c r="C9">
        <f t="shared" si="0"/>
        <v>-2.9346830693156296E-3</v>
      </c>
      <c r="F9" s="15"/>
      <c r="J9" s="9">
        <v>45025</v>
      </c>
      <c r="K9">
        <f t="shared" ca="1" si="2"/>
        <v>159.86436584000441</v>
      </c>
      <c r="L9">
        <f t="shared" ca="1" si="1"/>
        <v>157.45150931212498</v>
      </c>
      <c r="M9">
        <f t="shared" ca="1" si="1"/>
        <v>160.28793026043391</v>
      </c>
      <c r="N9">
        <f t="shared" ca="1" si="1"/>
        <v>160.27695516537341</v>
      </c>
      <c r="O9">
        <f t="shared" ca="1" si="1"/>
        <v>159.01032047623892</v>
      </c>
      <c r="P9">
        <f t="shared" ca="1" si="1"/>
        <v>159.36023490400166</v>
      </c>
      <c r="Q9">
        <f t="shared" ca="1" si="1"/>
        <v>161.13811044926271</v>
      </c>
      <c r="R9">
        <f t="shared" ca="1" si="1"/>
        <v>159.36047782714172</v>
      </c>
      <c r="S9">
        <f t="shared" ca="1" si="1"/>
        <v>156.6747207211541</v>
      </c>
      <c r="T9">
        <f t="shared" ca="1" si="1"/>
        <v>157.71318615626254</v>
      </c>
      <c r="U9">
        <f t="shared" ca="1" si="1"/>
        <v>159.03199919783967</v>
      </c>
      <c r="V9">
        <f t="shared" ca="1" si="1"/>
        <v>160.18110911972272</v>
      </c>
      <c r="W9">
        <f t="shared" ca="1" si="1"/>
        <v>159.40923595074102</v>
      </c>
      <c r="X9">
        <f t="shared" ca="1" si="1"/>
        <v>157.14242395857033</v>
      </c>
      <c r="Y9">
        <f t="shared" ca="1" si="1"/>
        <v>156.82368992604574</v>
      </c>
      <c r="Z9">
        <f t="shared" ca="1" si="1"/>
        <v>156.49594576025376</v>
      </c>
      <c r="AA9">
        <f t="shared" ca="1" si="1"/>
        <v>159.40451600208903</v>
      </c>
      <c r="AB9">
        <f t="shared" ca="1" si="1"/>
        <v>157.44735563552285</v>
      </c>
      <c r="AC9">
        <f t="shared" ca="1" si="1"/>
        <v>156.55461819171305</v>
      </c>
      <c r="AD9">
        <f t="shared" ca="1" si="1"/>
        <v>159.27730499247716</v>
      </c>
      <c r="AE9">
        <f t="shared" ca="1" si="1"/>
        <v>157.78054663410862</v>
      </c>
      <c r="AF9">
        <f t="shared" ca="1" si="1"/>
        <v>160.22441473250976</v>
      </c>
      <c r="AG9">
        <f t="shared" ca="1" si="1"/>
        <v>158.71725714114066</v>
      </c>
      <c r="AH9">
        <f t="shared" ca="1" si="1"/>
        <v>156.24376917258107</v>
      </c>
      <c r="AI9">
        <f t="shared" ca="1" si="1"/>
        <v>156.01913263618306</v>
      </c>
      <c r="AJ9">
        <f t="shared" ca="1" si="1"/>
        <v>159.64125657372762</v>
      </c>
      <c r="AK9">
        <f t="shared" ca="1" si="1"/>
        <v>158.25214826045288</v>
      </c>
      <c r="AL9">
        <f t="shared" ca="1" si="1"/>
        <v>156.6687677742853</v>
      </c>
      <c r="AM9">
        <f t="shared" ca="1" si="1"/>
        <v>157.97525125767083</v>
      </c>
      <c r="AN9">
        <f t="shared" ca="1" si="1"/>
        <v>160.76168456344695</v>
      </c>
      <c r="AO9">
        <f t="shared" ca="1" si="1"/>
        <v>159.05013685874874</v>
      </c>
      <c r="AP9">
        <f t="shared" ca="1" si="1"/>
        <v>160.97310013921953</v>
      </c>
      <c r="AQ9">
        <f t="shared" ca="1" si="1"/>
        <v>157.9762339579749</v>
      </c>
      <c r="AR9">
        <f t="shared" ca="1" si="1"/>
        <v>158.19584802391665</v>
      </c>
      <c r="AS9">
        <f t="shared" ca="1" si="1"/>
        <v>159.03111255008173</v>
      </c>
      <c r="AT9">
        <f t="shared" ca="1" si="1"/>
        <v>155.23940133372355</v>
      </c>
      <c r="AU9">
        <f t="shared" ca="1" si="1"/>
        <v>160.36853605256729</v>
      </c>
      <c r="AV9">
        <f t="shared" ca="1" si="1"/>
        <v>160.21554897753057</v>
      </c>
      <c r="AW9">
        <f t="shared" ca="1" si="1"/>
        <v>160.87091113286033</v>
      </c>
      <c r="AX9">
        <f t="shared" ca="1" si="1"/>
        <v>161.22781358537392</v>
      </c>
      <c r="AY9">
        <f t="shared" ca="1" si="1"/>
        <v>158.91148859961055</v>
      </c>
      <c r="AZ9">
        <f t="shared" ca="1" si="1"/>
        <v>158.51433967215021</v>
      </c>
      <c r="BA9">
        <f t="shared" ca="1" si="1"/>
        <v>156.5189919175896</v>
      </c>
      <c r="BB9">
        <f t="shared" ca="1" si="1"/>
        <v>156.88847550537042</v>
      </c>
      <c r="BC9">
        <f t="shared" ca="1" si="1"/>
        <v>155.29853329561351</v>
      </c>
      <c r="BD9">
        <f t="shared" ca="1" si="1"/>
        <v>157.56660767809748</v>
      </c>
      <c r="BE9">
        <f t="shared" ca="1" si="1"/>
        <v>158.5520318590483</v>
      </c>
      <c r="BF9">
        <f t="shared" ca="1" si="1"/>
        <v>160.53422842808084</v>
      </c>
      <c r="BG9">
        <f t="shared" ca="1" si="1"/>
        <v>158.45673077527437</v>
      </c>
      <c r="BH9">
        <f t="shared" ca="1" si="1"/>
        <v>158.5321606125396</v>
      </c>
      <c r="BI9">
        <f t="shared" ca="1" si="1"/>
        <v>159.86780316160446</v>
      </c>
    </row>
    <row r="10" spans="1:61" x14ac:dyDescent="0.25">
      <c r="A10" s="9">
        <v>44301</v>
      </c>
      <c r="B10">
        <v>152.297256</v>
      </c>
      <c r="C10">
        <f t="shared" si="0"/>
        <v>-1.1468356931788973E-2</v>
      </c>
      <c r="F10" s="15" t="s">
        <v>79</v>
      </c>
      <c r="J10" s="9">
        <v>45026</v>
      </c>
      <c r="K10">
        <f t="shared" ca="1" si="2"/>
        <v>159.30761894884736</v>
      </c>
      <c r="L10">
        <f t="shared" ca="1" si="1"/>
        <v>157.21768971236926</v>
      </c>
      <c r="M10">
        <f t="shared" ca="1" si="1"/>
        <v>162.0726201295434</v>
      </c>
      <c r="N10">
        <f t="shared" ca="1" si="1"/>
        <v>161.5343583479187</v>
      </c>
      <c r="O10">
        <f t="shared" ca="1" si="1"/>
        <v>160.14511671595753</v>
      </c>
      <c r="P10">
        <f t="shared" ca="1" si="1"/>
        <v>158.47005844668371</v>
      </c>
      <c r="Q10">
        <f t="shared" ref="Q10:AF19" ca="1" si="3">$K$4*EXP($F$14+$F$11*NORMSINV(RAND()))</f>
        <v>156.18595234601221</v>
      </c>
      <c r="R10">
        <f t="shared" ca="1" si="3"/>
        <v>159.96206067762645</v>
      </c>
      <c r="S10">
        <f t="shared" ca="1" si="3"/>
        <v>160.08821131352835</v>
      </c>
      <c r="T10">
        <f t="shared" ca="1" si="3"/>
        <v>160.44057993071169</v>
      </c>
      <c r="U10">
        <f t="shared" ca="1" si="3"/>
        <v>158.50434393672109</v>
      </c>
      <c r="V10">
        <f t="shared" ca="1" si="3"/>
        <v>158.0162951031667</v>
      </c>
      <c r="W10">
        <f t="shared" ca="1" si="3"/>
        <v>158.24212704856299</v>
      </c>
      <c r="X10">
        <f t="shared" ca="1" si="3"/>
        <v>157.53094166543323</v>
      </c>
      <c r="Y10">
        <f t="shared" ca="1" si="3"/>
        <v>156.81272000138549</v>
      </c>
      <c r="Z10">
        <f t="shared" ca="1" si="3"/>
        <v>157.58293560254845</v>
      </c>
      <c r="AA10">
        <f t="shared" ca="1" si="3"/>
        <v>159.93403842231933</v>
      </c>
      <c r="AB10">
        <f t="shared" ca="1" si="3"/>
        <v>157.74465809159528</v>
      </c>
      <c r="AC10">
        <f t="shared" ca="1" si="3"/>
        <v>158.47047148019246</v>
      </c>
      <c r="AD10">
        <f t="shared" ca="1" si="3"/>
        <v>159.46740493465919</v>
      </c>
      <c r="AE10">
        <f t="shared" ca="1" si="3"/>
        <v>158.95627258838354</v>
      </c>
      <c r="AF10">
        <f t="shared" ca="1" si="3"/>
        <v>159.02356080596297</v>
      </c>
      <c r="AG10">
        <f t="shared" ref="AG10:AV19" ca="1" si="4">$K$4*EXP($F$14+$F$11*NORMSINV(RAND()))</f>
        <v>158.97104046770028</v>
      </c>
      <c r="AH10">
        <f t="shared" ca="1" si="4"/>
        <v>160.76491435110975</v>
      </c>
      <c r="AI10">
        <f t="shared" ca="1" si="4"/>
        <v>160.25110985990327</v>
      </c>
      <c r="AJ10">
        <f t="shared" ca="1" si="4"/>
        <v>157.12296306295033</v>
      </c>
      <c r="AK10">
        <f t="shared" ca="1" si="4"/>
        <v>159.40960007423465</v>
      </c>
      <c r="AL10">
        <f t="shared" ca="1" si="4"/>
        <v>156.23730624521653</v>
      </c>
      <c r="AM10">
        <f t="shared" ca="1" si="4"/>
        <v>158.78803050127877</v>
      </c>
      <c r="AN10">
        <f t="shared" ca="1" si="4"/>
        <v>160.75431535913296</v>
      </c>
      <c r="AO10">
        <f t="shared" ca="1" si="4"/>
        <v>159.46590401867527</v>
      </c>
      <c r="AP10">
        <f t="shared" ca="1" si="4"/>
        <v>157.13922397793536</v>
      </c>
      <c r="AQ10">
        <f t="shared" ca="1" si="4"/>
        <v>158.42372299898895</v>
      </c>
      <c r="AR10">
        <f t="shared" ca="1" si="4"/>
        <v>157.07441794773624</v>
      </c>
      <c r="AS10">
        <f t="shared" ca="1" si="4"/>
        <v>160.46377320688595</v>
      </c>
      <c r="AT10">
        <f t="shared" ca="1" si="4"/>
        <v>157.42574715228019</v>
      </c>
      <c r="AU10">
        <f t="shared" ca="1" si="4"/>
        <v>157.39963541623663</v>
      </c>
      <c r="AV10">
        <f t="shared" ca="1" si="4"/>
        <v>160.99503649682808</v>
      </c>
      <c r="AW10">
        <f t="shared" ref="AW10:BI19" ca="1" si="5">$K$4*EXP($F$14+$F$11*NORMSINV(RAND()))</f>
        <v>159.12569192764931</v>
      </c>
      <c r="AX10">
        <f t="shared" ca="1" si="5"/>
        <v>157.71468720696663</v>
      </c>
      <c r="AY10">
        <f t="shared" ca="1" si="5"/>
        <v>158.80554987279572</v>
      </c>
      <c r="AZ10">
        <f t="shared" ca="1" si="5"/>
        <v>158.51532199203078</v>
      </c>
      <c r="BA10">
        <f t="shared" ca="1" si="5"/>
        <v>156.83403971715248</v>
      </c>
      <c r="BB10">
        <f t="shared" ca="1" si="5"/>
        <v>160.04410864424088</v>
      </c>
      <c r="BC10">
        <f t="shared" ca="1" si="5"/>
        <v>157.26152716411232</v>
      </c>
      <c r="BD10">
        <f t="shared" ca="1" si="5"/>
        <v>160.50264974244462</v>
      </c>
      <c r="BE10">
        <f t="shared" ca="1" si="5"/>
        <v>159.38528239826118</v>
      </c>
      <c r="BF10">
        <f t="shared" ca="1" si="5"/>
        <v>160.52264963295696</v>
      </c>
      <c r="BG10">
        <f t="shared" ca="1" si="5"/>
        <v>161.12377739247094</v>
      </c>
      <c r="BH10">
        <f t="shared" ca="1" si="5"/>
        <v>160.17061428790899</v>
      </c>
      <c r="BI10">
        <f t="shared" ca="1" si="5"/>
        <v>156.89125453782157</v>
      </c>
    </row>
    <row r="11" spans="1:61" x14ac:dyDescent="0.25">
      <c r="A11" s="9">
        <v>44302</v>
      </c>
      <c r="B11">
        <v>154.053909</v>
      </c>
      <c r="C11">
        <f t="shared" si="0"/>
        <v>-2.7699100593870452E-3</v>
      </c>
      <c r="F11" s="15">
        <f>_xlfn.STDEV.P(C2:C505)</f>
        <v>9.9608372879489392E-3</v>
      </c>
      <c r="J11" s="9">
        <v>45027</v>
      </c>
      <c r="K11">
        <f t="shared" ca="1" si="2"/>
        <v>158.3583399031445</v>
      </c>
      <c r="L11">
        <f t="shared" ca="1" si="2"/>
        <v>158.5012712384416</v>
      </c>
      <c r="M11">
        <f t="shared" ca="1" si="2"/>
        <v>161.10878747883839</v>
      </c>
      <c r="N11">
        <f t="shared" ca="1" si="2"/>
        <v>155.71429386610927</v>
      </c>
      <c r="O11">
        <f t="shared" ca="1" si="2"/>
        <v>158.00064720990596</v>
      </c>
      <c r="P11">
        <f t="shared" ca="1" si="2"/>
        <v>158.38820985066232</v>
      </c>
      <c r="Q11">
        <f t="shared" ca="1" si="2"/>
        <v>158.97635678134827</v>
      </c>
      <c r="R11">
        <f t="shared" ca="1" si="2"/>
        <v>159.75086463121713</v>
      </c>
      <c r="S11">
        <f t="shared" ca="1" si="2"/>
        <v>155.46785362073663</v>
      </c>
      <c r="T11">
        <f t="shared" ca="1" si="2"/>
        <v>157.29938928198197</v>
      </c>
      <c r="U11">
        <f t="shared" ca="1" si="2"/>
        <v>159.92341473059949</v>
      </c>
      <c r="V11">
        <f t="shared" ca="1" si="2"/>
        <v>156.87007094500308</v>
      </c>
      <c r="W11">
        <f t="shared" ca="1" si="2"/>
        <v>160.29952113303932</v>
      </c>
      <c r="X11">
        <f t="shared" ca="1" si="2"/>
        <v>157.36855294743989</v>
      </c>
      <c r="Y11">
        <f t="shared" ca="1" si="2"/>
        <v>158.24722233750509</v>
      </c>
      <c r="Z11">
        <f t="shared" ca="1" si="2"/>
        <v>158.63994381591604</v>
      </c>
      <c r="AA11">
        <f t="shared" ca="1" si="3"/>
        <v>156.33939056056207</v>
      </c>
      <c r="AB11">
        <f t="shared" ca="1" si="3"/>
        <v>157.70465050070507</v>
      </c>
      <c r="AC11">
        <f t="shared" ca="1" si="3"/>
        <v>159.65287021621256</v>
      </c>
      <c r="AD11">
        <f t="shared" ca="1" si="3"/>
        <v>158.0133037576567</v>
      </c>
      <c r="AE11">
        <f t="shared" ca="1" si="3"/>
        <v>156.38583006154576</v>
      </c>
      <c r="AF11">
        <f t="shared" ca="1" si="3"/>
        <v>158.3274774962361</v>
      </c>
      <c r="AG11">
        <f t="shared" ca="1" si="4"/>
        <v>156.60203350083094</v>
      </c>
      <c r="AH11">
        <f t="shared" ca="1" si="4"/>
        <v>156.68470184592309</v>
      </c>
      <c r="AI11">
        <f t="shared" ca="1" si="4"/>
        <v>159.8639285966041</v>
      </c>
      <c r="AJ11">
        <f t="shared" ca="1" si="4"/>
        <v>159.81173111266426</v>
      </c>
      <c r="AK11">
        <f t="shared" ca="1" si="4"/>
        <v>156.45330360106846</v>
      </c>
      <c r="AL11">
        <f t="shared" ca="1" si="4"/>
        <v>159.44977431180934</v>
      </c>
      <c r="AM11">
        <f t="shared" ca="1" si="4"/>
        <v>158.3591975904682</v>
      </c>
      <c r="AN11">
        <f t="shared" ca="1" si="4"/>
        <v>157.50077760298683</v>
      </c>
      <c r="AO11">
        <f t="shared" ca="1" si="4"/>
        <v>160.64118758099465</v>
      </c>
      <c r="AP11">
        <f t="shared" ca="1" si="4"/>
        <v>159.14430529170542</v>
      </c>
      <c r="AQ11">
        <f t="shared" ca="1" si="4"/>
        <v>160.9571239404159</v>
      </c>
      <c r="AR11">
        <f t="shared" ca="1" si="4"/>
        <v>157.1311219218141</v>
      </c>
      <c r="AS11">
        <f t="shared" ca="1" si="4"/>
        <v>158.00603630947819</v>
      </c>
      <c r="AT11">
        <f t="shared" ca="1" si="4"/>
        <v>158.15007187166748</v>
      </c>
      <c r="AU11">
        <f t="shared" ca="1" si="4"/>
        <v>157.19144064414431</v>
      </c>
      <c r="AV11">
        <f t="shared" ca="1" si="4"/>
        <v>159.48536132733284</v>
      </c>
      <c r="AW11">
        <f t="shared" ca="1" si="5"/>
        <v>157.12098621058436</v>
      </c>
      <c r="AX11">
        <f t="shared" ca="1" si="5"/>
        <v>159.64186497843602</v>
      </c>
      <c r="AY11">
        <f t="shared" ca="1" si="5"/>
        <v>159.96325603859478</v>
      </c>
      <c r="AZ11">
        <f t="shared" ca="1" si="5"/>
        <v>155.38886902964126</v>
      </c>
      <c r="BA11">
        <f t="shared" ca="1" si="5"/>
        <v>156.66511858738505</v>
      </c>
      <c r="BB11">
        <f t="shared" ca="1" si="5"/>
        <v>156.64091010546119</v>
      </c>
      <c r="BC11">
        <f t="shared" ca="1" si="5"/>
        <v>157.99285643848097</v>
      </c>
      <c r="BD11">
        <f t="shared" ca="1" si="5"/>
        <v>158.31812606945368</v>
      </c>
      <c r="BE11">
        <f t="shared" ca="1" si="5"/>
        <v>161.63761172705011</v>
      </c>
      <c r="BF11">
        <f t="shared" ca="1" si="5"/>
        <v>157.74377179932952</v>
      </c>
      <c r="BG11">
        <f t="shared" ca="1" si="5"/>
        <v>157.363605282533</v>
      </c>
      <c r="BH11">
        <f t="shared" ca="1" si="5"/>
        <v>160.42546016958883</v>
      </c>
      <c r="BI11">
        <f t="shared" ca="1" si="5"/>
        <v>158.47858736279511</v>
      </c>
    </row>
    <row r="12" spans="1:61" x14ac:dyDescent="0.25">
      <c r="A12" s="9">
        <v>44305</v>
      </c>
      <c r="B12">
        <v>154.48121599999999</v>
      </c>
      <c r="C12">
        <f t="shared" si="0"/>
        <v>-2.3028446001024629E-2</v>
      </c>
      <c r="F12" s="15"/>
      <c r="J12" s="9">
        <v>45028</v>
      </c>
      <c r="K12">
        <f t="shared" ca="1" si="2"/>
        <v>159.13571775296589</v>
      </c>
      <c r="L12">
        <f t="shared" ca="1" si="2"/>
        <v>159.10324637468386</v>
      </c>
      <c r="M12">
        <f t="shared" ca="1" si="2"/>
        <v>157.62557994436932</v>
      </c>
      <c r="N12">
        <f t="shared" ca="1" si="2"/>
        <v>156.11743352247484</v>
      </c>
      <c r="O12">
        <f t="shared" ca="1" si="2"/>
        <v>157.60929870210512</v>
      </c>
      <c r="P12">
        <f t="shared" ca="1" si="2"/>
        <v>154.71355017170166</v>
      </c>
      <c r="Q12">
        <f t="shared" ca="1" si="2"/>
        <v>156.63745201051046</v>
      </c>
      <c r="R12">
        <f t="shared" ca="1" si="2"/>
        <v>158.96982222719754</v>
      </c>
      <c r="S12">
        <f t="shared" ca="1" si="2"/>
        <v>160.44320758974629</v>
      </c>
      <c r="T12">
        <f t="shared" ca="1" si="2"/>
        <v>156.91279681203386</v>
      </c>
      <c r="U12">
        <f t="shared" ca="1" si="2"/>
        <v>159.84287147093085</v>
      </c>
      <c r="V12">
        <f t="shared" ca="1" si="2"/>
        <v>159.04729383151448</v>
      </c>
      <c r="W12">
        <f t="shared" ca="1" si="2"/>
        <v>156.87073125543466</v>
      </c>
      <c r="X12">
        <f t="shared" ca="1" si="2"/>
        <v>160.50551186541082</v>
      </c>
      <c r="Y12">
        <f t="shared" ca="1" si="2"/>
        <v>159.70752584585665</v>
      </c>
      <c r="Z12">
        <f t="shared" ca="1" si="2"/>
        <v>156.68879102967654</v>
      </c>
      <c r="AA12">
        <f t="shared" ca="1" si="3"/>
        <v>161.74811229731714</v>
      </c>
      <c r="AB12">
        <f t="shared" ca="1" si="3"/>
        <v>157.97801252169393</v>
      </c>
      <c r="AC12">
        <f t="shared" ca="1" si="3"/>
        <v>155.90677587956881</v>
      </c>
      <c r="AD12">
        <f t="shared" ca="1" si="3"/>
        <v>160.20580584950952</v>
      </c>
      <c r="AE12">
        <f t="shared" ca="1" si="3"/>
        <v>160.66234358132334</v>
      </c>
      <c r="AF12">
        <f t="shared" ca="1" si="3"/>
        <v>161.47475330316252</v>
      </c>
      <c r="AG12">
        <f t="shared" ca="1" si="4"/>
        <v>156.57674983815357</v>
      </c>
      <c r="AH12">
        <f t="shared" ca="1" si="4"/>
        <v>158.10132823542588</v>
      </c>
      <c r="AI12">
        <f t="shared" ca="1" si="4"/>
        <v>159.18333126671226</v>
      </c>
      <c r="AJ12">
        <f t="shared" ca="1" si="4"/>
        <v>158.60460517153939</v>
      </c>
      <c r="AK12">
        <f t="shared" ca="1" si="4"/>
        <v>161.66148563925108</v>
      </c>
      <c r="AL12">
        <f t="shared" ca="1" si="4"/>
        <v>155.76624182321376</v>
      </c>
      <c r="AM12">
        <f t="shared" ca="1" si="4"/>
        <v>159.06736038434761</v>
      </c>
      <c r="AN12">
        <f t="shared" ca="1" si="4"/>
        <v>157.24744954667193</v>
      </c>
      <c r="AO12">
        <f t="shared" ca="1" si="4"/>
        <v>158.48679155781767</v>
      </c>
      <c r="AP12">
        <f t="shared" ca="1" si="4"/>
        <v>161.59030619424405</v>
      </c>
      <c r="AQ12">
        <f t="shared" ca="1" si="4"/>
        <v>156.36935107277583</v>
      </c>
      <c r="AR12">
        <f t="shared" ca="1" si="4"/>
        <v>161.60466931060645</v>
      </c>
      <c r="AS12">
        <f t="shared" ca="1" si="4"/>
        <v>161.35094620202656</v>
      </c>
      <c r="AT12">
        <f t="shared" ca="1" si="4"/>
        <v>159.22752635673481</v>
      </c>
      <c r="AU12">
        <f t="shared" ca="1" si="4"/>
        <v>159.28936789039307</v>
      </c>
      <c r="AV12">
        <f t="shared" ca="1" si="4"/>
        <v>156.93204857374644</v>
      </c>
      <c r="AW12">
        <f t="shared" ca="1" si="5"/>
        <v>157.16709776574294</v>
      </c>
      <c r="AX12">
        <f t="shared" ca="1" si="5"/>
        <v>161.70931729928731</v>
      </c>
      <c r="AY12">
        <f t="shared" ca="1" si="5"/>
        <v>157.32224070401026</v>
      </c>
      <c r="AZ12">
        <f t="shared" ca="1" si="5"/>
        <v>161.05618349512844</v>
      </c>
      <c r="BA12">
        <f t="shared" ca="1" si="5"/>
        <v>157.59659669150557</v>
      </c>
      <c r="BB12">
        <f t="shared" ca="1" si="5"/>
        <v>158.20816678987191</v>
      </c>
      <c r="BC12">
        <f t="shared" ca="1" si="5"/>
        <v>159.07076799327405</v>
      </c>
      <c r="BD12">
        <f t="shared" ca="1" si="5"/>
        <v>159.42153104514978</v>
      </c>
      <c r="BE12">
        <f t="shared" ca="1" si="5"/>
        <v>160.39857374903431</v>
      </c>
      <c r="BF12">
        <f t="shared" ca="1" si="5"/>
        <v>158.5844831922758</v>
      </c>
      <c r="BG12">
        <f t="shared" ca="1" si="5"/>
        <v>160.29715826426835</v>
      </c>
      <c r="BH12">
        <f t="shared" ca="1" si="5"/>
        <v>155.72703824483449</v>
      </c>
      <c r="BI12">
        <f t="shared" ca="1" si="5"/>
        <v>158.22756347885871</v>
      </c>
    </row>
    <row r="13" spans="1:61" x14ac:dyDescent="0.25">
      <c r="A13" s="9">
        <v>44306</v>
      </c>
      <c r="B13">
        <v>158.07995600000001</v>
      </c>
      <c r="C13">
        <f t="shared" si="0"/>
        <v>-6.6059924788647772E-4</v>
      </c>
      <c r="F13" s="15" t="s">
        <v>80</v>
      </c>
      <c r="J13" s="9">
        <v>45029</v>
      </c>
      <c r="K13">
        <f t="shared" ca="1" si="2"/>
        <v>157.10060066545071</v>
      </c>
      <c r="L13">
        <f t="shared" ca="1" si="2"/>
        <v>156.58998704703541</v>
      </c>
      <c r="M13">
        <f t="shared" ca="1" si="2"/>
        <v>158.06585410838755</v>
      </c>
      <c r="N13">
        <f t="shared" ca="1" si="2"/>
        <v>156.49508143123475</v>
      </c>
      <c r="O13">
        <f t="shared" ca="1" si="2"/>
        <v>157.59493200824036</v>
      </c>
      <c r="P13">
        <f t="shared" ca="1" si="2"/>
        <v>159.06056414103165</v>
      </c>
      <c r="Q13">
        <f t="shared" ca="1" si="2"/>
        <v>157.32482002906789</v>
      </c>
      <c r="R13">
        <f t="shared" ca="1" si="2"/>
        <v>153.41958105077646</v>
      </c>
      <c r="S13">
        <f t="shared" ca="1" si="2"/>
        <v>157.45362698095875</v>
      </c>
      <c r="T13">
        <f t="shared" ca="1" si="2"/>
        <v>157.60579774294015</v>
      </c>
      <c r="U13">
        <f t="shared" ca="1" si="2"/>
        <v>157.59267146738637</v>
      </c>
      <c r="V13">
        <f t="shared" ca="1" si="2"/>
        <v>155.63890704848399</v>
      </c>
      <c r="W13">
        <f t="shared" ca="1" si="2"/>
        <v>158.52315574626863</v>
      </c>
      <c r="X13">
        <f t="shared" ca="1" si="2"/>
        <v>159.61179546917333</v>
      </c>
      <c r="Y13">
        <f t="shared" ca="1" si="2"/>
        <v>158.94951129161041</v>
      </c>
      <c r="Z13">
        <f t="shared" ca="1" si="2"/>
        <v>154.20039361255797</v>
      </c>
      <c r="AA13">
        <f t="shared" ca="1" si="3"/>
        <v>159.31361431531593</v>
      </c>
      <c r="AB13">
        <f t="shared" ca="1" si="3"/>
        <v>158.95158954624722</v>
      </c>
      <c r="AC13">
        <f t="shared" ca="1" si="3"/>
        <v>157.06936785395763</v>
      </c>
      <c r="AD13">
        <f t="shared" ca="1" si="3"/>
        <v>160.3043342648181</v>
      </c>
      <c r="AE13">
        <f t="shared" ca="1" si="3"/>
        <v>159.59602442996913</v>
      </c>
      <c r="AF13">
        <f t="shared" ca="1" si="3"/>
        <v>157.12107317505428</v>
      </c>
      <c r="AG13">
        <f t="shared" ca="1" si="4"/>
        <v>158.03359611365883</v>
      </c>
      <c r="AH13">
        <f t="shared" ca="1" si="4"/>
        <v>156.36826691216478</v>
      </c>
      <c r="AI13">
        <f t="shared" ca="1" si="4"/>
        <v>158.91336514375479</v>
      </c>
      <c r="AJ13">
        <f t="shared" ca="1" si="4"/>
        <v>157.14806601285213</v>
      </c>
      <c r="AK13">
        <f t="shared" ca="1" si="4"/>
        <v>158.41331157942074</v>
      </c>
      <c r="AL13">
        <f t="shared" ca="1" si="4"/>
        <v>157.50304675262234</v>
      </c>
      <c r="AM13">
        <f t="shared" ca="1" si="4"/>
        <v>160.2503351434566</v>
      </c>
      <c r="AN13">
        <f t="shared" ca="1" si="4"/>
        <v>158.41031677160996</v>
      </c>
      <c r="AO13">
        <f t="shared" ca="1" si="4"/>
        <v>159.2941445431106</v>
      </c>
      <c r="AP13">
        <f t="shared" ca="1" si="4"/>
        <v>156.81966586782886</v>
      </c>
      <c r="AQ13">
        <f t="shared" ca="1" si="4"/>
        <v>157.17550633787488</v>
      </c>
      <c r="AR13">
        <f t="shared" ca="1" si="4"/>
        <v>156.24228979036425</v>
      </c>
      <c r="AS13">
        <f t="shared" ca="1" si="4"/>
        <v>157.52243179747407</v>
      </c>
      <c r="AT13">
        <f t="shared" ca="1" si="4"/>
        <v>160.21235957956821</v>
      </c>
      <c r="AU13">
        <f t="shared" ca="1" si="4"/>
        <v>159.00577133204922</v>
      </c>
      <c r="AV13">
        <f t="shared" ca="1" si="4"/>
        <v>159.10615398045076</v>
      </c>
      <c r="AW13">
        <f t="shared" ca="1" si="5"/>
        <v>161.26838294503827</v>
      </c>
      <c r="AX13">
        <f t="shared" ca="1" si="5"/>
        <v>160.60427576608032</v>
      </c>
      <c r="AY13">
        <f t="shared" ca="1" si="5"/>
        <v>156.41534923643039</v>
      </c>
      <c r="AZ13">
        <f t="shared" ca="1" si="5"/>
        <v>159.37162547988467</v>
      </c>
      <c r="BA13">
        <f t="shared" ca="1" si="5"/>
        <v>159.20414117825334</v>
      </c>
      <c r="BB13">
        <f t="shared" ca="1" si="5"/>
        <v>157.45020243827483</v>
      </c>
      <c r="BC13">
        <f t="shared" ca="1" si="5"/>
        <v>157.42809371172316</v>
      </c>
      <c r="BD13">
        <f t="shared" ca="1" si="5"/>
        <v>158.56707012910707</v>
      </c>
      <c r="BE13">
        <f t="shared" ca="1" si="5"/>
        <v>158.56247198368689</v>
      </c>
      <c r="BF13">
        <f t="shared" ca="1" si="5"/>
        <v>157.7299724223611</v>
      </c>
      <c r="BG13">
        <f t="shared" ca="1" si="5"/>
        <v>161.13583548470817</v>
      </c>
      <c r="BH13">
        <f t="shared" ca="1" si="5"/>
        <v>159.11516916506488</v>
      </c>
      <c r="BI13">
        <f t="shared" ca="1" si="5"/>
        <v>159.03034701968667</v>
      </c>
    </row>
    <row r="14" spans="1:61" x14ac:dyDescent="0.25">
      <c r="A14" s="9">
        <v>44307</v>
      </c>
      <c r="B14">
        <v>158.18441799999999</v>
      </c>
      <c r="C14">
        <f t="shared" si="0"/>
        <v>8.4998897170744693E-3</v>
      </c>
      <c r="F14" s="20">
        <f>F5-(F8/2)</f>
        <v>-9.1436459190737812E-5</v>
      </c>
      <c r="J14" s="9">
        <v>45030</v>
      </c>
      <c r="K14">
        <f t="shared" ca="1" si="2"/>
        <v>159.32199182820872</v>
      </c>
      <c r="L14">
        <f t="shared" ca="1" si="2"/>
        <v>159.18121502057207</v>
      </c>
      <c r="M14">
        <f t="shared" ca="1" si="2"/>
        <v>157.90309941316096</v>
      </c>
      <c r="N14">
        <f t="shared" ca="1" si="2"/>
        <v>161.50905510637972</v>
      </c>
      <c r="O14">
        <f t="shared" ca="1" si="2"/>
        <v>160.51302902694772</v>
      </c>
      <c r="P14">
        <f t="shared" ca="1" si="2"/>
        <v>160.11530477255639</v>
      </c>
      <c r="Q14">
        <f t="shared" ca="1" si="2"/>
        <v>158.31599470135981</v>
      </c>
      <c r="R14">
        <f t="shared" ca="1" si="2"/>
        <v>160.07163508179883</v>
      </c>
      <c r="S14">
        <f t="shared" ca="1" si="2"/>
        <v>159.29023591441555</v>
      </c>
      <c r="T14">
        <f t="shared" ca="1" si="2"/>
        <v>159.3895338199153</v>
      </c>
      <c r="U14">
        <f t="shared" ca="1" si="2"/>
        <v>159.16372021046877</v>
      </c>
      <c r="V14">
        <f t="shared" ca="1" si="2"/>
        <v>159.94553137828132</v>
      </c>
      <c r="W14">
        <f t="shared" ca="1" si="2"/>
        <v>159.19437421136425</v>
      </c>
      <c r="X14">
        <f t="shared" ca="1" si="2"/>
        <v>157.81540089939557</v>
      </c>
      <c r="Y14">
        <f t="shared" ca="1" si="2"/>
        <v>158.02425856848208</v>
      </c>
      <c r="Z14">
        <f t="shared" ca="1" si="2"/>
        <v>156.43509184139137</v>
      </c>
      <c r="AA14">
        <f t="shared" ca="1" si="3"/>
        <v>159.73874090388034</v>
      </c>
      <c r="AB14">
        <f t="shared" ca="1" si="3"/>
        <v>159.49633547120067</v>
      </c>
      <c r="AC14">
        <f t="shared" ca="1" si="3"/>
        <v>160.2136517513425</v>
      </c>
      <c r="AD14">
        <f t="shared" ca="1" si="3"/>
        <v>157.76765426746175</v>
      </c>
      <c r="AE14">
        <f t="shared" ca="1" si="3"/>
        <v>158.56044684948569</v>
      </c>
      <c r="AF14">
        <f t="shared" ca="1" si="3"/>
        <v>157.71112984904843</v>
      </c>
      <c r="AG14">
        <f t="shared" ca="1" si="4"/>
        <v>160.43045560053676</v>
      </c>
      <c r="AH14">
        <f t="shared" ca="1" si="4"/>
        <v>159.21168059599754</v>
      </c>
      <c r="AI14">
        <f t="shared" ca="1" si="4"/>
        <v>157.72884042448388</v>
      </c>
      <c r="AJ14">
        <f t="shared" ca="1" si="4"/>
        <v>160.537194862783</v>
      </c>
      <c r="AK14">
        <f t="shared" ca="1" si="4"/>
        <v>158.88853247527885</v>
      </c>
      <c r="AL14">
        <f t="shared" ca="1" si="4"/>
        <v>157.70771866859943</v>
      </c>
      <c r="AM14">
        <f t="shared" ca="1" si="4"/>
        <v>159.1333567236282</v>
      </c>
      <c r="AN14">
        <f t="shared" ca="1" si="4"/>
        <v>156.29439504354954</v>
      </c>
      <c r="AO14">
        <f t="shared" ca="1" si="4"/>
        <v>159.25958046299783</v>
      </c>
      <c r="AP14">
        <f t="shared" ca="1" si="4"/>
        <v>159.56220970391414</v>
      </c>
      <c r="AQ14">
        <f t="shared" ca="1" si="4"/>
        <v>158.08745218325757</v>
      </c>
      <c r="AR14">
        <f t="shared" ca="1" si="4"/>
        <v>157.12388488224332</v>
      </c>
      <c r="AS14">
        <f t="shared" ca="1" si="4"/>
        <v>158.95426227433455</v>
      </c>
      <c r="AT14">
        <f t="shared" ca="1" si="4"/>
        <v>155.39577030980217</v>
      </c>
      <c r="AU14">
        <f t="shared" ca="1" si="4"/>
        <v>159.09965066331472</v>
      </c>
      <c r="AV14">
        <f t="shared" ca="1" si="4"/>
        <v>160.73451651445345</v>
      </c>
      <c r="AW14">
        <f t="shared" ca="1" si="5"/>
        <v>157.28081016560517</v>
      </c>
      <c r="AX14">
        <f t="shared" ca="1" si="5"/>
        <v>157.02436788796592</v>
      </c>
      <c r="AY14">
        <f t="shared" ca="1" si="5"/>
        <v>158.70386719902217</v>
      </c>
      <c r="AZ14">
        <f t="shared" ca="1" si="5"/>
        <v>161.54563087326514</v>
      </c>
      <c r="BA14">
        <f t="shared" ca="1" si="5"/>
        <v>159.21834642181295</v>
      </c>
      <c r="BB14">
        <f t="shared" ca="1" si="5"/>
        <v>157.48543988102713</v>
      </c>
      <c r="BC14">
        <f t="shared" ca="1" si="5"/>
        <v>158.56276594570576</v>
      </c>
      <c r="BD14">
        <f t="shared" ca="1" si="5"/>
        <v>159.36917325076394</v>
      </c>
      <c r="BE14">
        <f t="shared" ca="1" si="5"/>
        <v>158.97330505845306</v>
      </c>
      <c r="BF14">
        <f t="shared" ca="1" si="5"/>
        <v>157.3882238630658</v>
      </c>
      <c r="BG14">
        <f t="shared" ca="1" si="5"/>
        <v>158.46802005871257</v>
      </c>
      <c r="BH14">
        <f t="shared" ca="1" si="5"/>
        <v>155.3279209751168</v>
      </c>
      <c r="BI14">
        <f t="shared" ca="1" si="5"/>
        <v>157.4146946750119</v>
      </c>
    </row>
    <row r="15" spans="1:61" x14ac:dyDescent="0.25">
      <c r="A15" s="9">
        <v>44308</v>
      </c>
      <c r="B15">
        <v>156.84556599999999</v>
      </c>
      <c r="C15">
        <f t="shared" si="0"/>
        <v>-2.0563485766064123E-3</v>
      </c>
      <c r="F15" s="15"/>
      <c r="J15" s="9">
        <v>45031</v>
      </c>
      <c r="K15">
        <f t="shared" ca="1" si="2"/>
        <v>157.50169566889343</v>
      </c>
      <c r="L15">
        <f t="shared" ca="1" si="2"/>
        <v>160.72436092539886</v>
      </c>
      <c r="M15">
        <f t="shared" ca="1" si="2"/>
        <v>159.71669917571916</v>
      </c>
      <c r="N15">
        <f t="shared" ca="1" si="2"/>
        <v>158.92109971909937</v>
      </c>
      <c r="O15">
        <f t="shared" ca="1" si="2"/>
        <v>160.60908626772965</v>
      </c>
      <c r="P15">
        <f t="shared" ca="1" si="2"/>
        <v>157.80725723114068</v>
      </c>
      <c r="Q15">
        <f t="shared" ca="1" si="2"/>
        <v>157.10350236713737</v>
      </c>
      <c r="R15">
        <f t="shared" ca="1" si="2"/>
        <v>161.25169477191932</v>
      </c>
      <c r="S15">
        <f t="shared" ca="1" si="2"/>
        <v>156.31270814017986</v>
      </c>
      <c r="T15">
        <f t="shared" ca="1" si="2"/>
        <v>158.77277937603753</v>
      </c>
      <c r="U15">
        <f t="shared" ca="1" si="2"/>
        <v>157.73840999098584</v>
      </c>
      <c r="V15">
        <f t="shared" ca="1" si="2"/>
        <v>157.33885783041146</v>
      </c>
      <c r="W15">
        <f t="shared" ca="1" si="2"/>
        <v>159.01062793331332</v>
      </c>
      <c r="X15">
        <f t="shared" ca="1" si="2"/>
        <v>159.80720436181858</v>
      </c>
      <c r="Y15">
        <f t="shared" ca="1" si="2"/>
        <v>158.32870746281137</v>
      </c>
      <c r="Z15">
        <f t="shared" ca="1" si="2"/>
        <v>161.34732365058775</v>
      </c>
      <c r="AA15">
        <f t="shared" ca="1" si="3"/>
        <v>158.89108249679808</v>
      </c>
      <c r="AB15">
        <f t="shared" ca="1" si="3"/>
        <v>157.56502663021672</v>
      </c>
      <c r="AC15">
        <f t="shared" ca="1" si="3"/>
        <v>156.45168916858523</v>
      </c>
      <c r="AD15">
        <f t="shared" ca="1" si="3"/>
        <v>159.06963437905597</v>
      </c>
      <c r="AE15">
        <f t="shared" ca="1" si="3"/>
        <v>157.77530503380638</v>
      </c>
      <c r="AF15">
        <f t="shared" ca="1" si="3"/>
        <v>158.91003536240598</v>
      </c>
      <c r="AG15">
        <f t="shared" ca="1" si="4"/>
        <v>156.59475902888937</v>
      </c>
      <c r="AH15">
        <f t="shared" ca="1" si="4"/>
        <v>158.53444333172328</v>
      </c>
      <c r="AI15">
        <f t="shared" ca="1" si="4"/>
        <v>158.74581802612772</v>
      </c>
      <c r="AJ15">
        <f t="shared" ca="1" si="4"/>
        <v>159.09977232634688</v>
      </c>
      <c r="AK15">
        <f t="shared" ca="1" si="4"/>
        <v>158.25943250563876</v>
      </c>
      <c r="AL15">
        <f t="shared" ca="1" si="4"/>
        <v>157.63936780062843</v>
      </c>
      <c r="AM15">
        <f t="shared" ca="1" si="4"/>
        <v>158.58792716225264</v>
      </c>
      <c r="AN15">
        <f t="shared" ca="1" si="4"/>
        <v>159.66287443464091</v>
      </c>
      <c r="AO15">
        <f t="shared" ca="1" si="4"/>
        <v>158.75410354083772</v>
      </c>
      <c r="AP15">
        <f t="shared" ca="1" si="4"/>
        <v>156.10107593297155</v>
      </c>
      <c r="AQ15">
        <f t="shared" ca="1" si="4"/>
        <v>158.20607517743727</v>
      </c>
      <c r="AR15">
        <f t="shared" ca="1" si="4"/>
        <v>157.68717409455388</v>
      </c>
      <c r="AS15">
        <f t="shared" ca="1" si="4"/>
        <v>159.9743215812446</v>
      </c>
      <c r="AT15">
        <f t="shared" ca="1" si="4"/>
        <v>162.71945430704986</v>
      </c>
      <c r="AU15">
        <f t="shared" ca="1" si="4"/>
        <v>155.88981889903965</v>
      </c>
      <c r="AV15">
        <f t="shared" ca="1" si="4"/>
        <v>159.14543697110363</v>
      </c>
      <c r="AW15">
        <f t="shared" ca="1" si="5"/>
        <v>158.28077765894221</v>
      </c>
      <c r="AX15">
        <f t="shared" ca="1" si="5"/>
        <v>155.70656049985018</v>
      </c>
      <c r="AY15">
        <f t="shared" ca="1" si="5"/>
        <v>157.48772245998123</v>
      </c>
      <c r="AZ15">
        <f t="shared" ca="1" si="5"/>
        <v>157.73084531046081</v>
      </c>
      <c r="BA15">
        <f t="shared" ca="1" si="5"/>
        <v>159.51603817335717</v>
      </c>
      <c r="BB15">
        <f t="shared" ca="1" si="5"/>
        <v>160.33983422247687</v>
      </c>
      <c r="BC15">
        <f t="shared" ca="1" si="5"/>
        <v>159.86410043544015</v>
      </c>
      <c r="BD15">
        <f t="shared" ca="1" si="5"/>
        <v>157.72232885846967</v>
      </c>
      <c r="BE15">
        <f t="shared" ca="1" si="5"/>
        <v>159.96808665104825</v>
      </c>
      <c r="BF15">
        <f t="shared" ca="1" si="5"/>
        <v>155.53893958009186</v>
      </c>
      <c r="BG15">
        <f t="shared" ca="1" si="5"/>
        <v>156.42342296199516</v>
      </c>
      <c r="BH15">
        <f t="shared" ca="1" si="5"/>
        <v>157.54435112981139</v>
      </c>
      <c r="BI15">
        <f t="shared" ca="1" si="5"/>
        <v>161.25601583591151</v>
      </c>
    </row>
    <row r="16" spans="1:61" x14ac:dyDescent="0.25">
      <c r="A16" s="9">
        <v>44309</v>
      </c>
      <c r="B16">
        <v>157.16842700000001</v>
      </c>
      <c r="C16">
        <f t="shared" si="0"/>
        <v>8.4942698871053844E-3</v>
      </c>
      <c r="F16" s="15" t="s">
        <v>81</v>
      </c>
      <c r="J16" s="9">
        <v>45032</v>
      </c>
      <c r="K16">
        <f t="shared" ca="1" si="2"/>
        <v>157.21664114632617</v>
      </c>
      <c r="L16">
        <f t="shared" ca="1" si="2"/>
        <v>158.66186667319559</v>
      </c>
      <c r="M16">
        <f t="shared" ca="1" si="2"/>
        <v>157.2910490041946</v>
      </c>
      <c r="N16">
        <f t="shared" ca="1" si="2"/>
        <v>157.14769146874758</v>
      </c>
      <c r="O16">
        <f t="shared" ca="1" si="2"/>
        <v>159.07328905949768</v>
      </c>
      <c r="P16">
        <f t="shared" ca="1" si="2"/>
        <v>160.19391591146481</v>
      </c>
      <c r="Q16">
        <f t="shared" ca="1" si="2"/>
        <v>158.50035721193666</v>
      </c>
      <c r="R16">
        <f t="shared" ca="1" si="2"/>
        <v>159.32599502247979</v>
      </c>
      <c r="S16">
        <f t="shared" ca="1" si="2"/>
        <v>157.05034797078818</v>
      </c>
      <c r="T16">
        <f t="shared" ca="1" si="2"/>
        <v>157.54704762494373</v>
      </c>
      <c r="U16">
        <f t="shared" ca="1" si="2"/>
        <v>159.61476343458946</v>
      </c>
      <c r="V16">
        <f t="shared" ca="1" si="2"/>
        <v>158.71742906219382</v>
      </c>
      <c r="W16">
        <f t="shared" ca="1" si="2"/>
        <v>155.75213438670258</v>
      </c>
      <c r="X16">
        <f t="shared" ca="1" si="2"/>
        <v>157.23783143250606</v>
      </c>
      <c r="Y16">
        <f t="shared" ca="1" si="2"/>
        <v>157.94134922673689</v>
      </c>
      <c r="Z16">
        <f t="shared" ca="1" si="2"/>
        <v>159.41640562391936</v>
      </c>
      <c r="AA16">
        <f t="shared" ca="1" si="3"/>
        <v>158.19547950662695</v>
      </c>
      <c r="AB16">
        <f t="shared" ca="1" si="3"/>
        <v>156.82142196413503</v>
      </c>
      <c r="AC16">
        <f t="shared" ca="1" si="3"/>
        <v>157.34356140507322</v>
      </c>
      <c r="AD16">
        <f t="shared" ca="1" si="3"/>
        <v>159.82045746082858</v>
      </c>
      <c r="AE16">
        <f t="shared" ca="1" si="3"/>
        <v>159.67405504923599</v>
      </c>
      <c r="AF16">
        <f t="shared" ca="1" si="3"/>
        <v>156.31412776546341</v>
      </c>
      <c r="AG16">
        <f t="shared" ca="1" si="4"/>
        <v>158.53447443948849</v>
      </c>
      <c r="AH16">
        <f t="shared" ca="1" si="4"/>
        <v>157.33582153855338</v>
      </c>
      <c r="AI16">
        <f t="shared" ca="1" si="4"/>
        <v>158.00632557139213</v>
      </c>
      <c r="AJ16">
        <f t="shared" ca="1" si="4"/>
        <v>160.89882103097943</v>
      </c>
      <c r="AK16">
        <f t="shared" ca="1" si="4"/>
        <v>157.46244359697903</v>
      </c>
      <c r="AL16">
        <f t="shared" ca="1" si="4"/>
        <v>160.43850476366345</v>
      </c>
      <c r="AM16">
        <f t="shared" ca="1" si="4"/>
        <v>158.17547156390052</v>
      </c>
      <c r="AN16">
        <f t="shared" ca="1" si="4"/>
        <v>159.56782956625619</v>
      </c>
      <c r="AO16">
        <f t="shared" ca="1" si="4"/>
        <v>158.0272657060751</v>
      </c>
      <c r="AP16">
        <f t="shared" ca="1" si="4"/>
        <v>158.14229859261778</v>
      </c>
      <c r="AQ16">
        <f t="shared" ca="1" si="4"/>
        <v>155.31444804294387</v>
      </c>
      <c r="AR16">
        <f t="shared" ca="1" si="4"/>
        <v>157.5865691639969</v>
      </c>
      <c r="AS16">
        <f t="shared" ca="1" si="4"/>
        <v>160.36793175592379</v>
      </c>
      <c r="AT16">
        <f t="shared" ca="1" si="4"/>
        <v>156.31298098454127</v>
      </c>
      <c r="AU16">
        <f t="shared" ca="1" si="4"/>
        <v>159.9724189770796</v>
      </c>
      <c r="AV16">
        <f t="shared" ca="1" si="4"/>
        <v>159.92838700260361</v>
      </c>
      <c r="AW16">
        <f t="shared" ca="1" si="5"/>
        <v>155.4334777230473</v>
      </c>
      <c r="AX16">
        <f t="shared" ca="1" si="5"/>
        <v>158.72694536265999</v>
      </c>
      <c r="AY16">
        <f t="shared" ca="1" si="5"/>
        <v>156.98144658479342</v>
      </c>
      <c r="AZ16">
        <f t="shared" ca="1" si="5"/>
        <v>157.51527903237474</v>
      </c>
      <c r="BA16">
        <f t="shared" ca="1" si="5"/>
        <v>159.55987662312904</v>
      </c>
      <c r="BB16">
        <f t="shared" ca="1" si="5"/>
        <v>160.68414278356289</v>
      </c>
      <c r="BC16">
        <f t="shared" ca="1" si="5"/>
        <v>157.97438359214243</v>
      </c>
      <c r="BD16">
        <f t="shared" ca="1" si="5"/>
        <v>158.84637446024067</v>
      </c>
      <c r="BE16">
        <f t="shared" ca="1" si="5"/>
        <v>160.30080232921796</v>
      </c>
      <c r="BF16">
        <f t="shared" ca="1" si="5"/>
        <v>159.43500030647863</v>
      </c>
      <c r="BG16">
        <f t="shared" ca="1" si="5"/>
        <v>162.7431583015418</v>
      </c>
      <c r="BH16">
        <f t="shared" ca="1" si="5"/>
        <v>157.26063112078862</v>
      </c>
      <c r="BI16">
        <f t="shared" ca="1" si="5"/>
        <v>160.82092832736527</v>
      </c>
    </row>
    <row r="17" spans="1:61" x14ac:dyDescent="0.25">
      <c r="A17" s="9">
        <v>44312</v>
      </c>
      <c r="B17">
        <v>155.83904999999999</v>
      </c>
      <c r="C17">
        <f t="shared" si="0"/>
        <v>5.7440285402465298E-3</v>
      </c>
      <c r="F17" s="15">
        <f ca="1">B2*EXP(F14+F11*NORMSINV(RAND()))</f>
        <v>155.1671778522294</v>
      </c>
      <c r="J17" s="9">
        <v>45033</v>
      </c>
      <c r="K17">
        <f t="shared" ca="1" si="2"/>
        <v>157.67117556031258</v>
      </c>
      <c r="L17">
        <f t="shared" ca="1" si="2"/>
        <v>159.85150995533783</v>
      </c>
      <c r="M17">
        <f t="shared" ca="1" si="2"/>
        <v>159.28259154853461</v>
      </c>
      <c r="N17">
        <f t="shared" ca="1" si="2"/>
        <v>160.71384326495186</v>
      </c>
      <c r="O17">
        <f t="shared" ca="1" si="2"/>
        <v>156.55414778494804</v>
      </c>
      <c r="P17">
        <f t="shared" ca="1" si="2"/>
        <v>160.09078749072935</v>
      </c>
      <c r="Q17">
        <f t="shared" ca="1" si="2"/>
        <v>158.58933208464296</v>
      </c>
      <c r="R17">
        <f t="shared" ca="1" si="2"/>
        <v>159.741747485974</v>
      </c>
      <c r="S17">
        <f t="shared" ca="1" si="2"/>
        <v>160.43349367303179</v>
      </c>
      <c r="T17">
        <f t="shared" ca="1" si="2"/>
        <v>161.22794936614125</v>
      </c>
      <c r="U17">
        <f t="shared" ca="1" si="2"/>
        <v>160.21379426748652</v>
      </c>
      <c r="V17">
        <f t="shared" ca="1" si="2"/>
        <v>157.3654287197528</v>
      </c>
      <c r="W17">
        <f t="shared" ca="1" si="2"/>
        <v>156.02874576788091</v>
      </c>
      <c r="X17">
        <f t="shared" ca="1" si="2"/>
        <v>158.37818836292351</v>
      </c>
      <c r="Y17">
        <f t="shared" ca="1" si="2"/>
        <v>158.79719980903519</v>
      </c>
      <c r="Z17">
        <f t="shared" ca="1" si="2"/>
        <v>156.2992248565335</v>
      </c>
      <c r="AA17">
        <f t="shared" ca="1" si="3"/>
        <v>159.19676569555585</v>
      </c>
      <c r="AB17">
        <f t="shared" ca="1" si="3"/>
        <v>157.46270454615581</v>
      </c>
      <c r="AC17">
        <f t="shared" ca="1" si="3"/>
        <v>160.07288263824407</v>
      </c>
      <c r="AD17">
        <f t="shared" ca="1" si="3"/>
        <v>158.51631602305559</v>
      </c>
      <c r="AE17">
        <f t="shared" ca="1" si="3"/>
        <v>160.836734502002</v>
      </c>
      <c r="AF17">
        <f t="shared" ca="1" si="3"/>
        <v>159.00363388354083</v>
      </c>
      <c r="AG17">
        <f t="shared" ca="1" si="4"/>
        <v>157.21915852776928</v>
      </c>
      <c r="AH17">
        <f t="shared" ca="1" si="4"/>
        <v>156.57695510067481</v>
      </c>
      <c r="AI17">
        <f t="shared" ca="1" si="4"/>
        <v>156.33320976675699</v>
      </c>
      <c r="AJ17">
        <f t="shared" ca="1" si="4"/>
        <v>158.74811181112366</v>
      </c>
      <c r="AK17">
        <f t="shared" ca="1" si="4"/>
        <v>157.71140261282207</v>
      </c>
      <c r="AL17">
        <f t="shared" ca="1" si="4"/>
        <v>160.57754982549881</v>
      </c>
      <c r="AM17">
        <f t="shared" ca="1" si="4"/>
        <v>160.03935755563612</v>
      </c>
      <c r="AN17">
        <f t="shared" ca="1" si="4"/>
        <v>160.00746519205222</v>
      </c>
      <c r="AO17">
        <f t="shared" ca="1" si="4"/>
        <v>157.15732033873917</v>
      </c>
      <c r="AP17">
        <f t="shared" ca="1" si="4"/>
        <v>157.0326870570799</v>
      </c>
      <c r="AQ17">
        <f t="shared" ca="1" si="4"/>
        <v>157.1312684130007</v>
      </c>
      <c r="AR17">
        <f t="shared" ca="1" si="4"/>
        <v>155.50627782662741</v>
      </c>
      <c r="AS17">
        <f t="shared" ca="1" si="4"/>
        <v>158.8981340342543</v>
      </c>
      <c r="AT17">
        <f t="shared" ca="1" si="4"/>
        <v>156.77823395265287</v>
      </c>
      <c r="AU17">
        <f t="shared" ca="1" si="4"/>
        <v>156.97917717464739</v>
      </c>
      <c r="AV17">
        <f t="shared" ca="1" si="4"/>
        <v>160.13921066813253</v>
      </c>
      <c r="AW17">
        <f t="shared" ca="1" si="5"/>
        <v>158.09831559092459</v>
      </c>
      <c r="AX17">
        <f t="shared" ca="1" si="5"/>
        <v>158.58180359292493</v>
      </c>
      <c r="AY17">
        <f t="shared" ca="1" si="5"/>
        <v>156.40938943427395</v>
      </c>
      <c r="AZ17">
        <f t="shared" ca="1" si="5"/>
        <v>158.47145230160294</v>
      </c>
      <c r="BA17">
        <f t="shared" ca="1" si="5"/>
        <v>160.51169917613777</v>
      </c>
      <c r="BB17">
        <f t="shared" ca="1" si="5"/>
        <v>161.91312654190361</v>
      </c>
      <c r="BC17">
        <f t="shared" ca="1" si="5"/>
        <v>158.788732772635</v>
      </c>
      <c r="BD17">
        <f t="shared" ca="1" si="5"/>
        <v>158.49955130109808</v>
      </c>
      <c r="BE17">
        <f t="shared" ca="1" si="5"/>
        <v>157.34459404528315</v>
      </c>
      <c r="BF17">
        <f t="shared" ca="1" si="5"/>
        <v>159.55854507910112</v>
      </c>
      <c r="BG17">
        <f t="shared" ca="1" si="5"/>
        <v>157.41892126725904</v>
      </c>
      <c r="BH17">
        <f t="shared" ca="1" si="5"/>
        <v>158.34327579839231</v>
      </c>
      <c r="BI17">
        <f t="shared" ca="1" si="5"/>
        <v>158.68390514925193</v>
      </c>
    </row>
    <row r="18" spans="1:61" x14ac:dyDescent="0.25">
      <c r="A18" s="9">
        <v>44313</v>
      </c>
      <c r="B18">
        <v>154.946472</v>
      </c>
      <c r="C18">
        <f t="shared" si="0"/>
        <v>7.3810026131870014E-3</v>
      </c>
      <c r="J18" s="9">
        <v>45034</v>
      </c>
      <c r="K18">
        <f t="shared" ca="1" si="2"/>
        <v>156.87763838012918</v>
      </c>
      <c r="L18">
        <f t="shared" ca="1" si="2"/>
        <v>160.21025820088104</v>
      </c>
      <c r="M18">
        <f t="shared" ca="1" si="2"/>
        <v>159.28192008135665</v>
      </c>
      <c r="N18">
        <f t="shared" ca="1" si="2"/>
        <v>159.69027594350615</v>
      </c>
      <c r="O18">
        <f t="shared" ca="1" si="2"/>
        <v>161.38535937416771</v>
      </c>
      <c r="P18">
        <f t="shared" ca="1" si="2"/>
        <v>159.87026983278008</v>
      </c>
      <c r="Q18">
        <f t="shared" ca="1" si="2"/>
        <v>157.32704190957995</v>
      </c>
      <c r="R18">
        <f t="shared" ca="1" si="2"/>
        <v>157.81629566515559</v>
      </c>
      <c r="S18">
        <f t="shared" ca="1" si="2"/>
        <v>160.59185096911861</v>
      </c>
      <c r="T18">
        <f t="shared" ca="1" si="2"/>
        <v>158.19691772310503</v>
      </c>
      <c r="U18">
        <f t="shared" ca="1" si="2"/>
        <v>158.36759061470698</v>
      </c>
      <c r="V18">
        <f t="shared" ca="1" si="2"/>
        <v>159.12393942032716</v>
      </c>
      <c r="W18">
        <f t="shared" ca="1" si="2"/>
        <v>158.08614833582078</v>
      </c>
      <c r="X18">
        <f t="shared" ca="1" si="2"/>
        <v>158.71092239987368</v>
      </c>
      <c r="Y18">
        <f t="shared" ca="1" si="2"/>
        <v>160.62173033946573</v>
      </c>
      <c r="Z18">
        <f t="shared" ca="1" si="2"/>
        <v>158.03034496834445</v>
      </c>
      <c r="AA18">
        <f t="shared" ca="1" si="3"/>
        <v>161.13487195017998</v>
      </c>
      <c r="AB18">
        <f t="shared" ca="1" si="3"/>
        <v>162.14965640841189</v>
      </c>
      <c r="AC18">
        <f t="shared" ca="1" si="3"/>
        <v>157.62050465183086</v>
      </c>
      <c r="AD18">
        <f t="shared" ca="1" si="3"/>
        <v>159.06029338280266</v>
      </c>
      <c r="AE18">
        <f t="shared" ca="1" si="3"/>
        <v>155.48422291454105</v>
      </c>
      <c r="AF18">
        <f t="shared" ca="1" si="3"/>
        <v>160.45315746050235</v>
      </c>
      <c r="AG18">
        <f t="shared" ca="1" si="4"/>
        <v>162.47927363891861</v>
      </c>
      <c r="AH18">
        <f t="shared" ca="1" si="4"/>
        <v>159.839329201628</v>
      </c>
      <c r="AI18">
        <f t="shared" ca="1" si="4"/>
        <v>157.32439835787579</v>
      </c>
      <c r="AJ18">
        <f t="shared" ca="1" si="4"/>
        <v>158.70266061686218</v>
      </c>
      <c r="AK18">
        <f t="shared" ca="1" si="4"/>
        <v>159.67868691917511</v>
      </c>
      <c r="AL18">
        <f t="shared" ca="1" si="4"/>
        <v>159.17106879622253</v>
      </c>
      <c r="AM18">
        <f t="shared" ca="1" si="4"/>
        <v>157.70673103912978</v>
      </c>
      <c r="AN18">
        <f t="shared" ca="1" si="4"/>
        <v>160.32385980254563</v>
      </c>
      <c r="AO18">
        <f t="shared" ca="1" si="4"/>
        <v>160.50334291573941</v>
      </c>
      <c r="AP18">
        <f t="shared" ca="1" si="4"/>
        <v>160.30154785241578</v>
      </c>
      <c r="AQ18">
        <f t="shared" ca="1" si="4"/>
        <v>158.15804583145604</v>
      </c>
      <c r="AR18">
        <f t="shared" ca="1" si="4"/>
        <v>158.79543033342196</v>
      </c>
      <c r="AS18">
        <f t="shared" ca="1" si="4"/>
        <v>159.74798952287438</v>
      </c>
      <c r="AT18">
        <f t="shared" ca="1" si="4"/>
        <v>159.96368824755638</v>
      </c>
      <c r="AU18">
        <f t="shared" ca="1" si="4"/>
        <v>157.55090901345582</v>
      </c>
      <c r="AV18">
        <f t="shared" ca="1" si="4"/>
        <v>159.04560572763859</v>
      </c>
      <c r="AW18">
        <f t="shared" ca="1" si="5"/>
        <v>161.8433156301993</v>
      </c>
      <c r="AX18">
        <f t="shared" ca="1" si="5"/>
        <v>157.55609961872324</v>
      </c>
      <c r="AY18">
        <f t="shared" ca="1" si="5"/>
        <v>157.27359279209801</v>
      </c>
      <c r="AZ18">
        <f t="shared" ca="1" si="5"/>
        <v>157.0142755468209</v>
      </c>
      <c r="BA18">
        <f t="shared" ca="1" si="5"/>
        <v>157.24604547902558</v>
      </c>
      <c r="BB18">
        <f t="shared" ca="1" si="5"/>
        <v>159.03461495465987</v>
      </c>
      <c r="BC18">
        <f t="shared" ca="1" si="5"/>
        <v>157.01992319279537</v>
      </c>
      <c r="BD18">
        <f t="shared" ca="1" si="5"/>
        <v>157.94606544927203</v>
      </c>
      <c r="BE18">
        <f t="shared" ca="1" si="5"/>
        <v>156.10851735418913</v>
      </c>
      <c r="BF18">
        <f t="shared" ca="1" si="5"/>
        <v>159.77233312748245</v>
      </c>
      <c r="BG18">
        <f t="shared" ca="1" si="5"/>
        <v>158.33500704175984</v>
      </c>
      <c r="BH18">
        <f t="shared" ca="1" si="5"/>
        <v>159.00356010563456</v>
      </c>
      <c r="BI18">
        <f t="shared" ca="1" si="5"/>
        <v>160.56679267997512</v>
      </c>
    </row>
    <row r="19" spans="1:61" x14ac:dyDescent="0.25">
      <c r="A19" s="9">
        <v>44314</v>
      </c>
      <c r="B19">
        <v>153.80702199999999</v>
      </c>
      <c r="C19">
        <f t="shared" si="0"/>
        <v>-1.3612331955526028E-2</v>
      </c>
      <c r="J19" s="9">
        <v>45035</v>
      </c>
      <c r="K19">
        <f t="shared" ca="1" si="2"/>
        <v>156.96328995961548</v>
      </c>
      <c r="L19">
        <f t="shared" ca="1" si="2"/>
        <v>159.04648856505642</v>
      </c>
      <c r="M19">
        <f t="shared" ca="1" si="2"/>
        <v>159.07272904644034</v>
      </c>
      <c r="N19">
        <f t="shared" ca="1" si="2"/>
        <v>157.93908889469171</v>
      </c>
      <c r="O19">
        <f t="shared" ca="1" si="2"/>
        <v>159.04307800458392</v>
      </c>
      <c r="P19">
        <f t="shared" ca="1" si="2"/>
        <v>162.18676462110878</v>
      </c>
      <c r="Q19">
        <f t="shared" ca="1" si="2"/>
        <v>157.99277358905783</v>
      </c>
      <c r="R19">
        <f t="shared" ca="1" si="2"/>
        <v>161.14245853891762</v>
      </c>
      <c r="S19">
        <f t="shared" ca="1" si="2"/>
        <v>161.26602466415918</v>
      </c>
      <c r="T19">
        <f t="shared" ca="1" si="2"/>
        <v>158.77857538679442</v>
      </c>
      <c r="U19">
        <f t="shared" ca="1" si="2"/>
        <v>156.82231754615495</v>
      </c>
      <c r="V19">
        <f t="shared" ca="1" si="2"/>
        <v>159.15983815055867</v>
      </c>
      <c r="W19">
        <f t="shared" ca="1" si="2"/>
        <v>158.10554010193363</v>
      </c>
      <c r="X19">
        <f t="shared" ca="1" si="2"/>
        <v>155.27913215701065</v>
      </c>
      <c r="Y19">
        <f t="shared" ca="1" si="2"/>
        <v>159.2994519306277</v>
      </c>
      <c r="Z19">
        <f t="shared" ca="1" si="2"/>
        <v>156.96717008831425</v>
      </c>
      <c r="AA19">
        <f t="shared" ca="1" si="3"/>
        <v>156.47707524189028</v>
      </c>
      <c r="AB19">
        <f t="shared" ca="1" si="3"/>
        <v>157.92606873567928</v>
      </c>
      <c r="AC19">
        <f t="shared" ca="1" si="3"/>
        <v>156.9166614003876</v>
      </c>
      <c r="AD19">
        <f t="shared" ca="1" si="3"/>
        <v>159.71525155694061</v>
      </c>
      <c r="AE19">
        <f t="shared" ca="1" si="3"/>
        <v>157.1885090356725</v>
      </c>
      <c r="AF19">
        <f t="shared" ca="1" si="3"/>
        <v>158.99036382837454</v>
      </c>
      <c r="AG19">
        <f t="shared" ca="1" si="4"/>
        <v>158.29748067514811</v>
      </c>
      <c r="AH19">
        <f t="shared" ca="1" si="4"/>
        <v>157.85256897065071</v>
      </c>
      <c r="AI19">
        <f t="shared" ca="1" si="4"/>
        <v>161.37310679984913</v>
      </c>
      <c r="AJ19">
        <f t="shared" ca="1" si="4"/>
        <v>158.6388011242486</v>
      </c>
      <c r="AK19">
        <f t="shared" ca="1" si="4"/>
        <v>159.73816216277709</v>
      </c>
      <c r="AL19">
        <f t="shared" ca="1" si="4"/>
        <v>157.3973392590994</v>
      </c>
      <c r="AM19">
        <f t="shared" ca="1" si="4"/>
        <v>159.11512547375571</v>
      </c>
      <c r="AN19">
        <f t="shared" ca="1" si="4"/>
        <v>157.99887935676287</v>
      </c>
      <c r="AO19">
        <f t="shared" ca="1" si="4"/>
        <v>156.53339459121219</v>
      </c>
      <c r="AP19">
        <f t="shared" ca="1" si="4"/>
        <v>157.74909403034422</v>
      </c>
      <c r="AQ19">
        <f t="shared" ca="1" si="4"/>
        <v>158.78793442979747</v>
      </c>
      <c r="AR19">
        <f t="shared" ca="1" si="4"/>
        <v>160.96412831780941</v>
      </c>
      <c r="AS19">
        <f t="shared" ca="1" si="4"/>
        <v>158.75593029745244</v>
      </c>
      <c r="AT19">
        <f t="shared" ca="1" si="4"/>
        <v>158.05855643718525</v>
      </c>
      <c r="AU19">
        <f t="shared" ca="1" si="4"/>
        <v>158.6109614465542</v>
      </c>
      <c r="AV19">
        <f t="shared" ca="1" si="4"/>
        <v>157.74079545659913</v>
      </c>
      <c r="AW19">
        <f t="shared" ca="1" si="5"/>
        <v>157.04161400037836</v>
      </c>
      <c r="AX19">
        <f t="shared" ca="1" si="5"/>
        <v>158.65326857827537</v>
      </c>
      <c r="AY19">
        <f t="shared" ca="1" si="5"/>
        <v>154.99837788738517</v>
      </c>
      <c r="AZ19">
        <f t="shared" ca="1" si="5"/>
        <v>157.83921820034033</v>
      </c>
      <c r="BA19">
        <f t="shared" ca="1" si="5"/>
        <v>160.51829017812557</v>
      </c>
      <c r="BB19">
        <f t="shared" ca="1" si="5"/>
        <v>159.37736047033141</v>
      </c>
      <c r="BC19">
        <f t="shared" ca="1" si="5"/>
        <v>158.7808611477046</v>
      </c>
      <c r="BD19">
        <f t="shared" ca="1" si="5"/>
        <v>160.76095597775884</v>
      </c>
      <c r="BE19">
        <f t="shared" ca="1" si="5"/>
        <v>160.93515977570834</v>
      </c>
      <c r="BF19">
        <f t="shared" ca="1" si="5"/>
        <v>157.08937990622908</v>
      </c>
      <c r="BG19">
        <f t="shared" ca="1" si="5"/>
        <v>158.54807998558962</v>
      </c>
      <c r="BH19">
        <f t="shared" ca="1" si="5"/>
        <v>160.4614352268205</v>
      </c>
      <c r="BI19">
        <f t="shared" ca="1" si="5"/>
        <v>157.36517485227446</v>
      </c>
    </row>
    <row r="20" spans="1:61" x14ac:dyDescent="0.25">
      <c r="A20" s="9">
        <v>44315</v>
      </c>
      <c r="B20">
        <v>155.915009</v>
      </c>
      <c r="C20">
        <f t="shared" si="0"/>
        <v>8.9929107295829581E-3</v>
      </c>
    </row>
    <row r="21" spans="1:61" x14ac:dyDescent="0.25">
      <c r="A21" s="9">
        <v>44316</v>
      </c>
      <c r="B21">
        <v>154.51916499999999</v>
      </c>
      <c r="C21">
        <f t="shared" si="0"/>
        <v>-1.5125145636721224E-2</v>
      </c>
    </row>
    <row r="22" spans="1:61" x14ac:dyDescent="0.25">
      <c r="A22" s="9">
        <v>44319</v>
      </c>
      <c r="B22">
        <v>156.874054</v>
      </c>
      <c r="C22">
        <f t="shared" si="0"/>
        <v>-1.5376702704358461E-2</v>
      </c>
    </row>
    <row r="23" spans="1:61" x14ac:dyDescent="0.25">
      <c r="A23" s="9">
        <v>44320</v>
      </c>
      <c r="B23">
        <v>159.304901</v>
      </c>
      <c r="C23">
        <f t="shared" si="0"/>
        <v>4.1810608664934615E-3</v>
      </c>
    </row>
    <row r="24" spans="1:61" x14ac:dyDescent="0.25">
      <c r="A24" s="9">
        <v>44321</v>
      </c>
      <c r="B24">
        <v>158.64022800000001</v>
      </c>
      <c r="C24">
        <f t="shared" si="0"/>
        <v>-4.0023121610047781E-3</v>
      </c>
    </row>
    <row r="25" spans="1:61" x14ac:dyDescent="0.25">
      <c r="A25" s="9">
        <v>44322</v>
      </c>
      <c r="B25">
        <v>159.27642800000001</v>
      </c>
      <c r="C25">
        <f t="shared" si="0"/>
        <v>-4.5203753214786632E-3</v>
      </c>
    </row>
    <row r="26" spans="1:61" x14ac:dyDescent="0.25">
      <c r="A26" s="9">
        <v>44323</v>
      </c>
      <c r="B26">
        <v>159.99804700000001</v>
      </c>
      <c r="C26">
        <f t="shared" si="0"/>
        <v>-1.0449677169076417E-2</v>
      </c>
    </row>
    <row r="27" spans="1:61" x14ac:dyDescent="0.25">
      <c r="A27" s="9">
        <v>44326</v>
      </c>
      <c r="B27">
        <v>161.678741</v>
      </c>
      <c r="C27">
        <f t="shared" si="0"/>
        <v>8.1971322781626121E-3</v>
      </c>
    </row>
    <row r="28" spans="1:61" x14ac:dyDescent="0.25">
      <c r="A28" s="9">
        <v>44327</v>
      </c>
      <c r="B28">
        <v>160.358856</v>
      </c>
      <c r="C28">
        <f t="shared" si="0"/>
        <v>4.0344720618208669E-3</v>
      </c>
    </row>
    <row r="29" spans="1:61" x14ac:dyDescent="0.25">
      <c r="A29" s="9">
        <v>44328</v>
      </c>
      <c r="B29">
        <v>159.71319600000001</v>
      </c>
      <c r="C29">
        <f t="shared" si="0"/>
        <v>-1.0409316008829874E-2</v>
      </c>
    </row>
    <row r="30" spans="1:61" x14ac:dyDescent="0.25">
      <c r="A30" s="9">
        <v>44329</v>
      </c>
      <c r="B30">
        <v>161.38438400000001</v>
      </c>
      <c r="C30">
        <f t="shared" si="0"/>
        <v>-1.5286382827221351E-3</v>
      </c>
    </row>
    <row r="31" spans="1:61" x14ac:dyDescent="0.25">
      <c r="A31" s="9">
        <v>44330</v>
      </c>
      <c r="B31">
        <v>161.631271</v>
      </c>
      <c r="C31">
        <f t="shared" si="0"/>
        <v>-9.9812035194137374E-4</v>
      </c>
    </row>
    <row r="32" spans="1:61" x14ac:dyDescent="0.25">
      <c r="A32" s="9">
        <v>44333</v>
      </c>
      <c r="B32">
        <v>161.79267899999999</v>
      </c>
      <c r="C32">
        <f t="shared" si="0"/>
        <v>-3.5218506332788968E-4</v>
      </c>
    </row>
    <row r="33" spans="1:3" x14ac:dyDescent="0.25">
      <c r="A33" s="9">
        <v>44334</v>
      </c>
      <c r="B33">
        <v>161.84967</v>
      </c>
      <c r="C33">
        <f t="shared" si="0"/>
        <v>2.17300316896284E-3</v>
      </c>
    </row>
    <row r="34" spans="1:3" x14ac:dyDescent="0.25">
      <c r="A34" s="9">
        <v>44335</v>
      </c>
      <c r="B34">
        <v>161.49835200000001</v>
      </c>
      <c r="C34">
        <f t="shared" si="0"/>
        <v>-5.8038223599126484E-3</v>
      </c>
    </row>
    <row r="35" spans="1:3" x14ac:dyDescent="0.25">
      <c r="A35" s="9">
        <v>44336</v>
      </c>
      <c r="B35">
        <v>162.43838500000001</v>
      </c>
      <c r="C35">
        <f t="shared" si="0"/>
        <v>6.4329378477938316E-4</v>
      </c>
    </row>
    <row r="36" spans="1:3" x14ac:dyDescent="0.25">
      <c r="A36" s="9">
        <v>44337</v>
      </c>
      <c r="B36">
        <v>162.333923</v>
      </c>
      <c r="C36">
        <f t="shared" si="0"/>
        <v>-3.8185424437500956E-3</v>
      </c>
    </row>
    <row r="37" spans="1:3" x14ac:dyDescent="0.25">
      <c r="A37" s="9">
        <v>44340</v>
      </c>
      <c r="B37">
        <v>162.95498699999999</v>
      </c>
      <c r="C37">
        <f t="shared" si="0"/>
        <v>2.7596697240598513E-3</v>
      </c>
    </row>
    <row r="38" spans="1:3" x14ac:dyDescent="0.25">
      <c r="A38" s="9">
        <v>44341</v>
      </c>
      <c r="B38">
        <v>162.50590500000001</v>
      </c>
      <c r="C38">
        <f t="shared" si="0"/>
        <v>5.955922483520803E-3</v>
      </c>
    </row>
    <row r="39" spans="1:3" x14ac:dyDescent="0.25">
      <c r="A39" s="9">
        <v>44342</v>
      </c>
      <c r="B39">
        <v>161.540909</v>
      </c>
      <c r="C39">
        <f t="shared" si="0"/>
        <v>1.5393332422577884E-3</v>
      </c>
    </row>
    <row r="40" spans="1:3" x14ac:dyDescent="0.25">
      <c r="A40" s="9">
        <v>44343</v>
      </c>
      <c r="B40">
        <v>161.29243500000001</v>
      </c>
      <c r="C40">
        <f t="shared" si="0"/>
        <v>-2.6033023262054806E-3</v>
      </c>
    </row>
    <row r="41" spans="1:3" x14ac:dyDescent="0.25">
      <c r="A41" s="9">
        <v>44344</v>
      </c>
      <c r="B41">
        <v>161.712875</v>
      </c>
      <c r="C41">
        <f t="shared" si="0"/>
        <v>2.2224539674416222E-2</v>
      </c>
    </row>
    <row r="42" spans="1:3" x14ac:dyDescent="0.25">
      <c r="A42" s="9">
        <v>44348</v>
      </c>
      <c r="B42">
        <v>158.158524</v>
      </c>
      <c r="C42">
        <f t="shared" si="0"/>
        <v>-4.0394592088975464E-3</v>
      </c>
    </row>
    <row r="43" spans="1:3" x14ac:dyDescent="0.25">
      <c r="A43" s="9">
        <v>44349</v>
      </c>
      <c r="B43">
        <v>158.79869099999999</v>
      </c>
      <c r="C43">
        <f t="shared" si="0"/>
        <v>9.6308490250201541E-4</v>
      </c>
    </row>
    <row r="44" spans="1:3" x14ac:dyDescent="0.25">
      <c r="A44" s="9">
        <v>44350</v>
      </c>
      <c r="B44">
        <v>158.64582799999999</v>
      </c>
      <c r="C44">
        <f t="shared" si="0"/>
        <v>4.2165055090183747E-4</v>
      </c>
    </row>
    <row r="45" spans="1:3" x14ac:dyDescent="0.25">
      <c r="A45" s="9">
        <v>44351</v>
      </c>
      <c r="B45">
        <v>158.57894899999999</v>
      </c>
      <c r="C45">
        <f t="shared" si="0"/>
        <v>6.8318612045483677E-3</v>
      </c>
    </row>
    <row r="46" spans="1:3" x14ac:dyDescent="0.25">
      <c r="A46" s="9">
        <v>44354</v>
      </c>
      <c r="B46">
        <v>157.49925200000001</v>
      </c>
      <c r="C46">
        <f t="shared" si="0"/>
        <v>8.8352819924084943E-3</v>
      </c>
    </row>
    <row r="47" spans="1:3" x14ac:dyDescent="0.25">
      <c r="A47" s="9">
        <v>44355</v>
      </c>
      <c r="B47">
        <v>156.113831</v>
      </c>
      <c r="C47">
        <f t="shared" si="0"/>
        <v>-1.3374914020293411E-2</v>
      </c>
    </row>
    <row r="48" spans="1:3" x14ac:dyDescent="0.25">
      <c r="A48" s="9">
        <v>44356</v>
      </c>
      <c r="B48">
        <v>158.21586600000001</v>
      </c>
      <c r="C48">
        <f t="shared" si="0"/>
        <v>-8.9577819961205885E-3</v>
      </c>
    </row>
    <row r="49" spans="1:3" x14ac:dyDescent="0.25">
      <c r="A49" s="9">
        <v>44357</v>
      </c>
      <c r="B49">
        <v>159.63949600000001</v>
      </c>
      <c r="C49">
        <f t="shared" si="0"/>
        <v>1.2769611986368886E-2</v>
      </c>
    </row>
    <row r="50" spans="1:3" x14ac:dyDescent="0.25">
      <c r="A50" s="9">
        <v>44358</v>
      </c>
      <c r="B50">
        <v>157.613922</v>
      </c>
      <c r="C50">
        <f t="shared" si="0"/>
        <v>-2.482255480033804E-3</v>
      </c>
    </row>
    <row r="51" spans="1:3" x14ac:dyDescent="0.25">
      <c r="A51" s="9">
        <v>44361</v>
      </c>
      <c r="B51">
        <v>158.00564600000001</v>
      </c>
      <c r="C51">
        <f t="shared" si="0"/>
        <v>5.3355693465667268E-3</v>
      </c>
    </row>
    <row r="52" spans="1:3" x14ac:dyDescent="0.25">
      <c r="A52" s="9">
        <v>44362</v>
      </c>
      <c r="B52">
        <v>157.164841</v>
      </c>
      <c r="C52">
        <f t="shared" si="0"/>
        <v>3.6492553445096097E-4</v>
      </c>
    </row>
    <row r="53" spans="1:3" x14ac:dyDescent="0.25">
      <c r="A53" s="9">
        <v>44363</v>
      </c>
      <c r="B53">
        <v>157.10749799999999</v>
      </c>
      <c r="C53">
        <f t="shared" si="0"/>
        <v>-4.7930840736305734E-3</v>
      </c>
    </row>
    <row r="54" spans="1:3" x14ac:dyDescent="0.25">
      <c r="A54" s="9">
        <v>44364</v>
      </c>
      <c r="B54">
        <v>157.862335</v>
      </c>
      <c r="C54">
        <f t="shared" si="0"/>
        <v>1.9805167233962803E-2</v>
      </c>
    </row>
    <row r="55" spans="1:3" x14ac:dyDescent="0.25">
      <c r="A55" s="9">
        <v>44365</v>
      </c>
      <c r="B55">
        <v>154.76660200000001</v>
      </c>
      <c r="C55">
        <f t="shared" si="0"/>
        <v>-1.1417705607286607E-2</v>
      </c>
    </row>
    <row r="56" spans="1:3" x14ac:dyDescent="0.25">
      <c r="A56" s="9">
        <v>44368</v>
      </c>
      <c r="B56">
        <v>156.54380800000001</v>
      </c>
      <c r="C56">
        <f t="shared" si="0"/>
        <v>1.3437853569576172E-3</v>
      </c>
    </row>
    <row r="57" spans="1:3" x14ac:dyDescent="0.25">
      <c r="A57" s="9">
        <v>44369</v>
      </c>
      <c r="B57">
        <v>156.33358799999999</v>
      </c>
      <c r="C57">
        <f t="shared" si="0"/>
        <v>6.0688567304660029E-3</v>
      </c>
    </row>
    <row r="58" spans="1:3" x14ac:dyDescent="0.25">
      <c r="A58" s="9">
        <v>44370</v>
      </c>
      <c r="B58">
        <v>155.38769500000001</v>
      </c>
      <c r="C58">
        <f t="shared" si="0"/>
        <v>-4.5396927762877759E-3</v>
      </c>
    </row>
    <row r="59" spans="1:3" x14ac:dyDescent="0.25">
      <c r="A59" s="9">
        <v>44371</v>
      </c>
      <c r="B59">
        <v>156.09471099999999</v>
      </c>
      <c r="C59">
        <f t="shared" si="0"/>
        <v>-5.128557346152765E-3</v>
      </c>
    </row>
    <row r="60" spans="1:3" x14ac:dyDescent="0.25">
      <c r="A60" s="9">
        <v>44372</v>
      </c>
      <c r="B60">
        <v>156.89730800000001</v>
      </c>
      <c r="C60">
        <f t="shared" si="0"/>
        <v>1.1576878014036573E-3</v>
      </c>
    </row>
    <row r="61" spans="1:3" x14ac:dyDescent="0.25">
      <c r="A61" s="9">
        <v>44375</v>
      </c>
      <c r="B61">
        <v>156.71577500000001</v>
      </c>
      <c r="C61">
        <f t="shared" si="0"/>
        <v>-6.1044958584480829E-5</v>
      </c>
    </row>
    <row r="62" spans="1:3" x14ac:dyDescent="0.25">
      <c r="A62" s="9">
        <v>44376</v>
      </c>
      <c r="B62">
        <v>156.72534200000001</v>
      </c>
      <c r="C62">
        <f t="shared" si="0"/>
        <v>-4.3190913742540155E-3</v>
      </c>
    </row>
    <row r="63" spans="1:3" x14ac:dyDescent="0.25">
      <c r="A63" s="9">
        <v>44377</v>
      </c>
      <c r="B63">
        <v>157.403717</v>
      </c>
      <c r="C63">
        <f t="shared" si="0"/>
        <v>-7.3783827591641822E-3</v>
      </c>
    </row>
    <row r="64" spans="1:3" x14ac:dyDescent="0.25">
      <c r="A64" s="9">
        <v>44378</v>
      </c>
      <c r="B64">
        <v>158.56939700000001</v>
      </c>
      <c r="C64">
        <f t="shared" si="0"/>
        <v>-1.8033482271594493E-2</v>
      </c>
    </row>
    <row r="65" spans="1:3" x14ac:dyDescent="0.25">
      <c r="A65" s="9">
        <v>44379</v>
      </c>
      <c r="B65">
        <v>161.45489499999999</v>
      </c>
      <c r="C65">
        <f t="shared" si="0"/>
        <v>5.9950028773035494E-3</v>
      </c>
    </row>
    <row r="66" spans="1:3" x14ac:dyDescent="0.25">
      <c r="A66" s="9">
        <v>44383</v>
      </c>
      <c r="B66">
        <v>160.489868</v>
      </c>
      <c r="C66">
        <f t="shared" si="0"/>
        <v>-8.5364009768557157E-3</v>
      </c>
    </row>
    <row r="67" spans="1:3" x14ac:dyDescent="0.25">
      <c r="A67" s="9">
        <v>44384</v>
      </c>
      <c r="B67">
        <v>161.86573799999999</v>
      </c>
      <c r="C67">
        <f t="shared" ref="C67:C130" si="6">LN(B67/B68)</f>
        <v>1.9496679563002135E-3</v>
      </c>
    </row>
    <row r="68" spans="1:3" x14ac:dyDescent="0.25">
      <c r="A68" s="9">
        <v>44385</v>
      </c>
      <c r="B68">
        <v>161.55046100000001</v>
      </c>
      <c r="C68">
        <f t="shared" si="6"/>
        <v>-3.9547211381746978E-3</v>
      </c>
    </row>
    <row r="69" spans="1:3" x14ac:dyDescent="0.25">
      <c r="A69" s="9">
        <v>44386</v>
      </c>
      <c r="B69">
        <v>162.19061300000001</v>
      </c>
      <c r="C69">
        <f t="shared" si="6"/>
        <v>1.591870120133356E-3</v>
      </c>
    </row>
    <row r="70" spans="1:3" x14ac:dyDescent="0.25">
      <c r="A70" s="9">
        <v>44389</v>
      </c>
      <c r="B70">
        <v>161.93263200000001</v>
      </c>
      <c r="C70">
        <f t="shared" si="6"/>
        <v>1.2399751359351142E-3</v>
      </c>
    </row>
    <row r="71" spans="1:3" x14ac:dyDescent="0.25">
      <c r="A71" s="9">
        <v>44390</v>
      </c>
      <c r="B71">
        <v>161.731964</v>
      </c>
      <c r="C71">
        <f t="shared" si="6"/>
        <v>-6.7709881623020602E-3</v>
      </c>
    </row>
    <row r="72" spans="1:3" x14ac:dyDescent="0.25">
      <c r="A72" s="9">
        <v>44391</v>
      </c>
      <c r="B72">
        <v>162.83076500000001</v>
      </c>
      <c r="C72">
        <f t="shared" si="6"/>
        <v>1.2101957064317957E-2</v>
      </c>
    </row>
    <row r="73" spans="1:3" x14ac:dyDescent="0.25">
      <c r="A73" s="9">
        <v>44392</v>
      </c>
      <c r="B73">
        <v>160.87207000000001</v>
      </c>
      <c r="C73">
        <f t="shared" si="6"/>
        <v>1.6049216885408496E-3</v>
      </c>
    </row>
    <row r="74" spans="1:3" x14ac:dyDescent="0.25">
      <c r="A74" s="9">
        <v>44393</v>
      </c>
      <c r="B74">
        <v>160.61409</v>
      </c>
      <c r="C74">
        <f t="shared" si="6"/>
        <v>7.2841095353190742E-3</v>
      </c>
    </row>
    <row r="75" spans="1:3" x14ac:dyDescent="0.25">
      <c r="A75" s="9">
        <v>44396</v>
      </c>
      <c r="B75">
        <v>159.44841</v>
      </c>
      <c r="C75">
        <f t="shared" si="6"/>
        <v>-9.3639294241858514E-3</v>
      </c>
    </row>
    <row r="76" spans="1:3" x14ac:dyDescent="0.25">
      <c r="A76" s="9">
        <v>44397</v>
      </c>
      <c r="B76">
        <v>160.948486</v>
      </c>
      <c r="C76">
        <f t="shared" si="6"/>
        <v>-6.1550315909522316E-3</v>
      </c>
    </row>
    <row r="77" spans="1:3" x14ac:dyDescent="0.25">
      <c r="A77" s="9">
        <v>44398</v>
      </c>
      <c r="B77">
        <v>161.942184</v>
      </c>
      <c r="C77">
        <f t="shared" si="6"/>
        <v>-2.8869900838881276E-3</v>
      </c>
    </row>
    <row r="78" spans="1:3" x14ac:dyDescent="0.25">
      <c r="A78" s="9">
        <v>44399</v>
      </c>
      <c r="B78">
        <v>162.41038499999999</v>
      </c>
      <c r="C78">
        <f t="shared" si="6"/>
        <v>-1.0591765459276649E-2</v>
      </c>
    </row>
    <row r="79" spans="1:3" x14ac:dyDescent="0.25">
      <c r="A79" s="9">
        <v>44400</v>
      </c>
      <c r="B79">
        <v>164.13973999999999</v>
      </c>
      <c r="C79">
        <f t="shared" si="6"/>
        <v>-4.6553753911498163E-4</v>
      </c>
    </row>
    <row r="80" spans="1:3" x14ac:dyDescent="0.25">
      <c r="A80" s="9">
        <v>44403</v>
      </c>
      <c r="B80">
        <v>164.216171</v>
      </c>
      <c r="C80">
        <f t="shared" si="6"/>
        <v>-4.5862615570296779E-3</v>
      </c>
    </row>
    <row r="81" spans="1:3" x14ac:dyDescent="0.25">
      <c r="A81" s="9">
        <v>44404</v>
      </c>
      <c r="B81">
        <v>164.97103899999999</v>
      </c>
      <c r="C81">
        <f t="shared" si="6"/>
        <v>2.7841419433377677E-3</v>
      </c>
    </row>
    <row r="82" spans="1:3" x14ac:dyDescent="0.25">
      <c r="A82" s="9">
        <v>44405</v>
      </c>
      <c r="B82">
        <v>164.51237499999999</v>
      </c>
      <c r="C82">
        <f t="shared" si="6"/>
        <v>0</v>
      </c>
    </row>
    <row r="83" spans="1:3" x14ac:dyDescent="0.25">
      <c r="A83" s="9">
        <v>44406</v>
      </c>
      <c r="B83">
        <v>164.51237499999999</v>
      </c>
      <c r="C83">
        <f t="shared" si="6"/>
        <v>-1.1620942872833571E-4</v>
      </c>
    </row>
    <row r="84" spans="1:3" x14ac:dyDescent="0.25">
      <c r="A84" s="9">
        <v>44407</v>
      </c>
      <c r="B84">
        <v>164.53149400000001</v>
      </c>
      <c r="C84">
        <f t="shared" si="6"/>
        <v>-4.0649606356843535E-4</v>
      </c>
    </row>
    <row r="85" spans="1:3" x14ac:dyDescent="0.25">
      <c r="A85" s="9">
        <v>44410</v>
      </c>
      <c r="B85">
        <v>164.598389</v>
      </c>
      <c r="C85">
        <f t="shared" si="6"/>
        <v>-1.2231048090311723E-2</v>
      </c>
    </row>
    <row r="86" spans="1:3" x14ac:dyDescent="0.25">
      <c r="A86" s="9">
        <v>44411</v>
      </c>
      <c r="B86">
        <v>166.62396200000001</v>
      </c>
      <c r="C86">
        <f t="shared" si="6"/>
        <v>5.923804492993746E-3</v>
      </c>
    </row>
    <row r="87" spans="1:3" x14ac:dyDescent="0.25">
      <c r="A87" s="9">
        <v>44412</v>
      </c>
      <c r="B87">
        <v>165.63983200000001</v>
      </c>
      <c r="C87">
        <f t="shared" si="6"/>
        <v>-1.9019472136598287E-3</v>
      </c>
    </row>
    <row r="88" spans="1:3" x14ac:dyDescent="0.25">
      <c r="A88" s="9">
        <v>44413</v>
      </c>
      <c r="B88">
        <v>165.95517000000001</v>
      </c>
      <c r="C88">
        <f t="shared" si="6"/>
        <v>3.3449477649983698E-3</v>
      </c>
    </row>
    <row r="89" spans="1:3" x14ac:dyDescent="0.25">
      <c r="A89" s="9">
        <v>44414</v>
      </c>
      <c r="B89">
        <v>165.40098599999999</v>
      </c>
      <c r="C89">
        <f t="shared" si="6"/>
        <v>-3.4598697892240684E-3</v>
      </c>
    </row>
    <row r="90" spans="1:3" x14ac:dyDescent="0.25">
      <c r="A90" s="9">
        <v>44417</v>
      </c>
      <c r="B90">
        <v>165.974243</v>
      </c>
      <c r="C90">
        <f t="shared" si="6"/>
        <v>-3.4533733040215006E-4</v>
      </c>
    </row>
    <row r="91" spans="1:3" x14ac:dyDescent="0.25">
      <c r="A91" s="9">
        <v>44418</v>
      </c>
      <c r="B91">
        <v>166.03156999999999</v>
      </c>
      <c r="C91">
        <f t="shared" si="6"/>
        <v>-1.7267514003773866E-4</v>
      </c>
    </row>
    <row r="92" spans="1:3" x14ac:dyDescent="0.25">
      <c r="A92" s="9">
        <v>44419</v>
      </c>
      <c r="B92">
        <v>166.06024199999999</v>
      </c>
      <c r="C92">
        <f t="shared" si="6"/>
        <v>-8.0230049577812122E-3</v>
      </c>
    </row>
    <row r="93" spans="1:3" x14ac:dyDescent="0.25">
      <c r="A93" s="9">
        <v>44420</v>
      </c>
      <c r="B93">
        <v>167.39790300000001</v>
      </c>
      <c r="C93">
        <f t="shared" si="6"/>
        <v>-5.975323421145368E-3</v>
      </c>
    </row>
    <row r="94" spans="1:3" x14ac:dyDescent="0.25">
      <c r="A94" s="9">
        <v>44421</v>
      </c>
      <c r="B94">
        <v>168.40115399999999</v>
      </c>
      <c r="C94">
        <f t="shared" si="6"/>
        <v>-8.9809257194990843E-3</v>
      </c>
    </row>
    <row r="95" spans="1:3" x14ac:dyDescent="0.25">
      <c r="A95" s="9">
        <v>44424</v>
      </c>
      <c r="B95">
        <v>169.92036400000001</v>
      </c>
      <c r="C95">
        <f t="shared" si="6"/>
        <v>-9.1236578391575354E-3</v>
      </c>
    </row>
    <row r="96" spans="1:3" x14ac:dyDescent="0.25">
      <c r="A96" s="9">
        <v>44425</v>
      </c>
      <c r="B96">
        <v>171.47775300000001</v>
      </c>
      <c r="C96">
        <f t="shared" si="6"/>
        <v>1.2785554910916859E-2</v>
      </c>
    </row>
    <row r="97" spans="1:3" x14ac:dyDescent="0.25">
      <c r="A97" s="9">
        <v>44426</v>
      </c>
      <c r="B97">
        <v>169.299271</v>
      </c>
      <c r="C97">
        <f t="shared" si="6"/>
        <v>-7.7583298846745754E-3</v>
      </c>
    </row>
    <row r="98" spans="1:3" x14ac:dyDescent="0.25">
      <c r="A98" s="9">
        <v>44427</v>
      </c>
      <c r="B98">
        <v>170.61785900000001</v>
      </c>
      <c r="C98">
        <f t="shared" si="6"/>
        <v>-4.8600056824984941E-3</v>
      </c>
    </row>
    <row r="99" spans="1:3" x14ac:dyDescent="0.25">
      <c r="A99" s="9">
        <v>44428</v>
      </c>
      <c r="B99">
        <v>171.44908100000001</v>
      </c>
      <c r="C99">
        <f t="shared" si="6"/>
        <v>4.3259662433924994E-3</v>
      </c>
    </row>
    <row r="100" spans="1:3" x14ac:dyDescent="0.25">
      <c r="A100" s="9">
        <v>44431</v>
      </c>
      <c r="B100">
        <v>170.709</v>
      </c>
      <c r="C100">
        <f t="shared" si="6"/>
        <v>1.2578079256472039E-2</v>
      </c>
    </row>
    <row r="101" spans="1:3" x14ac:dyDescent="0.25">
      <c r="A101" s="9">
        <v>44432</v>
      </c>
      <c r="B101">
        <v>168.575256</v>
      </c>
      <c r="C101">
        <f t="shared" si="6"/>
        <v>6.6358037518834453E-3</v>
      </c>
    </row>
    <row r="102" spans="1:3" x14ac:dyDescent="0.25">
      <c r="A102" s="9">
        <v>44433</v>
      </c>
      <c r="B102">
        <v>167.46032700000001</v>
      </c>
      <c r="C102">
        <f t="shared" si="6"/>
        <v>5.3519424596582049E-3</v>
      </c>
    </row>
    <row r="103" spans="1:3" x14ac:dyDescent="0.25">
      <c r="A103" s="9">
        <v>44434</v>
      </c>
      <c r="B103">
        <v>166.56648300000001</v>
      </c>
      <c r="C103">
        <f t="shared" si="6"/>
        <v>2.137478250148738E-3</v>
      </c>
    </row>
    <row r="104" spans="1:3" x14ac:dyDescent="0.25">
      <c r="A104" s="9">
        <v>44435</v>
      </c>
      <c r="B104">
        <v>166.21083100000001</v>
      </c>
      <c r="C104">
        <f t="shared" si="6"/>
        <v>-4.2125304524631658E-3</v>
      </c>
    </row>
    <row r="105" spans="1:3" x14ac:dyDescent="0.25">
      <c r="A105" s="9">
        <v>44438</v>
      </c>
      <c r="B105">
        <v>166.912476</v>
      </c>
      <c r="C105">
        <f t="shared" si="6"/>
        <v>3.0565654289842008E-3</v>
      </c>
    </row>
    <row r="106" spans="1:3" x14ac:dyDescent="0.25">
      <c r="A106" s="9">
        <v>44439</v>
      </c>
      <c r="B106">
        <v>166.403076</v>
      </c>
      <c r="C106">
        <f t="shared" si="6"/>
        <v>-3.5171139610243414E-3</v>
      </c>
    </row>
    <row r="107" spans="1:3" x14ac:dyDescent="0.25">
      <c r="A107" s="9">
        <v>44440</v>
      </c>
      <c r="B107">
        <v>166.98936499999999</v>
      </c>
      <c r="C107">
        <f t="shared" si="6"/>
        <v>-6.8259961530745808E-3</v>
      </c>
    </row>
    <row r="108" spans="1:3" x14ac:dyDescent="0.25">
      <c r="A108" s="9">
        <v>44441</v>
      </c>
      <c r="B108">
        <v>168.13313299999999</v>
      </c>
      <c r="C108">
        <f t="shared" si="6"/>
        <v>-6.2854821495323104E-4</v>
      </c>
    </row>
    <row r="109" spans="1:3" x14ac:dyDescent="0.25">
      <c r="A109" s="9">
        <v>44442</v>
      </c>
      <c r="B109">
        <v>168.238846</v>
      </c>
      <c r="C109">
        <f t="shared" si="6"/>
        <v>1.5661150102298588E-2</v>
      </c>
    </row>
    <row r="110" spans="1:3" x14ac:dyDescent="0.25">
      <c r="A110" s="9">
        <v>44446</v>
      </c>
      <c r="B110">
        <v>165.62455700000001</v>
      </c>
      <c r="C110">
        <f t="shared" si="6"/>
        <v>2.440331140598005E-3</v>
      </c>
    </row>
    <row r="111" spans="1:3" x14ac:dyDescent="0.25">
      <c r="A111" s="9">
        <v>44447</v>
      </c>
      <c r="B111">
        <v>165.22087099999999</v>
      </c>
      <c r="C111">
        <f t="shared" si="6"/>
        <v>2.2532425133664633E-2</v>
      </c>
    </row>
    <row r="112" spans="1:3" x14ac:dyDescent="0.25">
      <c r="A112" s="9">
        <v>44448</v>
      </c>
      <c r="B112">
        <v>161.53967299999999</v>
      </c>
      <c r="C112">
        <f t="shared" si="6"/>
        <v>6.566255954420592E-3</v>
      </c>
    </row>
    <row r="113" spans="1:3" x14ac:dyDescent="0.25">
      <c r="A113" s="9">
        <v>44449</v>
      </c>
      <c r="B113">
        <v>160.482437</v>
      </c>
      <c r="C113">
        <f t="shared" si="6"/>
        <v>7.0320192562971281E-3</v>
      </c>
    </row>
    <row r="114" spans="1:3" x14ac:dyDescent="0.25">
      <c r="A114" s="9">
        <v>44452</v>
      </c>
      <c r="B114">
        <v>159.35787999999999</v>
      </c>
      <c r="C114">
        <f t="shared" si="6"/>
        <v>6.0495669214465416E-3</v>
      </c>
    </row>
    <row r="115" spans="1:3" x14ac:dyDescent="0.25">
      <c r="A115" s="9">
        <v>44453</v>
      </c>
      <c r="B115">
        <v>158.39674400000001</v>
      </c>
      <c r="C115">
        <f t="shared" si="6"/>
        <v>-3.7550196751668565E-3</v>
      </c>
    </row>
    <row r="116" spans="1:3" x14ac:dyDescent="0.25">
      <c r="A116" s="9">
        <v>44454</v>
      </c>
      <c r="B116">
        <v>158.99264500000001</v>
      </c>
      <c r="C116">
        <f t="shared" si="6"/>
        <v>1.2097811289220194E-3</v>
      </c>
    </row>
    <row r="117" spans="1:3" x14ac:dyDescent="0.25">
      <c r="A117" s="9">
        <v>44455</v>
      </c>
      <c r="B117">
        <v>158.80041499999999</v>
      </c>
      <c r="C117">
        <f t="shared" si="6"/>
        <v>2.848731489654522E-3</v>
      </c>
    </row>
    <row r="118" spans="1:3" x14ac:dyDescent="0.25">
      <c r="A118" s="9">
        <v>44456</v>
      </c>
      <c r="B118">
        <v>158.348679</v>
      </c>
      <c r="C118">
        <f t="shared" si="6"/>
        <v>5.7219313477946355E-3</v>
      </c>
    </row>
    <row r="119" spans="1:3" x14ac:dyDescent="0.25">
      <c r="A119" s="9">
        <v>44459</v>
      </c>
      <c r="B119">
        <v>157.44520600000001</v>
      </c>
      <c r="C119">
        <f t="shared" si="6"/>
        <v>-4.3854607444731904E-3</v>
      </c>
    </row>
    <row r="120" spans="1:3" x14ac:dyDescent="0.25">
      <c r="A120" s="9">
        <v>44460</v>
      </c>
      <c r="B120">
        <v>158.137192</v>
      </c>
      <c r="C120">
        <f t="shared" si="6"/>
        <v>3.6533470265488689E-3</v>
      </c>
    </row>
    <row r="121" spans="1:3" x14ac:dyDescent="0.25">
      <c r="A121" s="9">
        <v>44461</v>
      </c>
      <c r="B121">
        <v>157.56051600000001</v>
      </c>
      <c r="C121">
        <f t="shared" si="6"/>
        <v>-5.6573805646594998E-3</v>
      </c>
    </row>
    <row r="122" spans="1:3" x14ac:dyDescent="0.25">
      <c r="A122" s="9">
        <v>44462</v>
      </c>
      <c r="B122">
        <v>158.45442199999999</v>
      </c>
      <c r="C122">
        <f t="shared" si="6"/>
        <v>3.0376958302297222E-3</v>
      </c>
    </row>
    <row r="123" spans="1:3" x14ac:dyDescent="0.25">
      <c r="A123" s="9">
        <v>44463</v>
      </c>
      <c r="B123">
        <v>157.973816</v>
      </c>
      <c r="C123">
        <f t="shared" si="6"/>
        <v>7.2664799195420252E-3</v>
      </c>
    </row>
    <row r="124" spans="1:3" x14ac:dyDescent="0.25">
      <c r="A124" s="9">
        <v>44466</v>
      </c>
      <c r="B124">
        <v>156.830063</v>
      </c>
      <c r="C124">
        <f t="shared" si="6"/>
        <v>2.2088002963987856E-3</v>
      </c>
    </row>
    <row r="125" spans="1:3" x14ac:dyDescent="0.25">
      <c r="A125" s="9">
        <v>44467</v>
      </c>
      <c r="B125">
        <v>156.484039</v>
      </c>
      <c r="C125">
        <f t="shared" si="6"/>
        <v>-7.4046495765411656E-3</v>
      </c>
    </row>
    <row r="126" spans="1:3" x14ac:dyDescent="0.25">
      <c r="A126" s="9">
        <v>44468</v>
      </c>
      <c r="B126">
        <v>157.64704900000001</v>
      </c>
      <c r="C126">
        <f t="shared" si="6"/>
        <v>1.5483247574777564E-2</v>
      </c>
    </row>
    <row r="127" spans="1:3" x14ac:dyDescent="0.25">
      <c r="A127" s="9">
        <v>44469</v>
      </c>
      <c r="B127">
        <v>155.22496000000001</v>
      </c>
      <c r="C127">
        <f t="shared" si="6"/>
        <v>6.3979997525165722E-3</v>
      </c>
    </row>
    <row r="128" spans="1:3" x14ac:dyDescent="0.25">
      <c r="A128" s="9">
        <v>44470</v>
      </c>
      <c r="B128">
        <v>154.23500100000001</v>
      </c>
      <c r="C128">
        <f t="shared" si="6"/>
        <v>7.8203132880104546E-3</v>
      </c>
    </row>
    <row r="129" spans="1:3" x14ac:dyDescent="0.25">
      <c r="A129" s="9">
        <v>44473</v>
      </c>
      <c r="B129">
        <v>153.03353899999999</v>
      </c>
      <c r="C129">
        <f t="shared" si="6"/>
        <v>-2.2584423634543888E-3</v>
      </c>
    </row>
    <row r="130" spans="1:3" x14ac:dyDescent="0.25">
      <c r="A130" s="9">
        <v>44474</v>
      </c>
      <c r="B130">
        <v>153.379547</v>
      </c>
      <c r="C130">
        <f t="shared" si="6"/>
        <v>-2.0659368307991712E-3</v>
      </c>
    </row>
    <row r="131" spans="1:3" x14ac:dyDescent="0.25">
      <c r="A131" s="9">
        <v>44475</v>
      </c>
      <c r="B131">
        <v>153.69674699999999</v>
      </c>
      <c r="C131">
        <f t="shared" ref="C131:C194" si="7">LN(B131/B132)</f>
        <v>-8.902571037338939E-3</v>
      </c>
    </row>
    <row r="132" spans="1:3" x14ac:dyDescent="0.25">
      <c r="A132" s="9">
        <v>44476</v>
      </c>
      <c r="B132">
        <v>155.07115200000001</v>
      </c>
      <c r="C132">
        <f t="shared" si="7"/>
        <v>2.5444808037514443E-3</v>
      </c>
    </row>
    <row r="133" spans="1:3" x14ac:dyDescent="0.25">
      <c r="A133" s="9">
        <v>44477</v>
      </c>
      <c r="B133">
        <v>154.67707799999999</v>
      </c>
      <c r="C133">
        <f t="shared" si="7"/>
        <v>4.2342968781445391E-3</v>
      </c>
    </row>
    <row r="134" spans="1:3" x14ac:dyDescent="0.25">
      <c r="A134" s="9">
        <v>44480</v>
      </c>
      <c r="B134">
        <v>154.02351400000001</v>
      </c>
      <c r="C134">
        <f t="shared" si="7"/>
        <v>1.6103978149210465E-2</v>
      </c>
    </row>
    <row r="135" spans="1:3" x14ac:dyDescent="0.25">
      <c r="A135" s="9">
        <v>44481</v>
      </c>
      <c r="B135">
        <v>151.56298799999999</v>
      </c>
      <c r="C135">
        <f t="shared" si="7"/>
        <v>-9.5301651161734113E-3</v>
      </c>
    </row>
    <row r="136" spans="1:3" x14ac:dyDescent="0.25">
      <c r="A136" s="9">
        <v>44482</v>
      </c>
      <c r="B136">
        <v>153.01431299999999</v>
      </c>
      <c r="C136">
        <f t="shared" si="7"/>
        <v>-5.6997528658702104E-3</v>
      </c>
    </row>
    <row r="137" spans="1:3" x14ac:dyDescent="0.25">
      <c r="A137" s="9">
        <v>44483</v>
      </c>
      <c r="B137">
        <v>153.888947</v>
      </c>
      <c r="C137">
        <f t="shared" si="7"/>
        <v>-7.4049402619176538E-3</v>
      </c>
    </row>
    <row r="138" spans="1:3" x14ac:dyDescent="0.25">
      <c r="A138" s="9">
        <v>44484</v>
      </c>
      <c r="B138">
        <v>155.032715</v>
      </c>
      <c r="C138">
        <f t="shared" si="7"/>
        <v>7.3423776216871945E-3</v>
      </c>
    </row>
    <row r="139" spans="1:3" x14ac:dyDescent="0.25">
      <c r="A139" s="9">
        <v>44487</v>
      </c>
      <c r="B139">
        <v>153.89857499999999</v>
      </c>
      <c r="C139">
        <f t="shared" si="7"/>
        <v>-2.3149892430089573E-2</v>
      </c>
    </row>
    <row r="140" spans="1:3" x14ac:dyDescent="0.25">
      <c r="A140" s="9">
        <v>44488</v>
      </c>
      <c r="B140">
        <v>157.502869</v>
      </c>
      <c r="C140">
        <f t="shared" si="7"/>
        <v>5.4935991382568388E-4</v>
      </c>
    </row>
    <row r="141" spans="1:3" x14ac:dyDescent="0.25">
      <c r="A141" s="9">
        <v>44489</v>
      </c>
      <c r="B141">
        <v>157.41636700000001</v>
      </c>
      <c r="C141">
        <f t="shared" si="7"/>
        <v>2.3229757150175041E-3</v>
      </c>
    </row>
    <row r="142" spans="1:3" x14ac:dyDescent="0.25">
      <c r="A142" s="9">
        <v>44490</v>
      </c>
      <c r="B142">
        <v>157.051117</v>
      </c>
      <c r="C142">
        <f t="shared" si="7"/>
        <v>-1.9564981321889331E-3</v>
      </c>
    </row>
    <row r="143" spans="1:3" x14ac:dyDescent="0.25">
      <c r="A143" s="9">
        <v>44491</v>
      </c>
      <c r="B143">
        <v>157.358688</v>
      </c>
      <c r="C143">
        <f t="shared" si="7"/>
        <v>-2.1965365645385615E-3</v>
      </c>
    </row>
    <row r="144" spans="1:3" x14ac:dyDescent="0.25">
      <c r="A144" s="9">
        <v>44494</v>
      </c>
      <c r="B144">
        <v>157.704712</v>
      </c>
      <c r="C144">
        <f t="shared" si="7"/>
        <v>-1.0126449008446113E-2</v>
      </c>
    </row>
    <row r="145" spans="1:3" x14ac:dyDescent="0.25">
      <c r="A145" s="9">
        <v>44495</v>
      </c>
      <c r="B145">
        <v>159.30981399999999</v>
      </c>
      <c r="C145">
        <f t="shared" si="7"/>
        <v>1.2200813573276147E-2</v>
      </c>
    </row>
    <row r="146" spans="1:3" x14ac:dyDescent="0.25">
      <c r="A146" s="9">
        <v>44496</v>
      </c>
      <c r="B146">
        <v>157.377914</v>
      </c>
      <c r="C146">
        <f t="shared" si="7"/>
        <v>5.4502963612256608E-3</v>
      </c>
    </row>
    <row r="147" spans="1:3" x14ac:dyDescent="0.25">
      <c r="A147" s="9">
        <v>44497</v>
      </c>
      <c r="B147">
        <v>156.522491</v>
      </c>
      <c r="C147">
        <f t="shared" si="7"/>
        <v>-1.8442932807973865E-4</v>
      </c>
    </row>
    <row r="148" spans="1:3" x14ac:dyDescent="0.25">
      <c r="A148" s="9">
        <v>44498</v>
      </c>
      <c r="B148">
        <v>156.55136100000001</v>
      </c>
      <c r="C148">
        <f t="shared" si="7"/>
        <v>-8.5891451828821943E-4</v>
      </c>
    </row>
    <row r="149" spans="1:3" x14ac:dyDescent="0.25">
      <c r="A149" s="9">
        <v>44501</v>
      </c>
      <c r="B149">
        <v>156.68588299999999</v>
      </c>
      <c r="C149">
        <f t="shared" si="7"/>
        <v>-1.5642023532366107E-2</v>
      </c>
    </row>
    <row r="150" spans="1:3" x14ac:dyDescent="0.25">
      <c r="A150" s="9">
        <v>44502</v>
      </c>
      <c r="B150">
        <v>159.156036</v>
      </c>
      <c r="C150">
        <f t="shared" si="7"/>
        <v>3.205954696455386E-3</v>
      </c>
    </row>
    <row r="151" spans="1:3" x14ac:dyDescent="0.25">
      <c r="A151" s="9">
        <v>44503</v>
      </c>
      <c r="B151">
        <v>158.64660599999999</v>
      </c>
      <c r="C151">
        <f t="shared" si="7"/>
        <v>2.7904415545490654E-3</v>
      </c>
    </row>
    <row r="152" spans="1:3" x14ac:dyDescent="0.25">
      <c r="A152" s="9">
        <v>44504</v>
      </c>
      <c r="B152">
        <v>158.20452900000001</v>
      </c>
      <c r="C152">
        <f t="shared" si="7"/>
        <v>7.1337336446302066E-3</v>
      </c>
    </row>
    <row r="153" spans="1:3" x14ac:dyDescent="0.25">
      <c r="A153" s="9">
        <v>44505</v>
      </c>
      <c r="B153">
        <v>157.07995600000001</v>
      </c>
      <c r="C153">
        <f t="shared" si="7"/>
        <v>3.4324064505415613E-3</v>
      </c>
    </row>
    <row r="154" spans="1:3" x14ac:dyDescent="0.25">
      <c r="A154" s="9">
        <v>44508</v>
      </c>
      <c r="B154">
        <v>156.541718</v>
      </c>
      <c r="C154">
        <f t="shared" si="7"/>
        <v>2.2129693764730961E-3</v>
      </c>
    </row>
    <row r="155" spans="1:3" x14ac:dyDescent="0.25">
      <c r="A155" s="9">
        <v>44509</v>
      </c>
      <c r="B155">
        <v>156.19567900000001</v>
      </c>
      <c r="C155">
        <f t="shared" si="7"/>
        <v>-1.0772002274695469E-2</v>
      </c>
    </row>
    <row r="156" spans="1:3" x14ac:dyDescent="0.25">
      <c r="A156" s="9">
        <v>44510</v>
      </c>
      <c r="B156">
        <v>157.887314</v>
      </c>
      <c r="C156">
        <f t="shared" si="7"/>
        <v>7.3932440854342016E-3</v>
      </c>
    </row>
    <row r="157" spans="1:3" x14ac:dyDescent="0.25">
      <c r="A157" s="9">
        <v>44511</v>
      </c>
      <c r="B157">
        <v>156.72431900000001</v>
      </c>
      <c r="C157">
        <f t="shared" si="7"/>
        <v>-1.188797341713976E-2</v>
      </c>
    </row>
    <row r="158" spans="1:3" x14ac:dyDescent="0.25">
      <c r="A158" s="9">
        <v>44512</v>
      </c>
      <c r="B158">
        <v>158.59857199999999</v>
      </c>
      <c r="C158">
        <f t="shared" si="7"/>
        <v>9.0707242100076177E-3</v>
      </c>
    </row>
    <row r="159" spans="1:3" x14ac:dyDescent="0.25">
      <c r="A159" s="9">
        <v>44515</v>
      </c>
      <c r="B159">
        <v>157.166473</v>
      </c>
      <c r="C159">
        <f t="shared" si="7"/>
        <v>5.2117783687317979E-3</v>
      </c>
    </row>
    <row r="160" spans="1:3" x14ac:dyDescent="0.25">
      <c r="A160" s="9">
        <v>44516</v>
      </c>
      <c r="B160">
        <v>156.34948700000001</v>
      </c>
      <c r="C160">
        <f t="shared" si="7"/>
        <v>-3.7429443747548298E-3</v>
      </c>
    </row>
    <row r="161" spans="1:3" x14ac:dyDescent="0.25">
      <c r="A161" s="9">
        <v>44517</v>
      </c>
      <c r="B161">
        <v>156.93579099999999</v>
      </c>
      <c r="C161">
        <f t="shared" si="7"/>
        <v>5.4042010258790784E-3</v>
      </c>
    </row>
    <row r="162" spans="1:3" x14ac:dyDescent="0.25">
      <c r="A162" s="9">
        <v>44518</v>
      </c>
      <c r="B162">
        <v>156.089966</v>
      </c>
      <c r="C162">
        <f t="shared" si="7"/>
        <v>-3.0126085536155826E-3</v>
      </c>
    </row>
    <row r="163" spans="1:3" x14ac:dyDescent="0.25">
      <c r="A163" s="9">
        <v>44519</v>
      </c>
      <c r="B163">
        <v>156.560913</v>
      </c>
      <c r="C163">
        <f t="shared" si="7"/>
        <v>1.3249181342170515E-2</v>
      </c>
    </row>
    <row r="164" spans="1:3" x14ac:dyDescent="0.25">
      <c r="A164" s="9">
        <v>44522</v>
      </c>
      <c r="B164">
        <v>154.50029000000001</v>
      </c>
      <c r="C164">
        <f t="shared" si="7"/>
        <v>-6.1799726755965905E-3</v>
      </c>
    </row>
    <row r="165" spans="1:3" x14ac:dyDescent="0.25">
      <c r="A165" s="9">
        <v>44523</v>
      </c>
      <c r="B165">
        <v>155.458054</v>
      </c>
      <c r="C165">
        <f t="shared" si="7"/>
        <v>2.8042592117741984E-3</v>
      </c>
    </row>
    <row r="166" spans="1:3" x14ac:dyDescent="0.25">
      <c r="A166" s="9">
        <v>44524</v>
      </c>
      <c r="B166">
        <v>155.02271999999999</v>
      </c>
      <c r="C166">
        <f t="shared" si="7"/>
        <v>6.5114863016657656E-3</v>
      </c>
    </row>
    <row r="167" spans="1:3" x14ac:dyDescent="0.25">
      <c r="A167" s="9">
        <v>44526</v>
      </c>
      <c r="B167">
        <v>154.016571</v>
      </c>
      <c r="C167">
        <f t="shared" si="7"/>
        <v>-3.4487976864632122E-3</v>
      </c>
    </row>
    <row r="168" spans="1:3" x14ac:dyDescent="0.25">
      <c r="A168" s="9">
        <v>44529</v>
      </c>
      <c r="B168">
        <v>154.54866000000001</v>
      </c>
      <c r="C168">
        <f t="shared" si="7"/>
        <v>2.4202966512549974E-2</v>
      </c>
    </row>
    <row r="169" spans="1:3" x14ac:dyDescent="0.25">
      <c r="A169" s="9">
        <v>44530</v>
      </c>
      <c r="B169">
        <v>150.853027</v>
      </c>
      <c r="C169">
        <f t="shared" si="7"/>
        <v>-1.3694277619604405E-2</v>
      </c>
    </row>
    <row r="170" spans="1:3" x14ac:dyDescent="0.25">
      <c r="A170" s="9">
        <v>44531</v>
      </c>
      <c r="B170">
        <v>152.93306000000001</v>
      </c>
      <c r="C170">
        <f t="shared" si="7"/>
        <v>6.2824266929694386E-3</v>
      </c>
    </row>
    <row r="171" spans="1:3" x14ac:dyDescent="0.25">
      <c r="A171" s="9">
        <v>44532</v>
      </c>
      <c r="B171">
        <v>151.975281</v>
      </c>
      <c r="C171">
        <f t="shared" si="7"/>
        <v>-1.4472291346888081E-2</v>
      </c>
    </row>
    <row r="172" spans="1:3" x14ac:dyDescent="0.25">
      <c r="A172" s="9">
        <v>44533</v>
      </c>
      <c r="B172">
        <v>154.19070400000001</v>
      </c>
      <c r="C172">
        <f t="shared" si="7"/>
        <v>-2.2090765887704811E-2</v>
      </c>
    </row>
    <row r="173" spans="1:3" x14ac:dyDescent="0.25">
      <c r="A173" s="9">
        <v>44536</v>
      </c>
      <c r="B173">
        <v>157.63479599999999</v>
      </c>
      <c r="C173">
        <f t="shared" si="7"/>
        <v>-2.5743251304877093E-3</v>
      </c>
    </row>
    <row r="174" spans="1:3" x14ac:dyDescent="0.25">
      <c r="A174" s="9">
        <v>44537</v>
      </c>
      <c r="B174">
        <v>158.041122</v>
      </c>
      <c r="C174">
        <f t="shared" si="7"/>
        <v>-5.9810858752985712E-3</v>
      </c>
    </row>
    <row r="175" spans="1:3" x14ac:dyDescent="0.25">
      <c r="A175" s="9">
        <v>44538</v>
      </c>
      <c r="B175">
        <v>158.98921200000001</v>
      </c>
      <c r="C175">
        <f t="shared" si="7"/>
        <v>-9.4477038089417435E-3</v>
      </c>
    </row>
    <row r="176" spans="1:3" x14ac:dyDescent="0.25">
      <c r="A176" s="9">
        <v>44539</v>
      </c>
      <c r="B176">
        <v>160.498413</v>
      </c>
      <c r="C176">
        <f t="shared" si="7"/>
        <v>2.4743416627435052E-3</v>
      </c>
    </row>
    <row r="177" spans="1:3" x14ac:dyDescent="0.25">
      <c r="A177" s="9">
        <v>44540</v>
      </c>
      <c r="B177">
        <v>160.101776</v>
      </c>
      <c r="C177">
        <f t="shared" si="7"/>
        <v>-1.7728152373781322E-2</v>
      </c>
    </row>
    <row r="178" spans="1:3" x14ac:dyDescent="0.25">
      <c r="A178" s="9">
        <v>44543</v>
      </c>
      <c r="B178">
        <v>162.96539300000001</v>
      </c>
      <c r="C178">
        <f t="shared" si="7"/>
        <v>-1.0863890326061906E-2</v>
      </c>
    </row>
    <row r="179" spans="1:3" x14ac:dyDescent="0.25">
      <c r="A179" s="9">
        <v>44544</v>
      </c>
      <c r="B179">
        <v>164.74548300000001</v>
      </c>
      <c r="C179">
        <f t="shared" si="7"/>
        <v>-4.9790832903408369E-3</v>
      </c>
    </row>
    <row r="180" spans="1:3" x14ac:dyDescent="0.25">
      <c r="A180" s="9">
        <v>44545</v>
      </c>
      <c r="B180">
        <v>165.56781000000001</v>
      </c>
      <c r="C180">
        <f t="shared" si="7"/>
        <v>-1.0867454118201038E-2</v>
      </c>
    </row>
    <row r="181" spans="1:3" x14ac:dyDescent="0.25">
      <c r="A181" s="9">
        <v>44546</v>
      </c>
      <c r="B181">
        <v>167.37692300000001</v>
      </c>
      <c r="C181">
        <f t="shared" si="7"/>
        <v>2.8017356236255248E-2</v>
      </c>
    </row>
    <row r="182" spans="1:3" x14ac:dyDescent="0.25">
      <c r="A182" s="9">
        <v>44547</v>
      </c>
      <c r="B182">
        <v>162.75254799999999</v>
      </c>
      <c r="C182">
        <f t="shared" si="7"/>
        <v>2.8573115934067347E-3</v>
      </c>
    </row>
    <row r="183" spans="1:3" x14ac:dyDescent="0.25">
      <c r="A183" s="9">
        <v>44550</v>
      </c>
      <c r="B183">
        <v>162.28817699999999</v>
      </c>
      <c r="C183">
        <f t="shared" si="7"/>
        <v>3.2241510678958267E-3</v>
      </c>
    </row>
    <row r="184" spans="1:3" x14ac:dyDescent="0.25">
      <c r="A184" s="9">
        <v>44551</v>
      </c>
      <c r="B184">
        <v>161.76577800000001</v>
      </c>
      <c r="C184">
        <f t="shared" si="7"/>
        <v>-4.2965683428407677E-3</v>
      </c>
    </row>
    <row r="185" spans="1:3" x14ac:dyDescent="0.25">
      <c r="A185" s="9">
        <v>44552</v>
      </c>
      <c r="B185">
        <v>162.462311</v>
      </c>
      <c r="C185">
        <f t="shared" si="7"/>
        <v>-1.9038654091308564E-3</v>
      </c>
    </row>
    <row r="186" spans="1:3" x14ac:dyDescent="0.25">
      <c r="A186" s="9">
        <v>44553</v>
      </c>
      <c r="B186">
        <v>162.77191199999999</v>
      </c>
      <c r="C186">
        <f t="shared" si="7"/>
        <v>-8.4043938692930486E-3</v>
      </c>
    </row>
    <row r="187" spans="1:3" x14ac:dyDescent="0.25">
      <c r="A187" s="9">
        <v>44557</v>
      </c>
      <c r="B187">
        <v>164.14567600000001</v>
      </c>
      <c r="C187">
        <f t="shared" si="7"/>
        <v>-3.9998141906168261E-3</v>
      </c>
    </row>
    <row r="188" spans="1:3" x14ac:dyDescent="0.25">
      <c r="A188" s="9">
        <v>44558</v>
      </c>
      <c r="B188">
        <v>164.80354299999999</v>
      </c>
      <c r="C188">
        <f t="shared" si="7"/>
        <v>-7.0196614753641282E-3</v>
      </c>
    </row>
    <row r="189" spans="1:3" x14ac:dyDescent="0.25">
      <c r="A189" s="9">
        <v>44559</v>
      </c>
      <c r="B189">
        <v>165.96447800000001</v>
      </c>
      <c r="C189">
        <f t="shared" si="7"/>
        <v>-4.4203445828435656E-3</v>
      </c>
    </row>
    <row r="190" spans="1:3" x14ac:dyDescent="0.25">
      <c r="A190" s="9">
        <v>44560</v>
      </c>
      <c r="B190">
        <v>166.69972200000001</v>
      </c>
      <c r="C190">
        <f t="shared" si="7"/>
        <v>7.2223713806893177E-3</v>
      </c>
    </row>
    <row r="191" spans="1:3" x14ac:dyDescent="0.25">
      <c r="A191" s="9">
        <v>44561</v>
      </c>
      <c r="B191">
        <v>165.500092</v>
      </c>
      <c r="C191">
        <f t="shared" si="7"/>
        <v>-2.7436391054438329E-3</v>
      </c>
    </row>
    <row r="192" spans="1:3" x14ac:dyDescent="0.25">
      <c r="A192" s="9">
        <v>44564</v>
      </c>
      <c r="B192">
        <v>165.95478800000001</v>
      </c>
      <c r="C192">
        <f t="shared" si="7"/>
        <v>2.6851876740501355E-3</v>
      </c>
    </row>
    <row r="193" spans="1:3" x14ac:dyDescent="0.25">
      <c r="A193" s="9">
        <v>44565</v>
      </c>
      <c r="B193">
        <v>165.50976600000001</v>
      </c>
      <c r="C193">
        <f t="shared" si="7"/>
        <v>-6.6414910944015233E-3</v>
      </c>
    </row>
    <row r="194" spans="1:3" x14ac:dyDescent="0.25">
      <c r="A194" s="9">
        <v>44566</v>
      </c>
      <c r="B194">
        <v>166.61265599999999</v>
      </c>
      <c r="C194">
        <f t="shared" si="7"/>
        <v>3.4317077661563137E-3</v>
      </c>
    </row>
    <row r="195" spans="1:3" x14ac:dyDescent="0.25">
      <c r="A195" s="9">
        <v>44567</v>
      </c>
      <c r="B195">
        <v>166.04186999999999</v>
      </c>
      <c r="C195">
        <f t="shared" ref="C195:C258" si="8">LN(B195/B196)</f>
        <v>-1.3426716099957561E-2</v>
      </c>
    </row>
    <row r="196" spans="1:3" x14ac:dyDescent="0.25">
      <c r="A196" s="9">
        <v>44568</v>
      </c>
      <c r="B196">
        <v>168.28630100000001</v>
      </c>
      <c r="C196">
        <f t="shared" si="8"/>
        <v>4.9561337733620269E-3</v>
      </c>
    </row>
    <row r="197" spans="1:3" x14ac:dyDescent="0.25">
      <c r="A197" s="9">
        <v>44571</v>
      </c>
      <c r="B197">
        <v>167.45431500000001</v>
      </c>
      <c r="C197">
        <f t="shared" si="8"/>
        <v>1.0687117125069177E-2</v>
      </c>
    </row>
    <row r="198" spans="1:3" x14ac:dyDescent="0.25">
      <c r="A198" s="9">
        <v>44572</v>
      </c>
      <c r="B198">
        <v>165.67424</v>
      </c>
      <c r="C198">
        <f t="shared" si="8"/>
        <v>8.5621672549377765E-3</v>
      </c>
    </row>
    <row r="199" spans="1:3" x14ac:dyDescent="0.25">
      <c r="A199" s="9">
        <v>44573</v>
      </c>
      <c r="B199">
        <v>164.261765</v>
      </c>
      <c r="C199">
        <f t="shared" si="8"/>
        <v>6.0848657380884836E-3</v>
      </c>
    </row>
    <row r="200" spans="1:3" x14ac:dyDescent="0.25">
      <c r="A200" s="9">
        <v>44574</v>
      </c>
      <c r="B200">
        <v>163.265289</v>
      </c>
      <c r="C200">
        <f t="shared" si="8"/>
        <v>5.4664399923260009E-3</v>
      </c>
    </row>
    <row r="201" spans="1:3" x14ac:dyDescent="0.25">
      <c r="A201" s="9">
        <v>44575</v>
      </c>
      <c r="B201">
        <v>162.37524400000001</v>
      </c>
      <c r="C201">
        <f t="shared" si="8"/>
        <v>4.4186465424563533E-3</v>
      </c>
    </row>
    <row r="202" spans="1:3" x14ac:dyDescent="0.25">
      <c r="A202" s="9">
        <v>44579</v>
      </c>
      <c r="B202">
        <v>161.65934799999999</v>
      </c>
      <c r="C202">
        <f t="shared" si="8"/>
        <v>3.1166544530971795E-3</v>
      </c>
    </row>
    <row r="203" spans="1:3" x14ac:dyDescent="0.25">
      <c r="A203" s="9">
        <v>44580</v>
      </c>
      <c r="B203">
        <v>161.156296</v>
      </c>
      <c r="C203">
        <f t="shared" si="8"/>
        <v>8.0162062578886077E-3</v>
      </c>
    </row>
    <row r="204" spans="1:3" x14ac:dyDescent="0.25">
      <c r="A204" s="9">
        <v>44581</v>
      </c>
      <c r="B204">
        <v>159.869598</v>
      </c>
      <c r="C204">
        <f t="shared" si="8"/>
        <v>2.3023037665305252E-3</v>
      </c>
    </row>
    <row r="205" spans="1:3" x14ac:dyDescent="0.25">
      <c r="A205" s="9">
        <v>44582</v>
      </c>
      <c r="B205">
        <v>159.50195299999999</v>
      </c>
      <c r="C205">
        <f t="shared" si="8"/>
        <v>1.1591033174974213E-2</v>
      </c>
    </row>
    <row r="206" spans="1:3" x14ac:dyDescent="0.25">
      <c r="A206" s="9">
        <v>44585</v>
      </c>
      <c r="B206">
        <v>157.66383400000001</v>
      </c>
      <c r="C206">
        <f t="shared" si="8"/>
        <v>-2.8193100691965935E-2</v>
      </c>
    </row>
    <row r="207" spans="1:3" x14ac:dyDescent="0.25">
      <c r="A207" s="9">
        <v>44586</v>
      </c>
      <c r="B207">
        <v>162.17211900000001</v>
      </c>
      <c r="C207">
        <f t="shared" si="8"/>
        <v>-4.4640087652586292E-3</v>
      </c>
    </row>
    <row r="208" spans="1:3" x14ac:dyDescent="0.25">
      <c r="A208" s="9">
        <v>44587</v>
      </c>
      <c r="B208">
        <v>162.89767499999999</v>
      </c>
      <c r="C208">
        <f t="shared" si="8"/>
        <v>-1.3039698432603462E-2</v>
      </c>
    </row>
    <row r="209" spans="1:3" x14ac:dyDescent="0.25">
      <c r="A209" s="9">
        <v>44588</v>
      </c>
      <c r="B209">
        <v>165.035721</v>
      </c>
      <c r="C209">
        <f t="shared" si="8"/>
        <v>-7.0097242315950176E-3</v>
      </c>
    </row>
    <row r="210" spans="1:3" x14ac:dyDescent="0.25">
      <c r="A210" s="9">
        <v>44589</v>
      </c>
      <c r="B210">
        <v>166.19664</v>
      </c>
      <c r="C210">
        <f t="shared" si="8"/>
        <v>-2.9062947691357462E-3</v>
      </c>
    </row>
    <row r="211" spans="1:3" x14ac:dyDescent="0.25">
      <c r="A211" s="9">
        <v>44592</v>
      </c>
      <c r="B211">
        <v>166.68035900000001</v>
      </c>
      <c r="C211">
        <f t="shared" si="8"/>
        <v>8.2174486078837386E-3</v>
      </c>
    </row>
    <row r="212" spans="1:3" x14ac:dyDescent="0.25">
      <c r="A212" s="9">
        <v>44593</v>
      </c>
      <c r="B212">
        <v>165.316284</v>
      </c>
      <c r="C212">
        <f t="shared" si="8"/>
        <v>-1.0999661772753473E-2</v>
      </c>
    </row>
    <row r="213" spans="1:3" x14ac:dyDescent="0.25">
      <c r="A213" s="9">
        <v>44594</v>
      </c>
      <c r="B213">
        <v>167.144745</v>
      </c>
      <c r="C213">
        <f t="shared" si="8"/>
        <v>5.7969401523846893E-5</v>
      </c>
    </row>
    <row r="214" spans="1:3" x14ac:dyDescent="0.25">
      <c r="A214" s="9">
        <v>44595</v>
      </c>
      <c r="B214">
        <v>167.13505599999999</v>
      </c>
      <c r="C214">
        <f t="shared" si="8"/>
        <v>6.5622186751323778E-3</v>
      </c>
    </row>
    <row r="215" spans="1:3" x14ac:dyDescent="0.25">
      <c r="A215" s="9">
        <v>44596</v>
      </c>
      <c r="B215">
        <v>166.04186999999999</v>
      </c>
      <c r="C215">
        <f t="shared" si="8"/>
        <v>3.3266956504481538E-3</v>
      </c>
    </row>
    <row r="216" spans="1:3" x14ac:dyDescent="0.25">
      <c r="A216" s="9">
        <v>44599</v>
      </c>
      <c r="B216">
        <v>165.49041700000001</v>
      </c>
      <c r="C216">
        <f t="shared" si="8"/>
        <v>-2.6272961494277123E-3</v>
      </c>
    </row>
    <row r="217" spans="1:3" x14ac:dyDescent="0.25">
      <c r="A217" s="9">
        <v>44600</v>
      </c>
      <c r="B217">
        <v>165.925781</v>
      </c>
      <c r="C217">
        <f t="shared" si="8"/>
        <v>1.1670356330898352E-4</v>
      </c>
    </row>
    <row r="218" spans="1:3" x14ac:dyDescent="0.25">
      <c r="A218" s="9">
        <v>44601</v>
      </c>
      <c r="B218">
        <v>165.906418</v>
      </c>
      <c r="C218">
        <f t="shared" si="8"/>
        <v>1.2144157143412966E-2</v>
      </c>
    </row>
    <row r="219" spans="1:3" x14ac:dyDescent="0.25">
      <c r="A219" s="9">
        <v>44602</v>
      </c>
      <c r="B219">
        <v>163.903809</v>
      </c>
      <c r="C219">
        <f t="shared" si="8"/>
        <v>1.0144377384582346E-2</v>
      </c>
    </row>
    <row r="220" spans="1:3" x14ac:dyDescent="0.25">
      <c r="A220" s="9">
        <v>44603</v>
      </c>
      <c r="B220">
        <v>162.24951200000001</v>
      </c>
      <c r="C220">
        <f t="shared" si="8"/>
        <v>1.2661184710639956E-2</v>
      </c>
    </row>
    <row r="221" spans="1:3" x14ac:dyDescent="0.25">
      <c r="A221" s="9">
        <v>44606</v>
      </c>
      <c r="B221">
        <v>160.208191</v>
      </c>
      <c r="C221">
        <f t="shared" si="8"/>
        <v>-1.027315743557459E-2</v>
      </c>
    </row>
    <row r="222" spans="1:3" x14ac:dyDescent="0.25">
      <c r="A222" s="9">
        <v>44607</v>
      </c>
      <c r="B222">
        <v>161.86251799999999</v>
      </c>
      <c r="C222">
        <f t="shared" si="8"/>
        <v>5.9784638164871499E-4</v>
      </c>
    </row>
    <row r="223" spans="1:3" x14ac:dyDescent="0.25">
      <c r="A223" s="9">
        <v>44608</v>
      </c>
      <c r="B223">
        <v>161.76577800000001</v>
      </c>
      <c r="C223">
        <f t="shared" si="8"/>
        <v>6.1187727751373586E-3</v>
      </c>
    </row>
    <row r="224" spans="1:3" x14ac:dyDescent="0.25">
      <c r="A224" s="9">
        <v>44609</v>
      </c>
      <c r="B224">
        <v>160.77899199999999</v>
      </c>
      <c r="C224">
        <f t="shared" si="8"/>
        <v>1.077676164661137E-2</v>
      </c>
    </row>
    <row r="225" spans="1:3" x14ac:dyDescent="0.25">
      <c r="A225" s="9">
        <v>44610</v>
      </c>
      <c r="B225">
        <v>159.05561800000001</v>
      </c>
      <c r="C225">
        <f t="shared" si="8"/>
        <v>1.3682763233464422E-2</v>
      </c>
    </row>
    <row r="226" spans="1:3" x14ac:dyDescent="0.25">
      <c r="A226" s="9">
        <v>44614</v>
      </c>
      <c r="B226">
        <v>156.89411899999999</v>
      </c>
      <c r="C226">
        <f t="shared" si="8"/>
        <v>-4.9626893050158964E-4</v>
      </c>
    </row>
    <row r="227" spans="1:3" x14ac:dyDescent="0.25">
      <c r="A227" s="9">
        <v>44615</v>
      </c>
      <c r="B227">
        <v>156.97200000000001</v>
      </c>
      <c r="C227">
        <f t="shared" si="8"/>
        <v>1.9289046564695534E-2</v>
      </c>
    </row>
    <row r="228" spans="1:3" x14ac:dyDescent="0.25">
      <c r="A228" s="9">
        <v>44616</v>
      </c>
      <c r="B228">
        <v>153.973175</v>
      </c>
      <c r="C228">
        <f t="shared" si="8"/>
        <v>-4.8506953222610179E-2</v>
      </c>
    </row>
    <row r="229" spans="1:3" x14ac:dyDescent="0.25">
      <c r="A229" s="9">
        <v>44617</v>
      </c>
      <c r="B229">
        <v>161.62605300000001</v>
      </c>
      <c r="C229">
        <f t="shared" si="8"/>
        <v>8.6517654032511257E-3</v>
      </c>
    </row>
    <row r="230" spans="1:3" x14ac:dyDescent="0.25">
      <c r="A230" s="9">
        <v>44620</v>
      </c>
      <c r="B230">
        <v>160.233734</v>
      </c>
      <c r="C230">
        <f t="shared" si="8"/>
        <v>3.469558534535293E-3</v>
      </c>
    </row>
    <row r="231" spans="1:3" x14ac:dyDescent="0.25">
      <c r="A231" s="9">
        <v>44621</v>
      </c>
      <c r="B231">
        <v>159.67875699999999</v>
      </c>
      <c r="C231">
        <f t="shared" si="8"/>
        <v>-1.2362320394338872E-2</v>
      </c>
    </row>
    <row r="232" spans="1:3" x14ac:dyDescent="0.25">
      <c r="A232" s="9">
        <v>44622</v>
      </c>
      <c r="B232">
        <v>161.665009</v>
      </c>
      <c r="C232">
        <f t="shared" si="8"/>
        <v>-1.4588280118565356E-2</v>
      </c>
    </row>
    <row r="233" spans="1:3" x14ac:dyDescent="0.25">
      <c r="A233" s="9">
        <v>44623</v>
      </c>
      <c r="B233">
        <v>164.04070999999999</v>
      </c>
      <c r="C233">
        <f t="shared" si="8"/>
        <v>-5.9179565306685536E-3</v>
      </c>
    </row>
    <row r="234" spans="1:3" x14ac:dyDescent="0.25">
      <c r="A234" s="9">
        <v>44624</v>
      </c>
      <c r="B234">
        <v>165.014374</v>
      </c>
      <c r="C234">
        <f t="shared" si="8"/>
        <v>-1.5979728980624594E-2</v>
      </c>
    </row>
    <row r="235" spans="1:3" x14ac:dyDescent="0.25">
      <c r="A235" s="9">
        <v>44627</v>
      </c>
      <c r="B235">
        <v>167.67243999999999</v>
      </c>
      <c r="C235">
        <f t="shared" si="8"/>
        <v>2.0474211271285125E-2</v>
      </c>
    </row>
    <row r="236" spans="1:3" x14ac:dyDescent="0.25">
      <c r="A236" s="9">
        <v>44628</v>
      </c>
      <c r="B236">
        <v>164.274384</v>
      </c>
      <c r="C236">
        <f t="shared" si="8"/>
        <v>-3.7860082306535106E-3</v>
      </c>
    </row>
    <row r="237" spans="1:3" x14ac:dyDescent="0.25">
      <c r="A237" s="9">
        <v>44629</v>
      </c>
      <c r="B237">
        <v>164.89750699999999</v>
      </c>
      <c r="C237">
        <f t="shared" si="8"/>
        <v>-1.7699210388891302E-3</v>
      </c>
    </row>
    <row r="238" spans="1:3" x14ac:dyDescent="0.25">
      <c r="A238" s="9">
        <v>44630</v>
      </c>
      <c r="B238">
        <v>165.18962099999999</v>
      </c>
      <c r="C238">
        <f t="shared" si="8"/>
        <v>1.828868482451027E-3</v>
      </c>
    </row>
    <row r="239" spans="1:3" x14ac:dyDescent="0.25">
      <c r="A239" s="9">
        <v>44631</v>
      </c>
      <c r="B239">
        <v>164.887787</v>
      </c>
      <c r="C239">
        <f t="shared" si="8"/>
        <v>-1.3722992462194702E-2</v>
      </c>
    </row>
    <row r="240" spans="1:3" x14ac:dyDescent="0.25">
      <c r="A240" s="9">
        <v>44634</v>
      </c>
      <c r="B240">
        <v>167.16613799999999</v>
      </c>
      <c r="C240">
        <f t="shared" si="8"/>
        <v>-2.5588614741658643E-2</v>
      </c>
    </row>
    <row r="241" spans="1:3" x14ac:dyDescent="0.25">
      <c r="A241" s="9">
        <v>44635</v>
      </c>
      <c r="B241">
        <v>171.498886</v>
      </c>
      <c r="C241">
        <f t="shared" si="8"/>
        <v>9.2398815810268257E-3</v>
      </c>
    </row>
    <row r="242" spans="1:3" x14ac:dyDescent="0.25">
      <c r="A242" s="9">
        <v>44636</v>
      </c>
      <c r="B242">
        <v>169.92155500000001</v>
      </c>
      <c r="C242">
        <f t="shared" si="8"/>
        <v>-1.2979894598015631E-2</v>
      </c>
    </row>
    <row r="243" spans="1:3" x14ac:dyDescent="0.25">
      <c r="A243" s="9">
        <v>44637</v>
      </c>
      <c r="B243">
        <v>172.14149499999999</v>
      </c>
      <c r="C243">
        <f t="shared" si="8"/>
        <v>1.1147968675078498E-2</v>
      </c>
    </row>
    <row r="244" spans="1:3" x14ac:dyDescent="0.25">
      <c r="A244" s="9">
        <v>44638</v>
      </c>
      <c r="B244">
        <v>170.233124</v>
      </c>
      <c r="C244">
        <f t="shared" si="8"/>
        <v>-5.646428633228077E-3</v>
      </c>
    </row>
    <row r="245" spans="1:3" x14ac:dyDescent="0.25">
      <c r="A245" s="9">
        <v>44641</v>
      </c>
      <c r="B245">
        <v>171.19705200000001</v>
      </c>
      <c r="C245">
        <f t="shared" si="8"/>
        <v>4.7316786020000388E-3</v>
      </c>
    </row>
    <row r="246" spans="1:3" x14ac:dyDescent="0.25">
      <c r="A246" s="9">
        <v>44642</v>
      </c>
      <c r="B246">
        <v>170.38891599999999</v>
      </c>
      <c r="C246">
        <f t="shared" si="8"/>
        <v>3.7786430190602841E-3</v>
      </c>
    </row>
    <row r="247" spans="1:3" x14ac:dyDescent="0.25">
      <c r="A247" s="9">
        <v>44643</v>
      </c>
      <c r="B247">
        <v>169.74629200000001</v>
      </c>
      <c r="C247">
        <f t="shared" si="8"/>
        <v>-5.1492010376313277E-3</v>
      </c>
    </row>
    <row r="248" spans="1:3" x14ac:dyDescent="0.25">
      <c r="A248" s="9">
        <v>44644</v>
      </c>
      <c r="B248">
        <v>170.622604</v>
      </c>
      <c r="C248">
        <f t="shared" si="8"/>
        <v>-9.5410640433372749E-3</v>
      </c>
    </row>
    <row r="249" spans="1:3" x14ac:dyDescent="0.25">
      <c r="A249" s="9">
        <v>44645</v>
      </c>
      <c r="B249">
        <v>172.25831600000001</v>
      </c>
      <c r="C249">
        <f t="shared" si="8"/>
        <v>-5.1304407048096664E-3</v>
      </c>
    </row>
    <row r="250" spans="1:3" x14ac:dyDescent="0.25">
      <c r="A250" s="9">
        <v>44648</v>
      </c>
      <c r="B250">
        <v>173.14434800000001</v>
      </c>
      <c r="C250">
        <f t="shared" si="8"/>
        <v>5.0615672181352921E-4</v>
      </c>
    </row>
    <row r="251" spans="1:3" x14ac:dyDescent="0.25">
      <c r="A251" s="9">
        <v>44649</v>
      </c>
      <c r="B251">
        <v>173.05673200000001</v>
      </c>
      <c r="C251">
        <f t="shared" si="8"/>
        <v>-1.0354664524639364E-2</v>
      </c>
    </row>
    <row r="252" spans="1:3" x14ac:dyDescent="0.25">
      <c r="A252" s="9">
        <v>44650</v>
      </c>
      <c r="B252">
        <v>174.85798600000001</v>
      </c>
      <c r="C252">
        <f t="shared" si="8"/>
        <v>1.3228351483584111E-2</v>
      </c>
    </row>
    <row r="253" spans="1:3" x14ac:dyDescent="0.25">
      <c r="A253" s="9">
        <v>44651</v>
      </c>
      <c r="B253">
        <v>172.560135</v>
      </c>
      <c r="C253">
        <f t="shared" si="8"/>
        <v>-5.4022641008411613E-3</v>
      </c>
    </row>
    <row r="254" spans="1:3" x14ac:dyDescent="0.25">
      <c r="A254" s="9">
        <v>44652</v>
      </c>
      <c r="B254">
        <v>173.49487300000001</v>
      </c>
      <c r="C254">
        <f t="shared" si="8"/>
        <v>9.6996128008821746E-3</v>
      </c>
    </row>
    <row r="255" spans="1:3" x14ac:dyDescent="0.25">
      <c r="A255" s="9">
        <v>44655</v>
      </c>
      <c r="B255">
        <v>171.82017500000001</v>
      </c>
      <c r="C255">
        <f t="shared" si="8"/>
        <v>-6.4392911099091787E-3</v>
      </c>
    </row>
    <row r="256" spans="1:3" x14ac:dyDescent="0.25">
      <c r="A256" s="9">
        <v>44656</v>
      </c>
      <c r="B256">
        <v>172.93014500000001</v>
      </c>
      <c r="C256">
        <f t="shared" si="8"/>
        <v>-2.5679454243484747E-2</v>
      </c>
    </row>
    <row r="257" spans="1:3" x14ac:dyDescent="0.25">
      <c r="A257" s="9">
        <v>44657</v>
      </c>
      <c r="B257">
        <v>177.428406</v>
      </c>
      <c r="C257">
        <f t="shared" si="8"/>
        <v>2.5824621106946694E-3</v>
      </c>
    </row>
    <row r="258" spans="1:3" x14ac:dyDescent="0.25">
      <c r="A258" s="9">
        <v>44658</v>
      </c>
      <c r="B258">
        <v>176.97079500000001</v>
      </c>
      <c r="C258">
        <f t="shared" si="8"/>
        <v>-1.9786448263672458E-3</v>
      </c>
    </row>
    <row r="259" spans="1:3" x14ac:dyDescent="0.25">
      <c r="A259" s="9">
        <v>44659</v>
      </c>
      <c r="B259">
        <v>177.321304</v>
      </c>
      <c r="C259">
        <f t="shared" ref="C259:C322" si="9">LN(B259/B260)</f>
        <v>1.2598249025689894E-2</v>
      </c>
    </row>
    <row r="260" spans="1:3" x14ac:dyDescent="0.25">
      <c r="A260" s="9">
        <v>44662</v>
      </c>
      <c r="B260">
        <v>175.10137900000001</v>
      </c>
      <c r="C260">
        <f t="shared" si="9"/>
        <v>-3.3352826811038392E-4</v>
      </c>
    </row>
    <row r="261" spans="1:3" x14ac:dyDescent="0.25">
      <c r="A261" s="9">
        <v>44663</v>
      </c>
      <c r="B261">
        <v>175.15978999999999</v>
      </c>
      <c r="C261">
        <f t="shared" si="9"/>
        <v>-4.2158489643626092E-3</v>
      </c>
    </row>
    <row r="262" spans="1:3" x14ac:dyDescent="0.25">
      <c r="A262" s="9">
        <v>44664</v>
      </c>
      <c r="B262">
        <v>175.89979600000001</v>
      </c>
      <c r="C262">
        <f t="shared" si="9"/>
        <v>4.215848964362663E-3</v>
      </c>
    </row>
    <row r="263" spans="1:3" x14ac:dyDescent="0.25">
      <c r="A263" s="9">
        <v>44665</v>
      </c>
      <c r="B263">
        <v>175.15978999999999</v>
      </c>
      <c r="C263">
        <f t="shared" si="9"/>
        <v>1.2529391274524546E-2</v>
      </c>
    </row>
    <row r="264" spans="1:3" x14ac:dyDescent="0.25">
      <c r="A264" s="9">
        <v>44669</v>
      </c>
      <c r="B264">
        <v>172.978836</v>
      </c>
      <c r="C264">
        <f t="shared" si="9"/>
        <v>-3.0051619030406394E-2</v>
      </c>
    </row>
    <row r="265" spans="1:3" x14ac:dyDescent="0.25">
      <c r="A265" s="9">
        <v>44670</v>
      </c>
      <c r="B265">
        <v>178.25602699999999</v>
      </c>
      <c r="C265">
        <f t="shared" si="9"/>
        <v>-4.4144123141026618E-3</v>
      </c>
    </row>
    <row r="266" spans="1:3" x14ac:dyDescent="0.25">
      <c r="A266" s="9">
        <v>44671</v>
      </c>
      <c r="B266">
        <v>179.04466199999999</v>
      </c>
      <c r="C266">
        <f t="shared" si="9"/>
        <v>2.8862409687288866E-3</v>
      </c>
    </row>
    <row r="267" spans="1:3" x14ac:dyDescent="0.25">
      <c r="A267" s="9">
        <v>44672</v>
      </c>
      <c r="B267">
        <v>178.52864099999999</v>
      </c>
      <c r="C267">
        <f t="shared" si="9"/>
        <v>9.9755272958495129E-3</v>
      </c>
    </row>
    <row r="268" spans="1:3" x14ac:dyDescent="0.25">
      <c r="A268" s="9">
        <v>44673</v>
      </c>
      <c r="B268">
        <v>176.75657699999999</v>
      </c>
      <c r="C268">
        <f t="shared" si="9"/>
        <v>-2.4324413205233035E-2</v>
      </c>
    </row>
    <row r="269" spans="1:3" x14ac:dyDescent="0.25">
      <c r="A269" s="9">
        <v>44676</v>
      </c>
      <c r="B269">
        <v>181.10879499999999</v>
      </c>
      <c r="C269">
        <f t="shared" si="9"/>
        <v>7.1758178641778978E-3</v>
      </c>
    </row>
    <row r="270" spans="1:3" x14ac:dyDescent="0.25">
      <c r="A270" s="9">
        <v>44677</v>
      </c>
      <c r="B270">
        <v>179.81384299999999</v>
      </c>
      <c r="C270">
        <f t="shared" si="9"/>
        <v>1.4068553098784258E-2</v>
      </c>
    </row>
    <row r="271" spans="1:3" x14ac:dyDescent="0.25">
      <c r="A271" s="9">
        <v>44678</v>
      </c>
      <c r="B271">
        <v>177.30183400000001</v>
      </c>
      <c r="C271">
        <f t="shared" si="9"/>
        <v>-7.4407166665917766E-3</v>
      </c>
    </row>
    <row r="272" spans="1:3" x14ac:dyDescent="0.25">
      <c r="A272" s="9">
        <v>44679</v>
      </c>
      <c r="B272">
        <v>178.62600699999999</v>
      </c>
      <c r="C272">
        <f t="shared" si="9"/>
        <v>1.6487462801098585E-2</v>
      </c>
    </row>
    <row r="273" spans="1:3" x14ac:dyDescent="0.25">
      <c r="A273" s="9">
        <v>44680</v>
      </c>
      <c r="B273">
        <v>175.705063</v>
      </c>
      <c r="C273">
        <f t="shared" si="9"/>
        <v>1.013664910152961E-2</v>
      </c>
    </row>
    <row r="274" spans="1:3" x14ac:dyDescent="0.25">
      <c r="A274" s="9">
        <v>44683</v>
      </c>
      <c r="B274">
        <v>173.932999</v>
      </c>
      <c r="C274">
        <f t="shared" si="9"/>
        <v>1.9611532439581911E-3</v>
      </c>
    </row>
    <row r="275" spans="1:3" x14ac:dyDescent="0.25">
      <c r="A275" s="9">
        <v>44684</v>
      </c>
      <c r="B275">
        <v>173.59222399999999</v>
      </c>
      <c r="C275">
        <f t="shared" si="9"/>
        <v>-1.0655859975133675E-2</v>
      </c>
    </row>
    <row r="276" spans="1:3" x14ac:dyDescent="0.25">
      <c r="A276" s="9">
        <v>44685</v>
      </c>
      <c r="B276">
        <v>175.45188899999999</v>
      </c>
      <c r="C276">
        <f t="shared" si="9"/>
        <v>1.9274412412215131E-2</v>
      </c>
    </row>
    <row r="277" spans="1:3" x14ac:dyDescent="0.25">
      <c r="A277" s="9">
        <v>44686</v>
      </c>
      <c r="B277">
        <v>172.10253900000001</v>
      </c>
      <c r="C277">
        <f t="shared" si="9"/>
        <v>2.2088549119603407E-3</v>
      </c>
    </row>
    <row r="278" spans="1:3" x14ac:dyDescent="0.25">
      <c r="A278" s="9">
        <v>44687</v>
      </c>
      <c r="B278">
        <v>171.72280900000001</v>
      </c>
      <c r="C278">
        <f t="shared" si="9"/>
        <v>-5.4282679235771909E-3</v>
      </c>
    </row>
    <row r="279" spans="1:3" x14ac:dyDescent="0.25">
      <c r="A279" s="9">
        <v>44690</v>
      </c>
      <c r="B279">
        <v>172.657501</v>
      </c>
      <c r="C279">
        <f t="shared" si="9"/>
        <v>1.3543070347679805E-3</v>
      </c>
    </row>
    <row r="280" spans="1:3" x14ac:dyDescent="0.25">
      <c r="A280" s="9">
        <v>44691</v>
      </c>
      <c r="B280">
        <v>172.42382799999999</v>
      </c>
      <c r="C280">
        <f t="shared" si="9"/>
        <v>5.4356444753523563E-3</v>
      </c>
    </row>
    <row r="281" spans="1:3" x14ac:dyDescent="0.25">
      <c r="A281" s="9">
        <v>44692</v>
      </c>
      <c r="B281">
        <v>171.489136</v>
      </c>
      <c r="C281">
        <f t="shared" si="9"/>
        <v>-9.8304975913640277E-3</v>
      </c>
    </row>
    <row r="282" spans="1:3" x14ac:dyDescent="0.25">
      <c r="A282" s="9">
        <v>44693</v>
      </c>
      <c r="B282">
        <v>173.18327300000001</v>
      </c>
      <c r="C282">
        <f t="shared" si="9"/>
        <v>5.7509096729826681E-3</v>
      </c>
    </row>
    <row r="283" spans="1:3" x14ac:dyDescent="0.25">
      <c r="A283" s="9">
        <v>44694</v>
      </c>
      <c r="B283">
        <v>172.19016999999999</v>
      </c>
      <c r="C283">
        <f t="shared" si="9"/>
        <v>-6.9310372496174224E-3</v>
      </c>
    </row>
    <row r="284" spans="1:3" x14ac:dyDescent="0.25">
      <c r="A284" s="9">
        <v>44697</v>
      </c>
      <c r="B284">
        <v>173.38777200000001</v>
      </c>
      <c r="C284">
        <f t="shared" si="9"/>
        <v>-4.1468387145409766E-3</v>
      </c>
    </row>
    <row r="285" spans="1:3" x14ac:dyDescent="0.25">
      <c r="A285" s="9">
        <v>44698</v>
      </c>
      <c r="B285">
        <v>174.10827599999999</v>
      </c>
      <c r="C285">
        <f t="shared" si="9"/>
        <v>1.8740709039814472E-2</v>
      </c>
    </row>
    <row r="286" spans="1:3" x14ac:dyDescent="0.25">
      <c r="A286" s="9">
        <v>44699</v>
      </c>
      <c r="B286">
        <v>170.87574799999999</v>
      </c>
      <c r="C286">
        <f t="shared" si="9"/>
        <v>8.9286925204998153E-3</v>
      </c>
    </row>
    <row r="287" spans="1:3" x14ac:dyDescent="0.25">
      <c r="A287" s="9">
        <v>44700</v>
      </c>
      <c r="B287">
        <v>169.356842</v>
      </c>
      <c r="C287">
        <f t="shared" si="9"/>
        <v>-1.7326413610161198E-2</v>
      </c>
    </row>
    <row r="288" spans="1:3" x14ac:dyDescent="0.25">
      <c r="A288" s="9">
        <v>44701</v>
      </c>
      <c r="B288">
        <v>172.316757</v>
      </c>
      <c r="C288">
        <f t="shared" si="9"/>
        <v>-2.0209443726156715E-2</v>
      </c>
    </row>
    <row r="289" spans="1:3" x14ac:dyDescent="0.25">
      <c r="A289" s="9">
        <v>44704</v>
      </c>
      <c r="B289">
        <v>175.83461</v>
      </c>
      <c r="C289">
        <f t="shared" si="9"/>
        <v>-1.0863676781483401E-2</v>
      </c>
    </row>
    <row r="290" spans="1:3" x14ac:dyDescent="0.25">
      <c r="A290" s="9">
        <v>44705</v>
      </c>
      <c r="B290">
        <v>177.755234</v>
      </c>
      <c r="C290">
        <f t="shared" si="9"/>
        <v>9.8610096527096541E-3</v>
      </c>
    </row>
    <row r="291" spans="1:3" x14ac:dyDescent="0.25">
      <c r="A291" s="9">
        <v>44706</v>
      </c>
      <c r="B291">
        <v>176.01100199999999</v>
      </c>
      <c r="C291">
        <f t="shared" si="9"/>
        <v>8.9115946370618053E-4</v>
      </c>
    </row>
    <row r="292" spans="1:3" x14ac:dyDescent="0.25">
      <c r="A292" s="9">
        <v>44707</v>
      </c>
      <c r="B292">
        <v>175.854218</v>
      </c>
      <c r="C292">
        <f t="shared" si="9"/>
        <v>-9.0417730147841473E-3</v>
      </c>
    </row>
    <row r="293" spans="1:3" x14ac:dyDescent="0.25">
      <c r="A293" s="9">
        <v>44708</v>
      </c>
      <c r="B293">
        <v>177.45146199999999</v>
      </c>
      <c r="C293">
        <f t="shared" si="9"/>
        <v>8.651821447798658E-3</v>
      </c>
    </row>
    <row r="294" spans="1:3" x14ac:dyDescent="0.25">
      <c r="A294" s="9">
        <v>44712</v>
      </c>
      <c r="B294">
        <v>175.92280600000001</v>
      </c>
      <c r="C294">
        <f t="shared" si="9"/>
        <v>1.0189231828183636E-2</v>
      </c>
    </row>
    <row r="295" spans="1:3" x14ac:dyDescent="0.25">
      <c r="A295" s="9">
        <v>44713</v>
      </c>
      <c r="B295">
        <v>174.13938899999999</v>
      </c>
      <c r="C295">
        <f t="shared" si="9"/>
        <v>3.156284693380093E-3</v>
      </c>
    </row>
    <row r="296" spans="1:3" x14ac:dyDescent="0.25">
      <c r="A296" s="9">
        <v>44714</v>
      </c>
      <c r="B296">
        <v>173.590622</v>
      </c>
      <c r="C296">
        <f t="shared" si="9"/>
        <v>4.1292257658345176E-3</v>
      </c>
    </row>
    <row r="297" spans="1:3" x14ac:dyDescent="0.25">
      <c r="A297" s="9">
        <v>44715</v>
      </c>
      <c r="B297">
        <v>172.875305</v>
      </c>
      <c r="C297">
        <f t="shared" si="9"/>
        <v>1.1351600382343461E-4</v>
      </c>
    </row>
    <row r="298" spans="1:3" x14ac:dyDescent="0.25">
      <c r="A298" s="9">
        <v>44718</v>
      </c>
      <c r="B298">
        <v>172.855682</v>
      </c>
      <c r="C298">
        <f t="shared" si="9"/>
        <v>-1.0937762716633471E-2</v>
      </c>
    </row>
    <row r="299" spans="1:3" x14ac:dyDescent="0.25">
      <c r="A299" s="9">
        <v>44719</v>
      </c>
      <c r="B299">
        <v>174.75671399999999</v>
      </c>
      <c r="C299">
        <f t="shared" si="9"/>
        <v>5.9614946426500741E-3</v>
      </c>
    </row>
    <row r="300" spans="1:3" x14ac:dyDescent="0.25">
      <c r="A300" s="9">
        <v>44720</v>
      </c>
      <c r="B300">
        <v>173.71800200000001</v>
      </c>
      <c r="C300">
        <f t="shared" si="9"/>
        <v>2.0343015850608E-2</v>
      </c>
    </row>
    <row r="301" spans="1:3" x14ac:dyDescent="0.25">
      <c r="A301" s="9">
        <v>44721</v>
      </c>
      <c r="B301">
        <v>170.21975699999999</v>
      </c>
      <c r="C301">
        <f t="shared" si="9"/>
        <v>6.7003471204164665E-3</v>
      </c>
    </row>
    <row r="302" spans="1:3" x14ac:dyDescent="0.25">
      <c r="A302" s="9">
        <v>44722</v>
      </c>
      <c r="B302">
        <v>169.08303799999999</v>
      </c>
      <c r="C302">
        <f t="shared" si="9"/>
        <v>1.0135179841590637E-2</v>
      </c>
    </row>
    <row r="303" spans="1:3" x14ac:dyDescent="0.25">
      <c r="A303" s="9">
        <v>44725</v>
      </c>
      <c r="B303">
        <v>167.378006</v>
      </c>
      <c r="C303">
        <f t="shared" si="9"/>
        <v>1.545740906390272E-2</v>
      </c>
    </row>
    <row r="304" spans="1:3" x14ac:dyDescent="0.25">
      <c r="A304" s="9">
        <v>44726</v>
      </c>
      <c r="B304">
        <v>164.81066899999999</v>
      </c>
      <c r="C304">
        <f t="shared" si="9"/>
        <v>-1.0645260312390586E-2</v>
      </c>
    </row>
    <row r="305" spans="1:3" x14ac:dyDescent="0.25">
      <c r="A305" s="9">
        <v>44727</v>
      </c>
      <c r="B305">
        <v>166.57449299999999</v>
      </c>
      <c r="C305">
        <f t="shared" si="9"/>
        <v>-5.293286993365016E-4</v>
      </c>
    </row>
    <row r="306" spans="1:3" x14ac:dyDescent="0.25">
      <c r="A306" s="9">
        <v>44728</v>
      </c>
      <c r="B306">
        <v>166.662689</v>
      </c>
      <c r="C306">
        <f t="shared" si="9"/>
        <v>3.6520114833631825E-3</v>
      </c>
    </row>
    <row r="307" spans="1:3" x14ac:dyDescent="0.25">
      <c r="A307" s="9">
        <v>44729</v>
      </c>
      <c r="B307">
        <v>166.05514500000001</v>
      </c>
      <c r="C307">
        <f t="shared" si="9"/>
        <v>-2.0732373187487309E-2</v>
      </c>
    </row>
    <row r="308" spans="1:3" x14ac:dyDescent="0.25">
      <c r="A308" s="9">
        <v>44733</v>
      </c>
      <c r="B308">
        <v>169.53379799999999</v>
      </c>
      <c r="C308">
        <f t="shared" si="9"/>
        <v>-1.5656370248990022E-2</v>
      </c>
    </row>
    <row r="309" spans="1:3" x14ac:dyDescent="0.25">
      <c r="A309" s="9">
        <v>44734</v>
      </c>
      <c r="B309">
        <v>172.208969</v>
      </c>
      <c r="C309">
        <f t="shared" si="9"/>
        <v>-2.2060511899113011E-2</v>
      </c>
    </row>
    <row r="310" spans="1:3" x14ac:dyDescent="0.25">
      <c r="A310" s="9">
        <v>44735</v>
      </c>
      <c r="B310">
        <v>176.05020099999999</v>
      </c>
      <c r="C310">
        <f t="shared" si="9"/>
        <v>-1.4532604895163817E-2</v>
      </c>
    </row>
    <row r="311" spans="1:3" x14ac:dyDescent="0.25">
      <c r="A311" s="9">
        <v>44736</v>
      </c>
      <c r="B311">
        <v>178.62735000000001</v>
      </c>
      <c r="C311">
        <f t="shared" si="9"/>
        <v>9.3308071717274109E-4</v>
      </c>
    </row>
    <row r="312" spans="1:3" x14ac:dyDescent="0.25">
      <c r="A312" s="9">
        <v>44739</v>
      </c>
      <c r="B312">
        <v>178.46075400000001</v>
      </c>
      <c r="C312">
        <f t="shared" si="9"/>
        <v>2.8855067352411595E-2</v>
      </c>
    </row>
    <row r="313" spans="1:3" x14ac:dyDescent="0.25">
      <c r="A313" s="9">
        <v>44740</v>
      </c>
      <c r="B313">
        <v>173.38484199999999</v>
      </c>
      <c r="C313">
        <f t="shared" si="9"/>
        <v>-2.8263182482854952E-4</v>
      </c>
    </row>
    <row r="314" spans="1:3" x14ac:dyDescent="0.25">
      <c r="A314" s="9">
        <v>44741</v>
      </c>
      <c r="B314">
        <v>173.433853</v>
      </c>
      <c r="C314">
        <f t="shared" si="9"/>
        <v>-2.933625478912673E-3</v>
      </c>
    </row>
    <row r="315" spans="1:3" x14ac:dyDescent="0.25">
      <c r="A315" s="9">
        <v>44742</v>
      </c>
      <c r="B315">
        <v>173.94338999999999</v>
      </c>
      <c r="C315">
        <f t="shared" si="9"/>
        <v>-1.1259710036272018E-2</v>
      </c>
    </row>
    <row r="316" spans="1:3" x14ac:dyDescent="0.25">
      <c r="A316" s="9">
        <v>44743</v>
      </c>
      <c r="B316">
        <v>175.91301000000001</v>
      </c>
      <c r="C316">
        <f t="shared" si="9"/>
        <v>7.71690746791652E-3</v>
      </c>
    </row>
    <row r="317" spans="1:3" x14ac:dyDescent="0.25">
      <c r="A317" s="9">
        <v>44747</v>
      </c>
      <c r="B317">
        <v>174.56073000000001</v>
      </c>
      <c r="C317">
        <f t="shared" si="9"/>
        <v>-8.9775995627309796E-4</v>
      </c>
    </row>
    <row r="318" spans="1:3" x14ac:dyDescent="0.25">
      <c r="A318" s="9">
        <v>44748</v>
      </c>
      <c r="B318">
        <v>174.71751399999999</v>
      </c>
      <c r="C318">
        <f t="shared" si="9"/>
        <v>-1.1210906000912045E-3</v>
      </c>
    </row>
    <row r="319" spans="1:3" x14ac:dyDescent="0.25">
      <c r="A319" s="9">
        <v>44749</v>
      </c>
      <c r="B319">
        <v>174.913498</v>
      </c>
      <c r="C319">
        <f t="shared" si="9"/>
        <v>1.2332321828719675E-3</v>
      </c>
    </row>
    <row r="320" spans="1:3" x14ac:dyDescent="0.25">
      <c r="A320" s="9">
        <v>44750</v>
      </c>
      <c r="B320">
        <v>174.69792200000001</v>
      </c>
      <c r="C320">
        <f t="shared" si="9"/>
        <v>-3.9261791275298051E-4</v>
      </c>
    </row>
    <row r="321" spans="1:3" x14ac:dyDescent="0.25">
      <c r="A321" s="9">
        <v>44753</v>
      </c>
      <c r="B321">
        <v>174.766525</v>
      </c>
      <c r="C321">
        <f t="shared" si="9"/>
        <v>1.411654671232951E-2</v>
      </c>
    </row>
    <row r="322" spans="1:3" x14ac:dyDescent="0.25">
      <c r="A322" s="9">
        <v>44754</v>
      </c>
      <c r="B322">
        <v>172.316757</v>
      </c>
      <c r="C322">
        <f t="shared" si="9"/>
        <v>2.334352946557614E-3</v>
      </c>
    </row>
    <row r="323" spans="1:3" x14ac:dyDescent="0.25">
      <c r="A323" s="9">
        <v>44755</v>
      </c>
      <c r="B323">
        <v>171.91497799999999</v>
      </c>
      <c r="C323">
        <f t="shared" ref="C323:C386" si="10">LN(B323/B324)</f>
        <v>-1.3670901773346739E-3</v>
      </c>
    </row>
    <row r="324" spans="1:3" x14ac:dyDescent="0.25">
      <c r="A324" s="9">
        <v>44756</v>
      </c>
      <c r="B324">
        <v>172.15016199999999</v>
      </c>
      <c r="C324">
        <f t="shared" si="10"/>
        <v>-1.4410690968311501E-2</v>
      </c>
    </row>
    <row r="325" spans="1:3" x14ac:dyDescent="0.25">
      <c r="A325" s="9">
        <v>44757</v>
      </c>
      <c r="B325">
        <v>174.64892599999999</v>
      </c>
      <c r="C325">
        <f t="shared" si="10"/>
        <v>2.2698595701808932E-2</v>
      </c>
    </row>
    <row r="326" spans="1:3" x14ac:dyDescent="0.25">
      <c r="A326" s="9">
        <v>44760</v>
      </c>
      <c r="B326">
        <v>170.72929400000001</v>
      </c>
      <c r="C326">
        <f t="shared" si="10"/>
        <v>1.4685667831611824E-2</v>
      </c>
    </row>
    <row r="327" spans="1:3" x14ac:dyDescent="0.25">
      <c r="A327" s="9">
        <v>44761</v>
      </c>
      <c r="B327">
        <v>168.240341</v>
      </c>
      <c r="C327">
        <f t="shared" si="10"/>
        <v>5.7243297763807186E-3</v>
      </c>
    </row>
    <row r="328" spans="1:3" x14ac:dyDescent="0.25">
      <c r="A328" s="9">
        <v>44762</v>
      </c>
      <c r="B328">
        <v>167.28002900000001</v>
      </c>
      <c r="C328">
        <f t="shared" si="10"/>
        <v>-3.5085252597912937E-3</v>
      </c>
    </row>
    <row r="329" spans="1:3" x14ac:dyDescent="0.25">
      <c r="A329" s="9">
        <v>44763</v>
      </c>
      <c r="B329">
        <v>167.867966</v>
      </c>
      <c r="C329">
        <f t="shared" si="10"/>
        <v>-4.7170730807807341E-3</v>
      </c>
    </row>
    <row r="330" spans="1:3" x14ac:dyDescent="0.25">
      <c r="A330" s="9">
        <v>44764</v>
      </c>
      <c r="B330">
        <v>168.66168200000001</v>
      </c>
      <c r="C330">
        <f t="shared" si="10"/>
        <v>-1.9734616017262649E-3</v>
      </c>
    </row>
    <row r="331" spans="1:3" x14ac:dyDescent="0.25">
      <c r="A331" s="9">
        <v>44767</v>
      </c>
      <c r="B331">
        <v>168.99485799999999</v>
      </c>
      <c r="C331">
        <f t="shared" si="10"/>
        <v>-7.0492457321630507E-3</v>
      </c>
    </row>
    <row r="332" spans="1:3" x14ac:dyDescent="0.25">
      <c r="A332" s="9">
        <v>44768</v>
      </c>
      <c r="B332">
        <v>170.19035299999999</v>
      </c>
      <c r="C332">
        <f t="shared" si="10"/>
        <v>2.7675963115366526E-3</v>
      </c>
    </row>
    <row r="333" spans="1:3" x14ac:dyDescent="0.25">
      <c r="A333" s="9">
        <v>44769</v>
      </c>
      <c r="B333">
        <v>169.71998600000001</v>
      </c>
      <c r="C333">
        <f t="shared" si="10"/>
        <v>-5.7570475494821164E-3</v>
      </c>
    </row>
    <row r="334" spans="1:3" x14ac:dyDescent="0.25">
      <c r="A334" s="9">
        <v>44770</v>
      </c>
      <c r="B334">
        <v>170.69989000000001</v>
      </c>
      <c r="C334">
        <f t="shared" si="10"/>
        <v>-1.8352697654275632E-3</v>
      </c>
    </row>
    <row r="335" spans="1:3" x14ac:dyDescent="0.25">
      <c r="A335" s="9">
        <v>44771</v>
      </c>
      <c r="B335">
        <v>171.01345800000001</v>
      </c>
      <c r="C335">
        <f t="shared" si="10"/>
        <v>3.5012682709168559E-3</v>
      </c>
    </row>
    <row r="336" spans="1:3" x14ac:dyDescent="0.25">
      <c r="A336" s="9">
        <v>44774</v>
      </c>
      <c r="B336">
        <v>170.415741</v>
      </c>
      <c r="C336">
        <f t="shared" si="10"/>
        <v>5.7089493063606179E-3</v>
      </c>
    </row>
    <row r="337" spans="1:3" x14ac:dyDescent="0.25">
      <c r="A337" s="9">
        <v>44775</v>
      </c>
      <c r="B337">
        <v>169.445618</v>
      </c>
      <c r="C337">
        <f t="shared" si="10"/>
        <v>-9.6112985439012234E-3</v>
      </c>
    </row>
    <row r="338" spans="1:3" x14ac:dyDescent="0.25">
      <c r="A338" s="9">
        <v>44776</v>
      </c>
      <c r="B338">
        <v>171.08206200000001</v>
      </c>
      <c r="C338">
        <f t="shared" si="10"/>
        <v>1.616758407683427E-2</v>
      </c>
    </row>
    <row r="339" spans="1:3" x14ac:dyDescent="0.25">
      <c r="A339" s="9">
        <v>44777</v>
      </c>
      <c r="B339">
        <v>168.33831799999999</v>
      </c>
      <c r="C339">
        <f t="shared" si="10"/>
        <v>3.9660798712315738E-3</v>
      </c>
    </row>
    <row r="340" spans="1:3" x14ac:dyDescent="0.25">
      <c r="A340" s="9">
        <v>44778</v>
      </c>
      <c r="B340">
        <v>167.671997</v>
      </c>
      <c r="C340">
        <f t="shared" si="10"/>
        <v>5.3325465730653457E-3</v>
      </c>
    </row>
    <row r="341" spans="1:3" x14ac:dyDescent="0.25">
      <c r="A341" s="9">
        <v>44781</v>
      </c>
      <c r="B341">
        <v>166.780258</v>
      </c>
      <c r="C341">
        <f t="shared" si="10"/>
        <v>1.1747883760467963E-4</v>
      </c>
    </row>
    <row r="342" spans="1:3" x14ac:dyDescent="0.25">
      <c r="A342" s="9">
        <v>44782</v>
      </c>
      <c r="B342">
        <v>166.76066599999999</v>
      </c>
      <c r="C342">
        <f t="shared" si="10"/>
        <v>-2.87521665606362E-3</v>
      </c>
    </row>
    <row r="343" spans="1:3" x14ac:dyDescent="0.25">
      <c r="A343" s="9">
        <v>44783</v>
      </c>
      <c r="B343">
        <v>167.24082899999999</v>
      </c>
      <c r="C343">
        <f t="shared" si="10"/>
        <v>2.0900090151143021E-2</v>
      </c>
    </row>
    <row r="344" spans="1:3" x14ac:dyDescent="0.25">
      <c r="A344" s="9">
        <v>44784</v>
      </c>
      <c r="B344">
        <v>163.78175400000001</v>
      </c>
      <c r="C344">
        <f t="shared" si="10"/>
        <v>1.1069749130709822E-2</v>
      </c>
    </row>
    <row r="345" spans="1:3" x14ac:dyDescent="0.25">
      <c r="A345" s="9">
        <v>44785</v>
      </c>
      <c r="B345">
        <v>161.97872899999999</v>
      </c>
      <c r="C345">
        <f t="shared" si="10"/>
        <v>-4.7677867466234371E-3</v>
      </c>
    </row>
    <row r="346" spans="1:3" x14ac:dyDescent="0.25">
      <c r="A346" s="9">
        <v>44788</v>
      </c>
      <c r="B346">
        <v>162.75285299999999</v>
      </c>
      <c r="C346">
        <f t="shared" si="10"/>
        <v>-8.8714176169768528E-3</v>
      </c>
    </row>
    <row r="347" spans="1:3" x14ac:dyDescent="0.25">
      <c r="A347" s="9">
        <v>44789</v>
      </c>
      <c r="B347">
        <v>164.203125</v>
      </c>
      <c r="C347">
        <f t="shared" si="10"/>
        <v>-5.9564692826408333E-5</v>
      </c>
    </row>
    <row r="348" spans="1:3" x14ac:dyDescent="0.25">
      <c r="A348" s="9">
        <v>44790</v>
      </c>
      <c r="B348">
        <v>164.212906</v>
      </c>
      <c r="C348">
        <f t="shared" si="10"/>
        <v>4.8451819273713781E-3</v>
      </c>
    </row>
    <row r="349" spans="1:3" x14ac:dyDescent="0.25">
      <c r="A349" s="9">
        <v>44791</v>
      </c>
      <c r="B349">
        <v>163.41918899999999</v>
      </c>
      <c r="C349">
        <f t="shared" si="10"/>
        <v>-1.5115662478430665E-2</v>
      </c>
    </row>
    <row r="350" spans="1:3" x14ac:dyDescent="0.25">
      <c r="A350" s="9">
        <v>44792</v>
      </c>
      <c r="B350">
        <v>165.908142</v>
      </c>
      <c r="C350">
        <f t="shared" si="10"/>
        <v>3.5142293851194617E-3</v>
      </c>
    </row>
    <row r="351" spans="1:3" x14ac:dyDescent="0.25">
      <c r="A351" s="9">
        <v>44795</v>
      </c>
      <c r="B351">
        <v>165.32612599999999</v>
      </c>
      <c r="C351">
        <f t="shared" si="10"/>
        <v>8.7499015735914634E-3</v>
      </c>
    </row>
    <row r="352" spans="1:3" x14ac:dyDescent="0.25">
      <c r="A352" s="9">
        <v>44796</v>
      </c>
      <c r="B352">
        <v>163.88584900000001</v>
      </c>
      <c r="C352">
        <f t="shared" si="10"/>
        <v>3.3161626157873474E-3</v>
      </c>
    </row>
    <row r="353" spans="1:3" x14ac:dyDescent="0.25">
      <c r="A353" s="9">
        <v>44797</v>
      </c>
      <c r="B353">
        <v>163.343277</v>
      </c>
      <c r="C353">
        <f t="shared" si="10"/>
        <v>-9.3174366446117044E-3</v>
      </c>
    </row>
    <row r="354" spans="1:3" x14ac:dyDescent="0.25">
      <c r="A354" s="9">
        <v>44798</v>
      </c>
      <c r="B354">
        <v>164.87233000000001</v>
      </c>
      <c r="C354">
        <f t="shared" si="10"/>
        <v>1.726053846882129E-2</v>
      </c>
    </row>
    <row r="355" spans="1:3" x14ac:dyDescent="0.25">
      <c r="A355" s="9">
        <v>44799</v>
      </c>
      <c r="B355">
        <v>162.05096399999999</v>
      </c>
      <c r="C355">
        <f t="shared" si="10"/>
        <v>7.7611759030034875E-3</v>
      </c>
    </row>
    <row r="356" spans="1:3" x14ac:dyDescent="0.25">
      <c r="A356" s="9">
        <v>44802</v>
      </c>
      <c r="B356">
        <v>160.798126</v>
      </c>
      <c r="C356">
        <f t="shared" si="10"/>
        <v>3.5030660979632061E-3</v>
      </c>
    </row>
    <row r="357" spans="1:3" x14ac:dyDescent="0.25">
      <c r="A357" s="9">
        <v>44803</v>
      </c>
      <c r="B357">
        <v>160.23582500000001</v>
      </c>
      <c r="C357">
        <f t="shared" si="10"/>
        <v>6.7331763063660016E-3</v>
      </c>
    </row>
    <row r="358" spans="1:3" x14ac:dyDescent="0.25">
      <c r="A358" s="9">
        <v>44804</v>
      </c>
      <c r="B358">
        <v>159.16055299999999</v>
      </c>
      <c r="C358">
        <f t="shared" si="10"/>
        <v>-2.4490036521294375E-2</v>
      </c>
    </row>
    <row r="359" spans="1:3" x14ac:dyDescent="0.25">
      <c r="A359" s="9">
        <v>44805</v>
      </c>
      <c r="B359">
        <v>163.10652200000001</v>
      </c>
      <c r="C359">
        <f t="shared" si="10"/>
        <v>1.5850048728588237E-2</v>
      </c>
    </row>
    <row r="360" spans="1:3" x14ac:dyDescent="0.25">
      <c r="A360" s="9">
        <v>44806</v>
      </c>
      <c r="B360">
        <v>160.54165599999999</v>
      </c>
      <c r="C360">
        <f t="shared" si="10"/>
        <v>-2.6999305948116237E-3</v>
      </c>
    </row>
    <row r="361" spans="1:3" x14ac:dyDescent="0.25">
      <c r="A361" s="9">
        <v>44810</v>
      </c>
      <c r="B361">
        <v>160.97569300000001</v>
      </c>
      <c r="C361">
        <f t="shared" si="10"/>
        <v>-5.4393573199964422E-3</v>
      </c>
    </row>
    <row r="362" spans="1:3" x14ac:dyDescent="0.25">
      <c r="A362" s="9">
        <v>44811</v>
      </c>
      <c r="B362">
        <v>161.85368299999999</v>
      </c>
      <c r="C362">
        <f t="shared" si="10"/>
        <v>-8.0131616062462177E-3</v>
      </c>
    </row>
    <row r="363" spans="1:3" x14ac:dyDescent="0.25">
      <c r="A363" s="9">
        <v>44812</v>
      </c>
      <c r="B363">
        <v>163.15585300000001</v>
      </c>
      <c r="C363">
        <f t="shared" si="10"/>
        <v>-1.9329310254742333E-3</v>
      </c>
    </row>
    <row r="364" spans="1:3" x14ac:dyDescent="0.25">
      <c r="A364" s="9">
        <v>44813</v>
      </c>
      <c r="B364">
        <v>163.47152700000001</v>
      </c>
      <c r="C364">
        <f t="shared" si="10"/>
        <v>4.2255427171645116E-4</v>
      </c>
    </row>
    <row r="365" spans="1:3" x14ac:dyDescent="0.25">
      <c r="A365" s="9">
        <v>44816</v>
      </c>
      <c r="B365">
        <v>163.402466</v>
      </c>
      <c r="C365">
        <f t="shared" si="10"/>
        <v>2.6364841410248759E-2</v>
      </c>
    </row>
    <row r="366" spans="1:3" x14ac:dyDescent="0.25">
      <c r="A366" s="9">
        <v>44817</v>
      </c>
      <c r="B366">
        <v>159.15068099999999</v>
      </c>
      <c r="C366">
        <f t="shared" si="10"/>
        <v>-2.0430890798429604E-2</v>
      </c>
    </row>
    <row r="367" spans="1:3" x14ac:dyDescent="0.25">
      <c r="A367" s="9">
        <v>44818</v>
      </c>
      <c r="B367">
        <v>162.43571499999999</v>
      </c>
      <c r="C367">
        <f t="shared" si="10"/>
        <v>-2.5474354256951599E-3</v>
      </c>
    </row>
    <row r="368" spans="1:3" x14ac:dyDescent="0.25">
      <c r="A368" s="9">
        <v>44819</v>
      </c>
      <c r="B368">
        <v>162.85003699999999</v>
      </c>
      <c r="C368">
        <f t="shared" si="10"/>
        <v>-1.5150001985550707E-2</v>
      </c>
    </row>
    <row r="369" spans="1:3" x14ac:dyDescent="0.25">
      <c r="A369" s="9">
        <v>44820</v>
      </c>
      <c r="B369">
        <v>165.33599899999999</v>
      </c>
      <c r="C369">
        <f t="shared" si="10"/>
        <v>7.9070799679094011E-3</v>
      </c>
    </row>
    <row r="370" spans="1:3" x14ac:dyDescent="0.25">
      <c r="A370" s="9">
        <v>44823</v>
      </c>
      <c r="B370">
        <v>164.033829</v>
      </c>
      <c r="C370">
        <f t="shared" si="10"/>
        <v>7.9095302451500354E-3</v>
      </c>
    </row>
    <row r="371" spans="1:3" x14ac:dyDescent="0.25">
      <c r="A371" s="9">
        <v>44824</v>
      </c>
      <c r="B371">
        <v>162.74151599999999</v>
      </c>
      <c r="C371">
        <f t="shared" si="10"/>
        <v>1.029705381845533E-2</v>
      </c>
    </row>
    <row r="372" spans="1:3" x14ac:dyDescent="0.25">
      <c r="A372" s="9">
        <v>44825</v>
      </c>
      <c r="B372">
        <v>161.07435599999999</v>
      </c>
      <c r="C372">
        <f t="shared" si="10"/>
        <v>-1.7604917413517364E-2</v>
      </c>
    </row>
    <row r="373" spans="1:3" x14ac:dyDescent="0.25">
      <c r="A373" s="9">
        <v>44826</v>
      </c>
      <c r="B373">
        <v>163.93516500000001</v>
      </c>
      <c r="C373">
        <f t="shared" si="10"/>
        <v>-3.2442784886515209E-3</v>
      </c>
    </row>
    <row r="374" spans="1:3" x14ac:dyDescent="0.25">
      <c r="A374" s="9">
        <v>44827</v>
      </c>
      <c r="B374">
        <v>164.46788000000001</v>
      </c>
      <c r="C374">
        <f t="shared" si="10"/>
        <v>6.1369538257541045E-3</v>
      </c>
    </row>
    <row r="375" spans="1:3" x14ac:dyDescent="0.25">
      <c r="A375" s="9">
        <v>44830</v>
      </c>
      <c r="B375">
        <v>163.46163899999999</v>
      </c>
      <c r="C375">
        <f t="shared" si="10"/>
        <v>4.5970084263188826E-3</v>
      </c>
    </row>
    <row r="376" spans="1:3" x14ac:dyDescent="0.25">
      <c r="A376" s="9">
        <v>44831</v>
      </c>
      <c r="B376">
        <v>162.711929</v>
      </c>
      <c r="C376">
        <f t="shared" si="10"/>
        <v>-8.5722513943405285E-3</v>
      </c>
    </row>
    <row r="377" spans="1:3" x14ac:dyDescent="0.25">
      <c r="A377" s="9">
        <v>44832</v>
      </c>
      <c r="B377">
        <v>164.11273199999999</v>
      </c>
      <c r="C377">
        <f t="shared" si="10"/>
        <v>1.1061211968317417E-2</v>
      </c>
    </row>
    <row r="378" spans="1:3" x14ac:dyDescent="0.25">
      <c r="A378" s="9">
        <v>44833</v>
      </c>
      <c r="B378">
        <v>162.30744899999999</v>
      </c>
      <c r="C378">
        <f t="shared" si="10"/>
        <v>7.1365385040093234E-3</v>
      </c>
    </row>
    <row r="379" spans="1:3" x14ac:dyDescent="0.25">
      <c r="A379" s="9">
        <v>44834</v>
      </c>
      <c r="B379">
        <v>161.15325899999999</v>
      </c>
      <c r="C379">
        <f t="shared" si="10"/>
        <v>9.7990165373176103E-4</v>
      </c>
    </row>
    <row r="380" spans="1:3" x14ac:dyDescent="0.25">
      <c r="A380" s="9">
        <v>44837</v>
      </c>
      <c r="B380">
        <v>160.99542199999999</v>
      </c>
      <c r="C380">
        <f t="shared" si="10"/>
        <v>-1.4719592211697732E-2</v>
      </c>
    </row>
    <row r="381" spans="1:3" x14ac:dyDescent="0.25">
      <c r="A381" s="9">
        <v>44838</v>
      </c>
      <c r="B381">
        <v>163.38273599999999</v>
      </c>
      <c r="C381">
        <f t="shared" si="10"/>
        <v>3.0841032372229318E-3</v>
      </c>
    </row>
    <row r="382" spans="1:3" x14ac:dyDescent="0.25">
      <c r="A382" s="9">
        <v>44839</v>
      </c>
      <c r="B382">
        <v>162.87962300000001</v>
      </c>
      <c r="C382">
        <f t="shared" si="10"/>
        <v>1.9571261705484046E-2</v>
      </c>
    </row>
    <row r="383" spans="1:3" x14ac:dyDescent="0.25">
      <c r="A383" s="9">
        <v>44840</v>
      </c>
      <c r="B383">
        <v>159.72285500000001</v>
      </c>
      <c r="C383">
        <f t="shared" si="10"/>
        <v>1.0617618275431407E-2</v>
      </c>
    </row>
    <row r="384" spans="1:3" x14ac:dyDescent="0.25">
      <c r="A384" s="9">
        <v>44841</v>
      </c>
      <c r="B384">
        <v>158.03595000000001</v>
      </c>
      <c r="C384">
        <f t="shared" si="10"/>
        <v>-1.3100331358522875E-3</v>
      </c>
    </row>
    <row r="385" spans="1:3" x14ac:dyDescent="0.25">
      <c r="A385" s="9">
        <v>44844</v>
      </c>
      <c r="B385">
        <v>158.24311800000001</v>
      </c>
      <c r="C385">
        <f t="shared" si="10"/>
        <v>-1.4359288750704009E-2</v>
      </c>
    </row>
    <row r="386" spans="1:3" x14ac:dyDescent="0.25">
      <c r="A386" s="9">
        <v>44845</v>
      </c>
      <c r="B386">
        <v>160.531769</v>
      </c>
      <c r="C386">
        <f t="shared" si="10"/>
        <v>2.457385656448425E-4</v>
      </c>
    </row>
    <row r="387" spans="1:3" x14ac:dyDescent="0.25">
      <c r="A387" s="9">
        <v>44846</v>
      </c>
      <c r="B387">
        <v>160.49232499999999</v>
      </c>
      <c r="C387">
        <f t="shared" ref="C387:C450" si="11">LN(B387/B388)</f>
        <v>-1.5007532122983192E-2</v>
      </c>
    </row>
    <row r="388" spans="1:3" x14ac:dyDescent="0.25">
      <c r="A388" s="9">
        <v>44847</v>
      </c>
      <c r="B388">
        <v>162.919083</v>
      </c>
      <c r="C388">
        <f t="shared" si="11"/>
        <v>4.1866787021801457E-3</v>
      </c>
    </row>
    <row r="389" spans="1:3" x14ac:dyDescent="0.25">
      <c r="A389" s="9">
        <v>44848</v>
      </c>
      <c r="B389">
        <v>162.23841899999999</v>
      </c>
      <c r="C389">
        <f t="shared" si="11"/>
        <v>-1.2868225537693014E-2</v>
      </c>
    </row>
    <row r="390" spans="1:3" x14ac:dyDescent="0.25">
      <c r="A390" s="9">
        <v>44851</v>
      </c>
      <c r="B390">
        <v>164.33963</v>
      </c>
      <c r="C390">
        <f t="shared" si="11"/>
        <v>3.4877307100051195E-3</v>
      </c>
    </row>
    <row r="391" spans="1:3" x14ac:dyDescent="0.25">
      <c r="A391" s="9">
        <v>44852</v>
      </c>
      <c r="B391">
        <v>163.76745600000001</v>
      </c>
      <c r="C391">
        <f t="shared" si="11"/>
        <v>7.9830175445487032E-3</v>
      </c>
    </row>
    <row r="392" spans="1:3" x14ac:dyDescent="0.25">
      <c r="A392" s="9">
        <v>44853</v>
      </c>
      <c r="B392">
        <v>162.46530200000001</v>
      </c>
      <c r="C392">
        <f t="shared" si="11"/>
        <v>-2.5469659560617658E-3</v>
      </c>
    </row>
    <row r="393" spans="1:3" x14ac:dyDescent="0.25">
      <c r="A393" s="9">
        <v>44854</v>
      </c>
      <c r="B393">
        <v>162.87962300000001</v>
      </c>
      <c r="C393">
        <f t="shared" si="11"/>
        <v>-2.1569390340646612E-2</v>
      </c>
    </row>
    <row r="394" spans="1:3" x14ac:dyDescent="0.25">
      <c r="A394" s="9">
        <v>44855</v>
      </c>
      <c r="B394">
        <v>166.43100000000001</v>
      </c>
      <c r="C394">
        <f t="shared" si="11"/>
        <v>-1.3365225422406228E-2</v>
      </c>
    </row>
    <row r="395" spans="1:3" x14ac:dyDescent="0.25">
      <c r="A395" s="9">
        <v>44858</v>
      </c>
      <c r="B395">
        <v>168.67031900000001</v>
      </c>
      <c r="C395">
        <f t="shared" si="11"/>
        <v>1.5802275446667301E-3</v>
      </c>
    </row>
    <row r="396" spans="1:3" x14ac:dyDescent="0.25">
      <c r="A396" s="9">
        <v>44859</v>
      </c>
      <c r="B396">
        <v>168.40399199999999</v>
      </c>
      <c r="C396">
        <f t="shared" si="11"/>
        <v>-8.7483548204413397E-3</v>
      </c>
    </row>
    <row r="397" spans="1:3" x14ac:dyDescent="0.25">
      <c r="A397" s="9">
        <v>44860</v>
      </c>
      <c r="B397">
        <v>169.883713</v>
      </c>
      <c r="C397">
        <f t="shared" si="11"/>
        <v>-5.8051103253276633E-4</v>
      </c>
    </row>
    <row r="398" spans="1:3" x14ac:dyDescent="0.25">
      <c r="A398" s="9">
        <v>44861</v>
      </c>
      <c r="B398">
        <v>169.982361</v>
      </c>
      <c r="C398">
        <f t="shared" si="11"/>
        <v>-1.474758870131394E-2</v>
      </c>
    </row>
    <row r="399" spans="1:3" x14ac:dyDescent="0.25">
      <c r="A399" s="9">
        <v>44862</v>
      </c>
      <c r="B399">
        <v>172.507767</v>
      </c>
      <c r="C399">
        <f t="shared" si="11"/>
        <v>5.1598283339586871E-3</v>
      </c>
    </row>
    <row r="400" spans="1:3" x14ac:dyDescent="0.25">
      <c r="A400" s="9">
        <v>44865</v>
      </c>
      <c r="B400">
        <v>171.61994899999999</v>
      </c>
      <c r="C400">
        <f t="shared" si="11"/>
        <v>5.0712993845068747E-3</v>
      </c>
    </row>
    <row r="401" spans="1:3" x14ac:dyDescent="0.25">
      <c r="A401" s="9">
        <v>44866</v>
      </c>
      <c r="B401">
        <v>170.75181599999999</v>
      </c>
      <c r="C401">
        <f t="shared" si="11"/>
        <v>1.5487044570181385E-2</v>
      </c>
    </row>
    <row r="402" spans="1:3" x14ac:dyDescent="0.25">
      <c r="A402" s="9">
        <v>44867</v>
      </c>
      <c r="B402">
        <v>168.127747</v>
      </c>
      <c r="C402">
        <f t="shared" si="11"/>
        <v>-1.7002478880678402E-3</v>
      </c>
    </row>
    <row r="403" spans="1:3" x14ac:dyDescent="0.25">
      <c r="A403" s="9">
        <v>44868</v>
      </c>
      <c r="B403">
        <v>168.413849</v>
      </c>
      <c r="C403">
        <f t="shared" si="11"/>
        <v>-4.4418031631719779E-3</v>
      </c>
    </row>
    <row r="404" spans="1:3" x14ac:dyDescent="0.25">
      <c r="A404" s="9">
        <v>44869</v>
      </c>
      <c r="B404">
        <v>169.16357400000001</v>
      </c>
      <c r="C404">
        <f t="shared" si="11"/>
        <v>-8.7093370899408856E-3</v>
      </c>
    </row>
    <row r="405" spans="1:3" x14ac:dyDescent="0.25">
      <c r="A405" s="9">
        <v>44872</v>
      </c>
      <c r="B405">
        <v>170.64331100000001</v>
      </c>
      <c r="C405">
        <f t="shared" si="11"/>
        <v>-4.9592982371470746E-3</v>
      </c>
    </row>
    <row r="406" spans="1:3" x14ac:dyDescent="0.25">
      <c r="A406" s="9">
        <v>44873</v>
      </c>
      <c r="B406">
        <v>171.49168399999999</v>
      </c>
      <c r="C406">
        <f t="shared" si="11"/>
        <v>8.0279542534646958E-3</v>
      </c>
    </row>
    <row r="407" spans="1:3" x14ac:dyDescent="0.25">
      <c r="A407" s="9">
        <v>44874</v>
      </c>
      <c r="B407">
        <v>170.12046799999999</v>
      </c>
      <c r="C407">
        <f t="shared" si="11"/>
        <v>-1.164542742516528E-2</v>
      </c>
    </row>
    <row r="408" spans="1:3" x14ac:dyDescent="0.25">
      <c r="A408" s="9">
        <v>44875</v>
      </c>
      <c r="B408">
        <v>172.11317399999999</v>
      </c>
      <c r="C408">
        <f t="shared" si="11"/>
        <v>3.0375831275394668E-2</v>
      </c>
    </row>
    <row r="409" spans="1:3" x14ac:dyDescent="0.25">
      <c r="A409" s="9">
        <v>44876</v>
      </c>
      <c r="B409">
        <v>166.96369899999999</v>
      </c>
      <c r="C409">
        <f t="shared" si="11"/>
        <v>-1.5594186481268202E-2</v>
      </c>
    </row>
    <row r="410" spans="1:3" x14ac:dyDescent="0.25">
      <c r="A410" s="9">
        <v>44879</v>
      </c>
      <c r="B410">
        <v>169.58776900000001</v>
      </c>
      <c r="C410">
        <f t="shared" si="11"/>
        <v>-2.7883268760966343E-3</v>
      </c>
    </row>
    <row r="411" spans="1:3" x14ac:dyDescent="0.25">
      <c r="A411" s="9">
        <v>44880</v>
      </c>
      <c r="B411">
        <v>170.061295</v>
      </c>
      <c r="C411">
        <f t="shared" si="11"/>
        <v>-6.1876496105163761E-3</v>
      </c>
    </row>
    <row r="412" spans="1:3" x14ac:dyDescent="0.25">
      <c r="A412" s="9">
        <v>44881</v>
      </c>
      <c r="B412">
        <v>171.116837</v>
      </c>
      <c r="C412">
        <f t="shared" si="11"/>
        <v>-8.0386269149631869E-3</v>
      </c>
    </row>
    <row r="413" spans="1:3" x14ac:dyDescent="0.25">
      <c r="A413" s="9">
        <v>44882</v>
      </c>
      <c r="B413">
        <v>172.49792500000001</v>
      </c>
      <c r="C413">
        <f t="shared" si="11"/>
        <v>-7.6339747572735971E-3</v>
      </c>
    </row>
    <row r="414" spans="1:3" x14ac:dyDescent="0.25">
      <c r="A414" s="9">
        <v>44883</v>
      </c>
      <c r="B414">
        <v>173.81980899999999</v>
      </c>
      <c r="C414">
        <f t="shared" si="11"/>
        <v>-5.1277006049933148E-3</v>
      </c>
    </row>
    <row r="415" spans="1:3" x14ac:dyDescent="0.25">
      <c r="A415" s="9">
        <v>44886</v>
      </c>
      <c r="B415">
        <v>174.71339399999999</v>
      </c>
      <c r="C415">
        <f t="shared" si="11"/>
        <v>-4.8187563643880046E-3</v>
      </c>
    </row>
    <row r="416" spans="1:3" x14ac:dyDescent="0.25">
      <c r="A416" s="9">
        <v>44887</v>
      </c>
      <c r="B416">
        <v>175.55732699999999</v>
      </c>
      <c r="C416">
        <f t="shared" si="11"/>
        <v>-1.0738813285021769E-3</v>
      </c>
    </row>
    <row r="417" spans="1:3" x14ac:dyDescent="0.25">
      <c r="A417" s="9">
        <v>44888</v>
      </c>
      <c r="B417">
        <v>175.74595600000001</v>
      </c>
      <c r="C417">
        <f t="shared" si="11"/>
        <v>-1.2985491501129468E-3</v>
      </c>
    </row>
    <row r="418" spans="1:3" x14ac:dyDescent="0.25">
      <c r="A418" s="9">
        <v>44890</v>
      </c>
      <c r="B418">
        <v>175.97431900000001</v>
      </c>
      <c r="C418">
        <f t="shared" si="11"/>
        <v>-5.0764976191151813E-4</v>
      </c>
    </row>
    <row r="419" spans="1:3" x14ac:dyDescent="0.25">
      <c r="A419" s="9">
        <v>44893</v>
      </c>
      <c r="B419">
        <v>176.06367499999999</v>
      </c>
      <c r="C419">
        <f t="shared" si="11"/>
        <v>7.0171464764980642E-3</v>
      </c>
    </row>
    <row r="420" spans="1:3" x14ac:dyDescent="0.25">
      <c r="A420" s="9">
        <v>44894</v>
      </c>
      <c r="B420">
        <v>174.83253500000001</v>
      </c>
      <c r="C420">
        <f t="shared" si="11"/>
        <v>-1.0788330119157669E-2</v>
      </c>
    </row>
    <row r="421" spans="1:3" x14ac:dyDescent="0.25">
      <c r="A421" s="9">
        <v>44895</v>
      </c>
      <c r="B421">
        <v>176.72889699999999</v>
      </c>
      <c r="C421">
        <f t="shared" si="11"/>
        <v>-4.1486595193874548E-3</v>
      </c>
    </row>
    <row r="422" spans="1:3" x14ac:dyDescent="0.25">
      <c r="A422" s="9">
        <v>44896</v>
      </c>
      <c r="B422">
        <v>177.46360799999999</v>
      </c>
      <c r="C422">
        <f t="shared" si="11"/>
        <v>-7.8299200598313135E-4</v>
      </c>
    </row>
    <row r="423" spans="1:3" x14ac:dyDescent="0.25">
      <c r="A423" s="9">
        <v>44897</v>
      </c>
      <c r="B423">
        <v>177.60261499999999</v>
      </c>
      <c r="C423">
        <f t="shared" si="11"/>
        <v>5.5920778068546217E-4</v>
      </c>
    </row>
    <row r="424" spans="1:3" x14ac:dyDescent="0.25">
      <c r="A424" s="9">
        <v>44900</v>
      </c>
      <c r="B424">
        <v>177.50332599999999</v>
      </c>
      <c r="C424">
        <f t="shared" si="11"/>
        <v>1.5103961109614112E-2</v>
      </c>
    </row>
    <row r="425" spans="1:3" x14ac:dyDescent="0.25">
      <c r="A425" s="9">
        <v>44901</v>
      </c>
      <c r="B425">
        <v>174.842468</v>
      </c>
      <c r="C425">
        <f t="shared" si="11"/>
        <v>-6.0576449029618468E-3</v>
      </c>
    </row>
    <row r="426" spans="1:3" x14ac:dyDescent="0.25">
      <c r="A426" s="9">
        <v>44902</v>
      </c>
      <c r="B426">
        <v>175.90481600000001</v>
      </c>
      <c r="C426">
        <f t="shared" si="11"/>
        <v>-1.6931019454890413E-4</v>
      </c>
    </row>
    <row r="427" spans="1:3" x14ac:dyDescent="0.25">
      <c r="A427" s="9">
        <v>44903</v>
      </c>
      <c r="B427">
        <v>175.93460099999999</v>
      </c>
      <c r="C427">
        <f t="shared" si="11"/>
        <v>8.2733850279629439E-3</v>
      </c>
    </row>
    <row r="428" spans="1:3" x14ac:dyDescent="0.25">
      <c r="A428" s="9">
        <v>44904</v>
      </c>
      <c r="B428">
        <v>174.48503099999999</v>
      </c>
      <c r="C428">
        <f t="shared" si="11"/>
        <v>-1.1878657798762479E-2</v>
      </c>
    </row>
    <row r="429" spans="1:3" x14ac:dyDescent="0.25">
      <c r="A429" s="9">
        <v>44907</v>
      </c>
      <c r="B429">
        <v>176.57003800000001</v>
      </c>
      <c r="C429">
        <f t="shared" si="11"/>
        <v>-7.6740172782649848E-3</v>
      </c>
    </row>
    <row r="430" spans="1:3" x14ac:dyDescent="0.25">
      <c r="A430" s="9">
        <v>44908</v>
      </c>
      <c r="B430">
        <v>177.930252</v>
      </c>
      <c r="C430">
        <f t="shared" si="11"/>
        <v>-3.0642893439961866E-3</v>
      </c>
    </row>
    <row r="431" spans="1:3" x14ac:dyDescent="0.25">
      <c r="A431" s="9">
        <v>44909</v>
      </c>
      <c r="B431">
        <v>178.47631799999999</v>
      </c>
      <c r="C431">
        <f t="shared" si="11"/>
        <v>1.2708326061264147E-2</v>
      </c>
    </row>
    <row r="432" spans="1:3" x14ac:dyDescent="0.25">
      <c r="A432" s="9">
        <v>44910</v>
      </c>
      <c r="B432">
        <v>176.222534</v>
      </c>
      <c r="C432">
        <f t="shared" si="11"/>
        <v>1.0307055612616996E-2</v>
      </c>
    </row>
    <row r="433" spans="1:3" x14ac:dyDescent="0.25">
      <c r="A433" s="9">
        <v>44911</v>
      </c>
      <c r="B433">
        <v>174.415527</v>
      </c>
      <c r="C433">
        <f t="shared" si="11"/>
        <v>1.0821633455880626E-3</v>
      </c>
    </row>
    <row r="434" spans="1:3" x14ac:dyDescent="0.25">
      <c r="A434" s="9">
        <v>44914</v>
      </c>
      <c r="B434">
        <v>174.22688299999999</v>
      </c>
      <c r="C434">
        <f t="shared" si="11"/>
        <v>-1.0821633455880058E-3</v>
      </c>
    </row>
    <row r="435" spans="1:3" x14ac:dyDescent="0.25">
      <c r="A435" s="9">
        <v>44915</v>
      </c>
      <c r="B435">
        <v>174.415527</v>
      </c>
      <c r="C435">
        <f t="shared" si="11"/>
        <v>-1.1376885408213916E-2</v>
      </c>
    </row>
    <row r="436" spans="1:3" x14ac:dyDescent="0.25">
      <c r="A436" s="9">
        <v>44916</v>
      </c>
      <c r="B436">
        <v>176.41116299999999</v>
      </c>
      <c r="C436">
        <f t="shared" si="11"/>
        <v>3.6648659507219745E-3</v>
      </c>
    </row>
    <row r="437" spans="1:3" x14ac:dyDescent="0.25">
      <c r="A437" s="9">
        <v>44917</v>
      </c>
      <c r="B437">
        <v>175.76582300000001</v>
      </c>
      <c r="C437">
        <f t="shared" si="11"/>
        <v>-2.5386683358234064E-3</v>
      </c>
    </row>
    <row r="438" spans="1:3" x14ac:dyDescent="0.25">
      <c r="A438" s="9">
        <v>44918</v>
      </c>
      <c r="B438">
        <v>176.21260100000001</v>
      </c>
      <c r="C438">
        <f t="shared" si="11"/>
        <v>2.8181297101137335E-4</v>
      </c>
    </row>
    <row r="439" spans="1:3" x14ac:dyDescent="0.25">
      <c r="A439" s="9">
        <v>44922</v>
      </c>
      <c r="B439">
        <v>176.162949</v>
      </c>
      <c r="C439">
        <f t="shared" si="11"/>
        <v>4.3490677190774554E-3</v>
      </c>
    </row>
    <row r="440" spans="1:3" x14ac:dyDescent="0.25">
      <c r="A440" s="9">
        <v>44923</v>
      </c>
      <c r="B440">
        <v>175.39846800000001</v>
      </c>
      <c r="C440">
        <f t="shared" si="11"/>
        <v>-5.0815811493509352E-3</v>
      </c>
    </row>
    <row r="441" spans="1:3" x14ac:dyDescent="0.25">
      <c r="A441" s="9">
        <v>44924</v>
      </c>
      <c r="B441">
        <v>176.29203799999999</v>
      </c>
      <c r="C441">
        <f t="shared" si="11"/>
        <v>5.1383050323417839E-3</v>
      </c>
    </row>
    <row r="442" spans="1:3" x14ac:dyDescent="0.25">
      <c r="A442" s="9">
        <v>44925</v>
      </c>
      <c r="B442">
        <v>175.388519</v>
      </c>
      <c r="C442">
        <f t="shared" si="11"/>
        <v>-8.6801379231162146E-3</v>
      </c>
    </row>
    <row r="443" spans="1:3" x14ac:dyDescent="0.25">
      <c r="A443" s="9">
        <v>44929</v>
      </c>
      <c r="B443">
        <v>176.917542</v>
      </c>
      <c r="C443">
        <f t="shared" si="11"/>
        <v>-1.0828418910951595E-2</v>
      </c>
    </row>
    <row r="444" spans="1:3" x14ac:dyDescent="0.25">
      <c r="A444" s="9">
        <v>44930</v>
      </c>
      <c r="B444">
        <v>178.84368900000001</v>
      </c>
      <c r="C444">
        <f t="shared" si="11"/>
        <v>7.4109978571666865E-3</v>
      </c>
    </row>
    <row r="445" spans="1:3" x14ac:dyDescent="0.25">
      <c r="A445" s="9">
        <v>44931</v>
      </c>
      <c r="B445">
        <v>177.523178</v>
      </c>
      <c r="C445">
        <f t="shared" si="11"/>
        <v>-8.0769499741718143E-3</v>
      </c>
    </row>
    <row r="446" spans="1:3" x14ac:dyDescent="0.25">
      <c r="A446" s="9">
        <v>44932</v>
      </c>
      <c r="B446">
        <v>178.96283</v>
      </c>
      <c r="C446">
        <f t="shared" si="11"/>
        <v>2.6250034487278039E-2</v>
      </c>
    </row>
    <row r="447" spans="1:3" x14ac:dyDescent="0.25">
      <c r="A447" s="9">
        <v>44935</v>
      </c>
      <c r="B447">
        <v>174.32617200000001</v>
      </c>
      <c r="C447">
        <f t="shared" si="11"/>
        <v>2.3948872330702932E-3</v>
      </c>
    </row>
    <row r="448" spans="1:3" x14ac:dyDescent="0.25">
      <c r="A448" s="9">
        <v>44936</v>
      </c>
      <c r="B448">
        <v>173.90917999999999</v>
      </c>
      <c r="C448">
        <f t="shared" si="11"/>
        <v>1.5998145325791116E-3</v>
      </c>
    </row>
    <row r="449" spans="1:3" x14ac:dyDescent="0.25">
      <c r="A449" s="9">
        <v>44937</v>
      </c>
      <c r="B449">
        <v>173.63118</v>
      </c>
      <c r="C449">
        <f t="shared" si="11"/>
        <v>5.0447373096254369E-3</v>
      </c>
    </row>
    <row r="450" spans="1:3" x14ac:dyDescent="0.25">
      <c r="A450" s="9">
        <v>44938</v>
      </c>
      <c r="B450">
        <v>172.757462</v>
      </c>
      <c r="C450">
        <f t="shared" si="11"/>
        <v>3.2813520191527419E-3</v>
      </c>
    </row>
    <row r="451" spans="1:3" x14ac:dyDescent="0.25">
      <c r="A451" s="9">
        <v>44939</v>
      </c>
      <c r="B451">
        <v>172.19151299999999</v>
      </c>
      <c r="C451">
        <f t="shared" ref="C451:C505" si="12">LN(B451/B452)</f>
        <v>6.1886769752706669E-3</v>
      </c>
    </row>
    <row r="452" spans="1:3" x14ac:dyDescent="0.25">
      <c r="A452" s="9">
        <v>44943</v>
      </c>
      <c r="B452">
        <v>171.129166</v>
      </c>
      <c r="C452">
        <f t="shared" si="12"/>
        <v>1.5199660246857934E-2</v>
      </c>
    </row>
    <row r="453" spans="1:3" x14ac:dyDescent="0.25">
      <c r="A453" s="9">
        <v>44944</v>
      </c>
      <c r="B453">
        <v>168.547729</v>
      </c>
      <c r="C453">
        <f t="shared" si="12"/>
        <v>1.3557098779773977E-3</v>
      </c>
    </row>
    <row r="454" spans="1:3" x14ac:dyDescent="0.25">
      <c r="A454" s="9">
        <v>44945</v>
      </c>
      <c r="B454">
        <v>168.31938199999999</v>
      </c>
      <c r="C454">
        <f t="shared" si="12"/>
        <v>4.6708598946262926E-3</v>
      </c>
    </row>
    <row r="455" spans="1:3" x14ac:dyDescent="0.25">
      <c r="A455" s="9">
        <v>44946</v>
      </c>
      <c r="B455">
        <v>167.53501900000001</v>
      </c>
      <c r="C455">
        <f t="shared" si="12"/>
        <v>2.5515315648779861E-3</v>
      </c>
    </row>
    <row r="456" spans="1:3" x14ac:dyDescent="0.25">
      <c r="A456" s="9">
        <v>44949</v>
      </c>
      <c r="B456">
        <v>167.108093</v>
      </c>
      <c r="C456">
        <f t="shared" si="12"/>
        <v>0</v>
      </c>
    </row>
    <row r="457" spans="1:3" x14ac:dyDescent="0.25">
      <c r="A457" s="9">
        <v>44950</v>
      </c>
      <c r="B457">
        <v>167.108093</v>
      </c>
      <c r="C457">
        <f t="shared" si="12"/>
        <v>-7.1043529286903429E-3</v>
      </c>
    </row>
    <row r="458" spans="1:3" x14ac:dyDescent="0.25">
      <c r="A458" s="9">
        <v>44951</v>
      </c>
      <c r="B458">
        <v>168.29951500000001</v>
      </c>
      <c r="C458">
        <f t="shared" si="12"/>
        <v>3.6642916218143679E-3</v>
      </c>
    </row>
    <row r="459" spans="1:3" x14ac:dyDescent="0.25">
      <c r="A459" s="9">
        <v>44952</v>
      </c>
      <c r="B459">
        <v>167.68394499999999</v>
      </c>
      <c r="C459">
        <f t="shared" si="12"/>
        <v>3.9155373012662994E-3</v>
      </c>
    </row>
    <row r="460" spans="1:3" x14ac:dyDescent="0.25">
      <c r="A460" s="9">
        <v>44953</v>
      </c>
      <c r="B460">
        <v>167.02865600000001</v>
      </c>
      <c r="C460">
        <f t="shared" si="12"/>
        <v>3.7735692906854801E-2</v>
      </c>
    </row>
    <row r="461" spans="1:3" x14ac:dyDescent="0.25">
      <c r="A461" s="9">
        <v>44956</v>
      </c>
      <c r="B461">
        <v>160.843155</v>
      </c>
      <c r="C461">
        <f t="shared" si="12"/>
        <v>-8.7271847732294343E-3</v>
      </c>
    </row>
    <row r="462" spans="1:3" x14ac:dyDescent="0.25">
      <c r="A462" s="9">
        <v>44957</v>
      </c>
      <c r="B462">
        <v>162.253006</v>
      </c>
      <c r="C462">
        <f t="shared" si="12"/>
        <v>-9.1369314889034083E-3</v>
      </c>
    </row>
    <row r="463" spans="1:3" x14ac:dyDescent="0.25">
      <c r="A463" s="9">
        <v>44958</v>
      </c>
      <c r="B463">
        <v>163.74229399999999</v>
      </c>
      <c r="C463">
        <f t="shared" si="12"/>
        <v>-3.7523342019803009E-3</v>
      </c>
    </row>
    <row r="464" spans="1:3" x14ac:dyDescent="0.25">
      <c r="A464" s="9">
        <v>44959</v>
      </c>
      <c r="B464">
        <v>164.35786400000001</v>
      </c>
      <c r="C464">
        <f t="shared" si="12"/>
        <v>5.633794549851137E-3</v>
      </c>
    </row>
    <row r="465" spans="1:3" x14ac:dyDescent="0.25">
      <c r="A465" s="9">
        <v>44960</v>
      </c>
      <c r="B465">
        <v>163.43450899999999</v>
      </c>
      <c r="C465">
        <f t="shared" si="12"/>
        <v>7.6226812130689124E-3</v>
      </c>
    </row>
    <row r="466" spans="1:3" x14ac:dyDescent="0.25">
      <c r="A466" s="9">
        <v>44963</v>
      </c>
      <c r="B466">
        <v>162.19343599999999</v>
      </c>
      <c r="C466">
        <f t="shared" si="12"/>
        <v>-2.4475800231965828E-4</v>
      </c>
    </row>
    <row r="467" spans="1:3" x14ac:dyDescent="0.25">
      <c r="A467" s="9">
        <v>44964</v>
      </c>
      <c r="B467">
        <v>162.23313899999999</v>
      </c>
      <c r="C467">
        <f t="shared" si="12"/>
        <v>-1.2844300557387776E-3</v>
      </c>
    </row>
    <row r="468" spans="1:3" x14ac:dyDescent="0.25">
      <c r="A468" s="9">
        <v>44965</v>
      </c>
      <c r="B468">
        <v>162.44165000000001</v>
      </c>
      <c r="C468">
        <f t="shared" si="12"/>
        <v>1.3599858295628254E-2</v>
      </c>
    </row>
    <row r="469" spans="1:3" x14ac:dyDescent="0.25">
      <c r="A469" s="9">
        <v>44966</v>
      </c>
      <c r="B469">
        <v>160.247421</v>
      </c>
      <c r="C469">
        <f t="shared" si="12"/>
        <v>-4.6360759880646994E-3</v>
      </c>
    </row>
    <row r="470" spans="1:3" x14ac:dyDescent="0.25">
      <c r="A470" s="9">
        <v>44967</v>
      </c>
      <c r="B470">
        <v>160.992065</v>
      </c>
      <c r="C470">
        <f t="shared" si="12"/>
        <v>-3.6935639434127151E-3</v>
      </c>
    </row>
    <row r="471" spans="1:3" x14ac:dyDescent="0.25">
      <c r="A471" s="9">
        <v>44970</v>
      </c>
      <c r="B471">
        <v>161.58779899999999</v>
      </c>
      <c r="C471">
        <f t="shared" si="12"/>
        <v>4.3721318987696416E-3</v>
      </c>
    </row>
    <row r="472" spans="1:3" x14ac:dyDescent="0.25">
      <c r="A472" s="9">
        <v>44971</v>
      </c>
      <c r="B472">
        <v>160.882858</v>
      </c>
      <c r="C472">
        <f t="shared" si="12"/>
        <v>1.6614717847667201E-2</v>
      </c>
    </row>
    <row r="473" spans="1:3" x14ac:dyDescent="0.25">
      <c r="A473" s="9">
        <v>44972</v>
      </c>
      <c r="B473">
        <v>158.23191800000001</v>
      </c>
      <c r="C473">
        <f t="shared" si="12"/>
        <v>7.1155889280989041E-3</v>
      </c>
    </row>
    <row r="474" spans="1:3" x14ac:dyDescent="0.25">
      <c r="A474" s="9">
        <v>44973</v>
      </c>
      <c r="B474">
        <v>157.11000100000001</v>
      </c>
      <c r="C474">
        <f t="shared" si="12"/>
        <v>-2.0662139790010546E-2</v>
      </c>
    </row>
    <row r="475" spans="1:3" x14ac:dyDescent="0.25">
      <c r="A475" s="9">
        <v>44974</v>
      </c>
      <c r="B475">
        <v>160.38999899999999</v>
      </c>
      <c r="C475">
        <f t="shared" si="12"/>
        <v>1.5013310087517077E-2</v>
      </c>
    </row>
    <row r="476" spans="1:3" x14ac:dyDescent="0.25">
      <c r="A476" s="9">
        <v>44978</v>
      </c>
      <c r="B476">
        <v>158</v>
      </c>
      <c r="C476">
        <f t="shared" si="12"/>
        <v>1.3933816979621191E-3</v>
      </c>
    </row>
    <row r="477" spans="1:3" x14ac:dyDescent="0.25">
      <c r="A477" s="9">
        <v>44979</v>
      </c>
      <c r="B477">
        <v>157.779999</v>
      </c>
      <c r="C477">
        <f t="shared" si="12"/>
        <v>3.1696618941439477E-4</v>
      </c>
    </row>
    <row r="478" spans="1:3" x14ac:dyDescent="0.25">
      <c r="A478" s="9">
        <v>44980</v>
      </c>
      <c r="B478">
        <v>157.729996</v>
      </c>
      <c r="C478">
        <f t="shared" si="12"/>
        <v>1.122099766436687E-2</v>
      </c>
    </row>
    <row r="479" spans="1:3" x14ac:dyDescent="0.25">
      <c r="A479" s="9">
        <v>44981</v>
      </c>
      <c r="B479">
        <v>155.970001</v>
      </c>
      <c r="C479">
        <f t="shared" si="12"/>
        <v>2.1822601308234347E-3</v>
      </c>
    </row>
    <row r="480" spans="1:3" x14ac:dyDescent="0.25">
      <c r="A480" s="9">
        <v>44984</v>
      </c>
      <c r="B480">
        <v>155.63000500000001</v>
      </c>
      <c r="C480">
        <f t="shared" si="12"/>
        <v>1.5345634426440963E-2</v>
      </c>
    </row>
    <row r="481" spans="1:3" x14ac:dyDescent="0.25">
      <c r="A481" s="9">
        <v>44985</v>
      </c>
      <c r="B481">
        <v>153.259995</v>
      </c>
      <c r="C481">
        <f t="shared" si="12"/>
        <v>4.5122399122701088E-3</v>
      </c>
    </row>
    <row r="482" spans="1:3" x14ac:dyDescent="0.25">
      <c r="A482" s="9">
        <v>44986</v>
      </c>
      <c r="B482">
        <v>152.570007</v>
      </c>
      <c r="C482">
        <f t="shared" si="12"/>
        <v>7.8689925000872106E-4</v>
      </c>
    </row>
    <row r="483" spans="1:3" x14ac:dyDescent="0.25">
      <c r="A483" s="9">
        <v>44987</v>
      </c>
      <c r="B483">
        <v>152.449997</v>
      </c>
      <c r="C483">
        <f t="shared" si="12"/>
        <v>-1.0245836326076426E-2</v>
      </c>
    </row>
    <row r="484" spans="1:3" x14ac:dyDescent="0.25">
      <c r="A484" s="9">
        <v>44988</v>
      </c>
      <c r="B484">
        <v>154.020004</v>
      </c>
      <c r="C484">
        <f t="shared" si="12"/>
        <v>-9.9490063490141299E-3</v>
      </c>
    </row>
    <row r="485" spans="1:3" x14ac:dyDescent="0.25">
      <c r="A485" s="9">
        <v>44991</v>
      </c>
      <c r="B485">
        <v>155.55999800000001</v>
      </c>
      <c r="C485">
        <f t="shared" si="12"/>
        <v>9.4946750958645222E-3</v>
      </c>
    </row>
    <row r="486" spans="1:3" x14ac:dyDescent="0.25">
      <c r="A486" s="9">
        <v>44992</v>
      </c>
      <c r="B486">
        <v>154.08999600000001</v>
      </c>
      <c r="C486">
        <f t="shared" si="12"/>
        <v>7.3603262682181408E-3</v>
      </c>
    </row>
    <row r="487" spans="1:3" x14ac:dyDescent="0.25">
      <c r="A487" s="9">
        <v>44993</v>
      </c>
      <c r="B487">
        <v>152.96000699999999</v>
      </c>
      <c r="C487">
        <f t="shared" si="12"/>
        <v>1.1308482983919888E-2</v>
      </c>
    </row>
    <row r="488" spans="1:3" x14ac:dyDescent="0.25">
      <c r="A488" s="9">
        <v>44994</v>
      </c>
      <c r="B488">
        <v>151.240005</v>
      </c>
      <c r="C488">
        <f t="shared" si="12"/>
        <v>-2.4434286065927093E-3</v>
      </c>
    </row>
    <row r="489" spans="1:3" x14ac:dyDescent="0.25">
      <c r="A489" s="9">
        <v>44995</v>
      </c>
      <c r="B489">
        <v>151.61000100000001</v>
      </c>
      <c r="C489">
        <f t="shared" si="12"/>
        <v>-9.5185476256424411E-3</v>
      </c>
    </row>
    <row r="490" spans="1:3" x14ac:dyDescent="0.25">
      <c r="A490" s="9">
        <v>44998</v>
      </c>
      <c r="B490">
        <v>153.05999800000001</v>
      </c>
      <c r="C490">
        <f t="shared" si="12"/>
        <v>-5.6029856086294728E-3</v>
      </c>
    </row>
    <row r="491" spans="1:3" x14ac:dyDescent="0.25">
      <c r="A491" s="9">
        <v>44999</v>
      </c>
      <c r="B491">
        <v>153.91999799999999</v>
      </c>
      <c r="C491">
        <f t="shared" si="12"/>
        <v>-2.7898158972263455E-3</v>
      </c>
    </row>
    <row r="492" spans="1:3" x14ac:dyDescent="0.25">
      <c r="A492" s="9">
        <v>45000</v>
      </c>
      <c r="B492">
        <v>154.35000600000001</v>
      </c>
      <c r="C492">
        <f t="shared" si="12"/>
        <v>2.0754076767351467E-3</v>
      </c>
    </row>
    <row r="493" spans="1:3" x14ac:dyDescent="0.25">
      <c r="A493" s="9">
        <v>45001</v>
      </c>
      <c r="B493">
        <v>154.029999</v>
      </c>
      <c r="C493">
        <f t="shared" si="12"/>
        <v>1.0769948286556284E-2</v>
      </c>
    </row>
    <row r="494" spans="1:3" x14ac:dyDescent="0.25">
      <c r="A494" s="9">
        <v>45002</v>
      </c>
      <c r="B494">
        <v>152.38000500000001</v>
      </c>
      <c r="C494">
        <f t="shared" si="12"/>
        <v>-9.8606211200440545E-3</v>
      </c>
    </row>
    <row r="495" spans="1:3" x14ac:dyDescent="0.25">
      <c r="A495" s="9">
        <v>45005</v>
      </c>
      <c r="B495">
        <v>153.88999899999999</v>
      </c>
      <c r="C495">
        <f t="shared" si="12"/>
        <v>0</v>
      </c>
    </row>
    <row r="496" spans="1:3" x14ac:dyDescent="0.25">
      <c r="A496" s="9">
        <v>45006</v>
      </c>
      <c r="B496">
        <v>153.88999899999999</v>
      </c>
      <c r="C496">
        <f t="shared" si="12"/>
        <v>1.8627127283958128E-2</v>
      </c>
    </row>
    <row r="497" spans="1:3" x14ac:dyDescent="0.25">
      <c r="A497" s="9">
        <v>45007</v>
      </c>
      <c r="B497">
        <v>151.050003</v>
      </c>
      <c r="C497">
        <f t="shared" si="12"/>
        <v>-5.2949897247461092E-4</v>
      </c>
    </row>
    <row r="498" spans="1:3" x14ac:dyDescent="0.25">
      <c r="A498" s="9">
        <v>45008</v>
      </c>
      <c r="B498">
        <v>151.13000500000001</v>
      </c>
      <c r="C498">
        <f t="shared" si="12"/>
        <v>-1.0007253209156394E-2</v>
      </c>
    </row>
    <row r="499" spans="1:3" x14ac:dyDescent="0.25">
      <c r="A499" s="9">
        <v>45009</v>
      </c>
      <c r="B499">
        <v>152.64999399999999</v>
      </c>
      <c r="C499">
        <f t="shared" si="12"/>
        <v>-4.2491255719548978E-3</v>
      </c>
    </row>
    <row r="500" spans="1:3" x14ac:dyDescent="0.25">
      <c r="A500" s="9">
        <v>45012</v>
      </c>
      <c r="B500">
        <v>153.300003</v>
      </c>
      <c r="C500">
        <f t="shared" si="12"/>
        <v>9.7011507513865003E-3</v>
      </c>
    </row>
    <row r="501" spans="1:3" x14ac:dyDescent="0.25">
      <c r="A501" s="9">
        <v>45013</v>
      </c>
      <c r="B501">
        <v>151.820007</v>
      </c>
      <c r="C501">
        <f t="shared" si="12"/>
        <v>-9.7663475810460323E-3</v>
      </c>
    </row>
    <row r="502" spans="1:3" x14ac:dyDescent="0.25">
      <c r="A502" s="9">
        <v>45014</v>
      </c>
      <c r="B502">
        <v>153.30999800000001</v>
      </c>
      <c r="C502">
        <f t="shared" si="12"/>
        <v>-7.8238905680255168E-4</v>
      </c>
    </row>
    <row r="503" spans="1:3" x14ac:dyDescent="0.25">
      <c r="A503" s="9">
        <v>45015</v>
      </c>
      <c r="B503">
        <v>153.429993</v>
      </c>
      <c r="C503">
        <f t="shared" si="12"/>
        <v>-1.018072558554468E-2</v>
      </c>
    </row>
    <row r="504" spans="1:3" x14ac:dyDescent="0.25">
      <c r="A504" s="9">
        <v>45016</v>
      </c>
      <c r="B504">
        <v>155</v>
      </c>
      <c r="C504">
        <f t="shared" si="12"/>
        <v>-1.1864855970547896E-2</v>
      </c>
    </row>
    <row r="505" spans="1:3" x14ac:dyDescent="0.25">
      <c r="A505" s="9">
        <v>45019</v>
      </c>
      <c r="B505">
        <v>156.85000600000001</v>
      </c>
      <c r="C505">
        <f t="shared" si="12"/>
        <v>-1.0401558502270815E-2</v>
      </c>
    </row>
    <row r="506" spans="1:3" x14ac:dyDescent="0.25">
      <c r="A506" s="9">
        <v>45020</v>
      </c>
      <c r="B506">
        <v>158.490005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EFF55-87A7-4693-A363-56BA79CD3459}">
  <dimension ref="A1:G506"/>
  <sheetViews>
    <sheetView tabSelected="1" workbookViewId="0">
      <selection activeCell="F17" sqref="F17"/>
    </sheetView>
  </sheetViews>
  <sheetFormatPr defaultRowHeight="15" x14ac:dyDescent="0.25"/>
  <cols>
    <col min="1" max="1" width="10.42578125" bestFit="1" customWidth="1"/>
  </cols>
  <sheetData>
    <row r="1" spans="1:7" x14ac:dyDescent="0.25">
      <c r="A1" t="s">
        <v>26</v>
      </c>
      <c r="B1" t="s">
        <v>27</v>
      </c>
      <c r="C1" t="s">
        <v>28</v>
      </c>
      <c r="D1" t="s">
        <v>29</v>
      </c>
      <c r="E1" t="s">
        <v>30</v>
      </c>
      <c r="F1" t="s">
        <v>31</v>
      </c>
      <c r="G1" t="s">
        <v>32</v>
      </c>
    </row>
    <row r="2" spans="1:7" x14ac:dyDescent="0.25">
      <c r="A2" s="9">
        <v>44291</v>
      </c>
      <c r="B2">
        <v>163.63999899999999</v>
      </c>
      <c r="C2">
        <v>164.75</v>
      </c>
      <c r="D2">
        <v>162.66000399999999</v>
      </c>
      <c r="E2">
        <v>163.429993</v>
      </c>
      <c r="F2">
        <v>155.183853</v>
      </c>
      <c r="G2">
        <v>7387100</v>
      </c>
    </row>
    <row r="3" spans="1:7" x14ac:dyDescent="0.25">
      <c r="A3" s="9">
        <v>44292</v>
      </c>
      <c r="B3">
        <v>164.08000200000001</v>
      </c>
      <c r="C3">
        <v>164.520004</v>
      </c>
      <c r="D3">
        <v>163</v>
      </c>
      <c r="E3">
        <v>163.38999899999999</v>
      </c>
      <c r="F3">
        <v>155.14587399999999</v>
      </c>
      <c r="G3">
        <v>5074200</v>
      </c>
    </row>
    <row r="4" spans="1:7" x14ac:dyDescent="0.25">
      <c r="A4" s="9">
        <v>44293</v>
      </c>
      <c r="B4">
        <v>163.550003</v>
      </c>
      <c r="C4">
        <v>164.279999</v>
      </c>
      <c r="D4">
        <v>163.320007</v>
      </c>
      <c r="E4">
        <v>163.61000100000001</v>
      </c>
      <c r="F4">
        <v>155.354782</v>
      </c>
      <c r="G4">
        <v>4608000</v>
      </c>
    </row>
    <row r="5" spans="1:7" x14ac:dyDescent="0.25">
      <c r="A5" s="9">
        <v>44294</v>
      </c>
      <c r="B5">
        <v>164</v>
      </c>
      <c r="C5">
        <v>164.11000100000001</v>
      </c>
      <c r="D5">
        <v>162.85000600000001</v>
      </c>
      <c r="E5">
        <v>162.970001</v>
      </c>
      <c r="F5">
        <v>154.74705499999999</v>
      </c>
      <c r="G5">
        <v>5039400</v>
      </c>
    </row>
    <row r="6" spans="1:7" x14ac:dyDescent="0.25">
      <c r="A6" s="9">
        <v>44295</v>
      </c>
      <c r="B6">
        <v>162.11999499999999</v>
      </c>
      <c r="C6">
        <v>162.929993</v>
      </c>
      <c r="D6">
        <v>159.779999</v>
      </c>
      <c r="E6">
        <v>161.25</v>
      </c>
      <c r="F6">
        <v>153.113846</v>
      </c>
      <c r="G6">
        <v>8418300</v>
      </c>
    </row>
    <row r="7" spans="1:7" x14ac:dyDescent="0.25">
      <c r="A7" s="9">
        <v>44298</v>
      </c>
      <c r="B7">
        <v>161.08999600000001</v>
      </c>
      <c r="C7">
        <v>162.08000200000001</v>
      </c>
      <c r="D7">
        <v>160.33999600000001</v>
      </c>
      <c r="E7">
        <v>161.63999899999999</v>
      </c>
      <c r="F7">
        <v>153.48419200000001</v>
      </c>
      <c r="G7">
        <v>5022800</v>
      </c>
    </row>
    <row r="8" spans="1:7" x14ac:dyDescent="0.25">
      <c r="A8" s="9">
        <v>44299</v>
      </c>
      <c r="B8">
        <v>156.86000100000001</v>
      </c>
      <c r="C8">
        <v>159.929993</v>
      </c>
      <c r="D8">
        <v>156.529999</v>
      </c>
      <c r="E8">
        <v>159.479996</v>
      </c>
      <c r="F8">
        <v>151.433167</v>
      </c>
      <c r="G8">
        <v>18424100</v>
      </c>
    </row>
    <row r="9" spans="1:7" x14ac:dyDescent="0.25">
      <c r="A9" s="9">
        <v>44300</v>
      </c>
      <c r="B9">
        <v>157.83000200000001</v>
      </c>
      <c r="C9">
        <v>160.11000100000001</v>
      </c>
      <c r="D9">
        <v>157.53999300000001</v>
      </c>
      <c r="E9">
        <v>159.91999799999999</v>
      </c>
      <c r="F9">
        <v>151.850967</v>
      </c>
      <c r="G9">
        <v>7718300</v>
      </c>
    </row>
    <row r="10" spans="1:7" x14ac:dyDescent="0.25">
      <c r="A10" s="9">
        <v>44301</v>
      </c>
      <c r="B10">
        <v>160.720001</v>
      </c>
      <c r="C10">
        <v>162.38999899999999</v>
      </c>
      <c r="D10">
        <v>160.229996</v>
      </c>
      <c r="E10">
        <v>160.38999899999999</v>
      </c>
      <c r="F10">
        <v>152.297256</v>
      </c>
      <c r="G10">
        <v>7524600</v>
      </c>
    </row>
    <row r="11" spans="1:7" x14ac:dyDescent="0.25">
      <c r="A11" s="9">
        <v>44302</v>
      </c>
      <c r="B11">
        <v>161.33999600000001</v>
      </c>
      <c r="C11">
        <v>162.509995</v>
      </c>
      <c r="D11">
        <v>160.55999800000001</v>
      </c>
      <c r="E11">
        <v>162.240005</v>
      </c>
      <c r="F11">
        <v>154.053909</v>
      </c>
      <c r="G11">
        <v>9049400</v>
      </c>
    </row>
    <row r="12" spans="1:7" x14ac:dyDescent="0.25">
      <c r="A12" s="9">
        <v>44305</v>
      </c>
      <c r="B12">
        <v>162.5</v>
      </c>
      <c r="C12">
        <v>163.11000100000001</v>
      </c>
      <c r="D12">
        <v>160.83999600000001</v>
      </c>
      <c r="E12">
        <v>162.69000199999999</v>
      </c>
      <c r="F12">
        <v>154.48121599999999</v>
      </c>
      <c r="G12">
        <v>8353500</v>
      </c>
    </row>
    <row r="13" spans="1:7" x14ac:dyDescent="0.25">
      <c r="A13" s="9">
        <v>44306</v>
      </c>
      <c r="B13">
        <v>161</v>
      </c>
      <c r="C13">
        <v>167.78999300000001</v>
      </c>
      <c r="D13">
        <v>161</v>
      </c>
      <c r="E13">
        <v>166.479996</v>
      </c>
      <c r="F13">
        <v>158.07995600000001</v>
      </c>
      <c r="G13">
        <v>14050700</v>
      </c>
    </row>
    <row r="14" spans="1:7" x14ac:dyDescent="0.25">
      <c r="A14" s="9">
        <v>44307</v>
      </c>
      <c r="B14">
        <v>166.36999499999999</v>
      </c>
      <c r="C14">
        <v>166.91000399999999</v>
      </c>
      <c r="D14">
        <v>165.28999300000001</v>
      </c>
      <c r="E14">
        <v>166.58999600000001</v>
      </c>
      <c r="F14">
        <v>158.18441799999999</v>
      </c>
      <c r="G14">
        <v>6333200</v>
      </c>
    </row>
    <row r="15" spans="1:7" x14ac:dyDescent="0.25">
      <c r="A15" s="9">
        <v>44308</v>
      </c>
      <c r="B15">
        <v>165.83999600000001</v>
      </c>
      <c r="C15">
        <v>166.279999</v>
      </c>
      <c r="D15">
        <v>164.61999499999999</v>
      </c>
      <c r="E15">
        <v>165.179993</v>
      </c>
      <c r="F15">
        <v>156.84556599999999</v>
      </c>
      <c r="G15">
        <v>7233000</v>
      </c>
    </row>
    <row r="16" spans="1:7" x14ac:dyDescent="0.25">
      <c r="A16" s="9">
        <v>44309</v>
      </c>
      <c r="B16">
        <v>164.529999</v>
      </c>
      <c r="C16">
        <v>166.05999800000001</v>
      </c>
      <c r="D16">
        <v>164</v>
      </c>
      <c r="E16">
        <v>165.520004</v>
      </c>
      <c r="F16">
        <v>157.16842700000001</v>
      </c>
      <c r="G16">
        <v>6015300</v>
      </c>
    </row>
    <row r="17" spans="1:7" x14ac:dyDescent="0.25">
      <c r="A17" s="9">
        <v>44312</v>
      </c>
      <c r="B17">
        <v>165.21000699999999</v>
      </c>
      <c r="C17">
        <v>165.41000399999999</v>
      </c>
      <c r="D17">
        <v>163.759995</v>
      </c>
      <c r="E17">
        <v>164.11999499999999</v>
      </c>
      <c r="F17">
        <v>155.83904999999999</v>
      </c>
      <c r="G17">
        <v>6027800</v>
      </c>
    </row>
    <row r="18" spans="1:7" x14ac:dyDescent="0.25">
      <c r="A18" s="9">
        <v>44313</v>
      </c>
      <c r="B18">
        <v>163.759995</v>
      </c>
      <c r="C18">
        <v>163.91000399999999</v>
      </c>
      <c r="D18">
        <v>162.470001</v>
      </c>
      <c r="E18">
        <v>163.179993</v>
      </c>
      <c r="F18">
        <v>154.946472</v>
      </c>
      <c r="G18">
        <v>6217700</v>
      </c>
    </row>
    <row r="19" spans="1:7" x14ac:dyDescent="0.25">
      <c r="A19" s="9">
        <v>44314</v>
      </c>
      <c r="B19">
        <v>162.86000100000001</v>
      </c>
      <c r="C19">
        <v>163.199997</v>
      </c>
      <c r="D19">
        <v>161.64999399999999</v>
      </c>
      <c r="E19">
        <v>161.979996</v>
      </c>
      <c r="F19">
        <v>153.80702199999999</v>
      </c>
      <c r="G19">
        <v>7448000</v>
      </c>
    </row>
    <row r="20" spans="1:7" x14ac:dyDescent="0.25">
      <c r="A20" s="9">
        <v>44315</v>
      </c>
      <c r="B20">
        <v>161.89999399999999</v>
      </c>
      <c r="C20">
        <v>164.259995</v>
      </c>
      <c r="D20">
        <v>161.80999800000001</v>
      </c>
      <c r="E20">
        <v>164.199997</v>
      </c>
      <c r="F20">
        <v>155.915009</v>
      </c>
      <c r="G20">
        <v>6394300</v>
      </c>
    </row>
    <row r="21" spans="1:7" x14ac:dyDescent="0.25">
      <c r="A21" s="9">
        <v>44316</v>
      </c>
      <c r="B21">
        <v>164.14999399999999</v>
      </c>
      <c r="C21">
        <v>164.33000200000001</v>
      </c>
      <c r="D21">
        <v>162.520004</v>
      </c>
      <c r="E21">
        <v>162.729996</v>
      </c>
      <c r="F21">
        <v>154.51916499999999</v>
      </c>
      <c r="G21">
        <v>9079100</v>
      </c>
    </row>
    <row r="22" spans="1:7" x14ac:dyDescent="0.25">
      <c r="A22" s="9">
        <v>44319</v>
      </c>
      <c r="B22">
        <v>163.60000600000001</v>
      </c>
      <c r="C22">
        <v>165.320007</v>
      </c>
      <c r="D22">
        <v>163.11999499999999</v>
      </c>
      <c r="E22">
        <v>165.21000699999999</v>
      </c>
      <c r="F22">
        <v>156.874054</v>
      </c>
      <c r="G22">
        <v>6594100</v>
      </c>
    </row>
    <row r="23" spans="1:7" x14ac:dyDescent="0.25">
      <c r="A23" s="9">
        <v>44320</v>
      </c>
      <c r="B23">
        <v>164.83000200000001</v>
      </c>
      <c r="C23">
        <v>167.85000600000001</v>
      </c>
      <c r="D23">
        <v>164.66999799999999</v>
      </c>
      <c r="E23">
        <v>167.770004</v>
      </c>
      <c r="F23">
        <v>159.304901</v>
      </c>
      <c r="G23">
        <v>10179500</v>
      </c>
    </row>
    <row r="24" spans="1:7" x14ac:dyDescent="0.25">
      <c r="A24" s="9">
        <v>44321</v>
      </c>
      <c r="B24">
        <v>167.5</v>
      </c>
      <c r="C24">
        <v>168.39999399999999</v>
      </c>
      <c r="D24">
        <v>166.78999300000001</v>
      </c>
      <c r="E24">
        <v>167.070007</v>
      </c>
      <c r="F24">
        <v>158.64022800000001</v>
      </c>
      <c r="G24">
        <v>7792300</v>
      </c>
    </row>
    <row r="25" spans="1:7" x14ac:dyDescent="0.25">
      <c r="A25" s="9">
        <v>44322</v>
      </c>
      <c r="B25">
        <v>166.78999300000001</v>
      </c>
      <c r="C25">
        <v>167.88999899999999</v>
      </c>
      <c r="D25">
        <v>166.240005</v>
      </c>
      <c r="E25">
        <v>167.740005</v>
      </c>
      <c r="F25">
        <v>159.27642800000001</v>
      </c>
      <c r="G25">
        <v>5529900</v>
      </c>
    </row>
    <row r="26" spans="1:7" x14ac:dyDescent="0.25">
      <c r="A26" s="9">
        <v>44323</v>
      </c>
      <c r="B26">
        <v>168.300003</v>
      </c>
      <c r="C26">
        <v>169.179993</v>
      </c>
      <c r="D26">
        <v>167.83000200000001</v>
      </c>
      <c r="E26">
        <v>168.5</v>
      </c>
      <c r="F26">
        <v>159.99804700000001</v>
      </c>
      <c r="G26">
        <v>5316200</v>
      </c>
    </row>
    <row r="27" spans="1:7" x14ac:dyDescent="0.25">
      <c r="A27" s="9">
        <v>44326</v>
      </c>
      <c r="B27">
        <v>169.89999399999999</v>
      </c>
      <c r="C27">
        <v>171.529999</v>
      </c>
      <c r="D27">
        <v>169.229996</v>
      </c>
      <c r="E27">
        <v>170.270004</v>
      </c>
      <c r="F27">
        <v>161.678741</v>
      </c>
      <c r="G27">
        <v>8357500</v>
      </c>
    </row>
    <row r="28" spans="1:7" x14ac:dyDescent="0.25">
      <c r="A28" s="9">
        <v>44327</v>
      </c>
      <c r="B28">
        <v>170.64999399999999</v>
      </c>
      <c r="C28">
        <v>170.86999499999999</v>
      </c>
      <c r="D28">
        <v>168.279999</v>
      </c>
      <c r="E28">
        <v>168.88000500000001</v>
      </c>
      <c r="F28">
        <v>160.358856</v>
      </c>
      <c r="G28">
        <v>8217900</v>
      </c>
    </row>
    <row r="29" spans="1:7" x14ac:dyDescent="0.25">
      <c r="A29" s="9">
        <v>44328</v>
      </c>
      <c r="B29">
        <v>168.53999300000001</v>
      </c>
      <c r="C29">
        <v>169.800003</v>
      </c>
      <c r="D29">
        <v>167.949997</v>
      </c>
      <c r="E29">
        <v>168.199997</v>
      </c>
      <c r="F29">
        <v>159.71319600000001</v>
      </c>
      <c r="G29">
        <v>6758300</v>
      </c>
    </row>
    <row r="30" spans="1:7" x14ac:dyDescent="0.25">
      <c r="A30" s="9">
        <v>44329</v>
      </c>
      <c r="B30">
        <v>166.970001</v>
      </c>
      <c r="C30">
        <v>170.699997</v>
      </c>
      <c r="D30">
        <v>166.970001</v>
      </c>
      <c r="E30">
        <v>169.96000699999999</v>
      </c>
      <c r="F30">
        <v>161.38438400000001</v>
      </c>
      <c r="G30">
        <v>8018600</v>
      </c>
    </row>
    <row r="31" spans="1:7" x14ac:dyDescent="0.25">
      <c r="A31" s="9">
        <v>44330</v>
      </c>
      <c r="B31">
        <v>171.479996</v>
      </c>
      <c r="C31">
        <v>171.61000100000001</v>
      </c>
      <c r="D31">
        <v>170.16999799999999</v>
      </c>
      <c r="E31">
        <v>170.220001</v>
      </c>
      <c r="F31">
        <v>161.631271</v>
      </c>
      <c r="G31">
        <v>5797700</v>
      </c>
    </row>
    <row r="32" spans="1:7" x14ac:dyDescent="0.25">
      <c r="A32" s="9">
        <v>44333</v>
      </c>
      <c r="B32">
        <v>170.39999399999999</v>
      </c>
      <c r="C32">
        <v>171.88999899999999</v>
      </c>
      <c r="D32">
        <v>170.30999800000001</v>
      </c>
      <c r="E32">
        <v>170.38999899999999</v>
      </c>
      <c r="F32">
        <v>161.79267899999999</v>
      </c>
      <c r="G32">
        <v>5722600</v>
      </c>
    </row>
    <row r="33" spans="1:7" x14ac:dyDescent="0.25">
      <c r="A33" s="9">
        <v>44334</v>
      </c>
      <c r="B33">
        <v>169.979996</v>
      </c>
      <c r="C33">
        <v>171.36999499999999</v>
      </c>
      <c r="D33">
        <v>169.529999</v>
      </c>
      <c r="E33">
        <v>170.449997</v>
      </c>
      <c r="F33">
        <v>161.84967</v>
      </c>
      <c r="G33">
        <v>5846000</v>
      </c>
    </row>
    <row r="34" spans="1:7" x14ac:dyDescent="0.25">
      <c r="A34" s="9">
        <v>44335</v>
      </c>
      <c r="B34">
        <v>169.91000399999999</v>
      </c>
      <c r="C34">
        <v>170.16000399999999</v>
      </c>
      <c r="D34">
        <v>168.03999300000001</v>
      </c>
      <c r="E34">
        <v>170.08000200000001</v>
      </c>
      <c r="F34">
        <v>161.49835200000001</v>
      </c>
      <c r="G34">
        <v>5533800</v>
      </c>
    </row>
    <row r="35" spans="1:7" x14ac:dyDescent="0.25">
      <c r="A35" s="9">
        <v>44336</v>
      </c>
      <c r="B35">
        <v>169.94000199999999</v>
      </c>
      <c r="C35">
        <v>171.58999600000001</v>
      </c>
      <c r="D35">
        <v>169.69000199999999</v>
      </c>
      <c r="E35">
        <v>171.070007</v>
      </c>
      <c r="F35">
        <v>162.43838500000001</v>
      </c>
      <c r="G35">
        <v>4853200</v>
      </c>
    </row>
    <row r="36" spans="1:7" x14ac:dyDescent="0.25">
      <c r="A36" s="9">
        <v>44337</v>
      </c>
      <c r="B36">
        <v>171.33000200000001</v>
      </c>
      <c r="C36">
        <v>172.740005</v>
      </c>
      <c r="D36">
        <v>170.86999499999999</v>
      </c>
      <c r="E36">
        <v>170.96000699999999</v>
      </c>
      <c r="F36">
        <v>162.333923</v>
      </c>
      <c r="G36">
        <v>6501800</v>
      </c>
    </row>
    <row r="37" spans="1:7" x14ac:dyDescent="0.25">
      <c r="A37" s="9">
        <v>44340</v>
      </c>
      <c r="B37">
        <v>170.89999399999999</v>
      </c>
      <c r="C37">
        <v>171.35000600000001</v>
      </c>
      <c r="D37">
        <v>169.770004</v>
      </c>
      <c r="E37">
        <v>170.550003</v>
      </c>
      <c r="F37">
        <v>162.95498699999999</v>
      </c>
      <c r="G37">
        <v>5195100</v>
      </c>
    </row>
    <row r="38" spans="1:7" x14ac:dyDescent="0.25">
      <c r="A38" s="9">
        <v>44341</v>
      </c>
      <c r="B38">
        <v>170.66999799999999</v>
      </c>
      <c r="C38">
        <v>171.029999</v>
      </c>
      <c r="D38">
        <v>169.740005</v>
      </c>
      <c r="E38">
        <v>170.08000200000001</v>
      </c>
      <c r="F38">
        <v>162.50590500000001</v>
      </c>
      <c r="G38">
        <v>7444700</v>
      </c>
    </row>
    <row r="39" spans="1:7" x14ac:dyDescent="0.25">
      <c r="A39" s="9">
        <v>44342</v>
      </c>
      <c r="B39">
        <v>170</v>
      </c>
      <c r="C39">
        <v>170.08000200000001</v>
      </c>
      <c r="D39">
        <v>168.279999</v>
      </c>
      <c r="E39">
        <v>169.070007</v>
      </c>
      <c r="F39">
        <v>161.540909</v>
      </c>
      <c r="G39">
        <v>5726400</v>
      </c>
    </row>
    <row r="40" spans="1:7" x14ac:dyDescent="0.25">
      <c r="A40" s="9">
        <v>44343</v>
      </c>
      <c r="B40">
        <v>169.259995</v>
      </c>
      <c r="C40">
        <v>170.16999799999999</v>
      </c>
      <c r="D40">
        <v>168.38000500000001</v>
      </c>
      <c r="E40">
        <v>168.80999800000001</v>
      </c>
      <c r="F40">
        <v>161.29243500000001</v>
      </c>
      <c r="G40">
        <v>8114700</v>
      </c>
    </row>
    <row r="41" spans="1:7" x14ac:dyDescent="0.25">
      <c r="A41" s="9">
        <v>44344</v>
      </c>
      <c r="B41">
        <v>169.520004</v>
      </c>
      <c r="C41">
        <v>171.009995</v>
      </c>
      <c r="D41">
        <v>169.16999799999999</v>
      </c>
      <c r="E41">
        <v>169.25</v>
      </c>
      <c r="F41">
        <v>161.712875</v>
      </c>
      <c r="G41">
        <v>6400800</v>
      </c>
    </row>
    <row r="42" spans="1:7" x14ac:dyDescent="0.25">
      <c r="A42" s="9">
        <v>44348</v>
      </c>
      <c r="B42">
        <v>170.14999399999999</v>
      </c>
      <c r="C42">
        <v>170.199997</v>
      </c>
      <c r="D42">
        <v>165.38000500000001</v>
      </c>
      <c r="E42">
        <v>165.529999</v>
      </c>
      <c r="F42">
        <v>158.158524</v>
      </c>
      <c r="G42">
        <v>10448400</v>
      </c>
    </row>
    <row r="43" spans="1:7" x14ac:dyDescent="0.25">
      <c r="A43" s="9">
        <v>44349</v>
      </c>
      <c r="B43">
        <v>165.300003</v>
      </c>
      <c r="C43">
        <v>166.729996</v>
      </c>
      <c r="D43">
        <v>165.11000100000001</v>
      </c>
      <c r="E43">
        <v>166.199997</v>
      </c>
      <c r="F43">
        <v>158.79869099999999</v>
      </c>
      <c r="G43">
        <v>6806000</v>
      </c>
    </row>
    <row r="44" spans="1:7" x14ac:dyDescent="0.25">
      <c r="A44" s="9">
        <v>44350</v>
      </c>
      <c r="B44">
        <v>165.88999899999999</v>
      </c>
      <c r="C44">
        <v>167.14999399999999</v>
      </c>
      <c r="D44">
        <v>165.71000699999999</v>
      </c>
      <c r="E44">
        <v>166.03999300000001</v>
      </c>
      <c r="F44">
        <v>158.64582799999999</v>
      </c>
      <c r="G44">
        <v>5808800</v>
      </c>
    </row>
    <row r="45" spans="1:7" x14ac:dyDescent="0.25">
      <c r="A45" s="9">
        <v>44351</v>
      </c>
      <c r="B45">
        <v>167.009995</v>
      </c>
      <c r="C45">
        <v>167.570007</v>
      </c>
      <c r="D45">
        <v>165.86999499999999</v>
      </c>
      <c r="E45">
        <v>165.970001</v>
      </c>
      <c r="F45">
        <v>158.57894899999999</v>
      </c>
      <c r="G45">
        <v>6510300</v>
      </c>
    </row>
    <row r="46" spans="1:7" x14ac:dyDescent="0.25">
      <c r="A46" s="9">
        <v>44354</v>
      </c>
      <c r="B46">
        <v>166</v>
      </c>
      <c r="C46">
        <v>166.320007</v>
      </c>
      <c r="D46">
        <v>164.63000500000001</v>
      </c>
      <c r="E46">
        <v>164.83999600000001</v>
      </c>
      <c r="F46">
        <v>157.49925200000001</v>
      </c>
      <c r="G46">
        <v>5362800</v>
      </c>
    </row>
    <row r="47" spans="1:7" x14ac:dyDescent="0.25">
      <c r="A47" s="9">
        <v>44355</v>
      </c>
      <c r="B47">
        <v>165.279999</v>
      </c>
      <c r="C47">
        <v>165.66000399999999</v>
      </c>
      <c r="D47">
        <v>162.070007</v>
      </c>
      <c r="E47">
        <v>163.38999899999999</v>
      </c>
      <c r="F47">
        <v>156.113831</v>
      </c>
      <c r="G47">
        <v>7746800</v>
      </c>
    </row>
    <row r="48" spans="1:7" x14ac:dyDescent="0.25">
      <c r="A48" s="9">
        <v>44356</v>
      </c>
      <c r="B48">
        <v>163.990005</v>
      </c>
      <c r="C48">
        <v>165.779999</v>
      </c>
      <c r="D48">
        <v>163.66000399999999</v>
      </c>
      <c r="E48">
        <v>165.58999600000001</v>
      </c>
      <c r="F48">
        <v>158.21586600000001</v>
      </c>
      <c r="G48">
        <v>5552600</v>
      </c>
    </row>
    <row r="49" spans="1:7" x14ac:dyDescent="0.25">
      <c r="A49" s="9">
        <v>44357</v>
      </c>
      <c r="B49">
        <v>166</v>
      </c>
      <c r="C49">
        <v>167.58000200000001</v>
      </c>
      <c r="D49">
        <v>165.949997</v>
      </c>
      <c r="E49">
        <v>167.08000200000001</v>
      </c>
      <c r="F49">
        <v>159.63949600000001</v>
      </c>
      <c r="G49">
        <v>6463100</v>
      </c>
    </row>
    <row r="50" spans="1:7" x14ac:dyDescent="0.25">
      <c r="A50" s="9">
        <v>44358</v>
      </c>
      <c r="B50">
        <v>167.070007</v>
      </c>
      <c r="C50">
        <v>167.08000200000001</v>
      </c>
      <c r="D50">
        <v>164.220001</v>
      </c>
      <c r="E50">
        <v>164.96000699999999</v>
      </c>
      <c r="F50">
        <v>157.613922</v>
      </c>
      <c r="G50">
        <v>7389900</v>
      </c>
    </row>
    <row r="51" spans="1:7" x14ac:dyDescent="0.25">
      <c r="A51" s="9">
        <v>44361</v>
      </c>
      <c r="B51">
        <v>164.5</v>
      </c>
      <c r="C51">
        <v>165.46000699999999</v>
      </c>
      <c r="D51">
        <v>163.89999399999999</v>
      </c>
      <c r="E51">
        <v>165.36999499999999</v>
      </c>
      <c r="F51">
        <v>158.00564600000001</v>
      </c>
      <c r="G51">
        <v>4931300</v>
      </c>
    </row>
    <row r="52" spans="1:7" x14ac:dyDescent="0.25">
      <c r="A52" s="9">
        <v>44362</v>
      </c>
      <c r="B52">
        <v>165.229996</v>
      </c>
      <c r="C52">
        <v>165.86000100000001</v>
      </c>
      <c r="D52">
        <v>164.38999899999999</v>
      </c>
      <c r="E52">
        <v>164.490005</v>
      </c>
      <c r="F52">
        <v>157.164841</v>
      </c>
      <c r="G52">
        <v>5062900</v>
      </c>
    </row>
    <row r="53" spans="1:7" x14ac:dyDescent="0.25">
      <c r="A53" s="9">
        <v>44363</v>
      </c>
      <c r="B53">
        <v>164.800003</v>
      </c>
      <c r="C53">
        <v>165.75</v>
      </c>
      <c r="D53">
        <v>163.479996</v>
      </c>
      <c r="E53">
        <v>164.429993</v>
      </c>
      <c r="F53">
        <v>157.10749799999999</v>
      </c>
      <c r="G53">
        <v>6988500</v>
      </c>
    </row>
    <row r="54" spans="1:7" x14ac:dyDescent="0.25">
      <c r="A54" s="9">
        <v>44364</v>
      </c>
      <c r="B54">
        <v>164.19000199999999</v>
      </c>
      <c r="C54">
        <v>165.699997</v>
      </c>
      <c r="D54">
        <v>163.5</v>
      </c>
      <c r="E54">
        <v>165.220001</v>
      </c>
      <c r="F54">
        <v>157.862335</v>
      </c>
      <c r="G54">
        <v>5874700</v>
      </c>
    </row>
    <row r="55" spans="1:7" x14ac:dyDescent="0.25">
      <c r="A55" s="9">
        <v>44365</v>
      </c>
      <c r="B55">
        <v>163.270004</v>
      </c>
      <c r="C55">
        <v>164.19000199999999</v>
      </c>
      <c r="D55">
        <v>161.78999300000001</v>
      </c>
      <c r="E55">
        <v>161.979996</v>
      </c>
      <c r="F55">
        <v>154.76660200000001</v>
      </c>
      <c r="G55">
        <v>12993000</v>
      </c>
    </row>
    <row r="56" spans="1:7" x14ac:dyDescent="0.25">
      <c r="A56" s="9">
        <v>44368</v>
      </c>
      <c r="B56">
        <v>162.770004</v>
      </c>
      <c r="C56">
        <v>164.259995</v>
      </c>
      <c r="D56">
        <v>162.25</v>
      </c>
      <c r="E56">
        <v>163.83999600000001</v>
      </c>
      <c r="F56">
        <v>156.54380800000001</v>
      </c>
      <c r="G56">
        <v>6592300</v>
      </c>
    </row>
    <row r="57" spans="1:7" x14ac:dyDescent="0.25">
      <c r="A57" s="9">
        <v>44369</v>
      </c>
      <c r="B57">
        <v>163.71000699999999</v>
      </c>
      <c r="C57">
        <v>164.03999300000001</v>
      </c>
      <c r="D57">
        <v>163.279999</v>
      </c>
      <c r="E57">
        <v>163.61999499999999</v>
      </c>
      <c r="F57">
        <v>156.33358799999999</v>
      </c>
      <c r="G57">
        <v>5627800</v>
      </c>
    </row>
    <row r="58" spans="1:7" x14ac:dyDescent="0.25">
      <c r="A58" s="9">
        <v>44370</v>
      </c>
      <c r="B58">
        <v>163.69000199999999</v>
      </c>
      <c r="C58">
        <v>163.69000199999999</v>
      </c>
      <c r="D58">
        <v>162.479996</v>
      </c>
      <c r="E58">
        <v>162.63000500000001</v>
      </c>
      <c r="F58">
        <v>155.38769500000001</v>
      </c>
      <c r="G58">
        <v>4493400</v>
      </c>
    </row>
    <row r="59" spans="1:7" x14ac:dyDescent="0.25">
      <c r="A59" s="9">
        <v>44371</v>
      </c>
      <c r="B59">
        <v>163.270004</v>
      </c>
      <c r="C59">
        <v>164.199997</v>
      </c>
      <c r="D59">
        <v>162.800003</v>
      </c>
      <c r="E59">
        <v>163.36999499999999</v>
      </c>
      <c r="F59">
        <v>156.09471099999999</v>
      </c>
      <c r="G59">
        <v>4549200</v>
      </c>
    </row>
    <row r="60" spans="1:7" x14ac:dyDescent="0.25">
      <c r="A60" s="9">
        <v>44372</v>
      </c>
      <c r="B60">
        <v>162.94000199999999</v>
      </c>
      <c r="C60">
        <v>164.779999</v>
      </c>
      <c r="D60">
        <v>162.88999899999999</v>
      </c>
      <c r="E60">
        <v>164.21000699999999</v>
      </c>
      <c r="F60">
        <v>156.89730800000001</v>
      </c>
      <c r="G60">
        <v>10963800</v>
      </c>
    </row>
    <row r="61" spans="1:7" x14ac:dyDescent="0.25">
      <c r="A61" s="9">
        <v>44375</v>
      </c>
      <c r="B61">
        <v>164.44000199999999</v>
      </c>
      <c r="C61">
        <v>165.070007</v>
      </c>
      <c r="D61">
        <v>163.520004</v>
      </c>
      <c r="E61">
        <v>164.020004</v>
      </c>
      <c r="F61">
        <v>156.71577500000001</v>
      </c>
      <c r="G61">
        <v>5604000</v>
      </c>
    </row>
    <row r="62" spans="1:7" x14ac:dyDescent="0.25">
      <c r="A62" s="9">
        <v>44376</v>
      </c>
      <c r="B62">
        <v>164</v>
      </c>
      <c r="C62">
        <v>164.63999899999999</v>
      </c>
      <c r="D62">
        <v>163.41000399999999</v>
      </c>
      <c r="E62">
        <v>164.029999</v>
      </c>
      <c r="F62">
        <v>156.72534200000001</v>
      </c>
      <c r="G62">
        <v>3749500</v>
      </c>
    </row>
    <row r="63" spans="1:7" x14ac:dyDescent="0.25">
      <c r="A63" s="9">
        <v>44377</v>
      </c>
      <c r="B63">
        <v>164</v>
      </c>
      <c r="C63">
        <v>164.970001</v>
      </c>
      <c r="D63">
        <v>163.66999799999999</v>
      </c>
      <c r="E63">
        <v>164.740005</v>
      </c>
      <c r="F63">
        <v>157.403717</v>
      </c>
      <c r="G63">
        <v>6151700</v>
      </c>
    </row>
    <row r="64" spans="1:7" x14ac:dyDescent="0.25">
      <c r="A64" s="9">
        <v>44378</v>
      </c>
      <c r="B64">
        <v>164.740005</v>
      </c>
      <c r="C64">
        <v>166.009995</v>
      </c>
      <c r="D64">
        <v>164.63000500000001</v>
      </c>
      <c r="E64">
        <v>165.96000699999999</v>
      </c>
      <c r="F64">
        <v>158.56939700000001</v>
      </c>
      <c r="G64">
        <v>6320200</v>
      </c>
    </row>
    <row r="65" spans="1:7" x14ac:dyDescent="0.25">
      <c r="A65" s="9">
        <v>44379</v>
      </c>
      <c r="B65">
        <v>166.020004</v>
      </c>
      <c r="C65">
        <v>169.300003</v>
      </c>
      <c r="D65">
        <v>165.63999899999999</v>
      </c>
      <c r="E65">
        <v>168.979996</v>
      </c>
      <c r="F65">
        <v>161.45489499999999</v>
      </c>
      <c r="G65">
        <v>9059900</v>
      </c>
    </row>
    <row r="66" spans="1:7" x14ac:dyDescent="0.25">
      <c r="A66" s="9">
        <v>44383</v>
      </c>
      <c r="B66">
        <v>167.91000399999999</v>
      </c>
      <c r="C66">
        <v>168.86000100000001</v>
      </c>
      <c r="D66">
        <v>166.990005</v>
      </c>
      <c r="E66">
        <v>167.970001</v>
      </c>
      <c r="F66">
        <v>160.489868</v>
      </c>
      <c r="G66">
        <v>6098500</v>
      </c>
    </row>
    <row r="67" spans="1:7" x14ac:dyDescent="0.25">
      <c r="A67" s="9">
        <v>44384</v>
      </c>
      <c r="B67">
        <v>167.479996</v>
      </c>
      <c r="C67">
        <v>169.5</v>
      </c>
      <c r="D67">
        <v>167.479996</v>
      </c>
      <c r="E67">
        <v>169.41000399999999</v>
      </c>
      <c r="F67">
        <v>161.86573799999999</v>
      </c>
      <c r="G67">
        <v>6293500</v>
      </c>
    </row>
    <row r="68" spans="1:7" x14ac:dyDescent="0.25">
      <c r="A68" s="9">
        <v>44385</v>
      </c>
      <c r="B68">
        <v>168.699997</v>
      </c>
      <c r="C68">
        <v>169.46000699999999</v>
      </c>
      <c r="D68">
        <v>167.58000200000001</v>
      </c>
      <c r="E68">
        <v>169.08000200000001</v>
      </c>
      <c r="F68">
        <v>161.55046100000001</v>
      </c>
      <c r="G68">
        <v>5755500</v>
      </c>
    </row>
    <row r="69" spans="1:7" x14ac:dyDescent="0.25">
      <c r="A69" s="9">
        <v>44386</v>
      </c>
      <c r="B69">
        <v>169.36999499999999</v>
      </c>
      <c r="C69">
        <v>170.36999499999999</v>
      </c>
      <c r="D69">
        <v>169.240005</v>
      </c>
      <c r="E69">
        <v>169.75</v>
      </c>
      <c r="F69">
        <v>162.19061300000001</v>
      </c>
      <c r="G69">
        <v>6120900</v>
      </c>
    </row>
    <row r="70" spans="1:7" x14ac:dyDescent="0.25">
      <c r="A70" s="9">
        <v>44389</v>
      </c>
      <c r="B70">
        <v>169.729996</v>
      </c>
      <c r="C70">
        <v>171.179993</v>
      </c>
      <c r="D70">
        <v>168.53999300000001</v>
      </c>
      <c r="E70">
        <v>169.479996</v>
      </c>
      <c r="F70">
        <v>161.93263200000001</v>
      </c>
      <c r="G70">
        <v>7840500</v>
      </c>
    </row>
    <row r="71" spans="1:7" x14ac:dyDescent="0.25">
      <c r="A71" s="9">
        <v>44390</v>
      </c>
      <c r="B71">
        <v>168.970001</v>
      </c>
      <c r="C71">
        <v>169.759995</v>
      </c>
      <c r="D71">
        <v>168.66999799999999</v>
      </c>
      <c r="E71">
        <v>169.270004</v>
      </c>
      <c r="F71">
        <v>161.731964</v>
      </c>
      <c r="G71">
        <v>4691200</v>
      </c>
    </row>
    <row r="72" spans="1:7" x14ac:dyDescent="0.25">
      <c r="A72" s="9">
        <v>44391</v>
      </c>
      <c r="B72">
        <v>170</v>
      </c>
      <c r="C72">
        <v>170.83000200000001</v>
      </c>
      <c r="D72">
        <v>169.03999300000001</v>
      </c>
      <c r="E72">
        <v>170.41999799999999</v>
      </c>
      <c r="F72">
        <v>162.83076500000001</v>
      </c>
      <c r="G72">
        <v>6162900</v>
      </c>
    </row>
    <row r="73" spans="1:7" x14ac:dyDescent="0.25">
      <c r="A73" s="9">
        <v>44392</v>
      </c>
      <c r="B73">
        <v>169.300003</v>
      </c>
      <c r="C73">
        <v>169.89999399999999</v>
      </c>
      <c r="D73">
        <v>167.720001</v>
      </c>
      <c r="E73">
        <v>168.36999499999999</v>
      </c>
      <c r="F73">
        <v>160.87207000000001</v>
      </c>
      <c r="G73">
        <v>6656900</v>
      </c>
    </row>
    <row r="74" spans="1:7" x14ac:dyDescent="0.25">
      <c r="A74" s="9">
        <v>44393</v>
      </c>
      <c r="B74">
        <v>168.33999600000001</v>
      </c>
      <c r="C74">
        <v>169.08999600000001</v>
      </c>
      <c r="D74">
        <v>167.949997</v>
      </c>
      <c r="E74">
        <v>168.10000600000001</v>
      </c>
      <c r="F74">
        <v>160.61409</v>
      </c>
      <c r="G74">
        <v>5834900</v>
      </c>
    </row>
    <row r="75" spans="1:7" x14ac:dyDescent="0.25">
      <c r="A75" s="9">
        <v>44396</v>
      </c>
      <c r="B75">
        <v>166.479996</v>
      </c>
      <c r="C75">
        <v>168.19000199999999</v>
      </c>
      <c r="D75">
        <v>165.320007</v>
      </c>
      <c r="E75">
        <v>166.88000500000001</v>
      </c>
      <c r="F75">
        <v>159.44841</v>
      </c>
      <c r="G75">
        <v>8219700</v>
      </c>
    </row>
    <row r="76" spans="1:7" x14ac:dyDescent="0.25">
      <c r="A76" s="9">
        <v>44397</v>
      </c>
      <c r="B76">
        <v>166.89999399999999</v>
      </c>
      <c r="C76">
        <v>170.80999800000001</v>
      </c>
      <c r="D76">
        <v>166.83999600000001</v>
      </c>
      <c r="E76">
        <v>168.449997</v>
      </c>
      <c r="F76">
        <v>160.948486</v>
      </c>
      <c r="G76">
        <v>9902800</v>
      </c>
    </row>
    <row r="77" spans="1:7" x14ac:dyDescent="0.25">
      <c r="A77" s="9">
        <v>44398</v>
      </c>
      <c r="B77">
        <v>169.300003</v>
      </c>
      <c r="C77">
        <v>169.69000199999999</v>
      </c>
      <c r="D77">
        <v>167.479996</v>
      </c>
      <c r="E77">
        <v>169.490005</v>
      </c>
      <c r="F77">
        <v>161.942184</v>
      </c>
      <c r="G77">
        <v>7585200</v>
      </c>
    </row>
    <row r="78" spans="1:7" x14ac:dyDescent="0.25">
      <c r="A78" s="9">
        <v>44399</v>
      </c>
      <c r="B78">
        <v>169.36000100000001</v>
      </c>
      <c r="C78">
        <v>171.070007</v>
      </c>
      <c r="D78">
        <v>168.64999399999999</v>
      </c>
      <c r="E78">
        <v>169.979996</v>
      </c>
      <c r="F78">
        <v>162.41038499999999</v>
      </c>
      <c r="G78">
        <v>5281900</v>
      </c>
    </row>
    <row r="79" spans="1:7" x14ac:dyDescent="0.25">
      <c r="A79" s="9">
        <v>44400</v>
      </c>
      <c r="B79">
        <v>171</v>
      </c>
      <c r="C79">
        <v>172.179993</v>
      </c>
      <c r="D79">
        <v>170.38000500000001</v>
      </c>
      <c r="E79">
        <v>171.78999300000001</v>
      </c>
      <c r="F79">
        <v>164.13973999999999</v>
      </c>
      <c r="G79">
        <v>5014900</v>
      </c>
    </row>
    <row r="80" spans="1:7" x14ac:dyDescent="0.25">
      <c r="A80" s="9">
        <v>44403</v>
      </c>
      <c r="B80">
        <v>171.820007</v>
      </c>
      <c r="C80">
        <v>172.13999899999999</v>
      </c>
      <c r="D80">
        <v>170.86000100000001</v>
      </c>
      <c r="E80">
        <v>171.86999499999999</v>
      </c>
      <c r="F80">
        <v>164.216171</v>
      </c>
      <c r="G80">
        <v>4484900</v>
      </c>
    </row>
    <row r="81" spans="1:7" x14ac:dyDescent="0.25">
      <c r="A81" s="9">
        <v>44404</v>
      </c>
      <c r="B81">
        <v>171.800003</v>
      </c>
      <c r="C81">
        <v>172.720001</v>
      </c>
      <c r="D81">
        <v>170.66999799999999</v>
      </c>
      <c r="E81">
        <v>172.66000399999999</v>
      </c>
      <c r="F81">
        <v>164.97103899999999</v>
      </c>
      <c r="G81">
        <v>7089300</v>
      </c>
    </row>
    <row r="82" spans="1:7" x14ac:dyDescent="0.25">
      <c r="A82" s="9">
        <v>44405</v>
      </c>
      <c r="B82">
        <v>172.729996</v>
      </c>
      <c r="C82">
        <v>173.38000500000001</v>
      </c>
      <c r="D82">
        <v>172.08000200000001</v>
      </c>
      <c r="E82">
        <v>172.179993</v>
      </c>
      <c r="F82">
        <v>164.51237499999999</v>
      </c>
      <c r="G82">
        <v>5750700</v>
      </c>
    </row>
    <row r="83" spans="1:7" x14ac:dyDescent="0.25">
      <c r="A83" s="9">
        <v>44406</v>
      </c>
      <c r="B83">
        <v>172.740005</v>
      </c>
      <c r="C83">
        <v>173.33999600000001</v>
      </c>
      <c r="D83">
        <v>171.08999600000001</v>
      </c>
      <c r="E83">
        <v>172.179993</v>
      </c>
      <c r="F83">
        <v>164.51237499999999</v>
      </c>
      <c r="G83">
        <v>4214100</v>
      </c>
    </row>
    <row r="84" spans="1:7" x14ac:dyDescent="0.25">
      <c r="A84" s="9">
        <v>44407</v>
      </c>
      <c r="B84">
        <v>172.53999300000001</v>
      </c>
      <c r="C84">
        <v>172.979996</v>
      </c>
      <c r="D84">
        <v>171.83999600000001</v>
      </c>
      <c r="E84">
        <v>172.199997</v>
      </c>
      <c r="F84">
        <v>164.53149400000001</v>
      </c>
      <c r="G84">
        <v>5346400</v>
      </c>
    </row>
    <row r="85" spans="1:7" x14ac:dyDescent="0.25">
      <c r="A85" s="9">
        <v>44410</v>
      </c>
      <c r="B85">
        <v>172.470001</v>
      </c>
      <c r="C85">
        <v>172.83999600000001</v>
      </c>
      <c r="D85">
        <v>171.300003</v>
      </c>
      <c r="E85">
        <v>172.270004</v>
      </c>
      <c r="F85">
        <v>164.598389</v>
      </c>
      <c r="G85">
        <v>3721500</v>
      </c>
    </row>
    <row r="86" spans="1:7" x14ac:dyDescent="0.25">
      <c r="A86" s="9">
        <v>44411</v>
      </c>
      <c r="B86">
        <v>172.729996</v>
      </c>
      <c r="C86">
        <v>174.5</v>
      </c>
      <c r="D86">
        <v>172.44000199999999</v>
      </c>
      <c r="E86">
        <v>174.38999899999999</v>
      </c>
      <c r="F86">
        <v>166.62396200000001</v>
      </c>
      <c r="G86">
        <v>6033000</v>
      </c>
    </row>
    <row r="87" spans="1:7" x14ac:dyDescent="0.25">
      <c r="A87" s="9">
        <v>44412</v>
      </c>
      <c r="B87">
        <v>174.199997</v>
      </c>
      <c r="C87">
        <v>174.58999600000001</v>
      </c>
      <c r="D87">
        <v>173.259995</v>
      </c>
      <c r="E87">
        <v>173.36000100000001</v>
      </c>
      <c r="F87">
        <v>165.63983200000001</v>
      </c>
      <c r="G87">
        <v>4793100</v>
      </c>
    </row>
    <row r="88" spans="1:7" x14ac:dyDescent="0.25">
      <c r="A88" s="9">
        <v>44413</v>
      </c>
      <c r="B88">
        <v>173.85000600000001</v>
      </c>
      <c r="C88">
        <v>173.85000600000001</v>
      </c>
      <c r="D88">
        <v>172.41999799999999</v>
      </c>
      <c r="E88">
        <v>173.69000199999999</v>
      </c>
      <c r="F88">
        <v>165.95517000000001</v>
      </c>
      <c r="G88">
        <v>4291000</v>
      </c>
    </row>
    <row r="89" spans="1:7" x14ac:dyDescent="0.25">
      <c r="A89" s="9">
        <v>44414</v>
      </c>
      <c r="B89">
        <v>173.94000199999999</v>
      </c>
      <c r="C89">
        <v>173.94000199999999</v>
      </c>
      <c r="D89">
        <v>172.449997</v>
      </c>
      <c r="E89">
        <v>173.11000100000001</v>
      </c>
      <c r="F89">
        <v>165.40098599999999</v>
      </c>
      <c r="G89">
        <v>4581100</v>
      </c>
    </row>
    <row r="90" spans="1:7" x14ac:dyDescent="0.25">
      <c r="A90" s="9">
        <v>44417</v>
      </c>
      <c r="B90">
        <v>173.720001</v>
      </c>
      <c r="C90">
        <v>174.25</v>
      </c>
      <c r="D90">
        <v>172.929993</v>
      </c>
      <c r="E90">
        <v>173.71000699999999</v>
      </c>
      <c r="F90">
        <v>165.974243</v>
      </c>
      <c r="G90">
        <v>3950200</v>
      </c>
    </row>
    <row r="91" spans="1:7" x14ac:dyDescent="0.25">
      <c r="A91" s="9">
        <v>44418</v>
      </c>
      <c r="B91">
        <v>173.259995</v>
      </c>
      <c r="C91">
        <v>174.11000100000001</v>
      </c>
      <c r="D91">
        <v>172.779999</v>
      </c>
      <c r="E91">
        <v>173.770004</v>
      </c>
      <c r="F91">
        <v>166.03156999999999</v>
      </c>
      <c r="G91">
        <v>3678300</v>
      </c>
    </row>
    <row r="92" spans="1:7" x14ac:dyDescent="0.25">
      <c r="A92" s="9">
        <v>44419</v>
      </c>
      <c r="B92">
        <v>174.25</v>
      </c>
      <c r="C92">
        <v>174.470001</v>
      </c>
      <c r="D92">
        <v>173.55999800000001</v>
      </c>
      <c r="E92">
        <v>173.800003</v>
      </c>
      <c r="F92">
        <v>166.06024199999999</v>
      </c>
      <c r="G92">
        <v>4221300</v>
      </c>
    </row>
    <row r="93" spans="1:7" x14ac:dyDescent="0.25">
      <c r="A93" s="9">
        <v>44420</v>
      </c>
      <c r="B93">
        <v>173.820007</v>
      </c>
      <c r="C93">
        <v>175.28999300000001</v>
      </c>
      <c r="D93">
        <v>173.58999600000001</v>
      </c>
      <c r="E93">
        <v>175.199997</v>
      </c>
      <c r="F93">
        <v>167.39790300000001</v>
      </c>
      <c r="G93">
        <v>4300400</v>
      </c>
    </row>
    <row r="94" spans="1:7" x14ac:dyDescent="0.25">
      <c r="A94" s="9">
        <v>44421</v>
      </c>
      <c r="B94">
        <v>175.28999300000001</v>
      </c>
      <c r="C94">
        <v>176.28999300000001</v>
      </c>
      <c r="D94">
        <v>175.11999499999999</v>
      </c>
      <c r="E94">
        <v>176.25</v>
      </c>
      <c r="F94">
        <v>168.40115399999999</v>
      </c>
      <c r="G94">
        <v>5882100</v>
      </c>
    </row>
    <row r="95" spans="1:7" x14ac:dyDescent="0.25">
      <c r="A95" s="9">
        <v>44424</v>
      </c>
      <c r="B95">
        <v>176.550003</v>
      </c>
      <c r="C95">
        <v>177.88999899999999</v>
      </c>
      <c r="D95">
        <v>175.949997</v>
      </c>
      <c r="E95">
        <v>177.83999600000001</v>
      </c>
      <c r="F95">
        <v>169.92036400000001</v>
      </c>
      <c r="G95">
        <v>4782800</v>
      </c>
    </row>
    <row r="96" spans="1:7" x14ac:dyDescent="0.25">
      <c r="A96" s="9">
        <v>44425</v>
      </c>
      <c r="B96">
        <v>177.30999800000001</v>
      </c>
      <c r="C96">
        <v>179.509995</v>
      </c>
      <c r="D96">
        <v>177.30999800000001</v>
      </c>
      <c r="E96">
        <v>179.470001</v>
      </c>
      <c r="F96">
        <v>171.47775300000001</v>
      </c>
      <c r="G96">
        <v>6041900</v>
      </c>
    </row>
    <row r="97" spans="1:7" x14ac:dyDescent="0.25">
      <c r="A97" s="9">
        <v>44426</v>
      </c>
      <c r="B97">
        <v>179.5</v>
      </c>
      <c r="C97">
        <v>179.5</v>
      </c>
      <c r="D97">
        <v>177.13000500000001</v>
      </c>
      <c r="E97">
        <v>177.19000199999999</v>
      </c>
      <c r="F97">
        <v>169.299271</v>
      </c>
      <c r="G97">
        <v>7134100</v>
      </c>
    </row>
    <row r="98" spans="1:7" x14ac:dyDescent="0.25">
      <c r="A98" s="9">
        <v>44427</v>
      </c>
      <c r="B98">
        <v>176.61999499999999</v>
      </c>
      <c r="C98">
        <v>179.33000200000001</v>
      </c>
      <c r="D98">
        <v>176.070007</v>
      </c>
      <c r="E98">
        <v>178.570007</v>
      </c>
      <c r="F98">
        <v>170.61785900000001</v>
      </c>
      <c r="G98">
        <v>5615000</v>
      </c>
    </row>
    <row r="99" spans="1:7" x14ac:dyDescent="0.25">
      <c r="A99" s="9">
        <v>44428</v>
      </c>
      <c r="B99">
        <v>178.88999899999999</v>
      </c>
      <c r="C99">
        <v>179.91999799999999</v>
      </c>
      <c r="D99">
        <v>178.070007</v>
      </c>
      <c r="E99">
        <v>179.44000199999999</v>
      </c>
      <c r="F99">
        <v>171.44908100000001</v>
      </c>
      <c r="G99">
        <v>5428700</v>
      </c>
    </row>
    <row r="100" spans="1:7" x14ac:dyDescent="0.25">
      <c r="A100" s="9">
        <v>44431</v>
      </c>
      <c r="B100">
        <v>178.38999899999999</v>
      </c>
      <c r="C100">
        <v>178.929993</v>
      </c>
      <c r="D100">
        <v>177.53999300000001</v>
      </c>
      <c r="E100">
        <v>177.61000100000001</v>
      </c>
      <c r="F100">
        <v>170.709</v>
      </c>
      <c r="G100">
        <v>6461700</v>
      </c>
    </row>
    <row r="101" spans="1:7" x14ac:dyDescent="0.25">
      <c r="A101" s="9">
        <v>44432</v>
      </c>
      <c r="B101">
        <v>176.990005</v>
      </c>
      <c r="C101">
        <v>177.21000699999999</v>
      </c>
      <c r="D101">
        <v>175.279999</v>
      </c>
      <c r="E101">
        <v>175.38999899999999</v>
      </c>
      <c r="F101">
        <v>168.575256</v>
      </c>
      <c r="G101">
        <v>5734800</v>
      </c>
    </row>
    <row r="102" spans="1:7" x14ac:dyDescent="0.25">
      <c r="A102" s="9">
        <v>44433</v>
      </c>
      <c r="B102">
        <v>175.69000199999999</v>
      </c>
      <c r="C102">
        <v>175.89999399999999</v>
      </c>
      <c r="D102">
        <v>173.88999899999999</v>
      </c>
      <c r="E102">
        <v>174.229996</v>
      </c>
      <c r="F102">
        <v>167.46032700000001</v>
      </c>
      <c r="G102">
        <v>5700300</v>
      </c>
    </row>
    <row r="103" spans="1:7" x14ac:dyDescent="0.25">
      <c r="A103" s="9">
        <v>44434</v>
      </c>
      <c r="B103">
        <v>173.949997</v>
      </c>
      <c r="C103">
        <v>174.720001</v>
      </c>
      <c r="D103">
        <v>173.050003</v>
      </c>
      <c r="E103">
        <v>173.300003</v>
      </c>
      <c r="F103">
        <v>166.56648300000001</v>
      </c>
      <c r="G103">
        <v>5031600</v>
      </c>
    </row>
    <row r="104" spans="1:7" x14ac:dyDescent="0.25">
      <c r="A104" s="9">
        <v>44435</v>
      </c>
      <c r="B104">
        <v>174.279999</v>
      </c>
      <c r="C104">
        <v>174.279999</v>
      </c>
      <c r="D104">
        <v>172.75</v>
      </c>
      <c r="E104">
        <v>172.929993</v>
      </c>
      <c r="F104">
        <v>166.21083100000001</v>
      </c>
      <c r="G104">
        <v>7046100</v>
      </c>
    </row>
    <row r="105" spans="1:7" x14ac:dyDescent="0.25">
      <c r="A105" s="9">
        <v>44438</v>
      </c>
      <c r="B105">
        <v>172.78999300000001</v>
      </c>
      <c r="C105">
        <v>174.279999</v>
      </c>
      <c r="D105">
        <v>172.779999</v>
      </c>
      <c r="E105">
        <v>173.66000399999999</v>
      </c>
      <c r="F105">
        <v>166.912476</v>
      </c>
      <c r="G105">
        <v>3252700</v>
      </c>
    </row>
    <row r="106" spans="1:7" x14ac:dyDescent="0.25">
      <c r="A106" s="9">
        <v>44439</v>
      </c>
      <c r="B106">
        <v>173.490005</v>
      </c>
      <c r="C106">
        <v>174.490005</v>
      </c>
      <c r="D106">
        <v>172.479996</v>
      </c>
      <c r="E106">
        <v>173.13000500000001</v>
      </c>
      <c r="F106">
        <v>166.403076</v>
      </c>
      <c r="G106">
        <v>7106800</v>
      </c>
    </row>
    <row r="107" spans="1:7" x14ac:dyDescent="0.25">
      <c r="A107" s="9">
        <v>44440</v>
      </c>
      <c r="B107">
        <v>172.89999399999999</v>
      </c>
      <c r="C107">
        <v>173.740005</v>
      </c>
      <c r="D107">
        <v>172.05999800000001</v>
      </c>
      <c r="E107">
        <v>173.740005</v>
      </c>
      <c r="F107">
        <v>166.98936499999999</v>
      </c>
      <c r="G107">
        <v>5327400</v>
      </c>
    </row>
    <row r="108" spans="1:7" x14ac:dyDescent="0.25">
      <c r="A108" s="9">
        <v>44441</v>
      </c>
      <c r="B108">
        <v>174.33999600000001</v>
      </c>
      <c r="C108">
        <v>175.19000199999999</v>
      </c>
      <c r="D108">
        <v>173.91000399999999</v>
      </c>
      <c r="E108">
        <v>174.929993</v>
      </c>
      <c r="F108">
        <v>168.13313299999999</v>
      </c>
      <c r="G108">
        <v>4544300</v>
      </c>
    </row>
    <row r="109" spans="1:7" x14ac:dyDescent="0.25">
      <c r="A109" s="9">
        <v>44442</v>
      </c>
      <c r="B109">
        <v>175.10000600000001</v>
      </c>
      <c r="C109">
        <v>175.220001</v>
      </c>
      <c r="D109">
        <v>173.80999800000001</v>
      </c>
      <c r="E109">
        <v>175.03999300000001</v>
      </c>
      <c r="F109">
        <v>168.238846</v>
      </c>
      <c r="G109">
        <v>4096900</v>
      </c>
    </row>
    <row r="110" spans="1:7" x14ac:dyDescent="0.25">
      <c r="A110" s="9">
        <v>44446</v>
      </c>
      <c r="B110">
        <v>174.35000600000001</v>
      </c>
      <c r="C110">
        <v>175.029999</v>
      </c>
      <c r="D110">
        <v>171.66999799999999</v>
      </c>
      <c r="E110">
        <v>172.320007</v>
      </c>
      <c r="F110">
        <v>165.62455700000001</v>
      </c>
      <c r="G110">
        <v>6859900</v>
      </c>
    </row>
    <row r="111" spans="1:7" x14ac:dyDescent="0.25">
      <c r="A111" s="9">
        <v>44447</v>
      </c>
      <c r="B111">
        <v>171.61999499999999</v>
      </c>
      <c r="C111">
        <v>172.979996</v>
      </c>
      <c r="D111">
        <v>171.08000200000001</v>
      </c>
      <c r="E111">
        <v>171.89999399999999</v>
      </c>
      <c r="F111">
        <v>165.22087099999999</v>
      </c>
      <c r="G111">
        <v>4661700</v>
      </c>
    </row>
    <row r="112" spans="1:7" x14ac:dyDescent="0.25">
      <c r="A112" s="9">
        <v>44448</v>
      </c>
      <c r="B112">
        <v>171.19000199999999</v>
      </c>
      <c r="C112">
        <v>171.479996</v>
      </c>
      <c r="D112">
        <v>167.699997</v>
      </c>
      <c r="E112">
        <v>168.070007</v>
      </c>
      <c r="F112">
        <v>161.53967299999999</v>
      </c>
      <c r="G112">
        <v>7114600</v>
      </c>
    </row>
    <row r="113" spans="1:7" x14ac:dyDescent="0.25">
      <c r="A113" s="9">
        <v>44449</v>
      </c>
      <c r="B113">
        <v>168.550003</v>
      </c>
      <c r="C113">
        <v>169.08999600000001</v>
      </c>
      <c r="D113">
        <v>166.86999499999999</v>
      </c>
      <c r="E113">
        <v>166.970001</v>
      </c>
      <c r="F113">
        <v>160.482437</v>
      </c>
      <c r="G113">
        <v>6699300</v>
      </c>
    </row>
    <row r="114" spans="1:7" x14ac:dyDescent="0.25">
      <c r="A114" s="9">
        <v>44452</v>
      </c>
      <c r="B114">
        <v>167.91999799999999</v>
      </c>
      <c r="C114">
        <v>168.11999499999999</v>
      </c>
      <c r="D114">
        <v>165.13000500000001</v>
      </c>
      <c r="E114">
        <v>165.800003</v>
      </c>
      <c r="F114">
        <v>159.35787999999999</v>
      </c>
      <c r="G114">
        <v>6273500</v>
      </c>
    </row>
    <row r="115" spans="1:7" x14ac:dyDescent="0.25">
      <c r="A115" s="9">
        <v>44453</v>
      </c>
      <c r="B115">
        <v>166.39999399999999</v>
      </c>
      <c r="C115">
        <v>166.53999300000001</v>
      </c>
      <c r="D115">
        <v>164.509995</v>
      </c>
      <c r="E115">
        <v>164.800003</v>
      </c>
      <c r="F115">
        <v>158.39674400000001</v>
      </c>
      <c r="G115">
        <v>5259600</v>
      </c>
    </row>
    <row r="116" spans="1:7" x14ac:dyDescent="0.25">
      <c r="A116" s="9">
        <v>44454</v>
      </c>
      <c r="B116">
        <v>165</v>
      </c>
      <c r="C116">
        <v>165.96000699999999</v>
      </c>
      <c r="D116">
        <v>164.30999800000001</v>
      </c>
      <c r="E116">
        <v>165.41999799999999</v>
      </c>
      <c r="F116">
        <v>158.99264500000001</v>
      </c>
      <c r="G116">
        <v>7935300</v>
      </c>
    </row>
    <row r="117" spans="1:7" x14ac:dyDescent="0.25">
      <c r="A117" s="9">
        <v>44455</v>
      </c>
      <c r="B117">
        <v>165.64999399999999</v>
      </c>
      <c r="C117">
        <v>166.46000699999999</v>
      </c>
      <c r="D117">
        <v>164.19000199999999</v>
      </c>
      <c r="E117">
        <v>165.220001</v>
      </c>
      <c r="F117">
        <v>158.80041499999999</v>
      </c>
      <c r="G117">
        <v>5665400</v>
      </c>
    </row>
    <row r="118" spans="1:7" x14ac:dyDescent="0.25">
      <c r="A118" s="9">
        <v>44456</v>
      </c>
      <c r="B118">
        <v>164.300003</v>
      </c>
      <c r="C118">
        <v>164.91000399999999</v>
      </c>
      <c r="D118">
        <v>163.55999800000001</v>
      </c>
      <c r="E118">
        <v>164.75</v>
      </c>
      <c r="F118">
        <v>158.348679</v>
      </c>
      <c r="G118">
        <v>13419800</v>
      </c>
    </row>
    <row r="119" spans="1:7" x14ac:dyDescent="0.25">
      <c r="A119" s="9">
        <v>44459</v>
      </c>
      <c r="B119">
        <v>163.479996</v>
      </c>
      <c r="C119">
        <v>165.16999799999999</v>
      </c>
      <c r="D119">
        <v>162.16999799999999</v>
      </c>
      <c r="E119">
        <v>163.80999800000001</v>
      </c>
      <c r="F119">
        <v>157.44520600000001</v>
      </c>
      <c r="G119">
        <v>7270800</v>
      </c>
    </row>
    <row r="120" spans="1:7" x14ac:dyDescent="0.25">
      <c r="A120" s="9">
        <v>44460</v>
      </c>
      <c r="B120">
        <v>164.61000100000001</v>
      </c>
      <c r="C120">
        <v>165.979996</v>
      </c>
      <c r="D120">
        <v>164.240005</v>
      </c>
      <c r="E120">
        <v>164.529999</v>
      </c>
      <c r="F120">
        <v>158.137192</v>
      </c>
      <c r="G120">
        <v>6663600</v>
      </c>
    </row>
    <row r="121" spans="1:7" x14ac:dyDescent="0.25">
      <c r="A121" s="9">
        <v>44461</v>
      </c>
      <c r="B121">
        <v>165.35000600000001</v>
      </c>
      <c r="C121">
        <v>165.949997</v>
      </c>
      <c r="D121">
        <v>163.63000500000001</v>
      </c>
      <c r="E121">
        <v>163.929993</v>
      </c>
      <c r="F121">
        <v>157.56051600000001</v>
      </c>
      <c r="G121">
        <v>5657100</v>
      </c>
    </row>
    <row r="122" spans="1:7" x14ac:dyDescent="0.25">
      <c r="A122" s="9">
        <v>44462</v>
      </c>
      <c r="B122">
        <v>164.39999399999999</v>
      </c>
      <c r="C122">
        <v>165.770004</v>
      </c>
      <c r="D122">
        <v>164.14999399999999</v>
      </c>
      <c r="E122">
        <v>164.86000100000001</v>
      </c>
      <c r="F122">
        <v>158.45442199999999</v>
      </c>
      <c r="G122">
        <v>4697900</v>
      </c>
    </row>
    <row r="123" spans="1:7" x14ac:dyDescent="0.25">
      <c r="A123" s="9">
        <v>44463</v>
      </c>
      <c r="B123">
        <v>164.75</v>
      </c>
      <c r="C123">
        <v>165.64999399999999</v>
      </c>
      <c r="D123">
        <v>163.88999899999999</v>
      </c>
      <c r="E123">
        <v>164.36000100000001</v>
      </c>
      <c r="F123">
        <v>157.973816</v>
      </c>
      <c r="G123">
        <v>4399300</v>
      </c>
    </row>
    <row r="124" spans="1:7" x14ac:dyDescent="0.25">
      <c r="A124" s="9">
        <v>44466</v>
      </c>
      <c r="B124">
        <v>164</v>
      </c>
      <c r="C124">
        <v>164.36000100000001</v>
      </c>
      <c r="D124">
        <v>162.85000600000001</v>
      </c>
      <c r="E124">
        <v>163.16999799999999</v>
      </c>
      <c r="F124">
        <v>156.830063</v>
      </c>
      <c r="G124">
        <v>5775500</v>
      </c>
    </row>
    <row r="125" spans="1:7" x14ac:dyDescent="0.25">
      <c r="A125" s="9">
        <v>44467</v>
      </c>
      <c r="B125">
        <v>163.10000600000001</v>
      </c>
      <c r="C125">
        <v>163.91000399999999</v>
      </c>
      <c r="D125">
        <v>161.770004</v>
      </c>
      <c r="E125">
        <v>162.80999800000001</v>
      </c>
      <c r="F125">
        <v>156.484039</v>
      </c>
      <c r="G125">
        <v>7610400</v>
      </c>
    </row>
    <row r="126" spans="1:7" x14ac:dyDescent="0.25">
      <c r="A126" s="9">
        <v>44468</v>
      </c>
      <c r="B126">
        <v>163</v>
      </c>
      <c r="C126">
        <v>164.66000399999999</v>
      </c>
      <c r="D126">
        <v>162.779999</v>
      </c>
      <c r="E126">
        <v>164.020004</v>
      </c>
      <c r="F126">
        <v>157.64704900000001</v>
      </c>
      <c r="G126">
        <v>5124100</v>
      </c>
    </row>
    <row r="127" spans="1:7" x14ac:dyDescent="0.25">
      <c r="A127" s="9">
        <v>44469</v>
      </c>
      <c r="B127">
        <v>164.63999899999999</v>
      </c>
      <c r="C127">
        <v>165.39999399999999</v>
      </c>
      <c r="D127">
        <v>161.41000399999999</v>
      </c>
      <c r="E127">
        <v>161.5</v>
      </c>
      <c r="F127">
        <v>155.22496000000001</v>
      </c>
      <c r="G127">
        <v>6972300</v>
      </c>
    </row>
    <row r="128" spans="1:7" x14ac:dyDescent="0.25">
      <c r="A128" s="9">
        <v>44470</v>
      </c>
      <c r="B128">
        <v>161.529999</v>
      </c>
      <c r="C128">
        <v>161.89999399999999</v>
      </c>
      <c r="D128">
        <v>158.61999499999999</v>
      </c>
      <c r="E128">
        <v>160.470001</v>
      </c>
      <c r="F128">
        <v>154.23500100000001</v>
      </c>
      <c r="G128">
        <v>8568300</v>
      </c>
    </row>
    <row r="129" spans="1:7" x14ac:dyDescent="0.25">
      <c r="A129" s="9">
        <v>44473</v>
      </c>
      <c r="B129">
        <v>159.990005</v>
      </c>
      <c r="C129">
        <v>161</v>
      </c>
      <c r="D129">
        <v>157.66999799999999</v>
      </c>
      <c r="E129">
        <v>159.220001</v>
      </c>
      <c r="F129">
        <v>153.03353899999999</v>
      </c>
      <c r="G129">
        <v>8620700</v>
      </c>
    </row>
    <row r="130" spans="1:7" x14ac:dyDescent="0.25">
      <c r="A130" s="9">
        <v>44474</v>
      </c>
      <c r="B130">
        <v>159.86000100000001</v>
      </c>
      <c r="C130">
        <v>161.11000100000001</v>
      </c>
      <c r="D130">
        <v>159.14999399999999</v>
      </c>
      <c r="E130">
        <v>159.58000200000001</v>
      </c>
      <c r="F130">
        <v>153.379547</v>
      </c>
      <c r="G130">
        <v>5129000</v>
      </c>
    </row>
    <row r="131" spans="1:7" x14ac:dyDescent="0.25">
      <c r="A131" s="9">
        <v>44475</v>
      </c>
      <c r="B131">
        <v>159.86999499999999</v>
      </c>
      <c r="C131">
        <v>159.949997</v>
      </c>
      <c r="D131">
        <v>157.83999600000001</v>
      </c>
      <c r="E131">
        <v>159.91000399999999</v>
      </c>
      <c r="F131">
        <v>153.69674699999999</v>
      </c>
      <c r="G131">
        <v>7312600</v>
      </c>
    </row>
    <row r="132" spans="1:7" x14ac:dyDescent="0.25">
      <c r="A132" s="9">
        <v>44476</v>
      </c>
      <c r="B132">
        <v>160.020004</v>
      </c>
      <c r="C132">
        <v>162.61000100000001</v>
      </c>
      <c r="D132">
        <v>160.020004</v>
      </c>
      <c r="E132">
        <v>161.33999600000001</v>
      </c>
      <c r="F132">
        <v>155.07115200000001</v>
      </c>
      <c r="G132">
        <v>5309200</v>
      </c>
    </row>
    <row r="133" spans="1:7" x14ac:dyDescent="0.25">
      <c r="A133" s="9">
        <v>44477</v>
      </c>
      <c r="B133">
        <v>161.320007</v>
      </c>
      <c r="C133">
        <v>161.61000100000001</v>
      </c>
      <c r="D133">
        <v>160.25</v>
      </c>
      <c r="E133">
        <v>160.929993</v>
      </c>
      <c r="F133">
        <v>154.67707799999999</v>
      </c>
      <c r="G133">
        <v>4343200</v>
      </c>
    </row>
    <row r="134" spans="1:7" x14ac:dyDescent="0.25">
      <c r="A134" s="9">
        <v>44480</v>
      </c>
      <c r="B134">
        <v>160.86000100000001</v>
      </c>
      <c r="C134">
        <v>161.85000600000001</v>
      </c>
      <c r="D134">
        <v>159.94000199999999</v>
      </c>
      <c r="E134">
        <v>160.25</v>
      </c>
      <c r="F134">
        <v>154.02351400000001</v>
      </c>
      <c r="G134">
        <v>4101600</v>
      </c>
    </row>
    <row r="135" spans="1:7" x14ac:dyDescent="0.25">
      <c r="A135" s="9">
        <v>44481</v>
      </c>
      <c r="B135">
        <v>160</v>
      </c>
      <c r="C135">
        <v>160.179993</v>
      </c>
      <c r="D135">
        <v>157.33999600000001</v>
      </c>
      <c r="E135">
        <v>157.69000199999999</v>
      </c>
      <c r="F135">
        <v>151.56298799999999</v>
      </c>
      <c r="G135">
        <v>6686400</v>
      </c>
    </row>
    <row r="136" spans="1:7" x14ac:dyDescent="0.25">
      <c r="A136" s="9">
        <v>44482</v>
      </c>
      <c r="B136">
        <v>157.820007</v>
      </c>
      <c r="C136">
        <v>160.08000200000001</v>
      </c>
      <c r="D136">
        <v>157.75</v>
      </c>
      <c r="E136">
        <v>159.199997</v>
      </c>
      <c r="F136">
        <v>153.01431299999999</v>
      </c>
      <c r="G136">
        <v>6901100</v>
      </c>
    </row>
    <row r="137" spans="1:7" x14ac:dyDescent="0.25">
      <c r="A137" s="9">
        <v>44483</v>
      </c>
      <c r="B137">
        <v>159.71000699999999</v>
      </c>
      <c r="C137">
        <v>161.13999899999999</v>
      </c>
      <c r="D137">
        <v>159.60000600000001</v>
      </c>
      <c r="E137">
        <v>160.11000100000001</v>
      </c>
      <c r="F137">
        <v>153.888947</v>
      </c>
      <c r="G137">
        <v>4579200</v>
      </c>
    </row>
    <row r="138" spans="1:7" x14ac:dyDescent="0.25">
      <c r="A138" s="9">
        <v>44484</v>
      </c>
      <c r="B138">
        <v>161.029999</v>
      </c>
      <c r="C138">
        <v>161.80999800000001</v>
      </c>
      <c r="D138">
        <v>160.41000399999999</v>
      </c>
      <c r="E138">
        <v>161.300003</v>
      </c>
      <c r="F138">
        <v>155.032715</v>
      </c>
      <c r="G138">
        <v>6918400</v>
      </c>
    </row>
    <row r="139" spans="1:7" x14ac:dyDescent="0.25">
      <c r="A139" s="9">
        <v>44487</v>
      </c>
      <c r="B139">
        <v>160.25</v>
      </c>
      <c r="C139">
        <v>160.88999899999999</v>
      </c>
      <c r="D139">
        <v>159.199997</v>
      </c>
      <c r="E139">
        <v>160.11999499999999</v>
      </c>
      <c r="F139">
        <v>153.89857499999999</v>
      </c>
      <c r="G139">
        <v>7465500</v>
      </c>
    </row>
    <row r="140" spans="1:7" x14ac:dyDescent="0.25">
      <c r="A140" s="9">
        <v>44488</v>
      </c>
      <c r="B140">
        <v>160.89999399999999</v>
      </c>
      <c r="C140">
        <v>165.14999399999999</v>
      </c>
      <c r="D140">
        <v>160.729996</v>
      </c>
      <c r="E140">
        <v>163.86999499999999</v>
      </c>
      <c r="F140">
        <v>157.502869</v>
      </c>
      <c r="G140">
        <v>10081300</v>
      </c>
    </row>
    <row r="141" spans="1:7" x14ac:dyDescent="0.25">
      <c r="A141" s="9">
        <v>44489</v>
      </c>
      <c r="B141">
        <v>163.979996</v>
      </c>
      <c r="C141">
        <v>164.75</v>
      </c>
      <c r="D141">
        <v>163.259995</v>
      </c>
      <c r="E141">
        <v>163.779999</v>
      </c>
      <c r="F141">
        <v>157.41636700000001</v>
      </c>
      <c r="G141">
        <v>6003200</v>
      </c>
    </row>
    <row r="142" spans="1:7" x14ac:dyDescent="0.25">
      <c r="A142" s="9">
        <v>44490</v>
      </c>
      <c r="B142">
        <v>164.300003</v>
      </c>
      <c r="C142">
        <v>164.38999899999999</v>
      </c>
      <c r="D142">
        <v>162.279999</v>
      </c>
      <c r="E142">
        <v>163.39999399999999</v>
      </c>
      <c r="F142">
        <v>157.051117</v>
      </c>
      <c r="G142">
        <v>4524100</v>
      </c>
    </row>
    <row r="143" spans="1:7" x14ac:dyDescent="0.25">
      <c r="A143" s="9">
        <v>44491</v>
      </c>
      <c r="B143">
        <v>163.05999800000001</v>
      </c>
      <c r="C143">
        <v>164.05999800000001</v>
      </c>
      <c r="D143">
        <v>162.96000699999999</v>
      </c>
      <c r="E143">
        <v>163.720001</v>
      </c>
      <c r="F143">
        <v>157.358688</v>
      </c>
      <c r="G143">
        <v>4304300</v>
      </c>
    </row>
    <row r="144" spans="1:7" x14ac:dyDescent="0.25">
      <c r="A144" s="9">
        <v>44494</v>
      </c>
      <c r="B144">
        <v>163.720001</v>
      </c>
      <c r="C144">
        <v>164.30999800000001</v>
      </c>
      <c r="D144">
        <v>161.71000699999999</v>
      </c>
      <c r="E144">
        <v>164.08000200000001</v>
      </c>
      <c r="F144">
        <v>157.704712</v>
      </c>
      <c r="G144">
        <v>6715400</v>
      </c>
    </row>
    <row r="145" spans="1:7" x14ac:dyDescent="0.25">
      <c r="A145" s="9">
        <v>44495</v>
      </c>
      <c r="B145">
        <v>164.55999800000001</v>
      </c>
      <c r="C145">
        <v>166.029999</v>
      </c>
      <c r="D145">
        <v>164.050003</v>
      </c>
      <c r="E145">
        <v>165.75</v>
      </c>
      <c r="F145">
        <v>159.30981399999999</v>
      </c>
      <c r="G145">
        <v>6939100</v>
      </c>
    </row>
    <row r="146" spans="1:7" x14ac:dyDescent="0.25">
      <c r="A146" s="9">
        <v>44496</v>
      </c>
      <c r="B146">
        <v>165.679993</v>
      </c>
      <c r="C146">
        <v>165.759995</v>
      </c>
      <c r="D146">
        <v>163.30999800000001</v>
      </c>
      <c r="E146">
        <v>163.740005</v>
      </c>
      <c r="F146">
        <v>157.377914</v>
      </c>
      <c r="G146">
        <v>7018800</v>
      </c>
    </row>
    <row r="147" spans="1:7" x14ac:dyDescent="0.25">
      <c r="A147" s="9">
        <v>44497</v>
      </c>
      <c r="B147">
        <v>163.770004</v>
      </c>
      <c r="C147">
        <v>165.199997</v>
      </c>
      <c r="D147">
        <v>162.320007</v>
      </c>
      <c r="E147">
        <v>162.85000600000001</v>
      </c>
      <c r="F147">
        <v>156.522491</v>
      </c>
      <c r="G147">
        <v>6278800</v>
      </c>
    </row>
    <row r="148" spans="1:7" x14ac:dyDescent="0.25">
      <c r="A148" s="9">
        <v>44498</v>
      </c>
      <c r="B148">
        <v>162.35000600000001</v>
      </c>
      <c r="C148">
        <v>163.25</v>
      </c>
      <c r="D148">
        <v>160.61000100000001</v>
      </c>
      <c r="E148">
        <v>162.88000500000001</v>
      </c>
      <c r="F148">
        <v>156.55136100000001</v>
      </c>
      <c r="G148">
        <v>8526800</v>
      </c>
    </row>
    <row r="149" spans="1:7" x14ac:dyDescent="0.25">
      <c r="A149" s="9">
        <v>44501</v>
      </c>
      <c r="B149">
        <v>163.16000399999999</v>
      </c>
      <c r="C149">
        <v>163.979996</v>
      </c>
      <c r="D149">
        <v>159.39999399999999</v>
      </c>
      <c r="E149">
        <v>163.020004</v>
      </c>
      <c r="F149">
        <v>156.68588299999999</v>
      </c>
      <c r="G149">
        <v>5846400</v>
      </c>
    </row>
    <row r="150" spans="1:7" x14ac:dyDescent="0.25">
      <c r="A150" s="9">
        <v>44502</v>
      </c>
      <c r="B150">
        <v>163.699997</v>
      </c>
      <c r="C150">
        <v>166.979996</v>
      </c>
      <c r="D150">
        <v>162.979996</v>
      </c>
      <c r="E150">
        <v>165.58999600000001</v>
      </c>
      <c r="F150">
        <v>159.156036</v>
      </c>
      <c r="G150">
        <v>8450600</v>
      </c>
    </row>
    <row r="151" spans="1:7" x14ac:dyDescent="0.25">
      <c r="A151" s="9">
        <v>44503</v>
      </c>
      <c r="B151">
        <v>165.03999300000001</v>
      </c>
      <c r="C151">
        <v>165.770004</v>
      </c>
      <c r="D151">
        <v>163.429993</v>
      </c>
      <c r="E151">
        <v>165.05999800000001</v>
      </c>
      <c r="F151">
        <v>158.64660599999999</v>
      </c>
      <c r="G151">
        <v>6717800</v>
      </c>
    </row>
    <row r="152" spans="1:7" x14ac:dyDescent="0.25">
      <c r="A152" s="9">
        <v>44504</v>
      </c>
      <c r="B152">
        <v>164.94000199999999</v>
      </c>
      <c r="C152">
        <v>164.990005</v>
      </c>
      <c r="D152">
        <v>162.66999799999999</v>
      </c>
      <c r="E152">
        <v>164.60000600000001</v>
      </c>
      <c r="F152">
        <v>158.20452900000001</v>
      </c>
      <c r="G152">
        <v>8224400</v>
      </c>
    </row>
    <row r="153" spans="1:7" x14ac:dyDescent="0.25">
      <c r="A153" s="9">
        <v>44505</v>
      </c>
      <c r="B153">
        <v>162.479996</v>
      </c>
      <c r="C153">
        <v>164.60000600000001</v>
      </c>
      <c r="D153">
        <v>162.199997</v>
      </c>
      <c r="E153">
        <v>163.429993</v>
      </c>
      <c r="F153">
        <v>157.07995600000001</v>
      </c>
      <c r="G153">
        <v>6215900</v>
      </c>
    </row>
    <row r="154" spans="1:7" x14ac:dyDescent="0.25">
      <c r="A154" s="9">
        <v>44508</v>
      </c>
      <c r="B154">
        <v>163.679993</v>
      </c>
      <c r="C154">
        <v>164.16999799999999</v>
      </c>
      <c r="D154">
        <v>162.009995</v>
      </c>
      <c r="E154">
        <v>162.86999499999999</v>
      </c>
      <c r="F154">
        <v>156.541718</v>
      </c>
      <c r="G154">
        <v>5578800</v>
      </c>
    </row>
    <row r="155" spans="1:7" x14ac:dyDescent="0.25">
      <c r="A155" s="9">
        <v>44509</v>
      </c>
      <c r="B155">
        <v>162.61000100000001</v>
      </c>
      <c r="C155">
        <v>163.58999600000001</v>
      </c>
      <c r="D155">
        <v>162.020004</v>
      </c>
      <c r="E155">
        <v>162.509995</v>
      </c>
      <c r="F155">
        <v>156.19567900000001</v>
      </c>
      <c r="G155">
        <v>6112800</v>
      </c>
    </row>
    <row r="156" spans="1:7" x14ac:dyDescent="0.25">
      <c r="A156" s="9">
        <v>44510</v>
      </c>
      <c r="B156">
        <v>162.529999</v>
      </c>
      <c r="C156">
        <v>164.83999600000001</v>
      </c>
      <c r="D156">
        <v>162.35000600000001</v>
      </c>
      <c r="E156">
        <v>164.270004</v>
      </c>
      <c r="F156">
        <v>157.887314</v>
      </c>
      <c r="G156">
        <v>6225100</v>
      </c>
    </row>
    <row r="157" spans="1:7" x14ac:dyDescent="0.25">
      <c r="A157" s="9">
        <v>44511</v>
      </c>
      <c r="B157">
        <v>163.490005</v>
      </c>
      <c r="C157">
        <v>163.80999800000001</v>
      </c>
      <c r="D157">
        <v>162.490005</v>
      </c>
      <c r="E157">
        <v>163.05999800000001</v>
      </c>
      <c r="F157">
        <v>156.72431900000001</v>
      </c>
      <c r="G157">
        <v>4118800</v>
      </c>
    </row>
    <row r="158" spans="1:7" x14ac:dyDescent="0.25">
      <c r="A158" s="9">
        <v>44512</v>
      </c>
      <c r="B158">
        <v>167.429993</v>
      </c>
      <c r="C158">
        <v>167.61999499999999</v>
      </c>
      <c r="D158">
        <v>164.61000100000001</v>
      </c>
      <c r="E158">
        <v>165.009995</v>
      </c>
      <c r="F158">
        <v>158.59857199999999</v>
      </c>
      <c r="G158">
        <v>18995200</v>
      </c>
    </row>
    <row r="159" spans="1:7" x14ac:dyDescent="0.25">
      <c r="A159" s="9">
        <v>44515</v>
      </c>
      <c r="B159">
        <v>165</v>
      </c>
      <c r="C159">
        <v>165.46000699999999</v>
      </c>
      <c r="D159">
        <v>163.220001</v>
      </c>
      <c r="E159">
        <v>163.520004</v>
      </c>
      <c r="F159">
        <v>157.166473</v>
      </c>
      <c r="G159">
        <v>7496200</v>
      </c>
    </row>
    <row r="160" spans="1:7" x14ac:dyDescent="0.25">
      <c r="A160" s="9">
        <v>44516</v>
      </c>
      <c r="B160">
        <v>163.179993</v>
      </c>
      <c r="C160">
        <v>164.35000600000001</v>
      </c>
      <c r="D160">
        <v>162.61999499999999</v>
      </c>
      <c r="E160">
        <v>162.66999799999999</v>
      </c>
      <c r="F160">
        <v>156.34948700000001</v>
      </c>
      <c r="G160">
        <v>7594700</v>
      </c>
    </row>
    <row r="161" spans="1:7" x14ac:dyDescent="0.25">
      <c r="A161" s="9">
        <v>44517</v>
      </c>
      <c r="B161">
        <v>162.86999499999999</v>
      </c>
      <c r="C161">
        <v>163.86000100000001</v>
      </c>
      <c r="D161">
        <v>161.78999300000001</v>
      </c>
      <c r="E161">
        <v>163.279999</v>
      </c>
      <c r="F161">
        <v>156.93579099999999</v>
      </c>
      <c r="G161">
        <v>5414500</v>
      </c>
    </row>
    <row r="162" spans="1:7" x14ac:dyDescent="0.25">
      <c r="A162" s="9">
        <v>44518</v>
      </c>
      <c r="B162">
        <v>163.449997</v>
      </c>
      <c r="C162">
        <v>164.470001</v>
      </c>
      <c r="D162">
        <v>162.13000500000001</v>
      </c>
      <c r="E162">
        <v>162.39999399999999</v>
      </c>
      <c r="F162">
        <v>156.089966</v>
      </c>
      <c r="G162">
        <v>6358700</v>
      </c>
    </row>
    <row r="163" spans="1:7" x14ac:dyDescent="0.25">
      <c r="A163" s="9">
        <v>44519</v>
      </c>
      <c r="B163">
        <v>163.03999300000001</v>
      </c>
      <c r="C163">
        <v>163.19000199999999</v>
      </c>
      <c r="D163">
        <v>161.779999</v>
      </c>
      <c r="E163">
        <v>162.88999899999999</v>
      </c>
      <c r="F163">
        <v>156.560913</v>
      </c>
      <c r="G163">
        <v>7620700</v>
      </c>
    </row>
    <row r="164" spans="1:7" x14ac:dyDescent="0.25">
      <c r="A164" s="9">
        <v>44522</v>
      </c>
      <c r="B164">
        <v>161.029999</v>
      </c>
      <c r="C164">
        <v>162.63999899999999</v>
      </c>
      <c r="D164">
        <v>159.64999399999999</v>
      </c>
      <c r="E164">
        <v>159.699997</v>
      </c>
      <c r="F164">
        <v>154.50029000000001</v>
      </c>
      <c r="G164">
        <v>7634500</v>
      </c>
    </row>
    <row r="165" spans="1:7" x14ac:dyDescent="0.25">
      <c r="A165" s="9">
        <v>44523</v>
      </c>
      <c r="B165">
        <v>159.520004</v>
      </c>
      <c r="C165">
        <v>161</v>
      </c>
      <c r="D165">
        <v>158.779999</v>
      </c>
      <c r="E165">
        <v>160.69000199999999</v>
      </c>
      <c r="F165">
        <v>155.458054</v>
      </c>
      <c r="G165">
        <v>7734000</v>
      </c>
    </row>
    <row r="166" spans="1:7" x14ac:dyDescent="0.25">
      <c r="A166" s="9">
        <v>44524</v>
      </c>
      <c r="B166">
        <v>160.13999899999999</v>
      </c>
      <c r="C166">
        <v>160.61999499999999</v>
      </c>
      <c r="D166">
        <v>159.38000500000001</v>
      </c>
      <c r="E166">
        <v>160.240005</v>
      </c>
      <c r="F166">
        <v>155.02271999999999</v>
      </c>
      <c r="G166">
        <v>5230900</v>
      </c>
    </row>
    <row r="167" spans="1:7" x14ac:dyDescent="0.25">
      <c r="A167" s="9">
        <v>44526</v>
      </c>
      <c r="B167">
        <v>160.60000600000001</v>
      </c>
      <c r="C167">
        <v>161.16000399999999</v>
      </c>
      <c r="D167">
        <v>158.66000399999999</v>
      </c>
      <c r="E167">
        <v>159.199997</v>
      </c>
      <c r="F167">
        <v>154.016571</v>
      </c>
      <c r="G167">
        <v>8523100</v>
      </c>
    </row>
    <row r="168" spans="1:7" x14ac:dyDescent="0.25">
      <c r="A168" s="9">
        <v>44529</v>
      </c>
      <c r="B168">
        <v>159.5</v>
      </c>
      <c r="C168">
        <v>160.41999799999999</v>
      </c>
      <c r="D168">
        <v>158.41999799999999</v>
      </c>
      <c r="E168">
        <v>159.75</v>
      </c>
      <c r="F168">
        <v>154.54866000000001</v>
      </c>
      <c r="G168">
        <v>9188500</v>
      </c>
    </row>
    <row r="169" spans="1:7" x14ac:dyDescent="0.25">
      <c r="A169" s="9">
        <v>44530</v>
      </c>
      <c r="B169">
        <v>158.509995</v>
      </c>
      <c r="C169">
        <v>159</v>
      </c>
      <c r="D169">
        <v>155.85000600000001</v>
      </c>
      <c r="E169">
        <v>155.929993</v>
      </c>
      <c r="F169">
        <v>150.853027</v>
      </c>
      <c r="G169">
        <v>14981700</v>
      </c>
    </row>
    <row r="170" spans="1:7" x14ac:dyDescent="0.25">
      <c r="A170" s="9">
        <v>44531</v>
      </c>
      <c r="B170">
        <v>156.88000500000001</v>
      </c>
      <c r="C170">
        <v>160.08000200000001</v>
      </c>
      <c r="D170">
        <v>156.25</v>
      </c>
      <c r="E170">
        <v>158.08000200000001</v>
      </c>
      <c r="F170">
        <v>152.93306000000001</v>
      </c>
      <c r="G170">
        <v>9835800</v>
      </c>
    </row>
    <row r="171" spans="1:7" x14ac:dyDescent="0.25">
      <c r="A171" s="9">
        <v>44532</v>
      </c>
      <c r="B171">
        <v>157.259995</v>
      </c>
      <c r="C171">
        <v>159.28999300000001</v>
      </c>
      <c r="D171">
        <v>156.75</v>
      </c>
      <c r="E171">
        <v>157.08999600000001</v>
      </c>
      <c r="F171">
        <v>151.975281</v>
      </c>
      <c r="G171">
        <v>11334700</v>
      </c>
    </row>
    <row r="172" spans="1:7" x14ac:dyDescent="0.25">
      <c r="A172" s="9">
        <v>44533</v>
      </c>
      <c r="B172">
        <v>157.91000399999999</v>
      </c>
      <c r="C172">
        <v>159.66999799999999</v>
      </c>
      <c r="D172">
        <v>157.58999600000001</v>
      </c>
      <c r="E172">
        <v>159.38000500000001</v>
      </c>
      <c r="F172">
        <v>154.19070400000001</v>
      </c>
      <c r="G172">
        <v>8750500</v>
      </c>
    </row>
    <row r="173" spans="1:7" x14ac:dyDescent="0.25">
      <c r="A173" s="9">
        <v>44536</v>
      </c>
      <c r="B173">
        <v>160.19000199999999</v>
      </c>
      <c r="C173">
        <v>163.520004</v>
      </c>
      <c r="D173">
        <v>159.83000200000001</v>
      </c>
      <c r="E173">
        <v>162.94000199999999</v>
      </c>
      <c r="F173">
        <v>157.63479599999999</v>
      </c>
      <c r="G173">
        <v>9692000</v>
      </c>
    </row>
    <row r="174" spans="1:7" x14ac:dyDescent="0.25">
      <c r="A174" s="9">
        <v>44537</v>
      </c>
      <c r="B174">
        <v>164</v>
      </c>
      <c r="C174">
        <v>164.270004</v>
      </c>
      <c r="D174">
        <v>162.41000399999999</v>
      </c>
      <c r="E174">
        <v>163.36000100000001</v>
      </c>
      <c r="F174">
        <v>158.041122</v>
      </c>
      <c r="G174">
        <v>8311300</v>
      </c>
    </row>
    <row r="175" spans="1:7" x14ac:dyDescent="0.25">
      <c r="A175" s="9">
        <v>44538</v>
      </c>
      <c r="B175">
        <v>163.470001</v>
      </c>
      <c r="C175">
        <v>164.570007</v>
      </c>
      <c r="D175">
        <v>162.63999899999999</v>
      </c>
      <c r="E175">
        <v>164.33999600000001</v>
      </c>
      <c r="F175">
        <v>158.98921200000001</v>
      </c>
      <c r="G175">
        <v>6216400</v>
      </c>
    </row>
    <row r="176" spans="1:7" x14ac:dyDescent="0.25">
      <c r="A176" s="9">
        <v>44539</v>
      </c>
      <c r="B176">
        <v>164.179993</v>
      </c>
      <c r="C176">
        <v>165.979996</v>
      </c>
      <c r="D176">
        <v>163.490005</v>
      </c>
      <c r="E176">
        <v>165.89999399999999</v>
      </c>
      <c r="F176">
        <v>160.498413</v>
      </c>
      <c r="G176">
        <v>8574200</v>
      </c>
    </row>
    <row r="177" spans="1:7" x14ac:dyDescent="0.25">
      <c r="A177" s="9">
        <v>44540</v>
      </c>
      <c r="B177">
        <v>165.570007</v>
      </c>
      <c r="C177">
        <v>166.69000199999999</v>
      </c>
      <c r="D177">
        <v>164.64999399999999</v>
      </c>
      <c r="E177">
        <v>165.490005</v>
      </c>
      <c r="F177">
        <v>160.101776</v>
      </c>
      <c r="G177">
        <v>6572200</v>
      </c>
    </row>
    <row r="178" spans="1:7" x14ac:dyDescent="0.25">
      <c r="A178" s="9">
        <v>44543</v>
      </c>
      <c r="B178">
        <v>164.75</v>
      </c>
      <c r="C178">
        <v>169.199997</v>
      </c>
      <c r="D178">
        <v>163.800003</v>
      </c>
      <c r="E178">
        <v>168.449997</v>
      </c>
      <c r="F178">
        <v>162.96539300000001</v>
      </c>
      <c r="G178">
        <v>11142300</v>
      </c>
    </row>
    <row r="179" spans="1:7" x14ac:dyDescent="0.25">
      <c r="A179" s="9">
        <v>44544</v>
      </c>
      <c r="B179">
        <v>168.33000200000001</v>
      </c>
      <c r="C179">
        <v>170.970001</v>
      </c>
      <c r="D179">
        <v>167.16000399999999</v>
      </c>
      <c r="E179">
        <v>170.28999300000001</v>
      </c>
      <c r="F179">
        <v>164.74548300000001</v>
      </c>
      <c r="G179">
        <v>10482400</v>
      </c>
    </row>
    <row r="180" spans="1:7" x14ac:dyDescent="0.25">
      <c r="A180" s="9">
        <v>44545</v>
      </c>
      <c r="B180">
        <v>169.85000600000001</v>
      </c>
      <c r="C180">
        <v>171.300003</v>
      </c>
      <c r="D180">
        <v>169.41999799999999</v>
      </c>
      <c r="E180">
        <v>171.13999899999999</v>
      </c>
      <c r="F180">
        <v>165.56781000000001</v>
      </c>
      <c r="G180">
        <v>8552200</v>
      </c>
    </row>
    <row r="181" spans="1:7" x14ac:dyDescent="0.25">
      <c r="A181" s="9">
        <v>44546</v>
      </c>
      <c r="B181">
        <v>171.259995</v>
      </c>
      <c r="C181">
        <v>173.509995</v>
      </c>
      <c r="D181">
        <v>170.83999600000001</v>
      </c>
      <c r="E181">
        <v>173.009995</v>
      </c>
      <c r="F181">
        <v>167.37692300000001</v>
      </c>
      <c r="G181">
        <v>8998600</v>
      </c>
    </row>
    <row r="182" spans="1:7" x14ac:dyDescent="0.25">
      <c r="A182" s="9">
        <v>44547</v>
      </c>
      <c r="B182">
        <v>169.63999899999999</v>
      </c>
      <c r="C182">
        <v>170.779999</v>
      </c>
      <c r="D182">
        <v>167.66000399999999</v>
      </c>
      <c r="E182">
        <v>168.229996</v>
      </c>
      <c r="F182">
        <v>162.75254799999999</v>
      </c>
      <c r="G182">
        <v>16726200</v>
      </c>
    </row>
    <row r="183" spans="1:7" x14ac:dyDescent="0.25">
      <c r="A183" s="9">
        <v>44550</v>
      </c>
      <c r="B183">
        <v>167.80999800000001</v>
      </c>
      <c r="C183">
        <v>168.509995</v>
      </c>
      <c r="D183">
        <v>166.550003</v>
      </c>
      <c r="E183">
        <v>167.75</v>
      </c>
      <c r="F183">
        <v>162.28817699999999</v>
      </c>
      <c r="G183">
        <v>7954500</v>
      </c>
    </row>
    <row r="184" spans="1:7" x14ac:dyDescent="0.25">
      <c r="A184" s="9">
        <v>44551</v>
      </c>
      <c r="B184">
        <v>168.05999800000001</v>
      </c>
      <c r="C184">
        <v>168.10000600000001</v>
      </c>
      <c r="D184">
        <v>165.979996</v>
      </c>
      <c r="E184">
        <v>167.21000699999999</v>
      </c>
      <c r="F184">
        <v>161.76577800000001</v>
      </c>
      <c r="G184">
        <v>7954200</v>
      </c>
    </row>
    <row r="185" spans="1:7" x14ac:dyDescent="0.25">
      <c r="A185" s="9">
        <v>44552</v>
      </c>
      <c r="B185">
        <v>167.05999800000001</v>
      </c>
      <c r="C185">
        <v>168.16999799999999</v>
      </c>
      <c r="D185">
        <v>166.11999499999999</v>
      </c>
      <c r="E185">
        <v>167.929993</v>
      </c>
      <c r="F185">
        <v>162.462311</v>
      </c>
      <c r="G185">
        <v>4178200</v>
      </c>
    </row>
    <row r="186" spans="1:7" x14ac:dyDescent="0.25">
      <c r="A186" s="9">
        <v>44553</v>
      </c>
      <c r="B186">
        <v>167.88000500000001</v>
      </c>
      <c r="C186">
        <v>168.949997</v>
      </c>
      <c r="D186">
        <v>167.36000100000001</v>
      </c>
      <c r="E186">
        <v>168.25</v>
      </c>
      <c r="F186">
        <v>162.77191199999999</v>
      </c>
      <c r="G186">
        <v>3501500</v>
      </c>
    </row>
    <row r="187" spans="1:7" x14ac:dyDescent="0.25">
      <c r="A187" s="9">
        <v>44557</v>
      </c>
      <c r="B187">
        <v>169.13999899999999</v>
      </c>
      <c r="C187">
        <v>169.85000600000001</v>
      </c>
      <c r="D187">
        <v>168.699997</v>
      </c>
      <c r="E187">
        <v>169.66999799999999</v>
      </c>
      <c r="F187">
        <v>164.14567600000001</v>
      </c>
      <c r="G187">
        <v>3704800</v>
      </c>
    </row>
    <row r="188" spans="1:7" x14ac:dyDescent="0.25">
      <c r="A188" s="9">
        <v>44558</v>
      </c>
      <c r="B188">
        <v>169.78999300000001</v>
      </c>
      <c r="C188">
        <v>170.63999899999999</v>
      </c>
      <c r="D188">
        <v>169.58999600000001</v>
      </c>
      <c r="E188">
        <v>170.35000600000001</v>
      </c>
      <c r="F188">
        <v>164.80354299999999</v>
      </c>
      <c r="G188">
        <v>3187000</v>
      </c>
    </row>
    <row r="189" spans="1:7" x14ac:dyDescent="0.25">
      <c r="A189" s="9">
        <v>44559</v>
      </c>
      <c r="B189">
        <v>170</v>
      </c>
      <c r="C189">
        <v>171.990005</v>
      </c>
      <c r="D189">
        <v>169.91000399999999</v>
      </c>
      <c r="E189">
        <v>171.550003</v>
      </c>
      <c r="F189">
        <v>165.96447800000001</v>
      </c>
      <c r="G189">
        <v>3662000</v>
      </c>
    </row>
    <row r="190" spans="1:7" x14ac:dyDescent="0.25">
      <c r="A190" s="9">
        <v>44560</v>
      </c>
      <c r="B190">
        <v>172.11999499999999</v>
      </c>
      <c r="C190">
        <v>172.88000500000001</v>
      </c>
      <c r="D190">
        <v>171.75</v>
      </c>
      <c r="E190">
        <v>172.30999800000001</v>
      </c>
      <c r="F190">
        <v>166.69972200000001</v>
      </c>
      <c r="G190">
        <v>4231800</v>
      </c>
    </row>
    <row r="191" spans="1:7" x14ac:dyDescent="0.25">
      <c r="A191" s="9">
        <v>44561</v>
      </c>
      <c r="B191">
        <v>172.529999</v>
      </c>
      <c r="C191">
        <v>172.679993</v>
      </c>
      <c r="D191">
        <v>171.029999</v>
      </c>
      <c r="E191">
        <v>171.070007</v>
      </c>
      <c r="F191">
        <v>165.500092</v>
      </c>
      <c r="G191">
        <v>4409500</v>
      </c>
    </row>
    <row r="192" spans="1:7" x14ac:dyDescent="0.25">
      <c r="A192" s="9">
        <v>44564</v>
      </c>
      <c r="B192">
        <v>170.21000699999999</v>
      </c>
      <c r="C192">
        <v>171.60000600000001</v>
      </c>
      <c r="D192">
        <v>169.10000600000001</v>
      </c>
      <c r="E192">
        <v>171.53999300000001</v>
      </c>
      <c r="F192">
        <v>165.95478800000001</v>
      </c>
      <c r="G192">
        <v>6012200</v>
      </c>
    </row>
    <row r="193" spans="1:7" x14ac:dyDescent="0.25">
      <c r="A193" s="9">
        <v>44565</v>
      </c>
      <c r="B193">
        <v>171.05999800000001</v>
      </c>
      <c r="C193">
        <v>172.28999300000001</v>
      </c>
      <c r="D193">
        <v>170.60000600000001</v>
      </c>
      <c r="E193">
        <v>171.08000200000001</v>
      </c>
      <c r="F193">
        <v>165.50976600000001</v>
      </c>
      <c r="G193">
        <v>6748400</v>
      </c>
    </row>
    <row r="194" spans="1:7" x14ac:dyDescent="0.25">
      <c r="A194" s="9">
        <v>44566</v>
      </c>
      <c r="B194">
        <v>172</v>
      </c>
      <c r="C194">
        <v>173.470001</v>
      </c>
      <c r="D194">
        <v>171.61999499999999</v>
      </c>
      <c r="E194">
        <v>172.220001</v>
      </c>
      <c r="F194">
        <v>166.61265599999999</v>
      </c>
      <c r="G194">
        <v>7016100</v>
      </c>
    </row>
    <row r="195" spans="1:7" x14ac:dyDescent="0.25">
      <c r="A195" s="9">
        <v>44567</v>
      </c>
      <c r="B195">
        <v>172.14999399999999</v>
      </c>
      <c r="C195">
        <v>172.5</v>
      </c>
      <c r="D195">
        <v>170.800003</v>
      </c>
      <c r="E195">
        <v>171.63000500000001</v>
      </c>
      <c r="F195">
        <v>166.04186999999999</v>
      </c>
      <c r="G195">
        <v>7301600</v>
      </c>
    </row>
    <row r="196" spans="1:7" x14ac:dyDescent="0.25">
      <c r="A196" s="9">
        <v>44568</v>
      </c>
      <c r="B196">
        <v>171.46000699999999</v>
      </c>
      <c r="C196">
        <v>174.300003</v>
      </c>
      <c r="D196">
        <v>171.13000500000001</v>
      </c>
      <c r="E196">
        <v>173.949997</v>
      </c>
      <c r="F196">
        <v>168.28630100000001</v>
      </c>
      <c r="G196">
        <v>6986000</v>
      </c>
    </row>
    <row r="197" spans="1:7" x14ac:dyDescent="0.25">
      <c r="A197" s="9">
        <v>44571</v>
      </c>
      <c r="B197">
        <v>173.69000199999999</v>
      </c>
      <c r="C197">
        <v>173.69000199999999</v>
      </c>
      <c r="D197">
        <v>172.16000399999999</v>
      </c>
      <c r="E197">
        <v>173.08999600000001</v>
      </c>
      <c r="F197">
        <v>167.45431500000001</v>
      </c>
      <c r="G197">
        <v>7698400</v>
      </c>
    </row>
    <row r="198" spans="1:7" x14ac:dyDescent="0.25">
      <c r="A198" s="9">
        <v>44572</v>
      </c>
      <c r="B198">
        <v>172.990005</v>
      </c>
      <c r="C198">
        <v>173.38999899999999</v>
      </c>
      <c r="D198">
        <v>170.11000100000001</v>
      </c>
      <c r="E198">
        <v>171.25</v>
      </c>
      <c r="F198">
        <v>165.67424</v>
      </c>
      <c r="G198">
        <v>8341100</v>
      </c>
    </row>
    <row r="199" spans="1:7" x14ac:dyDescent="0.25">
      <c r="A199" s="9">
        <v>44573</v>
      </c>
      <c r="B199">
        <v>169.61000100000001</v>
      </c>
      <c r="C199">
        <v>170.08000200000001</v>
      </c>
      <c r="D199">
        <v>168.33999600000001</v>
      </c>
      <c r="E199">
        <v>169.78999300000001</v>
      </c>
      <c r="F199">
        <v>164.261765</v>
      </c>
      <c r="G199">
        <v>8116200</v>
      </c>
    </row>
    <row r="200" spans="1:7" x14ac:dyDescent="0.25">
      <c r="A200" s="9">
        <v>44574</v>
      </c>
      <c r="B200">
        <v>169</v>
      </c>
      <c r="C200">
        <v>170.41999799999999</v>
      </c>
      <c r="D200">
        <v>168.46000699999999</v>
      </c>
      <c r="E200">
        <v>168.759995</v>
      </c>
      <c r="F200">
        <v>163.265289</v>
      </c>
      <c r="G200">
        <v>6159400</v>
      </c>
    </row>
    <row r="201" spans="1:7" x14ac:dyDescent="0.25">
      <c r="A201" s="9">
        <v>44575</v>
      </c>
      <c r="B201">
        <v>168.63000500000001</v>
      </c>
      <c r="C201">
        <v>168.64999399999999</v>
      </c>
      <c r="D201">
        <v>167.14999399999999</v>
      </c>
      <c r="E201">
        <v>167.83999600000001</v>
      </c>
      <c r="F201">
        <v>162.37524400000001</v>
      </c>
      <c r="G201">
        <v>5847700</v>
      </c>
    </row>
    <row r="202" spans="1:7" x14ac:dyDescent="0.25">
      <c r="A202" s="9">
        <v>44579</v>
      </c>
      <c r="B202">
        <v>167.10000600000001</v>
      </c>
      <c r="C202">
        <v>167.720001</v>
      </c>
      <c r="D202">
        <v>166.009995</v>
      </c>
      <c r="E202">
        <v>167.10000600000001</v>
      </c>
      <c r="F202">
        <v>161.65934799999999</v>
      </c>
      <c r="G202">
        <v>7815600</v>
      </c>
    </row>
    <row r="203" spans="1:7" x14ac:dyDescent="0.25">
      <c r="A203" s="9">
        <v>44580</v>
      </c>
      <c r="B203">
        <v>167.199997</v>
      </c>
      <c r="C203">
        <v>168.720001</v>
      </c>
      <c r="D203">
        <v>166.320007</v>
      </c>
      <c r="E203">
        <v>166.58000200000001</v>
      </c>
      <c r="F203">
        <v>161.156296</v>
      </c>
      <c r="G203">
        <v>5926500</v>
      </c>
    </row>
    <row r="204" spans="1:7" x14ac:dyDescent="0.25">
      <c r="A204" s="9">
        <v>44581</v>
      </c>
      <c r="B204">
        <v>167.28999300000001</v>
      </c>
      <c r="C204">
        <v>167.86000100000001</v>
      </c>
      <c r="D204">
        <v>164.929993</v>
      </c>
      <c r="E204">
        <v>165.25</v>
      </c>
      <c r="F204">
        <v>159.869598</v>
      </c>
      <c r="G204">
        <v>6011300</v>
      </c>
    </row>
    <row r="205" spans="1:7" x14ac:dyDescent="0.25">
      <c r="A205" s="9">
        <v>44582</v>
      </c>
      <c r="B205">
        <v>166.19000199999999</v>
      </c>
      <c r="C205">
        <v>167.990005</v>
      </c>
      <c r="D205">
        <v>164.470001</v>
      </c>
      <c r="E205">
        <v>164.86999499999999</v>
      </c>
      <c r="F205">
        <v>159.50195299999999</v>
      </c>
      <c r="G205">
        <v>10550300</v>
      </c>
    </row>
    <row r="206" spans="1:7" x14ac:dyDescent="0.25">
      <c r="A206" s="9">
        <v>44585</v>
      </c>
      <c r="B206">
        <v>164</v>
      </c>
      <c r="C206">
        <v>164.16999799999999</v>
      </c>
      <c r="D206">
        <v>158.259995</v>
      </c>
      <c r="E206">
        <v>162.970001</v>
      </c>
      <c r="F206">
        <v>157.66383400000001</v>
      </c>
      <c r="G206">
        <v>14054600</v>
      </c>
    </row>
    <row r="207" spans="1:7" x14ac:dyDescent="0.25">
      <c r="A207" s="9">
        <v>44586</v>
      </c>
      <c r="B207">
        <v>162.36000100000001</v>
      </c>
      <c r="C207">
        <v>168.41000399999999</v>
      </c>
      <c r="D207">
        <v>161.58000200000001</v>
      </c>
      <c r="E207">
        <v>167.63000500000001</v>
      </c>
      <c r="F207">
        <v>162.17211900000001</v>
      </c>
      <c r="G207">
        <v>14081200</v>
      </c>
    </row>
    <row r="208" spans="1:7" x14ac:dyDescent="0.25">
      <c r="A208" s="9">
        <v>44587</v>
      </c>
      <c r="B208">
        <v>167.53999300000001</v>
      </c>
      <c r="C208">
        <v>169.220001</v>
      </c>
      <c r="D208">
        <v>166.229996</v>
      </c>
      <c r="E208">
        <v>168.38000500000001</v>
      </c>
      <c r="F208">
        <v>162.89767499999999</v>
      </c>
      <c r="G208">
        <v>9963200</v>
      </c>
    </row>
    <row r="209" spans="1:7" x14ac:dyDescent="0.25">
      <c r="A209" s="9">
        <v>44588</v>
      </c>
      <c r="B209">
        <v>169.38999899999999</v>
      </c>
      <c r="C209">
        <v>171.91000399999999</v>
      </c>
      <c r="D209">
        <v>169</v>
      </c>
      <c r="E209">
        <v>170.58999600000001</v>
      </c>
      <c r="F209">
        <v>165.035721</v>
      </c>
      <c r="G209">
        <v>9066700</v>
      </c>
    </row>
    <row r="210" spans="1:7" x14ac:dyDescent="0.25">
      <c r="A210" s="9">
        <v>44589</v>
      </c>
      <c r="B210">
        <v>170.86000100000001</v>
      </c>
      <c r="C210">
        <v>171.83999600000001</v>
      </c>
      <c r="D210">
        <v>169.300003</v>
      </c>
      <c r="E210">
        <v>171.78999300000001</v>
      </c>
      <c r="F210">
        <v>166.19664</v>
      </c>
      <c r="G210">
        <v>9783100</v>
      </c>
    </row>
    <row r="211" spans="1:7" x14ac:dyDescent="0.25">
      <c r="A211" s="9">
        <v>44592</v>
      </c>
      <c r="B211">
        <v>171.5</v>
      </c>
      <c r="C211">
        <v>172.61999499999999</v>
      </c>
      <c r="D211">
        <v>170.820007</v>
      </c>
      <c r="E211">
        <v>172.28999300000001</v>
      </c>
      <c r="F211">
        <v>166.68035900000001</v>
      </c>
      <c r="G211">
        <v>8054800</v>
      </c>
    </row>
    <row r="212" spans="1:7" x14ac:dyDescent="0.25">
      <c r="A212" s="9">
        <v>44593</v>
      </c>
      <c r="B212">
        <v>171.740005</v>
      </c>
      <c r="C212">
        <v>171.979996</v>
      </c>
      <c r="D212">
        <v>169.429993</v>
      </c>
      <c r="E212">
        <v>170.88000500000001</v>
      </c>
      <c r="F212">
        <v>165.316284</v>
      </c>
      <c r="G212">
        <v>8154700</v>
      </c>
    </row>
    <row r="213" spans="1:7" x14ac:dyDescent="0.25">
      <c r="A213" s="9">
        <v>44594</v>
      </c>
      <c r="B213">
        <v>169.64999399999999</v>
      </c>
      <c r="C213">
        <v>172.990005</v>
      </c>
      <c r="D213">
        <v>169.64999399999999</v>
      </c>
      <c r="E213">
        <v>172.770004</v>
      </c>
      <c r="F213">
        <v>167.144745</v>
      </c>
      <c r="G213">
        <v>7382800</v>
      </c>
    </row>
    <row r="214" spans="1:7" x14ac:dyDescent="0.25">
      <c r="A214" s="9">
        <v>44595</v>
      </c>
      <c r="B214">
        <v>172.259995</v>
      </c>
      <c r="C214">
        <v>173.61999499999999</v>
      </c>
      <c r="D214">
        <v>171.03999300000001</v>
      </c>
      <c r="E214">
        <v>172.759995</v>
      </c>
      <c r="F214">
        <v>167.13505599999999</v>
      </c>
      <c r="G214">
        <v>6240400</v>
      </c>
    </row>
    <row r="215" spans="1:7" x14ac:dyDescent="0.25">
      <c r="A215" s="9">
        <v>44596</v>
      </c>
      <c r="B215">
        <v>171</v>
      </c>
      <c r="C215">
        <v>172.979996</v>
      </c>
      <c r="D215">
        <v>170.11999499999999</v>
      </c>
      <c r="E215">
        <v>171.63000500000001</v>
      </c>
      <c r="F215">
        <v>166.04186999999999</v>
      </c>
      <c r="G215">
        <v>6392200</v>
      </c>
    </row>
    <row r="216" spans="1:7" x14ac:dyDescent="0.25">
      <c r="A216" s="9">
        <v>44599</v>
      </c>
      <c r="B216">
        <v>171.41000399999999</v>
      </c>
      <c r="C216">
        <v>171.740005</v>
      </c>
      <c r="D216">
        <v>170.009995</v>
      </c>
      <c r="E216">
        <v>171.05999800000001</v>
      </c>
      <c r="F216">
        <v>165.49041700000001</v>
      </c>
      <c r="G216">
        <v>6065700</v>
      </c>
    </row>
    <row r="217" spans="1:7" x14ac:dyDescent="0.25">
      <c r="A217" s="9">
        <v>44600</v>
      </c>
      <c r="B217">
        <v>171.020004</v>
      </c>
      <c r="C217">
        <v>172.050003</v>
      </c>
      <c r="D217">
        <v>170.479996</v>
      </c>
      <c r="E217">
        <v>171.509995</v>
      </c>
      <c r="F217">
        <v>165.925781</v>
      </c>
      <c r="G217">
        <v>6296100</v>
      </c>
    </row>
    <row r="218" spans="1:7" x14ac:dyDescent="0.25">
      <c r="A218" s="9">
        <v>44601</v>
      </c>
      <c r="B218">
        <v>172.070007</v>
      </c>
      <c r="C218">
        <v>172.240005</v>
      </c>
      <c r="D218">
        <v>171.25</v>
      </c>
      <c r="E218">
        <v>171.490005</v>
      </c>
      <c r="F218">
        <v>165.906418</v>
      </c>
      <c r="G218">
        <v>5387500</v>
      </c>
    </row>
    <row r="219" spans="1:7" x14ac:dyDescent="0.25">
      <c r="A219" s="9">
        <v>44602</v>
      </c>
      <c r="B219">
        <v>171.21000699999999</v>
      </c>
      <c r="C219">
        <v>171.220001</v>
      </c>
      <c r="D219">
        <v>169.300003</v>
      </c>
      <c r="E219">
        <v>169.41999799999999</v>
      </c>
      <c r="F219">
        <v>163.903809</v>
      </c>
      <c r="G219">
        <v>10355300</v>
      </c>
    </row>
    <row r="220" spans="1:7" x14ac:dyDescent="0.25">
      <c r="A220" s="9">
        <v>44603</v>
      </c>
      <c r="B220">
        <v>169.11999499999999</v>
      </c>
      <c r="C220">
        <v>170.14999399999999</v>
      </c>
      <c r="D220">
        <v>167.53999300000001</v>
      </c>
      <c r="E220">
        <v>167.71000699999999</v>
      </c>
      <c r="F220">
        <v>162.24951200000001</v>
      </c>
      <c r="G220">
        <v>13125300</v>
      </c>
    </row>
    <row r="221" spans="1:7" x14ac:dyDescent="0.25">
      <c r="A221" s="9">
        <v>44606</v>
      </c>
      <c r="B221">
        <v>167.71000699999999</v>
      </c>
      <c r="C221">
        <v>167.970001</v>
      </c>
      <c r="D221">
        <v>163.80999800000001</v>
      </c>
      <c r="E221">
        <v>165.60000600000001</v>
      </c>
      <c r="F221">
        <v>160.208191</v>
      </c>
      <c r="G221">
        <v>8967600</v>
      </c>
    </row>
    <row r="222" spans="1:7" x14ac:dyDescent="0.25">
      <c r="A222" s="9">
        <v>44607</v>
      </c>
      <c r="B222">
        <v>166.13000500000001</v>
      </c>
      <c r="C222">
        <v>168.10000600000001</v>
      </c>
      <c r="D222">
        <v>166.009995</v>
      </c>
      <c r="E222">
        <v>167.30999800000001</v>
      </c>
      <c r="F222">
        <v>161.86251799999999</v>
      </c>
      <c r="G222">
        <v>6631400</v>
      </c>
    </row>
    <row r="223" spans="1:7" x14ac:dyDescent="0.25">
      <c r="A223" s="9">
        <v>44608</v>
      </c>
      <c r="B223">
        <v>166.490005</v>
      </c>
      <c r="C223">
        <v>167.83999600000001</v>
      </c>
      <c r="D223">
        <v>165.71000699999999</v>
      </c>
      <c r="E223">
        <v>167.21000699999999</v>
      </c>
      <c r="F223">
        <v>161.76577800000001</v>
      </c>
      <c r="G223">
        <v>8482400</v>
      </c>
    </row>
    <row r="224" spans="1:7" x14ac:dyDescent="0.25">
      <c r="A224" s="9">
        <v>44609</v>
      </c>
      <c r="B224">
        <v>167.21000699999999</v>
      </c>
      <c r="C224">
        <v>167.449997</v>
      </c>
      <c r="D224">
        <v>164.91999799999999</v>
      </c>
      <c r="E224">
        <v>166.19000199999999</v>
      </c>
      <c r="F224">
        <v>160.77899199999999</v>
      </c>
      <c r="G224">
        <v>6227600</v>
      </c>
    </row>
    <row r="225" spans="1:7" x14ac:dyDescent="0.25">
      <c r="A225" s="9">
        <v>44610</v>
      </c>
      <c r="B225">
        <v>164.979996</v>
      </c>
      <c r="C225">
        <v>165.36000100000001</v>
      </c>
      <c r="D225">
        <v>162.94000199999999</v>
      </c>
      <c r="E225">
        <v>163.36000100000001</v>
      </c>
      <c r="F225">
        <v>159.05561800000001</v>
      </c>
      <c r="G225">
        <v>6423200</v>
      </c>
    </row>
    <row r="226" spans="1:7" x14ac:dyDescent="0.25">
      <c r="A226" s="9">
        <v>44614</v>
      </c>
      <c r="B226">
        <v>163.570007</v>
      </c>
      <c r="C226">
        <v>163.740005</v>
      </c>
      <c r="D226">
        <v>160.44000199999999</v>
      </c>
      <c r="E226">
        <v>161.13999899999999</v>
      </c>
      <c r="F226">
        <v>156.89411899999999</v>
      </c>
      <c r="G226">
        <v>6868900</v>
      </c>
    </row>
    <row r="227" spans="1:7" x14ac:dyDescent="0.25">
      <c r="A227" s="9">
        <v>44615</v>
      </c>
      <c r="B227">
        <v>161.509995</v>
      </c>
      <c r="C227">
        <v>162.63999899999999</v>
      </c>
      <c r="D227">
        <v>160.85000600000001</v>
      </c>
      <c r="E227">
        <v>161.220001</v>
      </c>
      <c r="F227">
        <v>156.97200000000001</v>
      </c>
      <c r="G227">
        <v>8016900</v>
      </c>
    </row>
    <row r="228" spans="1:7" x14ac:dyDescent="0.25">
      <c r="A228" s="9">
        <v>44616</v>
      </c>
      <c r="B228">
        <v>159.779999</v>
      </c>
      <c r="C228">
        <v>160.13000500000001</v>
      </c>
      <c r="D228">
        <v>155.720001</v>
      </c>
      <c r="E228">
        <v>158.13999899999999</v>
      </c>
      <c r="F228">
        <v>153.973175</v>
      </c>
      <c r="G228">
        <v>12883400</v>
      </c>
    </row>
    <row r="229" spans="1:7" x14ac:dyDescent="0.25">
      <c r="A229" s="9">
        <v>44617</v>
      </c>
      <c r="B229">
        <v>160</v>
      </c>
      <c r="C229">
        <v>166.990005</v>
      </c>
      <c r="D229">
        <v>159.699997</v>
      </c>
      <c r="E229">
        <v>166</v>
      </c>
      <c r="F229">
        <v>161.62605300000001</v>
      </c>
      <c r="G229">
        <v>11340400</v>
      </c>
    </row>
    <row r="230" spans="1:7" x14ac:dyDescent="0.25">
      <c r="A230" s="9">
        <v>44620</v>
      </c>
      <c r="B230">
        <v>162.86999499999999</v>
      </c>
      <c r="C230">
        <v>165.179993</v>
      </c>
      <c r="D230">
        <v>162.38000500000001</v>
      </c>
      <c r="E230">
        <v>164.570007</v>
      </c>
      <c r="F230">
        <v>160.233734</v>
      </c>
      <c r="G230">
        <v>9373500</v>
      </c>
    </row>
    <row r="231" spans="1:7" x14ac:dyDescent="0.25">
      <c r="A231" s="9">
        <v>44621</v>
      </c>
      <c r="B231">
        <v>163.03999300000001</v>
      </c>
      <c r="C231">
        <v>164.75</v>
      </c>
      <c r="D231">
        <v>162.41000399999999</v>
      </c>
      <c r="E231">
        <v>164</v>
      </c>
      <c r="F231">
        <v>159.67875699999999</v>
      </c>
      <c r="G231">
        <v>8737800</v>
      </c>
    </row>
    <row r="232" spans="1:7" x14ac:dyDescent="0.25">
      <c r="A232" s="9">
        <v>44622</v>
      </c>
      <c r="B232">
        <v>164.41000399999999</v>
      </c>
      <c r="C232">
        <v>167.63000500000001</v>
      </c>
      <c r="D232">
        <v>164.03999300000001</v>
      </c>
      <c r="E232">
        <v>166.03999300000001</v>
      </c>
      <c r="F232">
        <v>161.665009</v>
      </c>
      <c r="G232">
        <v>6793300</v>
      </c>
    </row>
    <row r="233" spans="1:7" x14ac:dyDescent="0.25">
      <c r="A233" s="9">
        <v>44623</v>
      </c>
      <c r="B233">
        <v>166.699997</v>
      </c>
      <c r="C233">
        <v>169.33999600000001</v>
      </c>
      <c r="D233">
        <v>166.320007</v>
      </c>
      <c r="E233">
        <v>168.479996</v>
      </c>
      <c r="F233">
        <v>164.04070999999999</v>
      </c>
      <c r="G233">
        <v>7333700</v>
      </c>
    </row>
    <row r="234" spans="1:7" x14ac:dyDescent="0.25">
      <c r="A234" s="9">
        <v>44624</v>
      </c>
      <c r="B234">
        <v>167.63999899999999</v>
      </c>
      <c r="C234">
        <v>169.86000100000001</v>
      </c>
      <c r="D234">
        <v>166.85000600000001</v>
      </c>
      <c r="E234">
        <v>169.479996</v>
      </c>
      <c r="F234">
        <v>165.014374</v>
      </c>
      <c r="G234">
        <v>6302500</v>
      </c>
    </row>
    <row r="235" spans="1:7" x14ac:dyDescent="0.25">
      <c r="A235" s="9">
        <v>44627</v>
      </c>
      <c r="B235">
        <v>168.300003</v>
      </c>
      <c r="C235">
        <v>173.11999499999999</v>
      </c>
      <c r="D235">
        <v>167.36000100000001</v>
      </c>
      <c r="E235">
        <v>172.21000699999999</v>
      </c>
      <c r="F235">
        <v>167.67243999999999</v>
      </c>
      <c r="G235">
        <v>11663400</v>
      </c>
    </row>
    <row r="236" spans="1:7" x14ac:dyDescent="0.25">
      <c r="A236" s="9">
        <v>44628</v>
      </c>
      <c r="B236">
        <v>172.03999300000001</v>
      </c>
      <c r="C236">
        <v>173.11999499999999</v>
      </c>
      <c r="D236">
        <v>168.509995</v>
      </c>
      <c r="E236">
        <v>168.720001</v>
      </c>
      <c r="F236">
        <v>164.274384</v>
      </c>
      <c r="G236">
        <v>11100300</v>
      </c>
    </row>
    <row r="237" spans="1:7" x14ac:dyDescent="0.25">
      <c r="A237" s="9">
        <v>44629</v>
      </c>
      <c r="B237">
        <v>170.009995</v>
      </c>
      <c r="C237">
        <v>170.229996</v>
      </c>
      <c r="D237">
        <v>167.88999899999999</v>
      </c>
      <c r="E237">
        <v>169.36000100000001</v>
      </c>
      <c r="F237">
        <v>164.89750699999999</v>
      </c>
      <c r="G237">
        <v>7248200</v>
      </c>
    </row>
    <row r="238" spans="1:7" x14ac:dyDescent="0.25">
      <c r="A238" s="9">
        <v>44630</v>
      </c>
      <c r="B238">
        <v>168.55999800000001</v>
      </c>
      <c r="C238">
        <v>170.14999399999999</v>
      </c>
      <c r="D238">
        <v>168.08000200000001</v>
      </c>
      <c r="E238">
        <v>169.66000399999999</v>
      </c>
      <c r="F238">
        <v>165.18962099999999</v>
      </c>
      <c r="G238">
        <v>6171400</v>
      </c>
    </row>
    <row r="239" spans="1:7" x14ac:dyDescent="0.25">
      <c r="A239" s="9">
        <v>44631</v>
      </c>
      <c r="B239">
        <v>169.13000500000001</v>
      </c>
      <c r="C239">
        <v>171.46000699999999</v>
      </c>
      <c r="D239">
        <v>169.020004</v>
      </c>
      <c r="E239">
        <v>169.35000600000001</v>
      </c>
      <c r="F239">
        <v>164.887787</v>
      </c>
      <c r="G239">
        <v>5188000</v>
      </c>
    </row>
    <row r="240" spans="1:7" x14ac:dyDescent="0.25">
      <c r="A240" s="9">
        <v>44634</v>
      </c>
      <c r="B240">
        <v>170.679993</v>
      </c>
      <c r="C240">
        <v>174.11999499999999</v>
      </c>
      <c r="D240">
        <v>170.35000600000001</v>
      </c>
      <c r="E240">
        <v>171.69000199999999</v>
      </c>
      <c r="F240">
        <v>167.16613799999999</v>
      </c>
      <c r="G240">
        <v>7729500</v>
      </c>
    </row>
    <row r="241" spans="1:7" x14ac:dyDescent="0.25">
      <c r="A241" s="9">
        <v>44635</v>
      </c>
      <c r="B241">
        <v>173.33000200000001</v>
      </c>
      <c r="C241">
        <v>176.520004</v>
      </c>
      <c r="D241">
        <v>172.550003</v>
      </c>
      <c r="E241">
        <v>176.13999899999999</v>
      </c>
      <c r="F241">
        <v>171.498886</v>
      </c>
      <c r="G241">
        <v>10554400</v>
      </c>
    </row>
    <row r="242" spans="1:7" x14ac:dyDescent="0.25">
      <c r="A242" s="9">
        <v>44636</v>
      </c>
      <c r="B242">
        <v>175.46000699999999</v>
      </c>
      <c r="C242">
        <v>176.949997</v>
      </c>
      <c r="D242">
        <v>172.55999800000001</v>
      </c>
      <c r="E242">
        <v>174.520004</v>
      </c>
      <c r="F242">
        <v>169.92155500000001</v>
      </c>
      <c r="G242">
        <v>9603300</v>
      </c>
    </row>
    <row r="243" spans="1:7" x14ac:dyDescent="0.25">
      <c r="A243" s="9">
        <v>44637</v>
      </c>
      <c r="B243">
        <v>175.21000699999999</v>
      </c>
      <c r="C243">
        <v>176.83999600000001</v>
      </c>
      <c r="D243">
        <v>174.199997</v>
      </c>
      <c r="E243">
        <v>176.800003</v>
      </c>
      <c r="F243">
        <v>172.14149499999999</v>
      </c>
      <c r="G243">
        <v>7472100</v>
      </c>
    </row>
    <row r="244" spans="1:7" x14ac:dyDescent="0.25">
      <c r="A244" s="9">
        <v>44638</v>
      </c>
      <c r="B244">
        <v>177</v>
      </c>
      <c r="C244">
        <v>177</v>
      </c>
      <c r="D244">
        <v>173.66000399999999</v>
      </c>
      <c r="E244">
        <v>174.83999600000001</v>
      </c>
      <c r="F244">
        <v>170.233124</v>
      </c>
      <c r="G244">
        <v>13809500</v>
      </c>
    </row>
    <row r="245" spans="1:7" x14ac:dyDescent="0.25">
      <c r="A245" s="9">
        <v>44641</v>
      </c>
      <c r="B245">
        <v>174.66000399999999</v>
      </c>
      <c r="C245">
        <v>177.16000399999999</v>
      </c>
      <c r="D245">
        <v>174.320007</v>
      </c>
      <c r="E245">
        <v>175.83000200000001</v>
      </c>
      <c r="F245">
        <v>171.19705200000001</v>
      </c>
      <c r="G245">
        <v>7574900</v>
      </c>
    </row>
    <row r="246" spans="1:7" x14ac:dyDescent="0.25">
      <c r="A246" s="9">
        <v>44642</v>
      </c>
      <c r="B246">
        <v>175.83000200000001</v>
      </c>
      <c r="C246">
        <v>176.36999499999999</v>
      </c>
      <c r="D246">
        <v>173.91000399999999</v>
      </c>
      <c r="E246">
        <v>175</v>
      </c>
      <c r="F246">
        <v>170.38891599999999</v>
      </c>
      <c r="G246">
        <v>8442100</v>
      </c>
    </row>
    <row r="247" spans="1:7" x14ac:dyDescent="0.25">
      <c r="A247" s="9">
        <v>44643</v>
      </c>
      <c r="B247">
        <v>175.229996</v>
      </c>
      <c r="C247">
        <v>175.53999300000001</v>
      </c>
      <c r="D247">
        <v>174.08999600000001</v>
      </c>
      <c r="E247">
        <v>174.33999600000001</v>
      </c>
      <c r="F247">
        <v>169.74629200000001</v>
      </c>
      <c r="G247">
        <v>5254200</v>
      </c>
    </row>
    <row r="248" spans="1:7" x14ac:dyDescent="0.25">
      <c r="A248" s="9">
        <v>44644</v>
      </c>
      <c r="B248">
        <v>175</v>
      </c>
      <c r="C248">
        <v>175.53999300000001</v>
      </c>
      <c r="D248">
        <v>174.070007</v>
      </c>
      <c r="E248">
        <v>175.240005</v>
      </c>
      <c r="F248">
        <v>170.622604</v>
      </c>
      <c r="G248">
        <v>5012300</v>
      </c>
    </row>
    <row r="249" spans="1:7" x14ac:dyDescent="0.25">
      <c r="A249" s="9">
        <v>44645</v>
      </c>
      <c r="B249">
        <v>175.69000199999999</v>
      </c>
      <c r="C249">
        <v>177.699997</v>
      </c>
      <c r="D249">
        <v>175.220001</v>
      </c>
      <c r="E249">
        <v>176.91999799999999</v>
      </c>
      <c r="F249">
        <v>172.25831600000001</v>
      </c>
      <c r="G249">
        <v>4809500</v>
      </c>
    </row>
    <row r="250" spans="1:7" x14ac:dyDescent="0.25">
      <c r="A250" s="9">
        <v>44648</v>
      </c>
      <c r="B250">
        <v>176.64999399999999</v>
      </c>
      <c r="C250">
        <v>178.179993</v>
      </c>
      <c r="D250">
        <v>176.35000600000001</v>
      </c>
      <c r="E250">
        <v>177.83000200000001</v>
      </c>
      <c r="F250">
        <v>173.14434800000001</v>
      </c>
      <c r="G250">
        <v>5604200</v>
      </c>
    </row>
    <row r="251" spans="1:7" x14ac:dyDescent="0.25">
      <c r="A251" s="9">
        <v>44649</v>
      </c>
      <c r="B251">
        <v>178.61999499999999</v>
      </c>
      <c r="C251">
        <v>179.39999399999999</v>
      </c>
      <c r="D251">
        <v>176.800003</v>
      </c>
      <c r="E251">
        <v>177.740005</v>
      </c>
      <c r="F251">
        <v>173.05673200000001</v>
      </c>
      <c r="G251">
        <v>5933400</v>
      </c>
    </row>
    <row r="252" spans="1:7" x14ac:dyDescent="0.25">
      <c r="A252" s="9">
        <v>44650</v>
      </c>
      <c r="B252">
        <v>178.44000199999999</v>
      </c>
      <c r="C252">
        <v>179.86000100000001</v>
      </c>
      <c r="D252">
        <v>177.679993</v>
      </c>
      <c r="E252">
        <v>179.58999600000001</v>
      </c>
      <c r="F252">
        <v>174.85798600000001</v>
      </c>
      <c r="G252">
        <v>6277600</v>
      </c>
    </row>
    <row r="253" spans="1:7" x14ac:dyDescent="0.25">
      <c r="A253" s="9">
        <v>44651</v>
      </c>
      <c r="B253">
        <v>179.58999600000001</v>
      </c>
      <c r="C253">
        <v>180.21000699999999</v>
      </c>
      <c r="D253">
        <v>176.979996</v>
      </c>
      <c r="E253">
        <v>177.229996</v>
      </c>
      <c r="F253">
        <v>172.560135</v>
      </c>
      <c r="G253">
        <v>11490400</v>
      </c>
    </row>
    <row r="254" spans="1:7" x14ac:dyDescent="0.25">
      <c r="A254" s="9">
        <v>44652</v>
      </c>
      <c r="B254">
        <v>177.050003</v>
      </c>
      <c r="C254">
        <v>178.429993</v>
      </c>
      <c r="D254">
        <v>175.60000600000001</v>
      </c>
      <c r="E254">
        <v>178.19000199999999</v>
      </c>
      <c r="F254">
        <v>173.49487300000001</v>
      </c>
      <c r="G254">
        <v>6525600</v>
      </c>
    </row>
    <row r="255" spans="1:7" x14ac:dyDescent="0.25">
      <c r="A255" s="9">
        <v>44655</v>
      </c>
      <c r="B255">
        <v>178.19000199999999</v>
      </c>
      <c r="C255">
        <v>178.19000199999999</v>
      </c>
      <c r="D255">
        <v>175.520004</v>
      </c>
      <c r="E255">
        <v>176.470001</v>
      </c>
      <c r="F255">
        <v>171.82017500000001</v>
      </c>
      <c r="G255">
        <v>6860600</v>
      </c>
    </row>
    <row r="256" spans="1:7" x14ac:dyDescent="0.25">
      <c r="A256" s="9">
        <v>44656</v>
      </c>
      <c r="B256">
        <v>176.470001</v>
      </c>
      <c r="C256">
        <v>179.64999399999999</v>
      </c>
      <c r="D256">
        <v>176.28999300000001</v>
      </c>
      <c r="E256">
        <v>177.61000100000001</v>
      </c>
      <c r="F256">
        <v>172.93014500000001</v>
      </c>
      <c r="G256">
        <v>7446100</v>
      </c>
    </row>
    <row r="257" spans="1:7" x14ac:dyDescent="0.25">
      <c r="A257" s="9">
        <v>44657</v>
      </c>
      <c r="B257">
        <v>179.38999899999999</v>
      </c>
      <c r="C257">
        <v>182.60000600000001</v>
      </c>
      <c r="D257">
        <v>178.61999499999999</v>
      </c>
      <c r="E257">
        <v>182.229996</v>
      </c>
      <c r="F257">
        <v>177.428406</v>
      </c>
      <c r="G257">
        <v>10330900</v>
      </c>
    </row>
    <row r="258" spans="1:7" x14ac:dyDescent="0.25">
      <c r="A258" s="9">
        <v>44658</v>
      </c>
      <c r="B258">
        <v>181.66999799999999</v>
      </c>
      <c r="C258">
        <v>182.949997</v>
      </c>
      <c r="D258">
        <v>180.229996</v>
      </c>
      <c r="E258">
        <v>181.759995</v>
      </c>
      <c r="F258">
        <v>176.97079500000001</v>
      </c>
      <c r="G258">
        <v>7385200</v>
      </c>
    </row>
    <row r="259" spans="1:7" x14ac:dyDescent="0.25">
      <c r="A259" s="9">
        <v>44659</v>
      </c>
      <c r="B259">
        <v>181.33000200000001</v>
      </c>
      <c r="C259">
        <v>183.19000199999999</v>
      </c>
      <c r="D259">
        <v>180.429993</v>
      </c>
      <c r="E259">
        <v>182.11999499999999</v>
      </c>
      <c r="F259">
        <v>177.321304</v>
      </c>
      <c r="G259">
        <v>7144500</v>
      </c>
    </row>
    <row r="260" spans="1:7" x14ac:dyDescent="0.25">
      <c r="A260" s="9">
        <v>44662</v>
      </c>
      <c r="B260">
        <v>183</v>
      </c>
      <c r="C260">
        <v>184.199997</v>
      </c>
      <c r="D260">
        <v>179.60000600000001</v>
      </c>
      <c r="E260">
        <v>179.83999600000001</v>
      </c>
      <c r="F260">
        <v>175.10137900000001</v>
      </c>
      <c r="G260">
        <v>5932000</v>
      </c>
    </row>
    <row r="261" spans="1:7" x14ac:dyDescent="0.25">
      <c r="A261" s="9">
        <v>44663</v>
      </c>
      <c r="B261">
        <v>179.199997</v>
      </c>
      <c r="C261">
        <v>180.80999800000001</v>
      </c>
      <c r="D261">
        <v>178.199997</v>
      </c>
      <c r="E261">
        <v>179.89999399999999</v>
      </c>
      <c r="F261">
        <v>175.15978999999999</v>
      </c>
      <c r="G261">
        <v>5957500</v>
      </c>
    </row>
    <row r="262" spans="1:7" x14ac:dyDescent="0.25">
      <c r="A262" s="9">
        <v>44664</v>
      </c>
      <c r="B262">
        <v>179.89999399999999</v>
      </c>
      <c r="C262">
        <v>180.83999600000001</v>
      </c>
      <c r="D262">
        <v>179.240005</v>
      </c>
      <c r="E262">
        <v>180.66000399999999</v>
      </c>
      <c r="F262">
        <v>175.89979600000001</v>
      </c>
      <c r="G262">
        <v>5643100</v>
      </c>
    </row>
    <row r="263" spans="1:7" x14ac:dyDescent="0.25">
      <c r="A263" s="9">
        <v>44665</v>
      </c>
      <c r="B263">
        <v>180</v>
      </c>
      <c r="C263">
        <v>181.39999399999999</v>
      </c>
      <c r="D263">
        <v>179.729996</v>
      </c>
      <c r="E263">
        <v>179.89999399999999</v>
      </c>
      <c r="F263">
        <v>175.15978999999999</v>
      </c>
      <c r="G263">
        <v>6188200</v>
      </c>
    </row>
    <row r="264" spans="1:7" x14ac:dyDescent="0.25">
      <c r="A264" s="9">
        <v>44669</v>
      </c>
      <c r="B264">
        <v>179.729996</v>
      </c>
      <c r="C264">
        <v>180.38999899999999</v>
      </c>
      <c r="D264">
        <v>176.740005</v>
      </c>
      <c r="E264">
        <v>177.66000399999999</v>
      </c>
      <c r="F264">
        <v>172.978836</v>
      </c>
      <c r="G264">
        <v>6318700</v>
      </c>
    </row>
    <row r="265" spans="1:7" x14ac:dyDescent="0.25">
      <c r="A265" s="9">
        <v>44670</v>
      </c>
      <c r="B265">
        <v>180.720001</v>
      </c>
      <c r="C265">
        <v>185.94000199999999</v>
      </c>
      <c r="D265">
        <v>179.949997</v>
      </c>
      <c r="E265">
        <v>183.08000200000001</v>
      </c>
      <c r="F265">
        <v>178.25602699999999</v>
      </c>
      <c r="G265">
        <v>14380800</v>
      </c>
    </row>
    <row r="266" spans="1:7" x14ac:dyDescent="0.25">
      <c r="A266" s="9">
        <v>44671</v>
      </c>
      <c r="B266">
        <v>182.240005</v>
      </c>
      <c r="C266">
        <v>184.320007</v>
      </c>
      <c r="D266">
        <v>181.89999399999999</v>
      </c>
      <c r="E266">
        <v>183.88999899999999</v>
      </c>
      <c r="F266">
        <v>179.04466199999999</v>
      </c>
      <c r="G266">
        <v>8044900</v>
      </c>
    </row>
    <row r="267" spans="1:7" x14ac:dyDescent="0.25">
      <c r="A267" s="9">
        <v>44672</v>
      </c>
      <c r="B267">
        <v>183.929993</v>
      </c>
      <c r="C267">
        <v>184.86999499999999</v>
      </c>
      <c r="D267">
        <v>182.55999800000001</v>
      </c>
      <c r="E267">
        <v>183.36000100000001</v>
      </c>
      <c r="F267">
        <v>178.52864099999999</v>
      </c>
      <c r="G267">
        <v>6969200</v>
      </c>
    </row>
    <row r="268" spans="1:7" x14ac:dyDescent="0.25">
      <c r="A268" s="9">
        <v>44673</v>
      </c>
      <c r="B268">
        <v>182.470001</v>
      </c>
      <c r="C268">
        <v>183.14999399999999</v>
      </c>
      <c r="D268">
        <v>181.38000500000001</v>
      </c>
      <c r="E268">
        <v>181.53999300000001</v>
      </c>
      <c r="F268">
        <v>176.75657699999999</v>
      </c>
      <c r="G268">
        <v>8003600</v>
      </c>
    </row>
    <row r="269" spans="1:7" x14ac:dyDescent="0.25">
      <c r="A269" s="9">
        <v>44676</v>
      </c>
      <c r="B269">
        <v>182.33999600000001</v>
      </c>
      <c r="C269">
        <v>186.69000199999999</v>
      </c>
      <c r="D269">
        <v>182.10000600000001</v>
      </c>
      <c r="E269">
        <v>186.009995</v>
      </c>
      <c r="F269">
        <v>181.10879499999999</v>
      </c>
      <c r="G269">
        <v>11176500</v>
      </c>
    </row>
    <row r="270" spans="1:7" x14ac:dyDescent="0.25">
      <c r="A270" s="9">
        <v>44677</v>
      </c>
      <c r="B270">
        <v>185.10000600000001</v>
      </c>
      <c r="C270">
        <v>186.570007</v>
      </c>
      <c r="D270">
        <v>184.179993</v>
      </c>
      <c r="E270">
        <v>184.679993</v>
      </c>
      <c r="F270">
        <v>179.81384299999999</v>
      </c>
      <c r="G270">
        <v>10190000</v>
      </c>
    </row>
    <row r="271" spans="1:7" x14ac:dyDescent="0.25">
      <c r="A271" s="9">
        <v>44678</v>
      </c>
      <c r="B271">
        <v>184.240005</v>
      </c>
      <c r="C271">
        <v>184.820007</v>
      </c>
      <c r="D271">
        <v>181.740005</v>
      </c>
      <c r="E271">
        <v>182.10000600000001</v>
      </c>
      <c r="F271">
        <v>177.30183400000001</v>
      </c>
      <c r="G271">
        <v>11090100</v>
      </c>
    </row>
    <row r="272" spans="1:7" x14ac:dyDescent="0.25">
      <c r="A272" s="9">
        <v>44679</v>
      </c>
      <c r="B272">
        <v>182.25</v>
      </c>
      <c r="C272">
        <v>184.5</v>
      </c>
      <c r="D272">
        <v>181.91999799999999</v>
      </c>
      <c r="E272">
        <v>183.46000699999999</v>
      </c>
      <c r="F272">
        <v>178.62600699999999</v>
      </c>
      <c r="G272">
        <v>9403900</v>
      </c>
    </row>
    <row r="273" spans="1:7" x14ac:dyDescent="0.25">
      <c r="A273" s="9">
        <v>44680</v>
      </c>
      <c r="B273">
        <v>182.5</v>
      </c>
      <c r="C273">
        <v>182.550003</v>
      </c>
      <c r="D273">
        <v>180.199997</v>
      </c>
      <c r="E273">
        <v>180.46000699999999</v>
      </c>
      <c r="F273">
        <v>175.705063</v>
      </c>
      <c r="G273">
        <v>8463100</v>
      </c>
    </row>
    <row r="274" spans="1:7" x14ac:dyDescent="0.25">
      <c r="A274" s="9">
        <v>44683</v>
      </c>
      <c r="B274">
        <v>180.470001</v>
      </c>
      <c r="C274">
        <v>181.41000399999999</v>
      </c>
      <c r="D274">
        <v>177.029999</v>
      </c>
      <c r="E274">
        <v>178.63999899999999</v>
      </c>
      <c r="F274">
        <v>173.932999</v>
      </c>
      <c r="G274">
        <v>7145400</v>
      </c>
    </row>
    <row r="275" spans="1:7" x14ac:dyDescent="0.25">
      <c r="A275" s="9">
        <v>44684</v>
      </c>
      <c r="B275">
        <v>178.800003</v>
      </c>
      <c r="C275">
        <v>180.63000500000001</v>
      </c>
      <c r="D275">
        <v>177.679993</v>
      </c>
      <c r="E275">
        <v>178.28999300000001</v>
      </c>
      <c r="F275">
        <v>173.59222399999999</v>
      </c>
      <c r="G275">
        <v>5898700</v>
      </c>
    </row>
    <row r="276" spans="1:7" x14ac:dyDescent="0.25">
      <c r="A276" s="9">
        <v>44685</v>
      </c>
      <c r="B276">
        <v>178.14999399999999</v>
      </c>
      <c r="C276">
        <v>180.5</v>
      </c>
      <c r="D276">
        <v>177.14999399999999</v>
      </c>
      <c r="E276">
        <v>180.199997</v>
      </c>
      <c r="F276">
        <v>175.45188899999999</v>
      </c>
      <c r="G276">
        <v>5923000</v>
      </c>
    </row>
    <row r="277" spans="1:7" x14ac:dyDescent="0.25">
      <c r="A277" s="9">
        <v>44686</v>
      </c>
      <c r="B277">
        <v>179.41999799999999</v>
      </c>
      <c r="C277">
        <v>179.71000699999999</v>
      </c>
      <c r="D277">
        <v>175.270004</v>
      </c>
      <c r="E277">
        <v>176.759995</v>
      </c>
      <c r="F277">
        <v>172.10253900000001</v>
      </c>
      <c r="G277">
        <v>7089200</v>
      </c>
    </row>
    <row r="278" spans="1:7" x14ac:dyDescent="0.25">
      <c r="A278" s="9">
        <v>44687</v>
      </c>
      <c r="B278">
        <v>175.13999899999999</v>
      </c>
      <c r="C278">
        <v>176.86999499999999</v>
      </c>
      <c r="D278">
        <v>174.69000199999999</v>
      </c>
      <c r="E278">
        <v>176.36999499999999</v>
      </c>
      <c r="F278">
        <v>171.72280900000001</v>
      </c>
      <c r="G278">
        <v>6434000</v>
      </c>
    </row>
    <row r="279" spans="1:7" x14ac:dyDescent="0.25">
      <c r="A279" s="9">
        <v>44690</v>
      </c>
      <c r="B279">
        <v>175.449997</v>
      </c>
      <c r="C279">
        <v>178.55999800000001</v>
      </c>
      <c r="D279">
        <v>174.58999600000001</v>
      </c>
      <c r="E279">
        <v>177.33000200000001</v>
      </c>
      <c r="F279">
        <v>172.657501</v>
      </c>
      <c r="G279">
        <v>7855200</v>
      </c>
    </row>
    <row r="280" spans="1:7" x14ac:dyDescent="0.25">
      <c r="A280" s="9">
        <v>44691</v>
      </c>
      <c r="B280">
        <v>178.229996</v>
      </c>
      <c r="C280">
        <v>179.179993</v>
      </c>
      <c r="D280">
        <v>176.5</v>
      </c>
      <c r="E280">
        <v>177.08999600000001</v>
      </c>
      <c r="F280">
        <v>172.42382799999999</v>
      </c>
      <c r="G280">
        <v>8186700</v>
      </c>
    </row>
    <row r="281" spans="1:7" x14ac:dyDescent="0.25">
      <c r="A281" s="9">
        <v>44692</v>
      </c>
      <c r="B281">
        <v>175.96000699999999</v>
      </c>
      <c r="C281">
        <v>178.320007</v>
      </c>
      <c r="D281">
        <v>175.88000500000001</v>
      </c>
      <c r="E281">
        <v>176.13000500000001</v>
      </c>
      <c r="F281">
        <v>171.489136</v>
      </c>
      <c r="G281">
        <v>6138900</v>
      </c>
    </row>
    <row r="282" spans="1:7" x14ac:dyDescent="0.25">
      <c r="A282" s="9">
        <v>44693</v>
      </c>
      <c r="B282">
        <v>176.470001</v>
      </c>
      <c r="C282">
        <v>177.949997</v>
      </c>
      <c r="D282">
        <v>174.71000699999999</v>
      </c>
      <c r="E282">
        <v>177.86999499999999</v>
      </c>
      <c r="F282">
        <v>173.18327300000001</v>
      </c>
      <c r="G282">
        <v>6898600</v>
      </c>
    </row>
    <row r="283" spans="1:7" x14ac:dyDescent="0.25">
      <c r="A283" s="9">
        <v>44694</v>
      </c>
      <c r="B283">
        <v>178.699997</v>
      </c>
      <c r="C283">
        <v>178.88999899999999</v>
      </c>
      <c r="D283">
        <v>175.800003</v>
      </c>
      <c r="E283">
        <v>176.85000600000001</v>
      </c>
      <c r="F283">
        <v>172.19016999999999</v>
      </c>
      <c r="G283">
        <v>7732200</v>
      </c>
    </row>
    <row r="284" spans="1:7" x14ac:dyDescent="0.25">
      <c r="A284" s="9">
        <v>44697</v>
      </c>
      <c r="B284">
        <v>176.85000600000001</v>
      </c>
      <c r="C284">
        <v>179.13000500000001</v>
      </c>
      <c r="D284">
        <v>176.16999799999999</v>
      </c>
      <c r="E284">
        <v>178.08000200000001</v>
      </c>
      <c r="F284">
        <v>173.38777200000001</v>
      </c>
      <c r="G284">
        <v>5516700</v>
      </c>
    </row>
    <row r="285" spans="1:7" x14ac:dyDescent="0.25">
      <c r="A285" s="9">
        <v>44698</v>
      </c>
      <c r="B285">
        <v>178.720001</v>
      </c>
      <c r="C285">
        <v>179.699997</v>
      </c>
      <c r="D285">
        <v>176.58999600000001</v>
      </c>
      <c r="E285">
        <v>178.820007</v>
      </c>
      <c r="F285">
        <v>174.10827599999999</v>
      </c>
      <c r="G285">
        <v>5751100</v>
      </c>
    </row>
    <row r="286" spans="1:7" x14ac:dyDescent="0.25">
      <c r="A286" s="9">
        <v>44699</v>
      </c>
      <c r="B286">
        <v>178.83999600000001</v>
      </c>
      <c r="C286">
        <v>179.36999499999999</v>
      </c>
      <c r="D286">
        <v>175.16999799999999</v>
      </c>
      <c r="E286">
        <v>175.5</v>
      </c>
      <c r="F286">
        <v>170.87574799999999</v>
      </c>
      <c r="G286">
        <v>8608800</v>
      </c>
    </row>
    <row r="287" spans="1:7" x14ac:dyDescent="0.25">
      <c r="A287" s="9">
        <v>44700</v>
      </c>
      <c r="B287">
        <v>174.720001</v>
      </c>
      <c r="C287">
        <v>174.800003</v>
      </c>
      <c r="D287">
        <v>172.69000199999999</v>
      </c>
      <c r="E287">
        <v>173.94000199999999</v>
      </c>
      <c r="F287">
        <v>169.356842</v>
      </c>
      <c r="G287">
        <v>6874500</v>
      </c>
    </row>
    <row r="288" spans="1:7" x14ac:dyDescent="0.25">
      <c r="A288" s="9">
        <v>44701</v>
      </c>
      <c r="B288">
        <v>174.85000600000001</v>
      </c>
      <c r="C288">
        <v>177.16000399999999</v>
      </c>
      <c r="D288">
        <v>174.050003</v>
      </c>
      <c r="E288">
        <v>176.979996</v>
      </c>
      <c r="F288">
        <v>172.316757</v>
      </c>
      <c r="G288">
        <v>7522100</v>
      </c>
    </row>
    <row r="289" spans="1:7" x14ac:dyDescent="0.25">
      <c r="A289" s="9">
        <v>44704</v>
      </c>
      <c r="B289">
        <v>177.60000600000001</v>
      </c>
      <c r="C289">
        <v>179.929993</v>
      </c>
      <c r="D289">
        <v>177.46000699999999</v>
      </c>
      <c r="E289">
        <v>179.44000199999999</v>
      </c>
      <c r="F289">
        <v>175.83461</v>
      </c>
      <c r="G289">
        <v>7040800</v>
      </c>
    </row>
    <row r="290" spans="1:7" x14ac:dyDescent="0.25">
      <c r="A290" s="9">
        <v>44705</v>
      </c>
      <c r="B290">
        <v>179.25</v>
      </c>
      <c r="C290">
        <v>181.740005</v>
      </c>
      <c r="D290">
        <v>179.10000600000001</v>
      </c>
      <c r="E290">
        <v>181.39999399999999</v>
      </c>
      <c r="F290">
        <v>177.755234</v>
      </c>
      <c r="G290">
        <v>6419800</v>
      </c>
    </row>
    <row r="291" spans="1:7" x14ac:dyDescent="0.25">
      <c r="A291" s="9">
        <v>44706</v>
      </c>
      <c r="B291">
        <v>180.529999</v>
      </c>
      <c r="C291">
        <v>181.550003</v>
      </c>
      <c r="D291">
        <v>179.05999800000001</v>
      </c>
      <c r="E291">
        <v>179.61999499999999</v>
      </c>
      <c r="F291">
        <v>176.01100199999999</v>
      </c>
      <c r="G291">
        <v>6558900</v>
      </c>
    </row>
    <row r="292" spans="1:7" x14ac:dyDescent="0.25">
      <c r="A292" s="9">
        <v>44707</v>
      </c>
      <c r="B292">
        <v>181</v>
      </c>
      <c r="C292">
        <v>181</v>
      </c>
      <c r="D292">
        <v>178.60000600000001</v>
      </c>
      <c r="E292">
        <v>179.46000699999999</v>
      </c>
      <c r="F292">
        <v>175.854218</v>
      </c>
      <c r="G292">
        <v>6897600</v>
      </c>
    </row>
    <row r="293" spans="1:7" x14ac:dyDescent="0.25">
      <c r="A293" s="9">
        <v>44708</v>
      </c>
      <c r="B293">
        <v>179.759995</v>
      </c>
      <c r="C293">
        <v>181.16000399999999</v>
      </c>
      <c r="D293">
        <v>178.229996</v>
      </c>
      <c r="E293">
        <v>181.08999600000001</v>
      </c>
      <c r="F293">
        <v>177.45146199999999</v>
      </c>
      <c r="G293">
        <v>5853600</v>
      </c>
    </row>
    <row r="294" spans="1:7" x14ac:dyDescent="0.25">
      <c r="A294" s="9">
        <v>44712</v>
      </c>
      <c r="B294">
        <v>178</v>
      </c>
      <c r="C294">
        <v>180.16999799999999</v>
      </c>
      <c r="D294">
        <v>175.009995</v>
      </c>
      <c r="E294">
        <v>179.529999</v>
      </c>
      <c r="F294">
        <v>175.92280600000001</v>
      </c>
      <c r="G294">
        <v>16391400</v>
      </c>
    </row>
    <row r="295" spans="1:7" x14ac:dyDescent="0.25">
      <c r="A295" s="9">
        <v>44713</v>
      </c>
      <c r="B295">
        <v>179.14999399999999</v>
      </c>
      <c r="C295">
        <v>179.83000200000001</v>
      </c>
      <c r="D295">
        <v>175.89999399999999</v>
      </c>
      <c r="E295">
        <v>177.71000699999999</v>
      </c>
      <c r="F295">
        <v>174.13938899999999</v>
      </c>
      <c r="G295">
        <v>5175400</v>
      </c>
    </row>
    <row r="296" spans="1:7" x14ac:dyDescent="0.25">
      <c r="A296" s="9">
        <v>44714</v>
      </c>
      <c r="B296">
        <v>177.740005</v>
      </c>
      <c r="C296">
        <v>177.80999800000001</v>
      </c>
      <c r="D296">
        <v>174.58999600000001</v>
      </c>
      <c r="E296">
        <v>177.14999399999999</v>
      </c>
      <c r="F296">
        <v>173.590622</v>
      </c>
      <c r="G296">
        <v>8666500</v>
      </c>
    </row>
    <row r="297" spans="1:7" x14ac:dyDescent="0.25">
      <c r="A297" s="9">
        <v>44715</v>
      </c>
      <c r="B297">
        <v>177.070007</v>
      </c>
      <c r="C297">
        <v>178.66999799999999</v>
      </c>
      <c r="D297">
        <v>176.14999399999999</v>
      </c>
      <c r="E297">
        <v>176.41999799999999</v>
      </c>
      <c r="F297">
        <v>172.875305</v>
      </c>
      <c r="G297">
        <v>4234200</v>
      </c>
    </row>
    <row r="298" spans="1:7" x14ac:dyDescent="0.25">
      <c r="A298" s="9">
        <v>44718</v>
      </c>
      <c r="B298">
        <v>177.21000699999999</v>
      </c>
      <c r="C298">
        <v>178.5</v>
      </c>
      <c r="D298">
        <v>176</v>
      </c>
      <c r="E298">
        <v>176.39999399999999</v>
      </c>
      <c r="F298">
        <v>172.855682</v>
      </c>
      <c r="G298">
        <v>5386500</v>
      </c>
    </row>
    <row r="299" spans="1:7" x14ac:dyDescent="0.25">
      <c r="A299" s="9">
        <v>44719</v>
      </c>
      <c r="B299">
        <v>176.979996</v>
      </c>
      <c r="C299">
        <v>179.300003</v>
      </c>
      <c r="D299">
        <v>176.39999399999999</v>
      </c>
      <c r="E299">
        <v>178.33999600000001</v>
      </c>
      <c r="F299">
        <v>174.75671399999999</v>
      </c>
      <c r="G299">
        <v>5447800</v>
      </c>
    </row>
    <row r="300" spans="1:7" x14ac:dyDescent="0.25">
      <c r="A300" s="9">
        <v>44720</v>
      </c>
      <c r="B300">
        <v>178.10000600000001</v>
      </c>
      <c r="C300">
        <v>179.449997</v>
      </c>
      <c r="D300">
        <v>176.800003</v>
      </c>
      <c r="E300">
        <v>177.279999</v>
      </c>
      <c r="F300">
        <v>173.71800200000001</v>
      </c>
      <c r="G300">
        <v>4333100</v>
      </c>
    </row>
    <row r="301" spans="1:7" x14ac:dyDescent="0.25">
      <c r="A301" s="9">
        <v>44721</v>
      </c>
      <c r="B301">
        <v>177.21000699999999</v>
      </c>
      <c r="C301">
        <v>178.64999399999999</v>
      </c>
      <c r="D301">
        <v>173.63999899999999</v>
      </c>
      <c r="E301">
        <v>173.71000699999999</v>
      </c>
      <c r="F301">
        <v>170.21975699999999</v>
      </c>
      <c r="G301">
        <v>5509600</v>
      </c>
    </row>
    <row r="302" spans="1:7" x14ac:dyDescent="0.25">
      <c r="A302" s="9">
        <v>44722</v>
      </c>
      <c r="B302">
        <v>172.16999799999999</v>
      </c>
      <c r="C302">
        <v>173.970001</v>
      </c>
      <c r="D302">
        <v>170.61999499999999</v>
      </c>
      <c r="E302">
        <v>172.550003</v>
      </c>
      <c r="F302">
        <v>169.08303799999999</v>
      </c>
      <c r="G302">
        <v>6647300</v>
      </c>
    </row>
    <row r="303" spans="1:7" x14ac:dyDescent="0.25">
      <c r="A303" s="9">
        <v>44725</v>
      </c>
      <c r="B303">
        <v>170.08000200000001</v>
      </c>
      <c r="C303">
        <v>172.25</v>
      </c>
      <c r="D303">
        <v>170.08000200000001</v>
      </c>
      <c r="E303">
        <v>170.80999800000001</v>
      </c>
      <c r="F303">
        <v>167.378006</v>
      </c>
      <c r="G303">
        <v>7997000</v>
      </c>
    </row>
    <row r="304" spans="1:7" x14ac:dyDescent="0.25">
      <c r="A304" s="9">
        <v>44726</v>
      </c>
      <c r="B304">
        <v>171.05999800000001</v>
      </c>
      <c r="C304">
        <v>171.11000100000001</v>
      </c>
      <c r="D304">
        <v>167.259995</v>
      </c>
      <c r="E304">
        <v>168.19000199999999</v>
      </c>
      <c r="F304">
        <v>164.81066899999999</v>
      </c>
      <c r="G304">
        <v>7116800</v>
      </c>
    </row>
    <row r="305" spans="1:7" x14ac:dyDescent="0.25">
      <c r="A305" s="9">
        <v>44727</v>
      </c>
      <c r="B305">
        <v>169.63999899999999</v>
      </c>
      <c r="C305">
        <v>171.44000199999999</v>
      </c>
      <c r="D305">
        <v>168.63999899999999</v>
      </c>
      <c r="E305">
        <v>169.990005</v>
      </c>
      <c r="F305">
        <v>166.57449299999999</v>
      </c>
      <c r="G305">
        <v>7796100</v>
      </c>
    </row>
    <row r="306" spans="1:7" x14ac:dyDescent="0.25">
      <c r="A306" s="9">
        <v>44728</v>
      </c>
      <c r="B306">
        <v>168.39999399999999</v>
      </c>
      <c r="C306">
        <v>170.21000699999999</v>
      </c>
      <c r="D306">
        <v>167.41000399999999</v>
      </c>
      <c r="E306">
        <v>170.08000200000001</v>
      </c>
      <c r="F306">
        <v>166.662689</v>
      </c>
      <c r="G306">
        <v>7056700</v>
      </c>
    </row>
    <row r="307" spans="1:7" x14ac:dyDescent="0.25">
      <c r="A307" s="9">
        <v>44729</v>
      </c>
      <c r="B307">
        <v>170.63000500000001</v>
      </c>
      <c r="C307">
        <v>172.199997</v>
      </c>
      <c r="D307">
        <v>169.240005</v>
      </c>
      <c r="E307">
        <v>169.46000699999999</v>
      </c>
      <c r="F307">
        <v>166.05514500000001</v>
      </c>
      <c r="G307">
        <v>12486600</v>
      </c>
    </row>
    <row r="308" spans="1:7" x14ac:dyDescent="0.25">
      <c r="A308" s="9">
        <v>44733</v>
      </c>
      <c r="B308">
        <v>170.75</v>
      </c>
      <c r="C308">
        <v>173.86000100000001</v>
      </c>
      <c r="D308">
        <v>169.55999800000001</v>
      </c>
      <c r="E308">
        <v>173.009995</v>
      </c>
      <c r="F308">
        <v>169.53379799999999</v>
      </c>
      <c r="G308">
        <v>8219700</v>
      </c>
    </row>
    <row r="309" spans="1:7" x14ac:dyDescent="0.25">
      <c r="A309" s="9">
        <v>44734</v>
      </c>
      <c r="B309">
        <v>172</v>
      </c>
      <c r="C309">
        <v>177.91999799999999</v>
      </c>
      <c r="D309">
        <v>171.69000199999999</v>
      </c>
      <c r="E309">
        <v>175.740005</v>
      </c>
      <c r="F309">
        <v>172.208969</v>
      </c>
      <c r="G309">
        <v>10593100</v>
      </c>
    </row>
    <row r="310" spans="1:7" x14ac:dyDescent="0.25">
      <c r="A310" s="9">
        <v>44735</v>
      </c>
      <c r="B310">
        <v>177</v>
      </c>
      <c r="C310">
        <v>179.820007</v>
      </c>
      <c r="D310">
        <v>176.520004</v>
      </c>
      <c r="E310">
        <v>179.66000399999999</v>
      </c>
      <c r="F310">
        <v>176.05020099999999</v>
      </c>
      <c r="G310">
        <v>10223500</v>
      </c>
    </row>
    <row r="311" spans="1:7" x14ac:dyDescent="0.25">
      <c r="A311" s="9">
        <v>44736</v>
      </c>
      <c r="B311">
        <v>180.779999</v>
      </c>
      <c r="C311">
        <v>182.529999</v>
      </c>
      <c r="D311">
        <v>179.979996</v>
      </c>
      <c r="E311">
        <v>182.28999300000001</v>
      </c>
      <c r="F311">
        <v>178.62735000000001</v>
      </c>
      <c r="G311">
        <v>9374400</v>
      </c>
    </row>
    <row r="312" spans="1:7" x14ac:dyDescent="0.25">
      <c r="A312" s="9">
        <v>44739</v>
      </c>
      <c r="B312">
        <v>181.63999899999999</v>
      </c>
      <c r="C312">
        <v>183.35000600000001</v>
      </c>
      <c r="D312">
        <v>181.5</v>
      </c>
      <c r="E312">
        <v>182.11999499999999</v>
      </c>
      <c r="F312">
        <v>178.46075400000001</v>
      </c>
      <c r="G312">
        <v>5908600</v>
      </c>
    </row>
    <row r="313" spans="1:7" x14ac:dyDescent="0.25">
      <c r="A313" s="9">
        <v>44740</v>
      </c>
      <c r="B313">
        <v>182.16999799999999</v>
      </c>
      <c r="C313">
        <v>182.970001</v>
      </c>
      <c r="D313">
        <v>176.30999800000001</v>
      </c>
      <c r="E313">
        <v>176.94000199999999</v>
      </c>
      <c r="F313">
        <v>173.38484199999999</v>
      </c>
      <c r="G313">
        <v>9245700</v>
      </c>
    </row>
    <row r="314" spans="1:7" x14ac:dyDescent="0.25">
      <c r="A314" s="9">
        <v>44741</v>
      </c>
      <c r="B314">
        <v>177.220001</v>
      </c>
      <c r="C314">
        <v>178.300003</v>
      </c>
      <c r="D314">
        <v>176.429993</v>
      </c>
      <c r="E314">
        <v>176.990005</v>
      </c>
      <c r="F314">
        <v>173.433853</v>
      </c>
      <c r="G314">
        <v>7097900</v>
      </c>
    </row>
    <row r="315" spans="1:7" x14ac:dyDescent="0.25">
      <c r="A315" s="9">
        <v>44742</v>
      </c>
      <c r="B315">
        <v>176.86000100000001</v>
      </c>
      <c r="C315">
        <v>178.28999300000001</v>
      </c>
      <c r="D315">
        <v>175.029999</v>
      </c>
      <c r="E315">
        <v>177.509995</v>
      </c>
      <c r="F315">
        <v>173.94338999999999</v>
      </c>
      <c r="G315">
        <v>10777200</v>
      </c>
    </row>
    <row r="316" spans="1:7" x14ac:dyDescent="0.25">
      <c r="A316" s="9">
        <v>44743</v>
      </c>
      <c r="B316">
        <v>177.449997</v>
      </c>
      <c r="C316">
        <v>179.720001</v>
      </c>
      <c r="D316">
        <v>176.69000199999999</v>
      </c>
      <c r="E316">
        <v>179.520004</v>
      </c>
      <c r="F316">
        <v>175.91301000000001</v>
      </c>
      <c r="G316">
        <v>5498400</v>
      </c>
    </row>
    <row r="317" spans="1:7" x14ac:dyDescent="0.25">
      <c r="A317" s="9">
        <v>44747</v>
      </c>
      <c r="B317">
        <v>178.83000200000001</v>
      </c>
      <c r="C317">
        <v>179.13000500000001</v>
      </c>
      <c r="D317">
        <v>174.61000100000001</v>
      </c>
      <c r="E317">
        <v>178.13999899999999</v>
      </c>
      <c r="F317">
        <v>174.56073000000001</v>
      </c>
      <c r="G317">
        <v>5676400</v>
      </c>
    </row>
    <row r="318" spans="1:7" x14ac:dyDescent="0.25">
      <c r="A318" s="9">
        <v>44748</v>
      </c>
      <c r="B318">
        <v>178.070007</v>
      </c>
      <c r="C318">
        <v>179.44000199999999</v>
      </c>
      <c r="D318">
        <v>177.41000399999999</v>
      </c>
      <c r="E318">
        <v>178.300003</v>
      </c>
      <c r="F318">
        <v>174.71751399999999</v>
      </c>
      <c r="G318">
        <v>5335600</v>
      </c>
    </row>
    <row r="319" spans="1:7" x14ac:dyDescent="0.25">
      <c r="A319" s="9">
        <v>44749</v>
      </c>
      <c r="B319">
        <v>177.86000100000001</v>
      </c>
      <c r="C319">
        <v>179.11999499999999</v>
      </c>
      <c r="D319">
        <v>177.509995</v>
      </c>
      <c r="E319">
        <v>178.5</v>
      </c>
      <c r="F319">
        <v>174.913498</v>
      </c>
      <c r="G319">
        <v>5725800</v>
      </c>
    </row>
    <row r="320" spans="1:7" x14ac:dyDescent="0.25">
      <c r="A320" s="9">
        <v>44750</v>
      </c>
      <c r="B320">
        <v>178.33000200000001</v>
      </c>
      <c r="C320">
        <v>179.990005</v>
      </c>
      <c r="D320">
        <v>177.770004</v>
      </c>
      <c r="E320">
        <v>178.279999</v>
      </c>
      <c r="F320">
        <v>174.69792200000001</v>
      </c>
      <c r="G320">
        <v>3828300</v>
      </c>
    </row>
    <row r="321" spans="1:7" x14ac:dyDescent="0.25">
      <c r="A321" s="9">
        <v>44753</v>
      </c>
      <c r="B321">
        <v>177.699997</v>
      </c>
      <c r="C321">
        <v>179.020004</v>
      </c>
      <c r="D321">
        <v>177.520004</v>
      </c>
      <c r="E321">
        <v>178.35000600000001</v>
      </c>
      <c r="F321">
        <v>174.766525</v>
      </c>
      <c r="G321">
        <v>3645200</v>
      </c>
    </row>
    <row r="322" spans="1:7" x14ac:dyDescent="0.25">
      <c r="A322" s="9">
        <v>44754</v>
      </c>
      <c r="B322">
        <v>177.979996</v>
      </c>
      <c r="C322">
        <v>178.449997</v>
      </c>
      <c r="D322">
        <v>175.199997</v>
      </c>
      <c r="E322">
        <v>175.85000600000001</v>
      </c>
      <c r="F322">
        <v>172.316757</v>
      </c>
      <c r="G322">
        <v>4708800</v>
      </c>
    </row>
    <row r="323" spans="1:7" x14ac:dyDescent="0.25">
      <c r="A323" s="9">
        <v>44755</v>
      </c>
      <c r="B323">
        <v>175.66000399999999</v>
      </c>
      <c r="C323">
        <v>176.33000200000001</v>
      </c>
      <c r="D323">
        <v>174.5</v>
      </c>
      <c r="E323">
        <v>175.44000199999999</v>
      </c>
      <c r="F323">
        <v>171.91497799999999</v>
      </c>
      <c r="G323">
        <v>5291700</v>
      </c>
    </row>
    <row r="324" spans="1:7" x14ac:dyDescent="0.25">
      <c r="A324" s="9">
        <v>44756</v>
      </c>
      <c r="B324">
        <v>172.529999</v>
      </c>
      <c r="C324">
        <v>176.009995</v>
      </c>
      <c r="D324">
        <v>172.300003</v>
      </c>
      <c r="E324">
        <v>175.679993</v>
      </c>
      <c r="F324">
        <v>172.15016199999999</v>
      </c>
      <c r="G324">
        <v>5359600</v>
      </c>
    </row>
    <row r="325" spans="1:7" x14ac:dyDescent="0.25">
      <c r="A325" s="9">
        <v>44757</v>
      </c>
      <c r="B325">
        <v>177.71000699999999</v>
      </c>
      <c r="C325">
        <v>178.509995</v>
      </c>
      <c r="D325">
        <v>176.550003</v>
      </c>
      <c r="E325">
        <v>178.229996</v>
      </c>
      <c r="F325">
        <v>174.64892599999999</v>
      </c>
      <c r="G325">
        <v>5691100</v>
      </c>
    </row>
    <row r="326" spans="1:7" x14ac:dyDescent="0.25">
      <c r="A326" s="9">
        <v>44760</v>
      </c>
      <c r="B326">
        <v>177.740005</v>
      </c>
      <c r="C326">
        <v>178.19000199999999</v>
      </c>
      <c r="D326">
        <v>173.91000399999999</v>
      </c>
      <c r="E326">
        <v>174.229996</v>
      </c>
      <c r="F326">
        <v>170.72929400000001</v>
      </c>
      <c r="G326">
        <v>7605700</v>
      </c>
    </row>
    <row r="327" spans="1:7" x14ac:dyDescent="0.25">
      <c r="A327" s="9">
        <v>44761</v>
      </c>
      <c r="B327">
        <v>176.33000200000001</v>
      </c>
      <c r="C327">
        <v>176.75</v>
      </c>
      <c r="D327">
        <v>169.88000500000001</v>
      </c>
      <c r="E327">
        <v>171.69000199999999</v>
      </c>
      <c r="F327">
        <v>168.240341</v>
      </c>
      <c r="G327">
        <v>13256400</v>
      </c>
    </row>
    <row r="328" spans="1:7" x14ac:dyDescent="0.25">
      <c r="A328" s="9">
        <v>44762</v>
      </c>
      <c r="B328">
        <v>172.199997</v>
      </c>
      <c r="C328">
        <v>172.550003</v>
      </c>
      <c r="D328">
        <v>169.759995</v>
      </c>
      <c r="E328">
        <v>170.71000699999999</v>
      </c>
      <c r="F328">
        <v>167.28002900000001</v>
      </c>
      <c r="G328">
        <v>7455800</v>
      </c>
    </row>
    <row r="329" spans="1:7" x14ac:dyDescent="0.25">
      <c r="A329" s="9">
        <v>44763</v>
      </c>
      <c r="B329">
        <v>170.050003</v>
      </c>
      <c r="C329">
        <v>171.38999899999999</v>
      </c>
      <c r="D329">
        <v>169.770004</v>
      </c>
      <c r="E329">
        <v>171.30999800000001</v>
      </c>
      <c r="F329">
        <v>167.867966</v>
      </c>
      <c r="G329">
        <v>5729200</v>
      </c>
    </row>
    <row r="330" spans="1:7" x14ac:dyDescent="0.25">
      <c r="A330" s="9">
        <v>44764</v>
      </c>
      <c r="B330">
        <v>171.60000600000001</v>
      </c>
      <c r="C330">
        <v>172.490005</v>
      </c>
      <c r="D330">
        <v>171.05999800000001</v>
      </c>
      <c r="E330">
        <v>172.11999499999999</v>
      </c>
      <c r="F330">
        <v>168.66168200000001</v>
      </c>
      <c r="G330">
        <v>4257000</v>
      </c>
    </row>
    <row r="331" spans="1:7" x14ac:dyDescent="0.25">
      <c r="A331" s="9">
        <v>44767</v>
      </c>
      <c r="B331">
        <v>172.11999499999999</v>
      </c>
      <c r="C331">
        <v>172.979996</v>
      </c>
      <c r="D331">
        <v>171.720001</v>
      </c>
      <c r="E331">
        <v>172.46000699999999</v>
      </c>
      <c r="F331">
        <v>168.99485799999999</v>
      </c>
      <c r="G331">
        <v>4437300</v>
      </c>
    </row>
    <row r="332" spans="1:7" x14ac:dyDescent="0.25">
      <c r="A332" s="9">
        <v>44768</v>
      </c>
      <c r="B332">
        <v>172.55999800000001</v>
      </c>
      <c r="C332">
        <v>174.979996</v>
      </c>
      <c r="D332">
        <v>172.490005</v>
      </c>
      <c r="E332">
        <v>173.679993</v>
      </c>
      <c r="F332">
        <v>170.19035299999999</v>
      </c>
      <c r="G332">
        <v>4525500</v>
      </c>
    </row>
    <row r="333" spans="1:7" x14ac:dyDescent="0.25">
      <c r="A333" s="9">
        <v>44769</v>
      </c>
      <c r="B333">
        <v>172.63000500000001</v>
      </c>
      <c r="C333">
        <v>174.10000600000001</v>
      </c>
      <c r="D333">
        <v>171.13000500000001</v>
      </c>
      <c r="E333">
        <v>173.199997</v>
      </c>
      <c r="F333">
        <v>169.71998600000001</v>
      </c>
      <c r="G333">
        <v>4648500</v>
      </c>
    </row>
    <row r="334" spans="1:7" x14ac:dyDescent="0.25">
      <c r="A334" s="9">
        <v>44770</v>
      </c>
      <c r="B334">
        <v>173.39999399999999</v>
      </c>
      <c r="C334">
        <v>176.08999600000001</v>
      </c>
      <c r="D334">
        <v>171.44000199999999</v>
      </c>
      <c r="E334">
        <v>174.199997</v>
      </c>
      <c r="F334">
        <v>170.69989000000001</v>
      </c>
      <c r="G334">
        <v>5513000</v>
      </c>
    </row>
    <row r="335" spans="1:7" x14ac:dyDescent="0.25">
      <c r="A335" s="9">
        <v>44771</v>
      </c>
      <c r="B335">
        <v>173.78999300000001</v>
      </c>
      <c r="C335">
        <v>174.85000600000001</v>
      </c>
      <c r="D335">
        <v>172.91000399999999</v>
      </c>
      <c r="E335">
        <v>174.520004</v>
      </c>
      <c r="F335">
        <v>171.01345800000001</v>
      </c>
      <c r="G335">
        <v>6451400</v>
      </c>
    </row>
    <row r="336" spans="1:7" x14ac:dyDescent="0.25">
      <c r="A336" s="9">
        <v>44774</v>
      </c>
      <c r="B336">
        <v>174.16999799999999</v>
      </c>
      <c r="C336">
        <v>175.16000399999999</v>
      </c>
      <c r="D336">
        <v>173.53999300000001</v>
      </c>
      <c r="E336">
        <v>173.91000399999999</v>
      </c>
      <c r="F336">
        <v>170.415741</v>
      </c>
      <c r="G336">
        <v>5461400</v>
      </c>
    </row>
    <row r="337" spans="1:7" x14ac:dyDescent="0.25">
      <c r="A337" s="9">
        <v>44775</v>
      </c>
      <c r="B337">
        <v>175.009995</v>
      </c>
      <c r="C337">
        <v>175.490005</v>
      </c>
      <c r="D337">
        <v>172.699997</v>
      </c>
      <c r="E337">
        <v>172.91999799999999</v>
      </c>
      <c r="F337">
        <v>169.445618</v>
      </c>
      <c r="G337">
        <v>5794200</v>
      </c>
    </row>
    <row r="338" spans="1:7" x14ac:dyDescent="0.25">
      <c r="A338" s="9">
        <v>44776</v>
      </c>
      <c r="B338">
        <v>172.550003</v>
      </c>
      <c r="C338">
        <v>175.259995</v>
      </c>
      <c r="D338">
        <v>171.770004</v>
      </c>
      <c r="E338">
        <v>174.58999600000001</v>
      </c>
      <c r="F338">
        <v>171.08206200000001</v>
      </c>
      <c r="G338">
        <v>5010000</v>
      </c>
    </row>
    <row r="339" spans="1:7" x14ac:dyDescent="0.25">
      <c r="A339" s="9">
        <v>44777</v>
      </c>
      <c r="B339">
        <v>174.80999800000001</v>
      </c>
      <c r="C339">
        <v>175.08999600000001</v>
      </c>
      <c r="D339">
        <v>171.60000600000001</v>
      </c>
      <c r="E339">
        <v>171.78999300000001</v>
      </c>
      <c r="F339">
        <v>168.33831799999999</v>
      </c>
      <c r="G339">
        <v>5651600</v>
      </c>
    </row>
    <row r="340" spans="1:7" x14ac:dyDescent="0.25">
      <c r="A340" s="9">
        <v>44778</v>
      </c>
      <c r="B340">
        <v>171.300003</v>
      </c>
      <c r="C340">
        <v>171.529999</v>
      </c>
      <c r="D340">
        <v>169.78999300000001</v>
      </c>
      <c r="E340">
        <v>171.11000100000001</v>
      </c>
      <c r="F340">
        <v>167.671997</v>
      </c>
      <c r="G340">
        <v>5235500</v>
      </c>
    </row>
    <row r="341" spans="1:7" x14ac:dyDescent="0.25">
      <c r="A341" s="9">
        <v>44781</v>
      </c>
      <c r="B341">
        <v>171.300003</v>
      </c>
      <c r="C341">
        <v>171.479996</v>
      </c>
      <c r="D341">
        <v>169.44000199999999</v>
      </c>
      <c r="E341">
        <v>170.199997</v>
      </c>
      <c r="F341">
        <v>166.780258</v>
      </c>
      <c r="G341">
        <v>4629800</v>
      </c>
    </row>
    <row r="342" spans="1:7" x14ac:dyDescent="0.25">
      <c r="A342" s="9">
        <v>44782</v>
      </c>
      <c r="B342">
        <v>170.53999300000001</v>
      </c>
      <c r="C342">
        <v>171.11999499999999</v>
      </c>
      <c r="D342">
        <v>169.729996</v>
      </c>
      <c r="E342">
        <v>170.179993</v>
      </c>
      <c r="F342">
        <v>166.76066599999999</v>
      </c>
      <c r="G342">
        <v>5532500</v>
      </c>
    </row>
    <row r="343" spans="1:7" x14ac:dyDescent="0.25">
      <c r="A343" s="9">
        <v>44783</v>
      </c>
      <c r="B343">
        <v>171.020004</v>
      </c>
      <c r="C343">
        <v>171.240005</v>
      </c>
      <c r="D343">
        <v>169.529999</v>
      </c>
      <c r="E343">
        <v>170.66999799999999</v>
      </c>
      <c r="F343">
        <v>167.24082899999999</v>
      </c>
      <c r="G343">
        <v>5603400</v>
      </c>
    </row>
    <row r="344" spans="1:7" x14ac:dyDescent="0.25">
      <c r="A344" s="9">
        <v>44784</v>
      </c>
      <c r="B344">
        <v>168.520004</v>
      </c>
      <c r="C344">
        <v>169.949997</v>
      </c>
      <c r="D344">
        <v>166.979996</v>
      </c>
      <c r="E344">
        <v>167.13999899999999</v>
      </c>
      <c r="F344">
        <v>163.78175400000001</v>
      </c>
      <c r="G344">
        <v>9328700</v>
      </c>
    </row>
    <row r="345" spans="1:7" x14ac:dyDescent="0.25">
      <c r="A345" s="9">
        <v>44785</v>
      </c>
      <c r="B345">
        <v>167.53999300000001</v>
      </c>
      <c r="C345">
        <v>167.94000199999999</v>
      </c>
      <c r="D345">
        <v>165.14999399999999</v>
      </c>
      <c r="E345">
        <v>165.300003</v>
      </c>
      <c r="F345">
        <v>161.97872899999999</v>
      </c>
      <c r="G345">
        <v>14606900</v>
      </c>
    </row>
    <row r="346" spans="1:7" x14ac:dyDescent="0.25">
      <c r="A346" s="9">
        <v>44788</v>
      </c>
      <c r="B346">
        <v>166</v>
      </c>
      <c r="C346">
        <v>166.75</v>
      </c>
      <c r="D346">
        <v>165.13000500000001</v>
      </c>
      <c r="E346">
        <v>166.08999600000001</v>
      </c>
      <c r="F346">
        <v>162.75285299999999</v>
      </c>
      <c r="G346">
        <v>10072000</v>
      </c>
    </row>
    <row r="347" spans="1:7" x14ac:dyDescent="0.25">
      <c r="A347" s="9">
        <v>44789</v>
      </c>
      <c r="B347">
        <v>165.86000100000001</v>
      </c>
      <c r="C347">
        <v>168.25</v>
      </c>
      <c r="D347">
        <v>165.60000600000001</v>
      </c>
      <c r="E347">
        <v>167.570007</v>
      </c>
      <c r="F347">
        <v>164.203125</v>
      </c>
      <c r="G347">
        <v>7453600</v>
      </c>
    </row>
    <row r="348" spans="1:7" x14ac:dyDescent="0.25">
      <c r="A348" s="9">
        <v>44790</v>
      </c>
      <c r="B348">
        <v>166.41000399999999</v>
      </c>
      <c r="C348">
        <v>168.55999800000001</v>
      </c>
      <c r="D348">
        <v>166.41000399999999</v>
      </c>
      <c r="E348">
        <v>167.58000200000001</v>
      </c>
      <c r="F348">
        <v>164.212906</v>
      </c>
      <c r="G348">
        <v>7406600</v>
      </c>
    </row>
    <row r="349" spans="1:7" x14ac:dyDescent="0.25">
      <c r="A349" s="9">
        <v>44791</v>
      </c>
      <c r="B349">
        <v>167.679993</v>
      </c>
      <c r="C349">
        <v>168.300003</v>
      </c>
      <c r="D349">
        <v>165.929993</v>
      </c>
      <c r="E349">
        <v>166.770004</v>
      </c>
      <c r="F349">
        <v>163.41918899999999</v>
      </c>
      <c r="G349">
        <v>8312100</v>
      </c>
    </row>
    <row r="350" spans="1:7" x14ac:dyDescent="0.25">
      <c r="A350" s="9">
        <v>44792</v>
      </c>
      <c r="B350">
        <v>167.10000600000001</v>
      </c>
      <c r="C350">
        <v>170.11999499999999</v>
      </c>
      <c r="D350">
        <v>167</v>
      </c>
      <c r="E350">
        <v>169.30999800000001</v>
      </c>
      <c r="F350">
        <v>165.908142</v>
      </c>
      <c r="G350">
        <v>8128500</v>
      </c>
    </row>
    <row r="351" spans="1:7" x14ac:dyDescent="0.25">
      <c r="A351" s="9">
        <v>44795</v>
      </c>
      <c r="B351">
        <v>168.89999399999999</v>
      </c>
      <c r="C351">
        <v>168.91999799999999</v>
      </c>
      <c r="D351">
        <v>167.16999799999999</v>
      </c>
      <c r="E351">
        <v>167.58999600000001</v>
      </c>
      <c r="F351">
        <v>165.32612599999999</v>
      </c>
      <c r="G351">
        <v>5462600</v>
      </c>
    </row>
    <row r="352" spans="1:7" x14ac:dyDescent="0.25">
      <c r="A352" s="9">
        <v>44796</v>
      </c>
      <c r="B352">
        <v>167</v>
      </c>
      <c r="C352">
        <v>167.770004</v>
      </c>
      <c r="D352">
        <v>165.800003</v>
      </c>
      <c r="E352">
        <v>166.13000500000001</v>
      </c>
      <c r="F352">
        <v>163.88584900000001</v>
      </c>
      <c r="G352">
        <v>5566300</v>
      </c>
    </row>
    <row r="353" spans="1:7" x14ac:dyDescent="0.25">
      <c r="A353" s="9">
        <v>44797</v>
      </c>
      <c r="B353">
        <v>166.55999800000001</v>
      </c>
      <c r="C353">
        <v>166.58999600000001</v>
      </c>
      <c r="D353">
        <v>165.070007</v>
      </c>
      <c r="E353">
        <v>165.58000200000001</v>
      </c>
      <c r="F353">
        <v>163.343277</v>
      </c>
      <c r="G353">
        <v>5684300</v>
      </c>
    </row>
    <row r="354" spans="1:7" x14ac:dyDescent="0.25">
      <c r="A354" s="9">
        <v>44798</v>
      </c>
      <c r="B354">
        <v>165.949997</v>
      </c>
      <c r="C354">
        <v>167.240005</v>
      </c>
      <c r="D354">
        <v>164.699997</v>
      </c>
      <c r="E354">
        <v>167.13000500000001</v>
      </c>
      <c r="F354">
        <v>164.87233000000001</v>
      </c>
      <c r="G354">
        <v>5678700</v>
      </c>
    </row>
    <row r="355" spans="1:7" x14ac:dyDescent="0.25">
      <c r="A355" s="9">
        <v>44799</v>
      </c>
      <c r="B355">
        <v>167.46000699999999</v>
      </c>
      <c r="C355">
        <v>167.5</v>
      </c>
      <c r="D355">
        <v>164.199997</v>
      </c>
      <c r="E355">
        <v>164.270004</v>
      </c>
      <c r="F355">
        <v>162.05096399999999</v>
      </c>
      <c r="G355">
        <v>5667100</v>
      </c>
    </row>
    <row r="356" spans="1:7" x14ac:dyDescent="0.25">
      <c r="A356" s="9">
        <v>44802</v>
      </c>
      <c r="B356">
        <v>163.470001</v>
      </c>
      <c r="C356">
        <v>163.83999600000001</v>
      </c>
      <c r="D356">
        <v>162.020004</v>
      </c>
      <c r="E356">
        <v>163</v>
      </c>
      <c r="F356">
        <v>160.798126</v>
      </c>
      <c r="G356">
        <v>5259200</v>
      </c>
    </row>
    <row r="357" spans="1:7" x14ac:dyDescent="0.25">
      <c r="A357" s="9">
        <v>44803</v>
      </c>
      <c r="B357">
        <v>163.300003</v>
      </c>
      <c r="C357">
        <v>163.53999300000001</v>
      </c>
      <c r="D357">
        <v>162.029999</v>
      </c>
      <c r="E357">
        <v>162.429993</v>
      </c>
      <c r="F357">
        <v>160.23582500000001</v>
      </c>
      <c r="G357">
        <v>6973300</v>
      </c>
    </row>
    <row r="358" spans="1:7" x14ac:dyDescent="0.25">
      <c r="A358" s="9">
        <v>44804</v>
      </c>
      <c r="B358">
        <v>163.229996</v>
      </c>
      <c r="C358">
        <v>163.550003</v>
      </c>
      <c r="D358">
        <v>161.270004</v>
      </c>
      <c r="E358">
        <v>161.33999600000001</v>
      </c>
      <c r="F358">
        <v>159.16055299999999</v>
      </c>
      <c r="G358">
        <v>8741700</v>
      </c>
    </row>
    <row r="359" spans="1:7" x14ac:dyDescent="0.25">
      <c r="A359" s="9">
        <v>44805</v>
      </c>
      <c r="B359">
        <v>161.490005</v>
      </c>
      <c r="C359">
        <v>165.5</v>
      </c>
      <c r="D359">
        <v>161.479996</v>
      </c>
      <c r="E359">
        <v>165.33999600000001</v>
      </c>
      <c r="F359">
        <v>163.10652200000001</v>
      </c>
      <c r="G359">
        <v>7509600</v>
      </c>
    </row>
    <row r="360" spans="1:7" x14ac:dyDescent="0.25">
      <c r="A360" s="9">
        <v>44806</v>
      </c>
      <c r="B360">
        <v>165.86000100000001</v>
      </c>
      <c r="C360">
        <v>166.199997</v>
      </c>
      <c r="D360">
        <v>162.009995</v>
      </c>
      <c r="E360">
        <v>162.740005</v>
      </c>
      <c r="F360">
        <v>160.54165599999999</v>
      </c>
      <c r="G360">
        <v>5803700</v>
      </c>
    </row>
    <row r="361" spans="1:7" x14ac:dyDescent="0.25">
      <c r="A361" s="9">
        <v>44810</v>
      </c>
      <c r="B361">
        <v>163.94000199999999</v>
      </c>
      <c r="C361">
        <v>166.220001</v>
      </c>
      <c r="D361">
        <v>162.820007</v>
      </c>
      <c r="E361">
        <v>163.179993</v>
      </c>
      <c r="F361">
        <v>160.97569300000001</v>
      </c>
      <c r="G361">
        <v>7394600</v>
      </c>
    </row>
    <row r="362" spans="1:7" x14ac:dyDescent="0.25">
      <c r="A362" s="9">
        <v>44811</v>
      </c>
      <c r="B362">
        <v>162.91000399999999</v>
      </c>
      <c r="C362">
        <v>164.41999799999999</v>
      </c>
      <c r="D362">
        <v>162.16000399999999</v>
      </c>
      <c r="E362">
        <v>164.070007</v>
      </c>
      <c r="F362">
        <v>161.85368299999999</v>
      </c>
      <c r="G362">
        <v>4590600</v>
      </c>
    </row>
    <row r="363" spans="1:7" x14ac:dyDescent="0.25">
      <c r="A363" s="9">
        <v>44812</v>
      </c>
      <c r="B363">
        <v>163.88000500000001</v>
      </c>
      <c r="C363">
        <v>165.41999799999999</v>
      </c>
      <c r="D363">
        <v>163.08000200000001</v>
      </c>
      <c r="E363">
        <v>165.38999899999999</v>
      </c>
      <c r="F363">
        <v>163.15585300000001</v>
      </c>
      <c r="G363">
        <v>5838400</v>
      </c>
    </row>
    <row r="364" spans="1:7" x14ac:dyDescent="0.25">
      <c r="A364" s="9">
        <v>44813</v>
      </c>
      <c r="B364">
        <v>164.990005</v>
      </c>
      <c r="C364">
        <v>166.199997</v>
      </c>
      <c r="D364">
        <v>164.38999899999999</v>
      </c>
      <c r="E364">
        <v>165.71000699999999</v>
      </c>
      <c r="F364">
        <v>163.47152700000001</v>
      </c>
      <c r="G364">
        <v>5500600</v>
      </c>
    </row>
    <row r="365" spans="1:7" x14ac:dyDescent="0.25">
      <c r="A365" s="9">
        <v>44816</v>
      </c>
      <c r="B365">
        <v>166.11000100000001</v>
      </c>
      <c r="C365">
        <v>166.570007</v>
      </c>
      <c r="D365">
        <v>165.220001</v>
      </c>
      <c r="E365">
        <v>165.63999899999999</v>
      </c>
      <c r="F365">
        <v>163.402466</v>
      </c>
      <c r="G365">
        <v>6365300</v>
      </c>
    </row>
    <row r="366" spans="1:7" x14ac:dyDescent="0.25">
      <c r="A366" s="9">
        <v>44817</v>
      </c>
      <c r="B366">
        <v>163.570007</v>
      </c>
      <c r="C366">
        <v>164.44000199999999</v>
      </c>
      <c r="D366">
        <v>160.80999800000001</v>
      </c>
      <c r="E366">
        <v>161.33000200000001</v>
      </c>
      <c r="F366">
        <v>159.15068099999999</v>
      </c>
      <c r="G366">
        <v>6726400</v>
      </c>
    </row>
    <row r="367" spans="1:7" x14ac:dyDescent="0.25">
      <c r="A367" s="9">
        <v>44818</v>
      </c>
      <c r="B367">
        <v>162.38000500000001</v>
      </c>
      <c r="C367">
        <v>165.36000100000001</v>
      </c>
      <c r="D367">
        <v>162.38000500000001</v>
      </c>
      <c r="E367">
        <v>164.66000399999999</v>
      </c>
      <c r="F367">
        <v>162.43571499999999</v>
      </c>
      <c r="G367">
        <v>9555700</v>
      </c>
    </row>
    <row r="368" spans="1:7" x14ac:dyDescent="0.25">
      <c r="A368" s="9">
        <v>44819</v>
      </c>
      <c r="B368">
        <v>164.449997</v>
      </c>
      <c r="C368">
        <v>166.070007</v>
      </c>
      <c r="D368">
        <v>164.10000600000001</v>
      </c>
      <c r="E368">
        <v>165.08000200000001</v>
      </c>
      <c r="F368">
        <v>162.85003699999999</v>
      </c>
      <c r="G368">
        <v>7174500</v>
      </c>
    </row>
    <row r="369" spans="1:7" x14ac:dyDescent="0.25">
      <c r="A369" s="9">
        <v>44820</v>
      </c>
      <c r="B369">
        <v>165.320007</v>
      </c>
      <c r="C369">
        <v>167.63000500000001</v>
      </c>
      <c r="D369">
        <v>164.75</v>
      </c>
      <c r="E369">
        <v>167.60000600000001</v>
      </c>
      <c r="F369">
        <v>165.33599899999999</v>
      </c>
      <c r="G369">
        <v>20201500</v>
      </c>
    </row>
    <row r="370" spans="1:7" x14ac:dyDescent="0.25">
      <c r="A370" s="9">
        <v>44823</v>
      </c>
      <c r="B370">
        <v>166.300003</v>
      </c>
      <c r="C370">
        <v>166.429993</v>
      </c>
      <c r="D370">
        <v>164.08000200000001</v>
      </c>
      <c r="E370">
        <v>166.279999</v>
      </c>
      <c r="F370">
        <v>164.033829</v>
      </c>
      <c r="G370">
        <v>7380900</v>
      </c>
    </row>
    <row r="371" spans="1:7" x14ac:dyDescent="0.25">
      <c r="A371" s="9">
        <v>44824</v>
      </c>
      <c r="B371">
        <v>165.220001</v>
      </c>
      <c r="C371">
        <v>165.89999399999999</v>
      </c>
      <c r="D371">
        <v>164.320007</v>
      </c>
      <c r="E371">
        <v>164.970001</v>
      </c>
      <c r="F371">
        <v>162.74151599999999</v>
      </c>
      <c r="G371">
        <v>7143400</v>
      </c>
    </row>
    <row r="372" spans="1:7" x14ac:dyDescent="0.25">
      <c r="A372" s="9">
        <v>44825</v>
      </c>
      <c r="B372">
        <v>165.020004</v>
      </c>
      <c r="C372">
        <v>166.800003</v>
      </c>
      <c r="D372">
        <v>163.240005</v>
      </c>
      <c r="E372">
        <v>163.279999</v>
      </c>
      <c r="F372">
        <v>161.07435599999999</v>
      </c>
      <c r="G372">
        <v>8071200</v>
      </c>
    </row>
    <row r="373" spans="1:7" x14ac:dyDescent="0.25">
      <c r="A373" s="9">
        <v>44826</v>
      </c>
      <c r="B373">
        <v>163.14999399999999</v>
      </c>
      <c r="C373">
        <v>167.16000399999999</v>
      </c>
      <c r="D373">
        <v>162.83000200000001</v>
      </c>
      <c r="E373">
        <v>166.179993</v>
      </c>
      <c r="F373">
        <v>163.93516500000001</v>
      </c>
      <c r="G373">
        <v>7401100</v>
      </c>
    </row>
    <row r="374" spans="1:7" x14ac:dyDescent="0.25">
      <c r="A374" s="9">
        <v>44827</v>
      </c>
      <c r="B374">
        <v>165.740005</v>
      </c>
      <c r="C374">
        <v>167.479996</v>
      </c>
      <c r="D374">
        <v>164.66000399999999</v>
      </c>
      <c r="E374">
        <v>166.720001</v>
      </c>
      <c r="F374">
        <v>164.46788000000001</v>
      </c>
      <c r="G374">
        <v>9598600</v>
      </c>
    </row>
    <row r="375" spans="1:7" x14ac:dyDescent="0.25">
      <c r="A375" s="9">
        <v>44830</v>
      </c>
      <c r="B375">
        <v>165.800003</v>
      </c>
      <c r="C375">
        <v>166.83999600000001</v>
      </c>
      <c r="D375">
        <v>164.38000500000001</v>
      </c>
      <c r="E375">
        <v>165.699997</v>
      </c>
      <c r="F375">
        <v>163.46163899999999</v>
      </c>
      <c r="G375">
        <v>8735500</v>
      </c>
    </row>
    <row r="376" spans="1:7" x14ac:dyDescent="0.25">
      <c r="A376" s="9">
        <v>44831</v>
      </c>
      <c r="B376">
        <v>166.36000100000001</v>
      </c>
      <c r="C376">
        <v>167.66999799999999</v>
      </c>
      <c r="D376">
        <v>164.39999399999999</v>
      </c>
      <c r="E376">
        <v>164.94000199999999</v>
      </c>
      <c r="F376">
        <v>162.711929</v>
      </c>
      <c r="G376">
        <v>8686700</v>
      </c>
    </row>
    <row r="377" spans="1:7" x14ac:dyDescent="0.25">
      <c r="A377" s="9">
        <v>44832</v>
      </c>
      <c r="B377">
        <v>166.25</v>
      </c>
      <c r="C377">
        <v>167.38000500000001</v>
      </c>
      <c r="D377">
        <v>165.10000600000001</v>
      </c>
      <c r="E377">
        <v>166.36000100000001</v>
      </c>
      <c r="F377">
        <v>164.11273199999999</v>
      </c>
      <c r="G377">
        <v>8660900</v>
      </c>
    </row>
    <row r="378" spans="1:7" x14ac:dyDescent="0.25">
      <c r="A378" s="9">
        <v>44833</v>
      </c>
      <c r="B378">
        <v>166.479996</v>
      </c>
      <c r="C378">
        <v>167.16999799999999</v>
      </c>
      <c r="D378">
        <v>163.88999899999999</v>
      </c>
      <c r="E378">
        <v>164.529999</v>
      </c>
      <c r="F378">
        <v>162.30744899999999</v>
      </c>
      <c r="G378">
        <v>7008100</v>
      </c>
    </row>
    <row r="379" spans="1:7" x14ac:dyDescent="0.25">
      <c r="A379" s="9">
        <v>44834</v>
      </c>
      <c r="B379">
        <v>165</v>
      </c>
      <c r="C379">
        <v>165.740005</v>
      </c>
      <c r="D379">
        <v>163.320007</v>
      </c>
      <c r="E379">
        <v>163.36000100000001</v>
      </c>
      <c r="F379">
        <v>161.15325899999999</v>
      </c>
      <c r="G379">
        <v>8985200</v>
      </c>
    </row>
    <row r="380" spans="1:7" x14ac:dyDescent="0.25">
      <c r="A380" s="9">
        <v>44837</v>
      </c>
      <c r="B380">
        <v>164.28999300000001</v>
      </c>
      <c r="C380">
        <v>164.38000500000001</v>
      </c>
      <c r="D380">
        <v>161.699997</v>
      </c>
      <c r="E380">
        <v>163.199997</v>
      </c>
      <c r="F380">
        <v>160.99542199999999</v>
      </c>
      <c r="G380">
        <v>8657000</v>
      </c>
    </row>
    <row r="381" spans="1:7" x14ac:dyDescent="0.25">
      <c r="A381" s="9">
        <v>44838</v>
      </c>
      <c r="B381">
        <v>163.85000600000001</v>
      </c>
      <c r="C381">
        <v>166</v>
      </c>
      <c r="D381">
        <v>162.91999799999999</v>
      </c>
      <c r="E381">
        <v>165.61999499999999</v>
      </c>
      <c r="F381">
        <v>163.38273599999999</v>
      </c>
      <c r="G381">
        <v>6236100</v>
      </c>
    </row>
    <row r="382" spans="1:7" x14ac:dyDescent="0.25">
      <c r="A382" s="9">
        <v>44839</v>
      </c>
      <c r="B382">
        <v>165.020004</v>
      </c>
      <c r="C382">
        <v>166.03999300000001</v>
      </c>
      <c r="D382">
        <v>164.21000699999999</v>
      </c>
      <c r="E382">
        <v>165.11000100000001</v>
      </c>
      <c r="F382">
        <v>162.87962300000001</v>
      </c>
      <c r="G382">
        <v>4539400</v>
      </c>
    </row>
    <row r="383" spans="1:7" x14ac:dyDescent="0.25">
      <c r="A383" s="9">
        <v>44840</v>
      </c>
      <c r="B383">
        <v>164.78999300000001</v>
      </c>
      <c r="C383">
        <v>165</v>
      </c>
      <c r="D383">
        <v>161.69000199999999</v>
      </c>
      <c r="E383">
        <v>161.91000399999999</v>
      </c>
      <c r="F383">
        <v>159.72285500000001</v>
      </c>
      <c r="G383">
        <v>5890700</v>
      </c>
    </row>
    <row r="384" spans="1:7" x14ac:dyDescent="0.25">
      <c r="A384" s="9">
        <v>44841</v>
      </c>
      <c r="B384">
        <v>161.770004</v>
      </c>
      <c r="C384">
        <v>162.220001</v>
      </c>
      <c r="D384">
        <v>159.16999799999999</v>
      </c>
      <c r="E384">
        <v>160.199997</v>
      </c>
      <c r="F384">
        <v>158.03595000000001</v>
      </c>
      <c r="G384">
        <v>6363500</v>
      </c>
    </row>
    <row r="385" spans="1:7" x14ac:dyDescent="0.25">
      <c r="A385" s="9">
        <v>44844</v>
      </c>
      <c r="B385">
        <v>160.63000500000001</v>
      </c>
      <c r="C385">
        <v>161.279999</v>
      </c>
      <c r="D385">
        <v>159.179993</v>
      </c>
      <c r="E385">
        <v>160.41000399999999</v>
      </c>
      <c r="F385">
        <v>158.24311800000001</v>
      </c>
      <c r="G385">
        <v>5315600</v>
      </c>
    </row>
    <row r="386" spans="1:7" x14ac:dyDescent="0.25">
      <c r="A386" s="9">
        <v>44845</v>
      </c>
      <c r="B386">
        <v>160.36999499999999</v>
      </c>
      <c r="C386">
        <v>164.11000100000001</v>
      </c>
      <c r="D386">
        <v>160.36999499999999</v>
      </c>
      <c r="E386">
        <v>162.729996</v>
      </c>
      <c r="F386">
        <v>160.531769</v>
      </c>
      <c r="G386">
        <v>6212200</v>
      </c>
    </row>
    <row r="387" spans="1:7" x14ac:dyDescent="0.25">
      <c r="A387" s="9">
        <v>44846</v>
      </c>
      <c r="B387">
        <v>162.94000199999999</v>
      </c>
      <c r="C387">
        <v>164.88000500000001</v>
      </c>
      <c r="D387">
        <v>162.5</v>
      </c>
      <c r="E387">
        <v>162.69000199999999</v>
      </c>
      <c r="F387">
        <v>160.49232499999999</v>
      </c>
      <c r="G387">
        <v>4341700</v>
      </c>
    </row>
    <row r="388" spans="1:7" x14ac:dyDescent="0.25">
      <c r="A388" s="9">
        <v>44847</v>
      </c>
      <c r="B388">
        <v>160.88999899999999</v>
      </c>
      <c r="C388">
        <v>165.990005</v>
      </c>
      <c r="D388">
        <v>160.75</v>
      </c>
      <c r="E388">
        <v>165.14999399999999</v>
      </c>
      <c r="F388">
        <v>162.919083</v>
      </c>
      <c r="G388">
        <v>6465100</v>
      </c>
    </row>
    <row r="389" spans="1:7" x14ac:dyDescent="0.25">
      <c r="A389" s="9">
        <v>44848</v>
      </c>
      <c r="B389">
        <v>164.44000199999999</v>
      </c>
      <c r="C389">
        <v>165.679993</v>
      </c>
      <c r="D389">
        <v>163.60000600000001</v>
      </c>
      <c r="E389">
        <v>164.46000699999999</v>
      </c>
      <c r="F389">
        <v>162.23841899999999</v>
      </c>
      <c r="G389">
        <v>5684600</v>
      </c>
    </row>
    <row r="390" spans="1:7" x14ac:dyDescent="0.25">
      <c r="A390" s="9">
        <v>44851</v>
      </c>
      <c r="B390">
        <v>165.39999399999999</v>
      </c>
      <c r="C390">
        <v>167.21000699999999</v>
      </c>
      <c r="D390">
        <v>165.009995</v>
      </c>
      <c r="E390">
        <v>166.58999600000001</v>
      </c>
      <c r="F390">
        <v>164.33963</v>
      </c>
      <c r="G390">
        <v>6710800</v>
      </c>
    </row>
    <row r="391" spans="1:7" x14ac:dyDescent="0.25">
      <c r="A391" s="9">
        <v>44852</v>
      </c>
      <c r="B391">
        <v>165</v>
      </c>
      <c r="C391">
        <v>167.16999799999999</v>
      </c>
      <c r="D391">
        <v>163.050003</v>
      </c>
      <c r="E391">
        <v>166.009995</v>
      </c>
      <c r="F391">
        <v>163.76745600000001</v>
      </c>
      <c r="G391">
        <v>10883600</v>
      </c>
    </row>
    <row r="392" spans="1:7" x14ac:dyDescent="0.25">
      <c r="A392" s="9">
        <v>44853</v>
      </c>
      <c r="B392">
        <v>166</v>
      </c>
      <c r="C392">
        <v>166.25</v>
      </c>
      <c r="D392">
        <v>163.88999899999999</v>
      </c>
      <c r="E392">
        <v>164.69000199999999</v>
      </c>
      <c r="F392">
        <v>162.46530200000001</v>
      </c>
      <c r="G392">
        <v>10044600</v>
      </c>
    </row>
    <row r="393" spans="1:7" x14ac:dyDescent="0.25">
      <c r="A393" s="9">
        <v>44854</v>
      </c>
      <c r="B393">
        <v>165</v>
      </c>
      <c r="C393">
        <v>165.740005</v>
      </c>
      <c r="D393">
        <v>164.33000200000001</v>
      </c>
      <c r="E393">
        <v>165.11000100000001</v>
      </c>
      <c r="F393">
        <v>162.87962300000001</v>
      </c>
      <c r="G393">
        <v>5659900</v>
      </c>
    </row>
    <row r="394" spans="1:7" x14ac:dyDescent="0.25">
      <c r="A394" s="9">
        <v>44855</v>
      </c>
      <c r="B394">
        <v>164.71000699999999</v>
      </c>
      <c r="C394">
        <v>169.36999499999999</v>
      </c>
      <c r="D394">
        <v>164.429993</v>
      </c>
      <c r="E394">
        <v>168.71000699999999</v>
      </c>
      <c r="F394">
        <v>166.43100000000001</v>
      </c>
      <c r="G394">
        <v>8487600</v>
      </c>
    </row>
    <row r="395" spans="1:7" x14ac:dyDescent="0.25">
      <c r="A395" s="9">
        <v>44858</v>
      </c>
      <c r="B395">
        <v>169.80999800000001</v>
      </c>
      <c r="C395">
        <v>172.08000200000001</v>
      </c>
      <c r="D395">
        <v>169.25</v>
      </c>
      <c r="E395">
        <v>170.979996</v>
      </c>
      <c r="F395">
        <v>168.67031900000001</v>
      </c>
      <c r="G395">
        <v>6855500</v>
      </c>
    </row>
    <row r="396" spans="1:7" x14ac:dyDescent="0.25">
      <c r="A396" s="9">
        <v>44859</v>
      </c>
      <c r="B396">
        <v>170.16999799999999</v>
      </c>
      <c r="C396">
        <v>171.11000100000001</v>
      </c>
      <c r="D396">
        <v>168.520004</v>
      </c>
      <c r="E396">
        <v>170.71000699999999</v>
      </c>
      <c r="F396">
        <v>168.40399199999999</v>
      </c>
      <c r="G396">
        <v>5661900</v>
      </c>
    </row>
    <row r="397" spans="1:7" x14ac:dyDescent="0.25">
      <c r="A397" s="9">
        <v>44860</v>
      </c>
      <c r="B397">
        <v>171.320007</v>
      </c>
      <c r="C397">
        <v>172.570007</v>
      </c>
      <c r="D397">
        <v>170.520004</v>
      </c>
      <c r="E397">
        <v>172.21000699999999</v>
      </c>
      <c r="F397">
        <v>169.883713</v>
      </c>
      <c r="G397">
        <v>6123800</v>
      </c>
    </row>
    <row r="398" spans="1:7" x14ac:dyDescent="0.25">
      <c r="A398" s="9">
        <v>44861</v>
      </c>
      <c r="B398">
        <v>172.35000600000001</v>
      </c>
      <c r="C398">
        <v>173.429993</v>
      </c>
      <c r="D398">
        <v>171.720001</v>
      </c>
      <c r="E398">
        <v>172.30999800000001</v>
      </c>
      <c r="F398">
        <v>169.982361</v>
      </c>
      <c r="G398">
        <v>5390900</v>
      </c>
    </row>
    <row r="399" spans="1:7" x14ac:dyDescent="0.25">
      <c r="A399" s="9">
        <v>44862</v>
      </c>
      <c r="B399">
        <v>173</v>
      </c>
      <c r="C399">
        <v>175.38999899999999</v>
      </c>
      <c r="D399">
        <v>172.58999600000001</v>
      </c>
      <c r="E399">
        <v>174.86999499999999</v>
      </c>
      <c r="F399">
        <v>172.507767</v>
      </c>
      <c r="G399">
        <v>6073900</v>
      </c>
    </row>
    <row r="400" spans="1:7" x14ac:dyDescent="0.25">
      <c r="A400" s="9">
        <v>44865</v>
      </c>
      <c r="B400">
        <v>174.520004</v>
      </c>
      <c r="C400">
        <v>175.16000399999999</v>
      </c>
      <c r="D400">
        <v>173.41999799999999</v>
      </c>
      <c r="E400">
        <v>173.970001</v>
      </c>
      <c r="F400">
        <v>171.61994899999999</v>
      </c>
      <c r="G400">
        <v>7810000</v>
      </c>
    </row>
    <row r="401" spans="1:7" x14ac:dyDescent="0.25">
      <c r="A401" s="9">
        <v>44866</v>
      </c>
      <c r="B401">
        <v>174.05999800000001</v>
      </c>
      <c r="C401">
        <v>174.63000500000001</v>
      </c>
      <c r="D401">
        <v>170.41999799999999</v>
      </c>
      <c r="E401">
        <v>173.08999600000001</v>
      </c>
      <c r="F401">
        <v>170.75181599999999</v>
      </c>
      <c r="G401">
        <v>6985000</v>
      </c>
    </row>
    <row r="402" spans="1:7" x14ac:dyDescent="0.25">
      <c r="A402" s="9">
        <v>44867</v>
      </c>
      <c r="B402">
        <v>172.88999899999999</v>
      </c>
      <c r="C402">
        <v>173.94000199999999</v>
      </c>
      <c r="D402">
        <v>170.28999300000001</v>
      </c>
      <c r="E402">
        <v>170.429993</v>
      </c>
      <c r="F402">
        <v>168.127747</v>
      </c>
      <c r="G402">
        <v>6877300</v>
      </c>
    </row>
    <row r="403" spans="1:7" x14ac:dyDescent="0.25">
      <c r="A403" s="9">
        <v>44868</v>
      </c>
      <c r="B403">
        <v>169.80999800000001</v>
      </c>
      <c r="C403">
        <v>171.470001</v>
      </c>
      <c r="D403">
        <v>168.94000199999999</v>
      </c>
      <c r="E403">
        <v>170.720001</v>
      </c>
      <c r="F403">
        <v>168.413849</v>
      </c>
      <c r="G403">
        <v>4819900</v>
      </c>
    </row>
    <row r="404" spans="1:7" x14ac:dyDescent="0.25">
      <c r="A404" s="9">
        <v>44869</v>
      </c>
      <c r="B404">
        <v>171.55999800000001</v>
      </c>
      <c r="C404">
        <v>172.5</v>
      </c>
      <c r="D404">
        <v>169.240005</v>
      </c>
      <c r="E404">
        <v>171.479996</v>
      </c>
      <c r="F404">
        <v>169.16357400000001</v>
      </c>
      <c r="G404">
        <v>5300900</v>
      </c>
    </row>
    <row r="405" spans="1:7" x14ac:dyDescent="0.25">
      <c r="A405" s="9">
        <v>44872</v>
      </c>
      <c r="B405">
        <v>171.66999799999999</v>
      </c>
      <c r="C405">
        <v>173.85000600000001</v>
      </c>
      <c r="D405">
        <v>171.44000199999999</v>
      </c>
      <c r="E405">
        <v>172.979996</v>
      </c>
      <c r="F405">
        <v>170.64331100000001</v>
      </c>
      <c r="G405">
        <v>6621000</v>
      </c>
    </row>
    <row r="406" spans="1:7" x14ac:dyDescent="0.25">
      <c r="A406" s="9">
        <v>44873</v>
      </c>
      <c r="B406">
        <v>173.13000500000001</v>
      </c>
      <c r="C406">
        <v>174.69000199999999</v>
      </c>
      <c r="D406">
        <v>172.179993</v>
      </c>
      <c r="E406">
        <v>173.83999600000001</v>
      </c>
      <c r="F406">
        <v>171.49168399999999</v>
      </c>
      <c r="G406">
        <v>5148400</v>
      </c>
    </row>
    <row r="407" spans="1:7" x14ac:dyDescent="0.25">
      <c r="A407" s="9">
        <v>44874</v>
      </c>
      <c r="B407">
        <v>174.270004</v>
      </c>
      <c r="C407">
        <v>175</v>
      </c>
      <c r="D407">
        <v>172.33999600000001</v>
      </c>
      <c r="E407">
        <v>172.449997</v>
      </c>
      <c r="F407">
        <v>170.12046799999999</v>
      </c>
      <c r="G407">
        <v>6150000</v>
      </c>
    </row>
    <row r="408" spans="1:7" x14ac:dyDescent="0.25">
      <c r="A408" s="9">
        <v>44875</v>
      </c>
      <c r="B408">
        <v>174.35000600000001</v>
      </c>
      <c r="C408">
        <v>174.770004</v>
      </c>
      <c r="D408">
        <v>172.03999300000001</v>
      </c>
      <c r="E408">
        <v>174.470001</v>
      </c>
      <c r="F408">
        <v>172.11317399999999</v>
      </c>
      <c r="G408">
        <v>7877500</v>
      </c>
    </row>
    <row r="409" spans="1:7" x14ac:dyDescent="0.25">
      <c r="A409" s="9">
        <v>44876</v>
      </c>
      <c r="B409">
        <v>172.729996</v>
      </c>
      <c r="C409">
        <v>173.11000100000001</v>
      </c>
      <c r="D409">
        <v>166.820007</v>
      </c>
      <c r="E409">
        <v>169.25</v>
      </c>
      <c r="F409">
        <v>166.96369899999999</v>
      </c>
      <c r="G409">
        <v>11074700</v>
      </c>
    </row>
    <row r="410" spans="1:7" x14ac:dyDescent="0.25">
      <c r="A410" s="9">
        <v>44879</v>
      </c>
      <c r="B410">
        <v>170.25</v>
      </c>
      <c r="C410">
        <v>173.259995</v>
      </c>
      <c r="D410">
        <v>170.25</v>
      </c>
      <c r="E410">
        <v>171.91000399999999</v>
      </c>
      <c r="F410">
        <v>169.58776900000001</v>
      </c>
      <c r="G410">
        <v>6581500</v>
      </c>
    </row>
    <row r="411" spans="1:7" x14ac:dyDescent="0.25">
      <c r="A411" s="9">
        <v>44880</v>
      </c>
      <c r="B411">
        <v>172.19000199999999</v>
      </c>
      <c r="C411">
        <v>173</v>
      </c>
      <c r="D411">
        <v>170.520004</v>
      </c>
      <c r="E411">
        <v>172.38999899999999</v>
      </c>
      <c r="F411">
        <v>170.061295</v>
      </c>
      <c r="G411">
        <v>9351000</v>
      </c>
    </row>
    <row r="412" spans="1:7" x14ac:dyDescent="0.25">
      <c r="A412" s="9">
        <v>44881</v>
      </c>
      <c r="B412">
        <v>173.63999899999999</v>
      </c>
      <c r="C412">
        <v>174.990005</v>
      </c>
      <c r="D412">
        <v>173.13000500000001</v>
      </c>
      <c r="E412">
        <v>173.46000699999999</v>
      </c>
      <c r="F412">
        <v>171.116837</v>
      </c>
      <c r="G412">
        <v>5500900</v>
      </c>
    </row>
    <row r="413" spans="1:7" x14ac:dyDescent="0.25">
      <c r="A413" s="9">
        <v>44882</v>
      </c>
      <c r="B413">
        <v>173</v>
      </c>
      <c r="C413">
        <v>174.990005</v>
      </c>
      <c r="D413">
        <v>172.979996</v>
      </c>
      <c r="E413">
        <v>174.86000100000001</v>
      </c>
      <c r="F413">
        <v>172.49792500000001</v>
      </c>
      <c r="G413">
        <v>4464100</v>
      </c>
    </row>
    <row r="414" spans="1:7" x14ac:dyDescent="0.25">
      <c r="A414" s="9">
        <v>44883</v>
      </c>
      <c r="B414">
        <v>175</v>
      </c>
      <c r="C414">
        <v>176.63999899999999</v>
      </c>
      <c r="D414">
        <v>174.61999499999999</v>
      </c>
      <c r="E414">
        <v>176.199997</v>
      </c>
      <c r="F414">
        <v>173.81980899999999</v>
      </c>
      <c r="G414">
        <v>6555700</v>
      </c>
    </row>
    <row r="415" spans="1:7" x14ac:dyDescent="0.25">
      <c r="A415" s="9">
        <v>44886</v>
      </c>
      <c r="B415">
        <v>175.88999899999999</v>
      </c>
      <c r="C415">
        <v>176.550003</v>
      </c>
      <c r="D415">
        <v>174.83000200000001</v>
      </c>
      <c r="E415">
        <v>175.970001</v>
      </c>
      <c r="F415">
        <v>174.71339399999999</v>
      </c>
      <c r="G415">
        <v>5706600</v>
      </c>
    </row>
    <row r="416" spans="1:7" x14ac:dyDescent="0.25">
      <c r="A416" s="9">
        <v>44887</v>
      </c>
      <c r="B416">
        <v>176.39999399999999</v>
      </c>
      <c r="C416">
        <v>177.19000199999999</v>
      </c>
      <c r="D416">
        <v>176.33000200000001</v>
      </c>
      <c r="E416">
        <v>176.820007</v>
      </c>
      <c r="F416">
        <v>175.55732699999999</v>
      </c>
      <c r="G416">
        <v>4707900</v>
      </c>
    </row>
    <row r="417" spans="1:7" x14ac:dyDescent="0.25">
      <c r="A417" s="9">
        <v>44888</v>
      </c>
      <c r="B417">
        <v>176.44000199999999</v>
      </c>
      <c r="C417">
        <v>177.39999399999999</v>
      </c>
      <c r="D417">
        <v>176.009995</v>
      </c>
      <c r="E417">
        <v>177.009995</v>
      </c>
      <c r="F417">
        <v>175.74595600000001</v>
      </c>
      <c r="G417">
        <v>5389200</v>
      </c>
    </row>
    <row r="418" spans="1:7" x14ac:dyDescent="0.25">
      <c r="A418" s="9">
        <v>44890</v>
      </c>
      <c r="B418">
        <v>177.38000500000001</v>
      </c>
      <c r="C418">
        <v>178.11999499999999</v>
      </c>
      <c r="D418">
        <v>176.86000100000001</v>
      </c>
      <c r="E418">
        <v>177.240005</v>
      </c>
      <c r="F418">
        <v>175.97431900000001</v>
      </c>
      <c r="G418">
        <v>3058600</v>
      </c>
    </row>
    <row r="419" spans="1:7" x14ac:dyDescent="0.25">
      <c r="A419" s="9">
        <v>44893</v>
      </c>
      <c r="B419">
        <v>176.75</v>
      </c>
      <c r="C419">
        <v>177.770004</v>
      </c>
      <c r="D419">
        <v>176.55999800000001</v>
      </c>
      <c r="E419">
        <v>177.33000200000001</v>
      </c>
      <c r="F419">
        <v>176.06367499999999</v>
      </c>
      <c r="G419">
        <v>6183100</v>
      </c>
    </row>
    <row r="420" spans="1:7" x14ac:dyDescent="0.25">
      <c r="A420" s="9">
        <v>44894</v>
      </c>
      <c r="B420">
        <v>177.009995</v>
      </c>
      <c r="C420">
        <v>177.259995</v>
      </c>
      <c r="D420">
        <v>174.66000399999999</v>
      </c>
      <c r="E420">
        <v>176.08999600000001</v>
      </c>
      <c r="F420">
        <v>174.83253500000001</v>
      </c>
      <c r="G420">
        <v>6700500</v>
      </c>
    </row>
    <row r="421" spans="1:7" x14ac:dyDescent="0.25">
      <c r="A421" s="9">
        <v>44895</v>
      </c>
      <c r="B421">
        <v>176.36999499999999</v>
      </c>
      <c r="C421">
        <v>178.009995</v>
      </c>
      <c r="D421">
        <v>174.779999</v>
      </c>
      <c r="E421">
        <v>178</v>
      </c>
      <c r="F421">
        <v>176.72889699999999</v>
      </c>
      <c r="G421">
        <v>13288000</v>
      </c>
    </row>
    <row r="422" spans="1:7" x14ac:dyDescent="0.25">
      <c r="A422" s="9">
        <v>44896</v>
      </c>
      <c r="B422">
        <v>179</v>
      </c>
      <c r="C422">
        <v>179.96000699999999</v>
      </c>
      <c r="D422">
        <v>177.770004</v>
      </c>
      <c r="E422">
        <v>178.740005</v>
      </c>
      <c r="F422">
        <v>177.46360799999999</v>
      </c>
      <c r="G422">
        <v>6282600</v>
      </c>
    </row>
    <row r="423" spans="1:7" x14ac:dyDescent="0.25">
      <c r="A423" s="9">
        <v>44897</v>
      </c>
      <c r="B423">
        <v>177.5</v>
      </c>
      <c r="C423">
        <v>178.96000699999999</v>
      </c>
      <c r="D423">
        <v>176.96000699999999</v>
      </c>
      <c r="E423">
        <v>178.88000500000001</v>
      </c>
      <c r="F423">
        <v>177.60261499999999</v>
      </c>
      <c r="G423">
        <v>5823900</v>
      </c>
    </row>
    <row r="424" spans="1:7" x14ac:dyDescent="0.25">
      <c r="A424" s="9">
        <v>44900</v>
      </c>
      <c r="B424">
        <v>178.36000100000001</v>
      </c>
      <c r="C424">
        <v>179.36000100000001</v>
      </c>
      <c r="D424">
        <v>178</v>
      </c>
      <c r="E424">
        <v>178.779999</v>
      </c>
      <c r="F424">
        <v>177.50332599999999</v>
      </c>
      <c r="G424">
        <v>5120600</v>
      </c>
    </row>
    <row r="425" spans="1:7" x14ac:dyDescent="0.25">
      <c r="A425" s="9">
        <v>44901</v>
      </c>
      <c r="B425">
        <v>179.91999799999999</v>
      </c>
      <c r="C425">
        <v>180</v>
      </c>
      <c r="D425">
        <v>175.929993</v>
      </c>
      <c r="E425">
        <v>176.10000600000001</v>
      </c>
      <c r="F425">
        <v>174.842468</v>
      </c>
      <c r="G425">
        <v>7943500</v>
      </c>
    </row>
    <row r="426" spans="1:7" x14ac:dyDescent="0.25">
      <c r="A426" s="9">
        <v>44902</v>
      </c>
      <c r="B426">
        <v>176.570007</v>
      </c>
      <c r="C426">
        <v>177.88000500000001</v>
      </c>
      <c r="D426">
        <v>176.229996</v>
      </c>
      <c r="E426">
        <v>177.16999799999999</v>
      </c>
      <c r="F426">
        <v>175.90481600000001</v>
      </c>
      <c r="G426">
        <v>5702600</v>
      </c>
    </row>
    <row r="427" spans="1:7" x14ac:dyDescent="0.25">
      <c r="A427" s="9">
        <v>44903</v>
      </c>
      <c r="B427">
        <v>176.820007</v>
      </c>
      <c r="C427">
        <v>177.470001</v>
      </c>
      <c r="D427">
        <v>176.33999600000001</v>
      </c>
      <c r="E427">
        <v>177.199997</v>
      </c>
      <c r="F427">
        <v>175.93460099999999</v>
      </c>
      <c r="G427">
        <v>4798500</v>
      </c>
    </row>
    <row r="428" spans="1:7" x14ac:dyDescent="0.25">
      <c r="A428" s="9">
        <v>44904</v>
      </c>
      <c r="B428">
        <v>177.11999499999999</v>
      </c>
      <c r="C428">
        <v>177.88999899999999</v>
      </c>
      <c r="D428">
        <v>175.66000399999999</v>
      </c>
      <c r="E428">
        <v>175.740005</v>
      </c>
      <c r="F428">
        <v>174.48503099999999</v>
      </c>
      <c r="G428">
        <v>4561000</v>
      </c>
    </row>
    <row r="429" spans="1:7" x14ac:dyDescent="0.25">
      <c r="A429" s="9">
        <v>44907</v>
      </c>
      <c r="B429">
        <v>175.949997</v>
      </c>
      <c r="C429">
        <v>177.86999499999999</v>
      </c>
      <c r="D429">
        <v>175.60000600000001</v>
      </c>
      <c r="E429">
        <v>177.83999600000001</v>
      </c>
      <c r="F429">
        <v>176.57003800000001</v>
      </c>
      <c r="G429">
        <v>4882400</v>
      </c>
    </row>
    <row r="430" spans="1:7" x14ac:dyDescent="0.25">
      <c r="A430" s="9">
        <v>44908</v>
      </c>
      <c r="B430">
        <v>179.10000600000001</v>
      </c>
      <c r="C430">
        <v>180.199997</v>
      </c>
      <c r="D430">
        <v>178.30999800000001</v>
      </c>
      <c r="E430">
        <v>179.21000699999999</v>
      </c>
      <c r="F430">
        <v>177.930252</v>
      </c>
      <c r="G430">
        <v>9177500</v>
      </c>
    </row>
    <row r="431" spans="1:7" x14ac:dyDescent="0.25">
      <c r="A431" s="9">
        <v>44909</v>
      </c>
      <c r="B431">
        <v>178.58000200000001</v>
      </c>
      <c r="C431">
        <v>181.03999300000001</v>
      </c>
      <c r="D431">
        <v>178.58000200000001</v>
      </c>
      <c r="E431">
        <v>179.759995</v>
      </c>
      <c r="F431">
        <v>178.47631799999999</v>
      </c>
      <c r="G431">
        <v>9533600</v>
      </c>
    </row>
    <row r="432" spans="1:7" x14ac:dyDescent="0.25">
      <c r="A432" s="9">
        <v>44910</v>
      </c>
      <c r="B432">
        <v>179.199997</v>
      </c>
      <c r="C432">
        <v>179.83999600000001</v>
      </c>
      <c r="D432">
        <v>176.39999399999999</v>
      </c>
      <c r="E432">
        <v>177.490005</v>
      </c>
      <c r="F432">
        <v>176.222534</v>
      </c>
      <c r="G432">
        <v>7602400</v>
      </c>
    </row>
    <row r="433" spans="1:7" x14ac:dyDescent="0.25">
      <c r="A433" s="9">
        <v>44911</v>
      </c>
      <c r="B433">
        <v>177</v>
      </c>
      <c r="C433">
        <v>177</v>
      </c>
      <c r="D433">
        <v>174.86000100000001</v>
      </c>
      <c r="E433">
        <v>175.66999799999999</v>
      </c>
      <c r="F433">
        <v>174.415527</v>
      </c>
      <c r="G433">
        <v>18841800</v>
      </c>
    </row>
    <row r="434" spans="1:7" x14ac:dyDescent="0.25">
      <c r="A434" s="9">
        <v>44914</v>
      </c>
      <c r="B434">
        <v>175.35000600000001</v>
      </c>
      <c r="C434">
        <v>176.16999799999999</v>
      </c>
      <c r="D434">
        <v>174.070007</v>
      </c>
      <c r="E434">
        <v>175.479996</v>
      </c>
      <c r="F434">
        <v>174.22688299999999</v>
      </c>
      <c r="G434">
        <v>5736000</v>
      </c>
    </row>
    <row r="435" spans="1:7" x14ac:dyDescent="0.25">
      <c r="A435" s="9">
        <v>44915</v>
      </c>
      <c r="B435">
        <v>176</v>
      </c>
      <c r="C435">
        <v>176.44000199999999</v>
      </c>
      <c r="D435">
        <v>175.16999799999999</v>
      </c>
      <c r="E435">
        <v>175.66999799999999</v>
      </c>
      <c r="F435">
        <v>174.415527</v>
      </c>
      <c r="G435">
        <v>6174700</v>
      </c>
    </row>
    <row r="436" spans="1:7" x14ac:dyDescent="0.25">
      <c r="A436" s="9">
        <v>44916</v>
      </c>
      <c r="B436">
        <v>176.270004</v>
      </c>
      <c r="C436">
        <v>178.179993</v>
      </c>
      <c r="D436">
        <v>175.64999399999999</v>
      </c>
      <c r="E436">
        <v>177.679993</v>
      </c>
      <c r="F436">
        <v>176.41116299999999</v>
      </c>
      <c r="G436">
        <v>5472000</v>
      </c>
    </row>
    <row r="437" spans="1:7" x14ac:dyDescent="0.25">
      <c r="A437" s="9">
        <v>44917</v>
      </c>
      <c r="B437">
        <v>176.770004</v>
      </c>
      <c r="C437">
        <v>177.509995</v>
      </c>
      <c r="D437">
        <v>175.33999600000001</v>
      </c>
      <c r="E437">
        <v>177.029999</v>
      </c>
      <c r="F437">
        <v>175.76582300000001</v>
      </c>
      <c r="G437">
        <v>5709100</v>
      </c>
    </row>
    <row r="438" spans="1:7" x14ac:dyDescent="0.25">
      <c r="A438" s="9">
        <v>44918</v>
      </c>
      <c r="B438">
        <v>176.66999799999999</v>
      </c>
      <c r="C438">
        <v>177.520004</v>
      </c>
      <c r="D438">
        <v>175.80999800000001</v>
      </c>
      <c r="E438">
        <v>177.479996</v>
      </c>
      <c r="F438">
        <v>176.21260100000001</v>
      </c>
      <c r="G438">
        <v>3683400</v>
      </c>
    </row>
    <row r="439" spans="1:7" x14ac:dyDescent="0.25">
      <c r="A439" s="9">
        <v>44922</v>
      </c>
      <c r="B439">
        <v>178.11000100000001</v>
      </c>
      <c r="C439">
        <v>178.35000600000001</v>
      </c>
      <c r="D439">
        <v>176.990005</v>
      </c>
      <c r="E439">
        <v>177.429993</v>
      </c>
      <c r="F439">
        <v>176.162949</v>
      </c>
      <c r="G439">
        <v>3067300</v>
      </c>
    </row>
    <row r="440" spans="1:7" x14ac:dyDescent="0.25">
      <c r="A440" s="9">
        <v>44923</v>
      </c>
      <c r="B440">
        <v>177.759995</v>
      </c>
      <c r="C440">
        <v>178.449997</v>
      </c>
      <c r="D440">
        <v>176.64999399999999</v>
      </c>
      <c r="E440">
        <v>176.66000399999999</v>
      </c>
      <c r="F440">
        <v>175.39846800000001</v>
      </c>
      <c r="G440">
        <v>2645400</v>
      </c>
    </row>
    <row r="441" spans="1:7" x14ac:dyDescent="0.25">
      <c r="A441" s="9">
        <v>44924</v>
      </c>
      <c r="B441">
        <v>177.550003</v>
      </c>
      <c r="C441">
        <v>178.300003</v>
      </c>
      <c r="D441">
        <v>177.070007</v>
      </c>
      <c r="E441">
        <v>177.55999800000001</v>
      </c>
      <c r="F441">
        <v>176.29203799999999</v>
      </c>
      <c r="G441">
        <v>2828800</v>
      </c>
    </row>
    <row r="442" spans="1:7" x14ac:dyDescent="0.25">
      <c r="A442" s="9">
        <v>44925</v>
      </c>
      <c r="B442">
        <v>177.490005</v>
      </c>
      <c r="C442">
        <v>177.770004</v>
      </c>
      <c r="D442">
        <v>175.39999399999999</v>
      </c>
      <c r="E442">
        <v>176.64999399999999</v>
      </c>
      <c r="F442">
        <v>175.388519</v>
      </c>
      <c r="G442">
        <v>4216600</v>
      </c>
    </row>
    <row r="443" spans="1:7" x14ac:dyDescent="0.25">
      <c r="A443" s="9">
        <v>44929</v>
      </c>
      <c r="B443">
        <v>176.16000399999999</v>
      </c>
      <c r="C443">
        <v>178.38000500000001</v>
      </c>
      <c r="D443">
        <v>176.009995</v>
      </c>
      <c r="E443">
        <v>178.19000199999999</v>
      </c>
      <c r="F443">
        <v>176.917542</v>
      </c>
      <c r="G443">
        <v>6344900</v>
      </c>
    </row>
    <row r="444" spans="1:7" x14ac:dyDescent="0.25">
      <c r="A444" s="9">
        <v>44930</v>
      </c>
      <c r="B444">
        <v>178.88999899999999</v>
      </c>
      <c r="C444">
        <v>180.19000199999999</v>
      </c>
      <c r="D444">
        <v>178.479996</v>
      </c>
      <c r="E444">
        <v>180.13000500000001</v>
      </c>
      <c r="F444">
        <v>178.84368900000001</v>
      </c>
      <c r="G444">
        <v>9788800</v>
      </c>
    </row>
    <row r="445" spans="1:7" x14ac:dyDescent="0.25">
      <c r="A445" s="9">
        <v>44931</v>
      </c>
      <c r="B445">
        <v>179.020004</v>
      </c>
      <c r="C445">
        <v>179.990005</v>
      </c>
      <c r="D445">
        <v>178.41000399999999</v>
      </c>
      <c r="E445">
        <v>178.800003</v>
      </c>
      <c r="F445">
        <v>177.523178</v>
      </c>
      <c r="G445">
        <v>6255300</v>
      </c>
    </row>
    <row r="446" spans="1:7" x14ac:dyDescent="0.25">
      <c r="A446" s="9">
        <v>44932</v>
      </c>
      <c r="B446">
        <v>180.13000500000001</v>
      </c>
      <c r="C446">
        <v>180.929993</v>
      </c>
      <c r="D446">
        <v>179.38999899999999</v>
      </c>
      <c r="E446">
        <v>180.25</v>
      </c>
      <c r="F446">
        <v>178.96283</v>
      </c>
      <c r="G446">
        <v>5706000</v>
      </c>
    </row>
    <row r="447" spans="1:7" x14ac:dyDescent="0.25">
      <c r="A447" s="9">
        <v>44935</v>
      </c>
      <c r="B447">
        <v>179.300003</v>
      </c>
      <c r="C447">
        <v>179.759995</v>
      </c>
      <c r="D447">
        <v>175.179993</v>
      </c>
      <c r="E447">
        <v>175.58000200000001</v>
      </c>
      <c r="F447">
        <v>174.32617200000001</v>
      </c>
      <c r="G447">
        <v>7925300</v>
      </c>
    </row>
    <row r="448" spans="1:7" x14ac:dyDescent="0.25">
      <c r="A448" s="9">
        <v>44936</v>
      </c>
      <c r="B448">
        <v>175.699997</v>
      </c>
      <c r="C448">
        <v>176.13999899999999</v>
      </c>
      <c r="D448">
        <v>174.320007</v>
      </c>
      <c r="E448">
        <v>175.16000399999999</v>
      </c>
      <c r="F448">
        <v>173.90917999999999</v>
      </c>
      <c r="G448">
        <v>5047500</v>
      </c>
    </row>
    <row r="449" spans="1:7" x14ac:dyDescent="0.25">
      <c r="A449" s="9">
        <v>44937</v>
      </c>
      <c r="B449">
        <v>175.570007</v>
      </c>
      <c r="C449">
        <v>175.720001</v>
      </c>
      <c r="D449">
        <v>172.11000100000001</v>
      </c>
      <c r="E449">
        <v>174.88000500000001</v>
      </c>
      <c r="F449">
        <v>173.63118</v>
      </c>
      <c r="G449">
        <v>6494800</v>
      </c>
    </row>
    <row r="450" spans="1:7" x14ac:dyDescent="0.25">
      <c r="A450" s="9">
        <v>44938</v>
      </c>
      <c r="B450">
        <v>174.259995</v>
      </c>
      <c r="C450">
        <v>174.71000699999999</v>
      </c>
      <c r="D450">
        <v>172.800003</v>
      </c>
      <c r="E450">
        <v>174</v>
      </c>
      <c r="F450">
        <v>172.757462</v>
      </c>
      <c r="G450">
        <v>4269400</v>
      </c>
    </row>
    <row r="451" spans="1:7" x14ac:dyDescent="0.25">
      <c r="A451" s="9">
        <v>44939</v>
      </c>
      <c r="B451">
        <v>173.19000199999999</v>
      </c>
      <c r="C451">
        <v>174.009995</v>
      </c>
      <c r="D451">
        <v>172.38000500000001</v>
      </c>
      <c r="E451">
        <v>173.429993</v>
      </c>
      <c r="F451">
        <v>172.19151299999999</v>
      </c>
      <c r="G451">
        <v>6088000</v>
      </c>
    </row>
    <row r="452" spans="1:7" x14ac:dyDescent="0.25">
      <c r="A452" s="9">
        <v>44943</v>
      </c>
      <c r="B452">
        <v>174</v>
      </c>
      <c r="C452">
        <v>174.58000200000001</v>
      </c>
      <c r="D452">
        <v>172.08999600000001</v>
      </c>
      <c r="E452">
        <v>172.36000100000001</v>
      </c>
      <c r="F452">
        <v>171.129166</v>
      </c>
      <c r="G452">
        <v>6053300</v>
      </c>
    </row>
    <row r="453" spans="1:7" x14ac:dyDescent="0.25">
      <c r="A453" s="9">
        <v>44944</v>
      </c>
      <c r="B453">
        <v>171.64999399999999</v>
      </c>
      <c r="C453">
        <v>172</v>
      </c>
      <c r="D453">
        <v>169.71000699999999</v>
      </c>
      <c r="E453">
        <v>169.759995</v>
      </c>
      <c r="F453">
        <v>168.547729</v>
      </c>
      <c r="G453">
        <v>7047800</v>
      </c>
    </row>
    <row r="454" spans="1:7" x14ac:dyDescent="0.25">
      <c r="A454" s="9">
        <v>44945</v>
      </c>
      <c r="B454">
        <v>169.029999</v>
      </c>
      <c r="C454">
        <v>171.279999</v>
      </c>
      <c r="D454">
        <v>168.71000699999999</v>
      </c>
      <c r="E454">
        <v>169.529999</v>
      </c>
      <c r="F454">
        <v>168.31938199999999</v>
      </c>
      <c r="G454">
        <v>6939500</v>
      </c>
    </row>
    <row r="455" spans="1:7" x14ac:dyDescent="0.25">
      <c r="A455" s="9">
        <v>44946</v>
      </c>
      <c r="B455">
        <v>170.10000600000001</v>
      </c>
      <c r="C455">
        <v>170.11000100000001</v>
      </c>
      <c r="D455">
        <v>167.479996</v>
      </c>
      <c r="E455">
        <v>168.740005</v>
      </c>
      <c r="F455">
        <v>167.53501900000001</v>
      </c>
      <c r="G455">
        <v>8620600</v>
      </c>
    </row>
    <row r="456" spans="1:7" x14ac:dyDescent="0.25">
      <c r="A456" s="9">
        <v>44949</v>
      </c>
      <c r="B456">
        <v>169.10000600000001</v>
      </c>
      <c r="C456">
        <v>169.63000500000001</v>
      </c>
      <c r="D456">
        <v>167.949997</v>
      </c>
      <c r="E456">
        <v>168.30999800000001</v>
      </c>
      <c r="F456">
        <v>167.108093</v>
      </c>
      <c r="G456">
        <v>8425400</v>
      </c>
    </row>
    <row r="457" spans="1:7" x14ac:dyDescent="0.25">
      <c r="A457" s="9">
        <v>44950</v>
      </c>
      <c r="B457">
        <v>169.020004</v>
      </c>
      <c r="C457">
        <v>170.990005</v>
      </c>
      <c r="D457">
        <v>166.009995</v>
      </c>
      <c r="E457">
        <v>168.30999800000001</v>
      </c>
      <c r="F457">
        <v>167.108093</v>
      </c>
      <c r="G457">
        <v>10541800</v>
      </c>
    </row>
    <row r="458" spans="1:7" x14ac:dyDescent="0.25">
      <c r="A458" s="9">
        <v>44951</v>
      </c>
      <c r="B458">
        <v>167.16999799999999</v>
      </c>
      <c r="C458">
        <v>169.509995</v>
      </c>
      <c r="D458">
        <v>167.08000200000001</v>
      </c>
      <c r="E458">
        <v>169.509995</v>
      </c>
      <c r="F458">
        <v>168.29951500000001</v>
      </c>
      <c r="G458">
        <v>7099800</v>
      </c>
    </row>
    <row r="459" spans="1:7" x14ac:dyDescent="0.25">
      <c r="A459" s="9">
        <v>44952</v>
      </c>
      <c r="B459">
        <v>169.550003</v>
      </c>
      <c r="C459">
        <v>169.91000399999999</v>
      </c>
      <c r="D459">
        <v>168.64999399999999</v>
      </c>
      <c r="E459">
        <v>168.88999899999999</v>
      </c>
      <c r="F459">
        <v>167.68394499999999</v>
      </c>
      <c r="G459">
        <v>6946100</v>
      </c>
    </row>
    <row r="460" spans="1:7" x14ac:dyDescent="0.25">
      <c r="A460" s="9">
        <v>44953</v>
      </c>
      <c r="B460">
        <v>168.53999300000001</v>
      </c>
      <c r="C460">
        <v>168.86999499999999</v>
      </c>
      <c r="D460">
        <v>167.770004</v>
      </c>
      <c r="E460">
        <v>168.229996</v>
      </c>
      <c r="F460">
        <v>167.02865600000001</v>
      </c>
      <c r="G460">
        <v>6058100</v>
      </c>
    </row>
    <row r="461" spans="1:7" x14ac:dyDescent="0.25">
      <c r="A461" s="9">
        <v>44956</v>
      </c>
      <c r="B461">
        <v>167.929993</v>
      </c>
      <c r="C461">
        <v>168.53999300000001</v>
      </c>
      <c r="D461">
        <v>161.08000200000001</v>
      </c>
      <c r="E461">
        <v>162</v>
      </c>
      <c r="F461">
        <v>160.843155</v>
      </c>
      <c r="G461">
        <v>23259100</v>
      </c>
    </row>
    <row r="462" spans="1:7" x14ac:dyDescent="0.25">
      <c r="A462" s="9">
        <v>44957</v>
      </c>
      <c r="B462">
        <v>161.699997</v>
      </c>
      <c r="C462">
        <v>163.429993</v>
      </c>
      <c r="D462">
        <v>161.050003</v>
      </c>
      <c r="E462">
        <v>163.41999799999999</v>
      </c>
      <c r="F462">
        <v>162.253006</v>
      </c>
      <c r="G462">
        <v>11612500</v>
      </c>
    </row>
    <row r="463" spans="1:7" x14ac:dyDescent="0.25">
      <c r="A463" s="9">
        <v>44958</v>
      </c>
      <c r="B463">
        <v>162.990005</v>
      </c>
      <c r="C463">
        <v>165.979996</v>
      </c>
      <c r="D463">
        <v>162.39999399999999</v>
      </c>
      <c r="E463">
        <v>164.91999799999999</v>
      </c>
      <c r="F463">
        <v>163.74229399999999</v>
      </c>
      <c r="G463">
        <v>9865300</v>
      </c>
    </row>
    <row r="464" spans="1:7" x14ac:dyDescent="0.25">
      <c r="A464" s="9">
        <v>44959</v>
      </c>
      <c r="B464">
        <v>163</v>
      </c>
      <c r="C464">
        <v>166.220001</v>
      </c>
      <c r="D464">
        <v>162.820007</v>
      </c>
      <c r="E464">
        <v>165.53999300000001</v>
      </c>
      <c r="F464">
        <v>164.35786400000001</v>
      </c>
      <c r="G464">
        <v>10099000</v>
      </c>
    </row>
    <row r="465" spans="1:7" x14ac:dyDescent="0.25">
      <c r="A465" s="9">
        <v>44960</v>
      </c>
      <c r="B465">
        <v>166.029999</v>
      </c>
      <c r="C465">
        <v>166.33999600000001</v>
      </c>
      <c r="D465">
        <v>163.88999899999999</v>
      </c>
      <c r="E465">
        <v>164.61000100000001</v>
      </c>
      <c r="F465">
        <v>163.43450899999999</v>
      </c>
      <c r="G465">
        <v>6868500</v>
      </c>
    </row>
    <row r="466" spans="1:7" x14ac:dyDescent="0.25">
      <c r="A466" s="9">
        <v>44963</v>
      </c>
      <c r="B466">
        <v>164.550003</v>
      </c>
      <c r="C466">
        <v>164.85000600000001</v>
      </c>
      <c r="D466">
        <v>163.10000600000001</v>
      </c>
      <c r="E466">
        <v>163.36000100000001</v>
      </c>
      <c r="F466">
        <v>162.19343599999999</v>
      </c>
      <c r="G466">
        <v>7021000</v>
      </c>
    </row>
    <row r="467" spans="1:7" x14ac:dyDescent="0.25">
      <c r="A467" s="9">
        <v>44964</v>
      </c>
      <c r="B467">
        <v>161.60000600000001</v>
      </c>
      <c r="C467">
        <v>163.88000500000001</v>
      </c>
      <c r="D467">
        <v>161.41999799999999</v>
      </c>
      <c r="E467">
        <v>163.39999399999999</v>
      </c>
      <c r="F467">
        <v>162.23313899999999</v>
      </c>
      <c r="G467">
        <v>7310800</v>
      </c>
    </row>
    <row r="468" spans="1:7" x14ac:dyDescent="0.25">
      <c r="A468" s="9">
        <v>44965</v>
      </c>
      <c r="B468">
        <v>163.300003</v>
      </c>
      <c r="C468">
        <v>164.55999800000001</v>
      </c>
      <c r="D468">
        <v>162.89999399999999</v>
      </c>
      <c r="E468">
        <v>163.61000100000001</v>
      </c>
      <c r="F468">
        <v>162.44165000000001</v>
      </c>
      <c r="G468">
        <v>6054700</v>
      </c>
    </row>
    <row r="469" spans="1:7" x14ac:dyDescent="0.25">
      <c r="A469" s="9">
        <v>44966</v>
      </c>
      <c r="B469">
        <v>163.63000500000001</v>
      </c>
      <c r="C469">
        <v>164.800003</v>
      </c>
      <c r="D469">
        <v>161.070007</v>
      </c>
      <c r="E469">
        <v>161.39999399999999</v>
      </c>
      <c r="F469">
        <v>160.247421</v>
      </c>
      <c r="G469">
        <v>7949500</v>
      </c>
    </row>
    <row r="470" spans="1:7" x14ac:dyDescent="0.25">
      <c r="A470" s="9">
        <v>44967</v>
      </c>
      <c r="B470">
        <v>161.770004</v>
      </c>
      <c r="C470">
        <v>162.78999300000001</v>
      </c>
      <c r="D470">
        <v>161.35000600000001</v>
      </c>
      <c r="E470">
        <v>162.14999399999999</v>
      </c>
      <c r="F470">
        <v>160.992065</v>
      </c>
      <c r="G470">
        <v>7028000</v>
      </c>
    </row>
    <row r="471" spans="1:7" x14ac:dyDescent="0.25">
      <c r="A471" s="9">
        <v>44970</v>
      </c>
      <c r="B471">
        <v>161.33000200000001</v>
      </c>
      <c r="C471">
        <v>162.820007</v>
      </c>
      <c r="D471">
        <v>161.14999399999999</v>
      </c>
      <c r="E471">
        <v>162.75</v>
      </c>
      <c r="F471">
        <v>161.58779899999999</v>
      </c>
      <c r="G471">
        <v>6414700</v>
      </c>
    </row>
    <row r="472" spans="1:7" x14ac:dyDescent="0.25">
      <c r="A472" s="9">
        <v>44971</v>
      </c>
      <c r="B472">
        <v>162.740005</v>
      </c>
      <c r="C472">
        <v>162.970001</v>
      </c>
      <c r="D472">
        <v>161.759995</v>
      </c>
      <c r="E472">
        <v>162.03999300000001</v>
      </c>
      <c r="F472">
        <v>160.882858</v>
      </c>
      <c r="G472">
        <v>6316000</v>
      </c>
    </row>
    <row r="473" spans="1:7" x14ac:dyDescent="0.25">
      <c r="A473" s="9">
        <v>44972</v>
      </c>
      <c r="B473">
        <v>161.949997</v>
      </c>
      <c r="C473">
        <v>161.979996</v>
      </c>
      <c r="D473">
        <v>159.28999300000001</v>
      </c>
      <c r="E473">
        <v>159.36999499999999</v>
      </c>
      <c r="F473">
        <v>158.23191800000001</v>
      </c>
      <c r="G473">
        <v>12621800</v>
      </c>
    </row>
    <row r="474" spans="1:7" x14ac:dyDescent="0.25">
      <c r="A474" s="9">
        <v>44973</v>
      </c>
      <c r="B474">
        <v>159.070007</v>
      </c>
      <c r="C474">
        <v>159.64999399999999</v>
      </c>
      <c r="D474">
        <v>157.91999799999999</v>
      </c>
      <c r="E474">
        <v>158.240005</v>
      </c>
      <c r="F474">
        <v>157.11000100000001</v>
      </c>
      <c r="G474">
        <v>11177000</v>
      </c>
    </row>
    <row r="475" spans="1:7" x14ac:dyDescent="0.25">
      <c r="A475" s="9">
        <v>44974</v>
      </c>
      <c r="B475">
        <v>157.020004</v>
      </c>
      <c r="C475">
        <v>161.11000100000001</v>
      </c>
      <c r="D475">
        <v>156.61999499999999</v>
      </c>
      <c r="E475">
        <v>160.38999899999999</v>
      </c>
      <c r="F475">
        <v>160.38999899999999</v>
      </c>
      <c r="G475">
        <v>12401900</v>
      </c>
    </row>
    <row r="476" spans="1:7" x14ac:dyDescent="0.25">
      <c r="A476" s="9">
        <v>44978</v>
      </c>
      <c r="B476">
        <v>159.64999399999999</v>
      </c>
      <c r="C476">
        <v>160.35000600000001</v>
      </c>
      <c r="D476">
        <v>157.88999899999999</v>
      </c>
      <c r="E476">
        <v>158</v>
      </c>
      <c r="F476">
        <v>158</v>
      </c>
      <c r="G476">
        <v>9423900</v>
      </c>
    </row>
    <row r="477" spans="1:7" x14ac:dyDescent="0.25">
      <c r="A477" s="9">
        <v>44979</v>
      </c>
      <c r="B477">
        <v>158.5</v>
      </c>
      <c r="C477">
        <v>158.85000600000001</v>
      </c>
      <c r="D477">
        <v>157.36999499999999</v>
      </c>
      <c r="E477">
        <v>157.779999</v>
      </c>
      <c r="F477">
        <v>157.779999</v>
      </c>
      <c r="G477">
        <v>9820200</v>
      </c>
    </row>
    <row r="478" spans="1:7" x14ac:dyDescent="0.25">
      <c r="A478" s="9">
        <v>44980</v>
      </c>
      <c r="B478">
        <v>157.71000699999999</v>
      </c>
      <c r="C478">
        <v>158.58999600000001</v>
      </c>
      <c r="D478">
        <v>156.66999799999999</v>
      </c>
      <c r="E478">
        <v>157.729996</v>
      </c>
      <c r="F478">
        <v>157.729996</v>
      </c>
      <c r="G478">
        <v>9385100</v>
      </c>
    </row>
    <row r="479" spans="1:7" x14ac:dyDescent="0.25">
      <c r="A479" s="9">
        <v>44981</v>
      </c>
      <c r="B479">
        <v>156.64999399999999</v>
      </c>
      <c r="C479">
        <v>156.85000600000001</v>
      </c>
      <c r="D479">
        <v>155.21000699999999</v>
      </c>
      <c r="E479">
        <v>155.970001</v>
      </c>
      <c r="F479">
        <v>155.970001</v>
      </c>
      <c r="G479">
        <v>8689700</v>
      </c>
    </row>
    <row r="480" spans="1:7" x14ac:dyDescent="0.25">
      <c r="A480" s="9">
        <v>44984</v>
      </c>
      <c r="B480">
        <v>156.449997</v>
      </c>
      <c r="C480">
        <v>156.89999399999999</v>
      </c>
      <c r="D480">
        <v>155.08000200000001</v>
      </c>
      <c r="E480">
        <v>155.63000500000001</v>
      </c>
      <c r="F480">
        <v>155.63000500000001</v>
      </c>
      <c r="G480">
        <v>7267100</v>
      </c>
    </row>
    <row r="481" spans="1:7" x14ac:dyDescent="0.25">
      <c r="A481" s="9">
        <v>44985</v>
      </c>
      <c r="B481">
        <v>154.979996</v>
      </c>
      <c r="C481">
        <v>155.270004</v>
      </c>
      <c r="D481">
        <v>153.03999300000001</v>
      </c>
      <c r="E481">
        <v>153.259995</v>
      </c>
      <c r="F481">
        <v>153.259995</v>
      </c>
      <c r="G481">
        <v>9062300</v>
      </c>
    </row>
    <row r="482" spans="1:7" x14ac:dyDescent="0.25">
      <c r="A482" s="9">
        <v>44986</v>
      </c>
      <c r="B482">
        <v>153.009995</v>
      </c>
      <c r="C482">
        <v>153.240005</v>
      </c>
      <c r="D482">
        <v>151.91000399999999</v>
      </c>
      <c r="E482">
        <v>152.570007</v>
      </c>
      <c r="F482">
        <v>152.570007</v>
      </c>
      <c r="G482">
        <v>6767000</v>
      </c>
    </row>
    <row r="483" spans="1:7" x14ac:dyDescent="0.25">
      <c r="A483" s="9">
        <v>44987</v>
      </c>
      <c r="B483">
        <v>151.75</v>
      </c>
      <c r="C483">
        <v>152.759995</v>
      </c>
      <c r="D483">
        <v>151.229996</v>
      </c>
      <c r="E483">
        <v>152.449997</v>
      </c>
      <c r="F483">
        <v>152.449997</v>
      </c>
      <c r="G483">
        <v>8762500</v>
      </c>
    </row>
    <row r="484" spans="1:7" x14ac:dyDescent="0.25">
      <c r="A484" s="9">
        <v>44988</v>
      </c>
      <c r="B484">
        <v>153.36999499999999</v>
      </c>
      <c r="C484">
        <v>154.11999499999999</v>
      </c>
      <c r="D484">
        <v>152.83999600000001</v>
      </c>
      <c r="E484">
        <v>154.020004</v>
      </c>
      <c r="F484">
        <v>154.020004</v>
      </c>
      <c r="G484">
        <v>5747200</v>
      </c>
    </row>
    <row r="485" spans="1:7" x14ac:dyDescent="0.25">
      <c r="A485" s="9">
        <v>44991</v>
      </c>
      <c r="B485">
        <v>154.66000399999999</v>
      </c>
      <c r="C485">
        <v>155.729996</v>
      </c>
      <c r="D485">
        <v>154.570007</v>
      </c>
      <c r="E485">
        <v>155.55999800000001</v>
      </c>
      <c r="F485">
        <v>155.55999800000001</v>
      </c>
      <c r="G485">
        <v>8148200</v>
      </c>
    </row>
    <row r="486" spans="1:7" x14ac:dyDescent="0.25">
      <c r="A486" s="9">
        <v>44992</v>
      </c>
      <c r="B486">
        <v>156.08999600000001</v>
      </c>
      <c r="C486">
        <v>156.25</v>
      </c>
      <c r="D486">
        <v>153.35000600000001</v>
      </c>
      <c r="E486">
        <v>154.08999600000001</v>
      </c>
      <c r="F486">
        <v>154.08999600000001</v>
      </c>
      <c r="G486">
        <v>7457700</v>
      </c>
    </row>
    <row r="487" spans="1:7" x14ac:dyDescent="0.25">
      <c r="A487" s="9">
        <v>44993</v>
      </c>
      <c r="B487">
        <v>153.979996</v>
      </c>
      <c r="C487">
        <v>154.199997</v>
      </c>
      <c r="D487">
        <v>152.479996</v>
      </c>
      <c r="E487">
        <v>152.96000699999999</v>
      </c>
      <c r="F487">
        <v>152.96000699999999</v>
      </c>
      <c r="G487">
        <v>6230500</v>
      </c>
    </row>
    <row r="488" spans="1:7" x14ac:dyDescent="0.25">
      <c r="A488" s="9">
        <v>44994</v>
      </c>
      <c r="B488">
        <v>153.46000699999999</v>
      </c>
      <c r="C488">
        <v>153.60000600000001</v>
      </c>
      <c r="D488">
        <v>150.71000699999999</v>
      </c>
      <c r="E488">
        <v>151.240005</v>
      </c>
      <c r="F488">
        <v>151.240005</v>
      </c>
      <c r="G488">
        <v>7439400</v>
      </c>
    </row>
    <row r="489" spans="1:7" x14ac:dyDescent="0.25">
      <c r="A489" s="9">
        <v>44995</v>
      </c>
      <c r="B489">
        <v>151.86000100000001</v>
      </c>
      <c r="C489">
        <v>153.490005</v>
      </c>
      <c r="D489">
        <v>151.10000600000001</v>
      </c>
      <c r="E489">
        <v>151.61000100000001</v>
      </c>
      <c r="F489">
        <v>151.61000100000001</v>
      </c>
      <c r="G489">
        <v>8504300</v>
      </c>
    </row>
    <row r="490" spans="1:7" x14ac:dyDescent="0.25">
      <c r="A490" s="9">
        <v>44998</v>
      </c>
      <c r="B490">
        <v>152.08999600000001</v>
      </c>
      <c r="C490">
        <v>155.91000399999999</v>
      </c>
      <c r="D490">
        <v>151.570007</v>
      </c>
      <c r="E490">
        <v>153.05999800000001</v>
      </c>
      <c r="F490">
        <v>153.05999800000001</v>
      </c>
      <c r="G490">
        <v>10799600</v>
      </c>
    </row>
    <row r="491" spans="1:7" x14ac:dyDescent="0.25">
      <c r="A491" s="9">
        <v>44999</v>
      </c>
      <c r="B491">
        <v>153.279999</v>
      </c>
      <c r="C491">
        <v>154.029999</v>
      </c>
      <c r="D491">
        <v>151.89999399999999</v>
      </c>
      <c r="E491">
        <v>153.91999799999999</v>
      </c>
      <c r="F491">
        <v>153.91999799999999</v>
      </c>
      <c r="G491">
        <v>8421200</v>
      </c>
    </row>
    <row r="492" spans="1:7" x14ac:dyDescent="0.25">
      <c r="A492" s="9">
        <v>45000</v>
      </c>
      <c r="B492">
        <v>152.83999600000001</v>
      </c>
      <c r="C492">
        <v>154.88999899999999</v>
      </c>
      <c r="D492">
        <v>152.529999</v>
      </c>
      <c r="E492">
        <v>154.35000600000001</v>
      </c>
      <c r="F492">
        <v>154.35000600000001</v>
      </c>
      <c r="G492">
        <v>7757700</v>
      </c>
    </row>
    <row r="493" spans="1:7" x14ac:dyDescent="0.25">
      <c r="A493" s="9">
        <v>45001</v>
      </c>
      <c r="B493">
        <v>153.449997</v>
      </c>
      <c r="C493">
        <v>154.36999499999999</v>
      </c>
      <c r="D493">
        <v>152.60000600000001</v>
      </c>
      <c r="E493">
        <v>154.029999</v>
      </c>
      <c r="F493">
        <v>154.029999</v>
      </c>
      <c r="G493">
        <v>7605500</v>
      </c>
    </row>
    <row r="494" spans="1:7" x14ac:dyDescent="0.25">
      <c r="A494" s="9">
        <v>45002</v>
      </c>
      <c r="B494">
        <v>154.479996</v>
      </c>
      <c r="C494">
        <v>154.949997</v>
      </c>
      <c r="D494">
        <v>152.300003</v>
      </c>
      <c r="E494">
        <v>152.38000500000001</v>
      </c>
      <c r="F494">
        <v>152.38000500000001</v>
      </c>
      <c r="G494">
        <v>20540700</v>
      </c>
    </row>
    <row r="495" spans="1:7" x14ac:dyDescent="0.25">
      <c r="A495" s="9">
        <v>45005</v>
      </c>
      <c r="B495">
        <v>152.470001</v>
      </c>
      <c r="C495">
        <v>154.070007</v>
      </c>
      <c r="D495">
        <v>152.38000500000001</v>
      </c>
      <c r="E495">
        <v>153.88999899999999</v>
      </c>
      <c r="F495">
        <v>153.88999899999999</v>
      </c>
      <c r="G495">
        <v>7129000</v>
      </c>
    </row>
    <row r="496" spans="1:7" x14ac:dyDescent="0.25">
      <c r="A496" s="9">
        <v>45006</v>
      </c>
      <c r="B496">
        <v>154</v>
      </c>
      <c r="C496">
        <v>154.13000500000001</v>
      </c>
      <c r="D496">
        <v>152.16999799999999</v>
      </c>
      <c r="E496">
        <v>153.88999899999999</v>
      </c>
      <c r="F496">
        <v>153.88999899999999</v>
      </c>
      <c r="G496">
        <v>8376800</v>
      </c>
    </row>
    <row r="497" spans="1:7" x14ac:dyDescent="0.25">
      <c r="A497" s="9">
        <v>45007</v>
      </c>
      <c r="B497">
        <v>153.85000600000001</v>
      </c>
      <c r="C497">
        <v>154.05999800000001</v>
      </c>
      <c r="D497">
        <v>151.029999</v>
      </c>
      <c r="E497">
        <v>151.050003</v>
      </c>
      <c r="F497">
        <v>151.050003</v>
      </c>
      <c r="G497">
        <v>7943500</v>
      </c>
    </row>
    <row r="498" spans="1:7" x14ac:dyDescent="0.25">
      <c r="A498" s="9">
        <v>45008</v>
      </c>
      <c r="B498">
        <v>151.179993</v>
      </c>
      <c r="C498">
        <v>151.69000199999999</v>
      </c>
      <c r="D498">
        <v>150.11000100000001</v>
      </c>
      <c r="E498">
        <v>151.13000500000001</v>
      </c>
      <c r="F498">
        <v>151.13000500000001</v>
      </c>
      <c r="G498">
        <v>9051500</v>
      </c>
    </row>
    <row r="499" spans="1:7" x14ac:dyDescent="0.25">
      <c r="A499" s="9">
        <v>45009</v>
      </c>
      <c r="B499">
        <v>151.479996</v>
      </c>
      <c r="C499">
        <v>152.759995</v>
      </c>
      <c r="D499">
        <v>150.83000200000001</v>
      </c>
      <c r="E499">
        <v>152.64999399999999</v>
      </c>
      <c r="F499">
        <v>152.64999399999999</v>
      </c>
      <c r="G499">
        <v>5696200</v>
      </c>
    </row>
    <row r="500" spans="1:7" x14ac:dyDescent="0.25">
      <c r="A500" s="9">
        <v>45012</v>
      </c>
      <c r="B500">
        <v>154.199997</v>
      </c>
      <c r="C500">
        <v>154.53999300000001</v>
      </c>
      <c r="D500">
        <v>153.11000100000001</v>
      </c>
      <c r="E500">
        <v>153.300003</v>
      </c>
      <c r="F500">
        <v>153.300003</v>
      </c>
      <c r="G500">
        <v>6772300</v>
      </c>
    </row>
    <row r="501" spans="1:7" x14ac:dyDescent="0.25">
      <c r="A501" s="9">
        <v>45013</v>
      </c>
      <c r="B501">
        <v>152.38999899999999</v>
      </c>
      <c r="C501">
        <v>153.449997</v>
      </c>
      <c r="D501">
        <v>151.729996</v>
      </c>
      <c r="E501">
        <v>151.820007</v>
      </c>
      <c r="F501">
        <v>151.820007</v>
      </c>
      <c r="G501">
        <v>6115300</v>
      </c>
    </row>
    <row r="502" spans="1:7" x14ac:dyDescent="0.25">
      <c r="A502" s="9">
        <v>45014</v>
      </c>
      <c r="B502">
        <v>152.240005</v>
      </c>
      <c r="C502">
        <v>153.38000500000001</v>
      </c>
      <c r="D502">
        <v>152.070007</v>
      </c>
      <c r="E502">
        <v>153.30999800000001</v>
      </c>
      <c r="F502">
        <v>153.30999800000001</v>
      </c>
      <c r="G502">
        <v>6012000</v>
      </c>
    </row>
    <row r="503" spans="1:7" x14ac:dyDescent="0.25">
      <c r="A503" s="9">
        <v>45015</v>
      </c>
      <c r="B503">
        <v>153.58000200000001</v>
      </c>
      <c r="C503">
        <v>153.800003</v>
      </c>
      <c r="D503">
        <v>152.80999800000001</v>
      </c>
      <c r="E503">
        <v>153.429993</v>
      </c>
      <c r="F503">
        <v>153.429993</v>
      </c>
      <c r="G503">
        <v>4555700</v>
      </c>
    </row>
    <row r="504" spans="1:7" x14ac:dyDescent="0.25">
      <c r="A504" s="9">
        <v>45016</v>
      </c>
      <c r="B504">
        <v>153.78999300000001</v>
      </c>
      <c r="C504">
        <v>155.19000199999999</v>
      </c>
      <c r="D504">
        <v>153.240005</v>
      </c>
      <c r="E504">
        <v>155</v>
      </c>
      <c r="F504">
        <v>155</v>
      </c>
      <c r="G504">
        <v>9888000</v>
      </c>
    </row>
    <row r="505" spans="1:7" x14ac:dyDescent="0.25">
      <c r="A505" s="9">
        <v>45019</v>
      </c>
      <c r="B505">
        <v>154.949997</v>
      </c>
      <c r="C505">
        <v>157.009995</v>
      </c>
      <c r="D505">
        <v>153.94000199999999</v>
      </c>
      <c r="E505">
        <v>156.85000600000001</v>
      </c>
      <c r="F505">
        <v>156.85000600000001</v>
      </c>
      <c r="G505">
        <v>6841900</v>
      </c>
    </row>
    <row r="506" spans="1:7" x14ac:dyDescent="0.25">
      <c r="A506" s="9">
        <v>45020</v>
      </c>
      <c r="B506">
        <v>156.970001</v>
      </c>
      <c r="C506">
        <v>158.970001</v>
      </c>
      <c r="D506">
        <v>156.58999600000001</v>
      </c>
      <c r="E506">
        <v>158.490005</v>
      </c>
      <c r="F506">
        <v>158.490005</v>
      </c>
      <c r="G506">
        <v>8314500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Balance sheet</vt:lpstr>
      <vt:lpstr>Income statement</vt:lpstr>
      <vt:lpstr>Cash flow</vt:lpstr>
      <vt:lpstr>Ratios</vt:lpstr>
      <vt:lpstr>Regression</vt:lpstr>
      <vt:lpstr>CAPM</vt:lpstr>
      <vt:lpstr>Cost of equity</vt:lpstr>
      <vt:lpstr>Monte carlo Simulation</vt:lpstr>
      <vt:lpstr>jnj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Supreme</dc:creator>
  <cp:lastModifiedBy>Supreme</cp:lastModifiedBy>
  <dcterms:created xsi:type="dcterms:W3CDTF">2023-04-12T03:35:35Z</dcterms:created>
  <dcterms:modified xsi:type="dcterms:W3CDTF">2023-04-15T01:30:11Z</dcterms:modified>
</cp:coreProperties>
</file>