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ss\Desktop\BCAP 1200\Excel\"/>
    </mc:Choice>
  </mc:AlternateContent>
  <xr:revisionPtr revIDLastSave="0" documentId="13_ncr:1_{C971B9CC-FAFF-4483-99FD-EE41C495ABB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NewHybrid" sheetId="1" r:id="rId1"/>
    <sheet name="Option2" sheetId="6" r:id="rId2"/>
    <sheet name="Working" sheetId="4" state="hidden" r:id="rId3"/>
  </sheets>
  <definedNames>
    <definedName name="_xlnm.Print_Titles" localSheetId="0">NewHybrid!$8:$8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6" l="1"/>
  <c r="B6" i="6"/>
  <c r="D10" i="6" s="1"/>
  <c r="H10" i="6" s="1"/>
  <c r="B6" i="1"/>
  <c r="B4" i="4"/>
  <c r="E10" i="6" l="1"/>
  <c r="B6" i="4"/>
  <c r="G10" i="6" l="1"/>
  <c r="G9" i="1"/>
  <c r="D10" i="1" s="1"/>
  <c r="E11" i="6" l="1"/>
  <c r="D11" i="6"/>
  <c r="H11" i="6" s="1"/>
  <c r="E10" i="1"/>
  <c r="G11" i="6" l="1"/>
  <c r="G10" i="1"/>
  <c r="H10" i="1"/>
  <c r="D12" i="6" l="1"/>
  <c r="H12" i="6" s="1"/>
  <c r="E12" i="6"/>
  <c r="D11" i="1"/>
  <c r="H11" i="1" s="1"/>
  <c r="E11" i="1"/>
  <c r="G12" i="6" l="1"/>
  <c r="G11" i="1"/>
  <c r="E12" i="1" s="1"/>
  <c r="E13" i="6" l="1"/>
  <c r="D13" i="6"/>
  <c r="H13" i="6" s="1"/>
  <c r="D12" i="1"/>
  <c r="G12" i="1" s="1"/>
  <c r="G13" i="6" l="1"/>
  <c r="H12" i="1"/>
  <c r="D13" i="1"/>
  <c r="E13" i="1"/>
  <c r="D14" i="6" l="1"/>
  <c r="H14" i="6" s="1"/>
  <c r="E14" i="6"/>
  <c r="G14" i="6" s="1"/>
  <c r="H13" i="1"/>
  <c r="G13" i="1"/>
  <c r="E15" i="6" l="1"/>
  <c r="D15" i="6"/>
  <c r="H15" i="6" s="1"/>
  <c r="D14" i="1"/>
  <c r="H14" i="1" s="1"/>
  <c r="E14" i="1"/>
  <c r="G15" i="6" l="1"/>
  <c r="G14" i="1"/>
  <c r="E15" i="1" s="1"/>
  <c r="D16" i="6" l="1"/>
  <c r="H16" i="6" s="1"/>
  <c r="E16" i="6"/>
  <c r="D15" i="1"/>
  <c r="H15" i="1" s="1"/>
  <c r="G16" i="6" l="1"/>
  <c r="G15" i="1"/>
  <c r="E16" i="1" s="1"/>
  <c r="E17" i="6" l="1"/>
  <c r="D17" i="6"/>
  <c r="H17" i="6" s="1"/>
  <c r="D16" i="1"/>
  <c r="H16" i="1" s="1"/>
  <c r="G17" i="6" l="1"/>
  <c r="G16" i="1"/>
  <c r="D18" i="6" l="1"/>
  <c r="H18" i="6" s="1"/>
  <c r="E18" i="6"/>
  <c r="G18" i="6" s="1"/>
  <c r="E17" i="1"/>
  <c r="D17" i="1"/>
  <c r="H17" i="1" s="1"/>
  <c r="E19" i="6" l="1"/>
  <c r="D19" i="6"/>
  <c r="H19" i="6" s="1"/>
  <c r="G17" i="1"/>
  <c r="G19" i="6" l="1"/>
  <c r="E18" i="1"/>
  <c r="D18" i="1"/>
  <c r="H18" i="1" s="1"/>
  <c r="D20" i="6" l="1"/>
  <c r="H20" i="6" s="1"/>
  <c r="E20" i="6"/>
  <c r="G18" i="1"/>
  <c r="G20" i="6" l="1"/>
  <c r="E19" i="1"/>
  <c r="D19" i="1"/>
  <c r="H19" i="1" s="1"/>
  <c r="E21" i="6" l="1"/>
  <c r="D21" i="6"/>
  <c r="H21" i="6" s="1"/>
  <c r="G19" i="1"/>
  <c r="G21" i="6" l="1"/>
  <c r="E20" i="1"/>
  <c r="D20" i="1"/>
  <c r="H20" i="1" s="1"/>
  <c r="D22" i="6" l="1"/>
  <c r="H22" i="6" s="1"/>
  <c r="E22" i="6"/>
  <c r="G20" i="1"/>
  <c r="E21" i="1" s="1"/>
  <c r="D21" i="1"/>
  <c r="H21" i="1" s="1"/>
  <c r="G22" i="6" l="1"/>
  <c r="G21" i="1"/>
  <c r="D22" i="1" s="1"/>
  <c r="H22" i="1" s="1"/>
  <c r="E22" i="1"/>
  <c r="D23" i="6" l="1"/>
  <c r="H23" i="6" s="1"/>
  <c r="E23" i="6"/>
  <c r="G23" i="6" s="1"/>
  <c r="G22" i="1"/>
  <c r="D24" i="6" l="1"/>
  <c r="H24" i="6" s="1"/>
  <c r="E24" i="6"/>
  <c r="D23" i="1"/>
  <c r="H23" i="1" s="1"/>
  <c r="E23" i="1"/>
  <c r="G24" i="6" l="1"/>
  <c r="E25" i="6" s="1"/>
  <c r="D25" i="6"/>
  <c r="H25" i="6" s="1"/>
  <c r="G23" i="1"/>
  <c r="G25" i="6" l="1"/>
  <c r="D24" i="1"/>
  <c r="H24" i="1" s="1"/>
  <c r="E24" i="1"/>
  <c r="G24" i="1" l="1"/>
  <c r="D26" i="6"/>
  <c r="H26" i="6" s="1"/>
  <c r="E26" i="6"/>
  <c r="D25" i="1"/>
  <c r="H25" i="1" s="1"/>
  <c r="E25" i="1"/>
  <c r="G26" i="6" l="1"/>
  <c r="G25" i="1"/>
  <c r="D27" i="6" l="1"/>
  <c r="H27" i="6" s="1"/>
  <c r="E27" i="6"/>
  <c r="D26" i="1"/>
  <c r="H26" i="1" s="1"/>
  <c r="E26" i="1"/>
  <c r="G27" i="6" l="1"/>
  <c r="D28" i="6" s="1"/>
  <c r="H28" i="6" s="1"/>
  <c r="G26" i="1"/>
  <c r="D27" i="1" s="1"/>
  <c r="H27" i="1" s="1"/>
  <c r="E28" i="6" l="1"/>
  <c r="G28" i="6" s="1"/>
  <c r="E27" i="1"/>
  <c r="G27" i="1" s="1"/>
  <c r="D28" i="1" s="1"/>
  <c r="H28" i="1" s="1"/>
  <c r="D29" i="6" l="1"/>
  <c r="H29" i="6" s="1"/>
  <c r="E29" i="6"/>
  <c r="G29" i="6" s="1"/>
  <c r="E28" i="1"/>
  <c r="G28" i="1" s="1"/>
  <c r="D30" i="6" l="1"/>
  <c r="H30" i="6" s="1"/>
  <c r="E30" i="6"/>
  <c r="E29" i="1"/>
  <c r="D29" i="1"/>
  <c r="H29" i="1" s="1"/>
  <c r="G30" i="6" l="1"/>
  <c r="G29" i="1"/>
  <c r="D31" i="6" l="1"/>
  <c r="H31" i="6" s="1"/>
  <c r="E31" i="6"/>
  <c r="D30" i="1"/>
  <c r="H30" i="1" s="1"/>
  <c r="E30" i="1"/>
  <c r="G31" i="6" l="1"/>
  <c r="G30" i="1"/>
  <c r="D32" i="6" l="1"/>
  <c r="H32" i="6" s="1"/>
  <c r="E32" i="6"/>
  <c r="D31" i="1"/>
  <c r="H31" i="1" s="1"/>
  <c r="E31" i="1"/>
  <c r="G32" i="6" l="1"/>
  <c r="G31" i="1"/>
  <c r="D32" i="1" s="1"/>
  <c r="H32" i="1" s="1"/>
  <c r="D33" i="6" l="1"/>
  <c r="H33" i="6" s="1"/>
  <c r="E33" i="6"/>
  <c r="G33" i="6" s="1"/>
  <c r="E32" i="1"/>
  <c r="G32" i="1"/>
  <c r="D34" i="6" l="1"/>
  <c r="H34" i="6" s="1"/>
  <c r="E34" i="6"/>
  <c r="D33" i="1"/>
  <c r="H33" i="1" s="1"/>
  <c r="E33" i="1"/>
  <c r="G34" i="6" l="1"/>
  <c r="D35" i="6" s="1"/>
  <c r="H35" i="6" s="1"/>
  <c r="G33" i="1"/>
  <c r="D34" i="1" s="1"/>
  <c r="H34" i="1" s="1"/>
  <c r="E35" i="6" l="1"/>
  <c r="G35" i="6" s="1"/>
  <c r="D36" i="6" s="1"/>
  <c r="H36" i="6" s="1"/>
  <c r="E34" i="1"/>
  <c r="G34" i="1" s="1"/>
  <c r="E36" i="6" l="1"/>
  <c r="G36" i="6" s="1"/>
  <c r="D37" i="6" s="1"/>
  <c r="H37" i="6" s="1"/>
  <c r="D35" i="1"/>
  <c r="E35" i="1"/>
  <c r="E37" i="6" l="1"/>
  <c r="G37" i="6" s="1"/>
  <c r="H35" i="1"/>
  <c r="G35" i="1"/>
  <c r="D38" i="6" l="1"/>
  <c r="H38" i="6" s="1"/>
  <c r="E38" i="6"/>
  <c r="D36" i="1"/>
  <c r="H36" i="1" s="1"/>
  <c r="E36" i="1"/>
  <c r="G36" i="1" s="1"/>
  <c r="G38" i="6" l="1"/>
  <c r="D37" i="1"/>
  <c r="E37" i="1"/>
  <c r="D39" i="6" l="1"/>
  <c r="H39" i="6" s="1"/>
  <c r="E39" i="6"/>
  <c r="H37" i="1"/>
  <c r="G37" i="1"/>
  <c r="G39" i="6" l="1"/>
  <c r="D38" i="1"/>
  <c r="H38" i="1" s="1"/>
  <c r="E38" i="1"/>
  <c r="E40" i="6" l="1"/>
  <c r="D40" i="6" s="1"/>
  <c r="H40" i="6" s="1"/>
  <c r="G38" i="1"/>
  <c r="E39" i="1" s="1"/>
  <c r="G40" i="6" l="1"/>
  <c r="D39" i="1"/>
  <c r="H39" i="1" s="1"/>
  <c r="G39" i="1" l="1"/>
  <c r="E40" i="1" s="1"/>
  <c r="D40" i="1" s="1"/>
  <c r="H40" i="1" s="1"/>
  <c r="E5" i="6"/>
  <c r="G40" i="1" l="1"/>
  <c r="E41" i="1"/>
  <c r="D41" i="1" s="1"/>
  <c r="H41" i="1" l="1"/>
  <c r="G41" i="1"/>
  <c r="E5" i="1" l="1"/>
</calcChain>
</file>

<file path=xl/sharedStrings.xml><?xml version="1.0" encoding="utf-8"?>
<sst xmlns="http://schemas.openxmlformats.org/spreadsheetml/2006/main" count="32" uniqueCount="14">
  <si>
    <t>Borrowed</t>
  </si>
  <si>
    <t>Years</t>
  </si>
  <si>
    <t xml:space="preserve"> APR</t>
  </si>
  <si>
    <t>Payment #</t>
  </si>
  <si>
    <t>Payment Amount</t>
  </si>
  <si>
    <t>Balance</t>
  </si>
  <si>
    <t>Interest</t>
  </si>
  <si>
    <t>Extra Paid</t>
  </si>
  <si>
    <t>Payment</t>
  </si>
  <si>
    <t>Total Paid</t>
  </si>
  <si>
    <t>Total Interest</t>
  </si>
  <si>
    <t>Cost of Borrowing</t>
  </si>
  <si>
    <t>Payment Date</t>
  </si>
  <si>
    <t>Hybrid Car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</si>
</sst>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0" fontId="5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3"/>
    <xf numFmtId="0" fontId="1" fillId="0" borderId="0" xfId="3" applyFont="1"/>
    <xf numFmtId="0" fontId="1" fillId="0" borderId="0" xfId="3" applyFont="1" applyAlignment="1">
      <alignment horizontal="center"/>
    </xf>
    <xf numFmtId="164" fontId="1" fillId="0" borderId="0" xfId="3" applyNumberFormat="1" applyFont="1"/>
    <xf numFmtId="0" fontId="1" fillId="0" borderId="0" xfId="3" applyFont="1" applyAlignment="1">
      <alignment horizontal="center" wrapText="1"/>
    </xf>
    <xf numFmtId="0" fontId="1" fillId="0" borderId="0" xfId="3" applyFont="1" applyAlignment="1">
      <alignment wrapText="1"/>
    </xf>
    <xf numFmtId="165" fontId="1" fillId="0" borderId="0" xfId="1" applyFont="1"/>
    <xf numFmtId="165" fontId="1" fillId="0" borderId="0" xfId="1" applyFont="1" applyAlignment="1">
      <alignment horizontal="right"/>
    </xf>
    <xf numFmtId="166" fontId="1" fillId="0" borderId="0" xfId="3" applyNumberFormat="1" applyFont="1"/>
    <xf numFmtId="0" fontId="1" fillId="0" borderId="1" xfId="3" applyFont="1" applyBorder="1" applyAlignment="1">
      <alignment horizontal="center" wrapText="1"/>
    </xf>
    <xf numFmtId="166" fontId="1" fillId="0" borderId="1" xfId="3" applyNumberFormat="1" applyFont="1" applyBorder="1" applyAlignment="1">
      <alignment horizontal="center" wrapText="1"/>
    </xf>
    <xf numFmtId="165" fontId="1" fillId="0" borderId="1" xfId="1" applyFont="1" applyBorder="1" applyAlignment="1">
      <alignment horizontal="center" wrapText="1"/>
    </xf>
    <xf numFmtId="165" fontId="1" fillId="0" borderId="1" xfId="1" applyFont="1" applyBorder="1" applyAlignment="1">
      <alignment horizontal="right" wrapText="1"/>
    </xf>
    <xf numFmtId="0" fontId="1" fillId="0" borderId="1" xfId="3" applyFont="1" applyBorder="1" applyAlignment="1">
      <alignment horizontal="center"/>
    </xf>
    <xf numFmtId="166" fontId="1" fillId="0" borderId="1" xfId="3" applyNumberFormat="1" applyFont="1" applyBorder="1"/>
    <xf numFmtId="165" fontId="1" fillId="0" borderId="1" xfId="1" applyFont="1" applyBorder="1"/>
    <xf numFmtId="165" fontId="1" fillId="0" borderId="1" xfId="1" applyFont="1" applyBorder="1" applyAlignment="1">
      <alignment horizontal="right"/>
    </xf>
    <xf numFmtId="165" fontId="1" fillId="0" borderId="2" xfId="1" applyFont="1" applyBorder="1"/>
    <xf numFmtId="0" fontId="4" fillId="0" borderId="1" xfId="3" applyFont="1" applyBorder="1" applyAlignment="1">
      <alignment horizontal="right"/>
    </xf>
    <xf numFmtId="0" fontId="1" fillId="0" borderId="1" xfId="3" applyFont="1" applyBorder="1"/>
    <xf numFmtId="164" fontId="1" fillId="0" borderId="1" xfId="3" applyNumberFormat="1" applyFont="1" applyBorder="1"/>
    <xf numFmtId="10" fontId="1" fillId="0" borderId="1" xfId="4" applyNumberFormat="1" applyFont="1" applyBorder="1"/>
    <xf numFmtId="0" fontId="5" fillId="0" borderId="3" xfId="2" applyAlignment="1">
      <alignment horizontal="center" wrapText="1"/>
    </xf>
    <xf numFmtId="166" fontId="5" fillId="0" borderId="3" xfId="2" applyNumberFormat="1" applyAlignment="1">
      <alignment horizontal="center" wrapText="1"/>
    </xf>
    <xf numFmtId="165" fontId="5" fillId="0" borderId="3" xfId="2" applyNumberFormat="1" applyAlignment="1">
      <alignment horizontal="center" wrapText="1"/>
    </xf>
    <xf numFmtId="0" fontId="4" fillId="0" borderId="0" xfId="3" applyFont="1" applyAlignment="1">
      <alignment horizontal="right"/>
    </xf>
    <xf numFmtId="165" fontId="1" fillId="0" borderId="0" xfId="1" applyFont="1" applyBorder="1"/>
    <xf numFmtId="10" fontId="1" fillId="0" borderId="0" xfId="4" applyNumberFormat="1" applyFont="1" applyBorder="1"/>
    <xf numFmtId="165" fontId="0" fillId="0" borderId="0" xfId="1" applyFont="1" applyBorder="1"/>
    <xf numFmtId="165" fontId="0" fillId="0" borderId="0" xfId="1" applyFont="1"/>
    <xf numFmtId="0" fontId="3" fillId="0" borderId="0" xfId="5" applyAlignment="1">
      <alignment horizontal="center"/>
    </xf>
  </cellXfs>
  <cellStyles count="6">
    <cellStyle name="Currency#TnBmtWgHPaJxhJTzWqIF57iFCp6U8dDpucAiqVBvUVg=" xfId="1" xr:uid="{00000000-0005-0000-0000-000005000000}"/>
    <cellStyle name="Heading 2#M/4h8KgHQiHqjnGu7h7ek/6AZrxFTfLlpoOXfGR7ZCY=" xfId="2" xr:uid="{00000000-0005-0000-0000-000006000000}"/>
    <cellStyle name="Normal" xfId="0" builtinId="0"/>
    <cellStyle name="Normal#pfnQYTawpRfvyXhpSYr5HHQNLCkUQo3CS6qe2HEmoH0=" xfId="3" xr:uid="{00000000-0005-0000-0000-000007000000}"/>
    <cellStyle name="Percent#AXI/IQ2h0ikfedxs5rhPNoM656YV3sIj06bE+yQfVDY=" xfId="4" xr:uid="{00000000-0005-0000-0000-000008000000}"/>
    <cellStyle name="Title#DfyRjMCxEha0w55jVc1dmTJqOtSV2KqdTKw224CaA/Q=" xfId="5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41"/>
  <sheetViews>
    <sheetView showGridLines="0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defaultColWidth="8.85546875" defaultRowHeight="15.75" x14ac:dyDescent="0.25"/>
  <cols>
    <col min="1" max="1" width="13.85546875" style="2" customWidth="1"/>
    <col min="2" max="2" width="12.28515625" style="3" customWidth="1"/>
    <col min="3" max="3" width="19.7109375" style="9" customWidth="1"/>
    <col min="4" max="4" width="11.7109375" style="7" customWidth="1"/>
    <col min="5" max="5" width="16.7109375" style="7" customWidth="1"/>
    <col min="6" max="6" width="11.85546875" style="7" customWidth="1"/>
    <col min="7" max="7" width="16.28515625" style="8" customWidth="1"/>
    <col min="8" max="8" width="16" style="7" customWidth="1"/>
    <col min="9" max="16384" width="8.85546875" style="2"/>
  </cols>
  <sheetData>
    <row r="1" spans="1:10" ht="23.25" x14ac:dyDescent="0.35">
      <c r="A1" s="31" t="s">
        <v>13</v>
      </c>
      <c r="B1" s="31"/>
      <c r="C1" s="31"/>
      <c r="D1" s="31"/>
      <c r="E1" s="31"/>
      <c r="F1" s="31"/>
      <c r="G1" s="31"/>
      <c r="H1" s="31"/>
    </row>
    <row r="3" spans="1:10" x14ac:dyDescent="0.25">
      <c r="A3" s="19" t="s">
        <v>0</v>
      </c>
      <c r="B3" s="16">
        <v>22000</v>
      </c>
      <c r="E3" s="8" t="s">
        <v>11</v>
      </c>
    </row>
    <row r="4" spans="1:10" ht="16.5" thickBot="1" x14ac:dyDescent="0.3">
      <c r="A4" s="19" t="s">
        <v>1</v>
      </c>
      <c r="B4" s="20">
        <v>3</v>
      </c>
      <c r="D4" s="8"/>
      <c r="E4" s="8" t="s">
        <v>10</v>
      </c>
    </row>
    <row r="5" spans="1:10" ht="16.5" thickBot="1" x14ac:dyDescent="0.3">
      <c r="A5" s="19" t="s">
        <v>2</v>
      </c>
      <c r="B5" s="22">
        <v>2.9000000000000001E-2</v>
      </c>
      <c r="E5" s="18">
        <f>SUM(E10:E41)</f>
        <v>898.01911661100189</v>
      </c>
    </row>
    <row r="6" spans="1:10" x14ac:dyDescent="0.25">
      <c r="A6" s="19" t="s">
        <v>8</v>
      </c>
      <c r="B6" s="21">
        <f>-PMT(B5/12,B4*12,B3)</f>
        <v>638.81751818678151</v>
      </c>
    </row>
    <row r="7" spans="1:10" x14ac:dyDescent="0.25">
      <c r="B7" s="4"/>
    </row>
    <row r="8" spans="1:10" s="6" customFormat="1" ht="35.25" thickBot="1" x14ac:dyDescent="0.35">
      <c r="B8" s="23" t="s">
        <v>3</v>
      </c>
      <c r="C8" s="24" t="s">
        <v>12</v>
      </c>
      <c r="D8" s="25" t="s">
        <v>4</v>
      </c>
      <c r="E8" s="25" t="s">
        <v>6</v>
      </c>
      <c r="F8" s="25" t="s">
        <v>7</v>
      </c>
      <c r="G8" s="25" t="s">
        <v>5</v>
      </c>
      <c r="H8" s="25" t="s">
        <v>9</v>
      </c>
      <c r="I8" s="5"/>
      <c r="J8" s="5"/>
    </row>
    <row r="9" spans="1:10" ht="16.5" thickTop="1" x14ac:dyDescent="0.25">
      <c r="B9" s="10"/>
      <c r="C9" s="11"/>
      <c r="D9" s="12"/>
      <c r="E9" s="12"/>
      <c r="F9" s="12"/>
      <c r="G9" s="13">
        <f>B3</f>
        <v>22000</v>
      </c>
      <c r="H9" s="12"/>
      <c r="I9" s="5"/>
      <c r="J9" s="5"/>
    </row>
    <row r="10" spans="1:10" x14ac:dyDescent="0.25">
      <c r="B10" s="14">
        <v>1</v>
      </c>
      <c r="C10" s="15">
        <v>43831</v>
      </c>
      <c r="D10" s="16">
        <f>IF(G9&gt;$B$6,$B$6,G9+E10)</f>
        <v>638.81751818678151</v>
      </c>
      <c r="E10" s="16">
        <f t="shared" ref="E10:E41" si="0">G9*$B$5/12</f>
        <v>53.166666666666664</v>
      </c>
      <c r="F10" s="16"/>
      <c r="G10" s="17">
        <f t="shared" ref="G10:G41" si="1">G9-D10+E10-F10</f>
        <v>21414.349148479887</v>
      </c>
      <c r="H10" s="16">
        <f t="shared" ref="H10:H41" si="2">D10+F10+H9</f>
        <v>638.81751818678151</v>
      </c>
    </row>
    <row r="11" spans="1:10" x14ac:dyDescent="0.25">
      <c r="B11" s="14">
        <v>2</v>
      </c>
      <c r="C11" s="15">
        <v>43862</v>
      </c>
      <c r="D11" s="16">
        <f t="shared" ref="D11:D41" si="3">IF(G10&gt;$B$6,$B$6,G10+E11)</f>
        <v>638.81751818678151</v>
      </c>
      <c r="E11" s="16">
        <f t="shared" si="0"/>
        <v>51.751343775493062</v>
      </c>
      <c r="F11" s="16"/>
      <c r="G11" s="17">
        <f t="shared" si="1"/>
        <v>20827.282974068599</v>
      </c>
      <c r="H11" s="16">
        <f t="shared" si="2"/>
        <v>1277.635036373563</v>
      </c>
    </row>
    <row r="12" spans="1:10" x14ac:dyDescent="0.25">
      <c r="B12" s="14">
        <v>3</v>
      </c>
      <c r="C12" s="15">
        <v>43891</v>
      </c>
      <c r="D12" s="16">
        <f t="shared" si="3"/>
        <v>638.81751818678151</v>
      </c>
      <c r="E12" s="16">
        <f t="shared" si="0"/>
        <v>50.332600520665785</v>
      </c>
      <c r="F12" s="16"/>
      <c r="G12" s="17">
        <f t="shared" si="1"/>
        <v>20238.798056402484</v>
      </c>
      <c r="H12" s="16">
        <f t="shared" si="2"/>
        <v>1916.4525545603447</v>
      </c>
    </row>
    <row r="13" spans="1:10" x14ac:dyDescent="0.25">
      <c r="B13" s="14">
        <v>4</v>
      </c>
      <c r="C13" s="15">
        <v>43922</v>
      </c>
      <c r="D13" s="16">
        <f t="shared" si="3"/>
        <v>638.81751818678151</v>
      </c>
      <c r="E13" s="16">
        <f t="shared" si="0"/>
        <v>48.910428636306001</v>
      </c>
      <c r="F13" s="16"/>
      <c r="G13" s="17">
        <f t="shared" si="1"/>
        <v>19648.89096685201</v>
      </c>
      <c r="H13" s="16">
        <f t="shared" si="2"/>
        <v>2555.2700727471261</v>
      </c>
    </row>
    <row r="14" spans="1:10" x14ac:dyDescent="0.25">
      <c r="B14" s="14">
        <v>5</v>
      </c>
      <c r="C14" s="15">
        <v>43952</v>
      </c>
      <c r="D14" s="16">
        <f t="shared" si="3"/>
        <v>638.81751818678151</v>
      </c>
      <c r="E14" s="16">
        <f t="shared" si="0"/>
        <v>47.484819836559033</v>
      </c>
      <c r="F14" s="16"/>
      <c r="G14" s="17">
        <f t="shared" si="1"/>
        <v>19057.558268501787</v>
      </c>
      <c r="H14" s="16">
        <f t="shared" si="2"/>
        <v>3194.0875909339074</v>
      </c>
    </row>
    <row r="15" spans="1:10" x14ac:dyDescent="0.25">
      <c r="B15" s="14">
        <v>6</v>
      </c>
      <c r="C15" s="15">
        <v>43983</v>
      </c>
      <c r="D15" s="16">
        <f t="shared" si="3"/>
        <v>638.81751818678151</v>
      </c>
      <c r="E15" s="16">
        <f t="shared" si="0"/>
        <v>46.055765815545989</v>
      </c>
      <c r="F15" s="16">
        <v>500</v>
      </c>
      <c r="G15" s="17">
        <f t="shared" si="1"/>
        <v>17964.796516130551</v>
      </c>
      <c r="H15" s="16">
        <f t="shared" si="2"/>
        <v>4332.9051091206893</v>
      </c>
    </row>
    <row r="16" spans="1:10" x14ac:dyDescent="0.25">
      <c r="B16" s="14">
        <v>7</v>
      </c>
      <c r="C16" s="15">
        <v>44013</v>
      </c>
      <c r="D16" s="16">
        <f t="shared" si="3"/>
        <v>638.81751818678151</v>
      </c>
      <c r="E16" s="16">
        <f t="shared" si="0"/>
        <v>43.414924913982169</v>
      </c>
      <c r="F16" s="16"/>
      <c r="G16" s="17">
        <f t="shared" si="1"/>
        <v>17369.393922857751</v>
      </c>
      <c r="H16" s="16">
        <f t="shared" si="2"/>
        <v>4971.7226273074712</v>
      </c>
    </row>
    <row r="17" spans="2:8" x14ac:dyDescent="0.25">
      <c r="B17" s="14">
        <v>8</v>
      </c>
      <c r="C17" s="15">
        <v>44044</v>
      </c>
      <c r="D17" s="16">
        <f t="shared" si="3"/>
        <v>638.81751818678151</v>
      </c>
      <c r="E17" s="16">
        <f t="shared" si="0"/>
        <v>41.976035313572901</v>
      </c>
      <c r="F17" s="16"/>
      <c r="G17" s="17">
        <f t="shared" si="1"/>
        <v>16772.552439984542</v>
      </c>
      <c r="H17" s="16">
        <f t="shared" si="2"/>
        <v>5610.540145494253</v>
      </c>
    </row>
    <row r="18" spans="2:8" x14ac:dyDescent="0.25">
      <c r="B18" s="14">
        <v>9</v>
      </c>
      <c r="C18" s="15">
        <v>44075</v>
      </c>
      <c r="D18" s="16">
        <f t="shared" si="3"/>
        <v>638.81751818678151</v>
      </c>
      <c r="E18" s="16">
        <f t="shared" si="0"/>
        <v>40.533668396629309</v>
      </c>
      <c r="F18" s="16"/>
      <c r="G18" s="17">
        <f t="shared" si="1"/>
        <v>16174.26859019439</v>
      </c>
      <c r="H18" s="16">
        <f t="shared" si="2"/>
        <v>6249.3576636810349</v>
      </c>
    </row>
    <row r="19" spans="2:8" x14ac:dyDescent="0.25">
      <c r="B19" s="14">
        <v>10</v>
      </c>
      <c r="C19" s="15">
        <v>44105</v>
      </c>
      <c r="D19" s="16">
        <f t="shared" si="3"/>
        <v>638.81751818678151</v>
      </c>
      <c r="E19" s="16">
        <f t="shared" si="0"/>
        <v>39.087815759636442</v>
      </c>
      <c r="F19" s="16"/>
      <c r="G19" s="17">
        <f t="shared" si="1"/>
        <v>15574.538887767245</v>
      </c>
      <c r="H19" s="16">
        <f t="shared" si="2"/>
        <v>6888.1751818678167</v>
      </c>
    </row>
    <row r="20" spans="2:8" x14ac:dyDescent="0.25">
      <c r="B20" s="14">
        <v>11</v>
      </c>
      <c r="C20" s="15">
        <v>44136</v>
      </c>
      <c r="D20" s="16">
        <f t="shared" si="3"/>
        <v>638.81751818678151</v>
      </c>
      <c r="E20" s="16">
        <f t="shared" si="0"/>
        <v>37.638468978770845</v>
      </c>
      <c r="F20" s="16"/>
      <c r="G20" s="17">
        <f t="shared" si="1"/>
        <v>14973.359838559234</v>
      </c>
      <c r="H20" s="16">
        <f t="shared" si="2"/>
        <v>7526.9927000545986</v>
      </c>
    </row>
    <row r="21" spans="2:8" x14ac:dyDescent="0.25">
      <c r="B21" s="14">
        <v>12</v>
      </c>
      <c r="C21" s="15">
        <v>44166</v>
      </c>
      <c r="D21" s="16">
        <f t="shared" si="3"/>
        <v>638.81751818678151</v>
      </c>
      <c r="E21" s="16">
        <f t="shared" si="0"/>
        <v>36.185619609851486</v>
      </c>
      <c r="F21" s="16">
        <v>500</v>
      </c>
      <c r="G21" s="17">
        <f t="shared" si="1"/>
        <v>13870.727939982304</v>
      </c>
      <c r="H21" s="16">
        <f t="shared" si="2"/>
        <v>8665.8102182413804</v>
      </c>
    </row>
    <row r="22" spans="2:8" x14ac:dyDescent="0.25">
      <c r="B22" s="14">
        <v>13</v>
      </c>
      <c r="C22" s="15">
        <v>44197</v>
      </c>
      <c r="D22" s="16">
        <f t="shared" si="3"/>
        <v>638.81751818678151</v>
      </c>
      <c r="E22" s="16">
        <f t="shared" si="0"/>
        <v>33.520925854957234</v>
      </c>
      <c r="F22" s="16"/>
      <c r="G22" s="17">
        <f t="shared" si="1"/>
        <v>13265.431347650479</v>
      </c>
      <c r="H22" s="16">
        <f t="shared" si="2"/>
        <v>9304.6277364281614</v>
      </c>
    </row>
    <row r="23" spans="2:8" x14ac:dyDescent="0.25">
      <c r="B23" s="14">
        <v>14</v>
      </c>
      <c r="C23" s="15">
        <v>44228</v>
      </c>
      <c r="D23" s="16">
        <f t="shared" si="3"/>
        <v>638.81751818678151</v>
      </c>
      <c r="E23" s="16">
        <f t="shared" si="0"/>
        <v>32.058125756821994</v>
      </c>
      <c r="F23" s="16"/>
      <c r="G23" s="17">
        <f t="shared" si="1"/>
        <v>12658.671955220521</v>
      </c>
      <c r="H23" s="16">
        <f t="shared" si="2"/>
        <v>9943.4452546149423</v>
      </c>
    </row>
    <row r="24" spans="2:8" x14ac:dyDescent="0.25">
      <c r="B24" s="14">
        <v>15</v>
      </c>
      <c r="C24" s="15">
        <v>44256</v>
      </c>
      <c r="D24" s="16">
        <f t="shared" si="3"/>
        <v>638.81751818678151</v>
      </c>
      <c r="E24" s="16">
        <f t="shared" si="0"/>
        <v>30.591790558449592</v>
      </c>
      <c r="F24" s="16"/>
      <c r="G24" s="17">
        <f t="shared" si="1"/>
        <v>12050.446227592191</v>
      </c>
      <c r="H24" s="16">
        <f t="shared" si="2"/>
        <v>10582.262772801723</v>
      </c>
    </row>
    <row r="25" spans="2:8" x14ac:dyDescent="0.25">
      <c r="B25" s="14">
        <v>16</v>
      </c>
      <c r="C25" s="15">
        <v>44287</v>
      </c>
      <c r="D25" s="16">
        <f t="shared" si="3"/>
        <v>638.81751818678151</v>
      </c>
      <c r="E25" s="16">
        <f t="shared" si="0"/>
        <v>29.121911716681129</v>
      </c>
      <c r="F25" s="16"/>
      <c r="G25" s="17">
        <f t="shared" si="1"/>
        <v>11440.750621122092</v>
      </c>
      <c r="H25" s="16">
        <f t="shared" si="2"/>
        <v>11221.080290988504</v>
      </c>
    </row>
    <row r="26" spans="2:8" x14ac:dyDescent="0.25">
      <c r="B26" s="14">
        <v>17</v>
      </c>
      <c r="C26" s="15">
        <v>44317</v>
      </c>
      <c r="D26" s="16">
        <f t="shared" si="3"/>
        <v>638.81751818678151</v>
      </c>
      <c r="E26" s="16">
        <f t="shared" si="0"/>
        <v>27.648480667711723</v>
      </c>
      <c r="F26" s="16"/>
      <c r="G26" s="17">
        <f t="shared" si="1"/>
        <v>10829.581583603021</v>
      </c>
      <c r="H26" s="16">
        <f t="shared" si="2"/>
        <v>11859.897809175285</v>
      </c>
    </row>
    <row r="27" spans="2:8" x14ac:dyDescent="0.25">
      <c r="B27" s="14">
        <v>18</v>
      </c>
      <c r="C27" s="15">
        <v>44348</v>
      </c>
      <c r="D27" s="16">
        <f t="shared" si="3"/>
        <v>638.81751818678151</v>
      </c>
      <c r="E27" s="16">
        <f t="shared" si="0"/>
        <v>26.171488827040637</v>
      </c>
      <c r="F27" s="16">
        <v>500</v>
      </c>
      <c r="G27" s="17">
        <f t="shared" si="1"/>
        <v>9716.9355542432804</v>
      </c>
      <c r="H27" s="16">
        <f t="shared" si="2"/>
        <v>12998.715327362066</v>
      </c>
    </row>
    <row r="28" spans="2:8" x14ac:dyDescent="0.25">
      <c r="B28" s="14">
        <v>19</v>
      </c>
      <c r="C28" s="15">
        <v>44378</v>
      </c>
      <c r="D28" s="16">
        <f t="shared" si="3"/>
        <v>638.81751818678151</v>
      </c>
      <c r="E28" s="16">
        <f t="shared" si="0"/>
        <v>23.482594256087932</v>
      </c>
      <c r="F28" s="16"/>
      <c r="G28" s="17">
        <f t="shared" si="1"/>
        <v>9101.6006303125869</v>
      </c>
      <c r="H28" s="16">
        <f t="shared" si="2"/>
        <v>13637.532845548847</v>
      </c>
    </row>
    <row r="29" spans="2:8" x14ac:dyDescent="0.25">
      <c r="B29" s="14">
        <v>20</v>
      </c>
      <c r="C29" s="15">
        <v>44409</v>
      </c>
      <c r="D29" s="16">
        <f t="shared" si="3"/>
        <v>638.81751818678151</v>
      </c>
      <c r="E29" s="16">
        <f t="shared" si="0"/>
        <v>21.995534856588751</v>
      </c>
      <c r="F29" s="16"/>
      <c r="G29" s="17">
        <f t="shared" si="1"/>
        <v>8484.778646982395</v>
      </c>
      <c r="H29" s="16">
        <f t="shared" si="2"/>
        <v>14276.350363735628</v>
      </c>
    </row>
    <row r="30" spans="2:8" x14ac:dyDescent="0.25">
      <c r="B30" s="14">
        <v>21</v>
      </c>
      <c r="C30" s="15">
        <v>44440</v>
      </c>
      <c r="D30" s="16">
        <f t="shared" si="3"/>
        <v>638.81751818678151</v>
      </c>
      <c r="E30" s="16">
        <f t="shared" si="0"/>
        <v>20.504881730207455</v>
      </c>
      <c r="F30" s="16"/>
      <c r="G30" s="17">
        <f t="shared" si="1"/>
        <v>7866.4660105258208</v>
      </c>
      <c r="H30" s="16">
        <f t="shared" si="2"/>
        <v>14915.167881922409</v>
      </c>
    </row>
    <row r="31" spans="2:8" x14ac:dyDescent="0.25">
      <c r="B31" s="14">
        <v>22</v>
      </c>
      <c r="C31" s="15">
        <v>44470</v>
      </c>
      <c r="D31" s="16">
        <f t="shared" si="3"/>
        <v>638.81751818678151</v>
      </c>
      <c r="E31" s="16">
        <f t="shared" si="0"/>
        <v>19.010626192104066</v>
      </c>
      <c r="F31" s="16"/>
      <c r="G31" s="17">
        <f t="shared" si="1"/>
        <v>7246.6591185311427</v>
      </c>
      <c r="H31" s="16">
        <f t="shared" si="2"/>
        <v>15553.98540010919</v>
      </c>
    </row>
    <row r="32" spans="2:8" x14ac:dyDescent="0.25">
      <c r="B32" s="14">
        <v>23</v>
      </c>
      <c r="C32" s="15">
        <v>44501</v>
      </c>
      <c r="D32" s="16">
        <f t="shared" si="3"/>
        <v>638.81751818678151</v>
      </c>
      <c r="E32" s="16">
        <f t="shared" si="0"/>
        <v>17.512759536450265</v>
      </c>
      <c r="F32" s="16"/>
      <c r="G32" s="17">
        <f t="shared" si="1"/>
        <v>6625.354359880811</v>
      </c>
      <c r="H32" s="16">
        <f t="shared" si="2"/>
        <v>16192.802918295971</v>
      </c>
    </row>
    <row r="33" spans="2:8" x14ac:dyDescent="0.25">
      <c r="B33" s="14">
        <v>24</v>
      </c>
      <c r="C33" s="15">
        <v>44531</v>
      </c>
      <c r="D33" s="16">
        <f t="shared" si="3"/>
        <v>638.81751818678151</v>
      </c>
      <c r="E33" s="16">
        <f t="shared" si="0"/>
        <v>16.011273036378629</v>
      </c>
      <c r="F33" s="16">
        <v>500</v>
      </c>
      <c r="G33" s="17">
        <f t="shared" si="1"/>
        <v>5502.5481147304081</v>
      </c>
      <c r="H33" s="16">
        <f t="shared" si="2"/>
        <v>17331.620436482754</v>
      </c>
    </row>
    <row r="34" spans="2:8" x14ac:dyDescent="0.25">
      <c r="B34" s="14">
        <v>25</v>
      </c>
      <c r="C34" s="15">
        <v>44562</v>
      </c>
      <c r="D34" s="16">
        <f t="shared" si="3"/>
        <v>638.81751818678151</v>
      </c>
      <c r="E34" s="16">
        <f t="shared" si="0"/>
        <v>13.297824610598488</v>
      </c>
      <c r="F34" s="16"/>
      <c r="G34" s="17">
        <f t="shared" si="1"/>
        <v>4877.0284211542248</v>
      </c>
      <c r="H34" s="16">
        <f t="shared" si="2"/>
        <v>17970.437954669535</v>
      </c>
    </row>
    <row r="35" spans="2:8" x14ac:dyDescent="0.25">
      <c r="B35" s="14">
        <v>26</v>
      </c>
      <c r="C35" s="15">
        <v>44593</v>
      </c>
      <c r="D35" s="16">
        <f t="shared" si="3"/>
        <v>638.81751818678151</v>
      </c>
      <c r="E35" s="16">
        <f t="shared" si="0"/>
        <v>11.786152017789377</v>
      </c>
      <c r="F35" s="16"/>
      <c r="G35" s="17">
        <f t="shared" si="1"/>
        <v>4249.9970549852324</v>
      </c>
      <c r="H35" s="16">
        <f t="shared" si="2"/>
        <v>18609.255472856315</v>
      </c>
    </row>
    <row r="36" spans="2:8" x14ac:dyDescent="0.25">
      <c r="B36" s="14">
        <v>27</v>
      </c>
      <c r="C36" s="15">
        <v>44621</v>
      </c>
      <c r="D36" s="16">
        <f t="shared" si="3"/>
        <v>638.81751818678151</v>
      </c>
      <c r="E36" s="16">
        <f t="shared" si="0"/>
        <v>10.270826216214312</v>
      </c>
      <c r="F36" s="16"/>
      <c r="G36" s="17">
        <f t="shared" si="1"/>
        <v>3621.4503630146651</v>
      </c>
      <c r="H36" s="16">
        <f t="shared" si="2"/>
        <v>19248.072991043096</v>
      </c>
    </row>
    <row r="37" spans="2:8" x14ac:dyDescent="0.25">
      <c r="B37" s="14">
        <v>28</v>
      </c>
      <c r="C37" s="15">
        <v>44652</v>
      </c>
      <c r="D37" s="16">
        <f t="shared" si="3"/>
        <v>638.81751818678151</v>
      </c>
      <c r="E37" s="16">
        <f t="shared" si="0"/>
        <v>8.7518383772854413</v>
      </c>
      <c r="F37" s="16"/>
      <c r="G37" s="17">
        <f t="shared" si="1"/>
        <v>2991.384683205169</v>
      </c>
      <c r="H37" s="16">
        <f t="shared" si="2"/>
        <v>19886.890509229877</v>
      </c>
    </row>
    <row r="38" spans="2:8" x14ac:dyDescent="0.25">
      <c r="B38" s="14">
        <v>29</v>
      </c>
      <c r="C38" s="15">
        <v>44682</v>
      </c>
      <c r="D38" s="16">
        <f t="shared" si="3"/>
        <v>638.81751818678151</v>
      </c>
      <c r="E38" s="16">
        <f t="shared" si="0"/>
        <v>7.2291796510791597</v>
      </c>
      <c r="F38" s="16"/>
      <c r="G38" s="17">
        <f t="shared" si="1"/>
        <v>2359.7963446694666</v>
      </c>
      <c r="H38" s="16">
        <f t="shared" si="2"/>
        <v>20525.708027416658</v>
      </c>
    </row>
    <row r="39" spans="2:8" x14ac:dyDescent="0.25">
      <c r="B39" s="14">
        <v>30</v>
      </c>
      <c r="C39" s="15">
        <v>44713</v>
      </c>
      <c r="D39" s="16">
        <f t="shared" si="3"/>
        <v>638.81751818678151</v>
      </c>
      <c r="E39" s="16">
        <f t="shared" si="0"/>
        <v>5.7028411662845455</v>
      </c>
      <c r="F39" s="16"/>
      <c r="G39" s="17">
        <f t="shared" si="1"/>
        <v>1726.6816676489698</v>
      </c>
      <c r="H39" s="16">
        <f t="shared" si="2"/>
        <v>21164.525545603439</v>
      </c>
    </row>
    <row r="40" spans="2:8" x14ac:dyDescent="0.25">
      <c r="B40" s="14">
        <v>31</v>
      </c>
      <c r="C40" s="15">
        <v>44743</v>
      </c>
      <c r="D40" s="16">
        <f t="shared" si="3"/>
        <v>638.81751818678151</v>
      </c>
      <c r="E40" s="16">
        <f t="shared" si="0"/>
        <v>4.1728140301516774</v>
      </c>
      <c r="F40" s="16"/>
      <c r="G40" s="17">
        <f t="shared" si="1"/>
        <v>1092.03696349234</v>
      </c>
      <c r="H40" s="16">
        <f t="shared" si="2"/>
        <v>21803.34306379022</v>
      </c>
    </row>
    <row r="41" spans="2:8" x14ac:dyDescent="0.25">
      <c r="B41" s="14">
        <v>32</v>
      </c>
      <c r="C41" s="15">
        <v>44774</v>
      </c>
      <c r="D41" s="16">
        <f t="shared" si="3"/>
        <v>638.81751818678151</v>
      </c>
      <c r="E41" s="16">
        <f t="shared" si="0"/>
        <v>2.6390893284398218</v>
      </c>
      <c r="F41" s="16"/>
      <c r="G41" s="17">
        <f t="shared" si="1"/>
        <v>455.85853463399826</v>
      </c>
      <c r="H41" s="16">
        <f t="shared" si="2"/>
        <v>22442.160581977001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 xml:space="preserve">&amp;C&amp;A
</oddHeader>
    <oddFooter>&amp;L&amp;P&amp;R&amp;D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8BF1-9BA5-443C-BEC5-F5456F7B5B7E}">
  <sheetPr>
    <tabColor theme="9"/>
    <pageSetUpPr fitToPage="1"/>
  </sheetPr>
  <dimension ref="A1:J40"/>
  <sheetViews>
    <sheetView showGridLines="0" tabSelected="1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29" sqref="H29"/>
    </sheetView>
  </sheetViews>
  <sheetFormatPr defaultColWidth="8.85546875" defaultRowHeight="15.75" x14ac:dyDescent="0.25"/>
  <cols>
    <col min="1" max="1" width="13.85546875" style="2" customWidth="1"/>
    <col min="2" max="2" width="12.28515625" style="3" customWidth="1"/>
    <col min="3" max="3" width="19.7109375" style="9" customWidth="1"/>
    <col min="4" max="4" width="11.7109375" style="7" customWidth="1"/>
    <col min="5" max="5" width="16.7109375" style="7" customWidth="1"/>
    <col min="6" max="6" width="11.85546875" style="7" bestFit="1" customWidth="1"/>
    <col min="7" max="7" width="16.28515625" style="8" customWidth="1"/>
    <col min="8" max="8" width="16" style="7" customWidth="1"/>
    <col min="9" max="16384" width="8.85546875" style="2"/>
  </cols>
  <sheetData>
    <row r="1" spans="1:10" ht="23.25" x14ac:dyDescent="0.35">
      <c r="A1" s="31" t="s">
        <v>13</v>
      </c>
      <c r="B1" s="31"/>
      <c r="C1" s="31"/>
      <c r="D1" s="31"/>
      <c r="E1" s="31"/>
      <c r="F1" s="31"/>
      <c r="G1" s="31"/>
      <c r="H1" s="31"/>
    </row>
    <row r="3" spans="1:10" x14ac:dyDescent="0.25">
      <c r="A3" s="19" t="s">
        <v>0</v>
      </c>
      <c r="B3" s="16">
        <v>14000</v>
      </c>
      <c r="E3" s="8" t="s">
        <v>11</v>
      </c>
    </row>
    <row r="4" spans="1:10" ht="16.5" thickBot="1" x14ac:dyDescent="0.3">
      <c r="A4" s="19" t="s">
        <v>1</v>
      </c>
      <c r="B4" s="20">
        <v>3</v>
      </c>
      <c r="D4" s="8"/>
      <c r="E4" s="8" t="s">
        <v>10</v>
      </c>
    </row>
    <row r="5" spans="1:10" ht="16.5" thickBot="1" x14ac:dyDescent="0.3">
      <c r="A5" s="19" t="s">
        <v>2</v>
      </c>
      <c r="B5" s="22">
        <v>1.9E-2</v>
      </c>
      <c r="E5" s="18">
        <f>SUM(E10:E40)</f>
        <v>353.00525433410684</v>
      </c>
    </row>
    <row r="6" spans="1:10" x14ac:dyDescent="0.25">
      <c r="A6" s="19" t="s">
        <v>8</v>
      </c>
      <c r="B6" s="21">
        <f>-PMT(B5/12,B4*12,B3)</f>
        <v>400.38521412433414</v>
      </c>
    </row>
    <row r="7" spans="1:10" x14ac:dyDescent="0.25">
      <c r="B7" s="4"/>
    </row>
    <row r="8" spans="1:10" s="6" customFormat="1" ht="35.25" thickBot="1" x14ac:dyDescent="0.35">
      <c r="B8" s="23" t="s">
        <v>3</v>
      </c>
      <c r="C8" s="24" t="s">
        <v>12</v>
      </c>
      <c r="D8" s="25" t="s">
        <v>4</v>
      </c>
      <c r="E8" s="25" t="s">
        <v>6</v>
      </c>
      <c r="F8" s="25" t="s">
        <v>7</v>
      </c>
      <c r="G8" s="25" t="s">
        <v>5</v>
      </c>
      <c r="H8" s="25" t="s">
        <v>9</v>
      </c>
      <c r="I8" s="5"/>
      <c r="J8" s="5"/>
    </row>
    <row r="9" spans="1:10" ht="16.5" thickTop="1" x14ac:dyDescent="0.25">
      <c r="B9" s="10"/>
      <c r="C9" s="11"/>
      <c r="D9" s="12"/>
      <c r="E9" s="12"/>
      <c r="F9" s="12"/>
      <c r="G9" s="13">
        <f>B3</f>
        <v>14000</v>
      </c>
      <c r="H9" s="12"/>
      <c r="I9" s="5"/>
      <c r="J9" s="5"/>
    </row>
    <row r="10" spans="1:10" x14ac:dyDescent="0.25">
      <c r="B10" s="14">
        <v>1</v>
      </c>
      <c r="C10" s="15">
        <v>43831</v>
      </c>
      <c r="D10" s="16">
        <f>IF(G9&gt;$B$6,$B$6,G9+E10)</f>
        <v>400.38521412433414</v>
      </c>
      <c r="E10" s="16">
        <f t="shared" ref="E10:E40" si="0">G9*$B$5/12</f>
        <v>22.166666666666668</v>
      </c>
      <c r="F10" s="16"/>
      <c r="G10" s="17">
        <f t="shared" ref="G10:G40" si="1">G9-D10+E10-F10</f>
        <v>13621.781452542333</v>
      </c>
      <c r="H10" s="16">
        <f t="shared" ref="H10:H40" si="2">D10+F10+H9</f>
        <v>400.38521412433414</v>
      </c>
    </row>
    <row r="11" spans="1:10" x14ac:dyDescent="0.25">
      <c r="B11" s="14">
        <v>2</v>
      </c>
      <c r="C11" s="15">
        <v>43862</v>
      </c>
      <c r="D11" s="16">
        <f t="shared" ref="D11:D40" si="3">IF(G10&gt;$B$6,$B$6,G10+E11)</f>
        <v>400.38521412433414</v>
      </c>
      <c r="E11" s="16">
        <f t="shared" si="0"/>
        <v>21.567820633192028</v>
      </c>
      <c r="F11" s="16"/>
      <c r="G11" s="17">
        <f t="shared" si="1"/>
        <v>13242.964059051192</v>
      </c>
      <c r="H11" s="16">
        <f t="shared" si="2"/>
        <v>800.77042824866828</v>
      </c>
    </row>
    <row r="12" spans="1:10" x14ac:dyDescent="0.25">
      <c r="B12" s="14">
        <v>3</v>
      </c>
      <c r="C12" s="15">
        <v>43891</v>
      </c>
      <c r="D12" s="16">
        <f t="shared" si="3"/>
        <v>400.38521412433414</v>
      </c>
      <c r="E12" s="16">
        <f t="shared" si="0"/>
        <v>20.968026426831052</v>
      </c>
      <c r="F12" s="16"/>
      <c r="G12" s="17">
        <f t="shared" si="1"/>
        <v>12863.54687135369</v>
      </c>
      <c r="H12" s="16">
        <f t="shared" si="2"/>
        <v>1201.1556423730024</v>
      </c>
    </row>
    <row r="13" spans="1:10" x14ac:dyDescent="0.25">
      <c r="B13" s="14">
        <v>4</v>
      </c>
      <c r="C13" s="15">
        <v>43922</v>
      </c>
      <c r="D13" s="16">
        <f t="shared" si="3"/>
        <v>400.38521412433414</v>
      </c>
      <c r="E13" s="16">
        <f t="shared" si="0"/>
        <v>20.367282546310008</v>
      </c>
      <c r="F13" s="16"/>
      <c r="G13" s="17">
        <f t="shared" si="1"/>
        <v>12483.528939775668</v>
      </c>
      <c r="H13" s="16">
        <f t="shared" si="2"/>
        <v>1601.5408564973366</v>
      </c>
    </row>
    <row r="14" spans="1:10" x14ac:dyDescent="0.25">
      <c r="B14" s="14">
        <v>5</v>
      </c>
      <c r="C14" s="15">
        <v>43952</v>
      </c>
      <c r="D14" s="16">
        <f t="shared" si="3"/>
        <v>400.38521412433414</v>
      </c>
      <c r="E14" s="16">
        <f t="shared" si="0"/>
        <v>19.765587487978141</v>
      </c>
      <c r="F14" s="16"/>
      <c r="G14" s="17">
        <f t="shared" si="1"/>
        <v>12102.909313139313</v>
      </c>
      <c r="H14" s="16">
        <f t="shared" si="2"/>
        <v>2001.9260706216708</v>
      </c>
    </row>
    <row r="15" spans="1:10" x14ac:dyDescent="0.25">
      <c r="B15" s="14">
        <v>6</v>
      </c>
      <c r="C15" s="15">
        <v>43983</v>
      </c>
      <c r="D15" s="16">
        <f t="shared" si="3"/>
        <v>400.38521412433414</v>
      </c>
      <c r="E15" s="16">
        <f t="shared" si="0"/>
        <v>19.162939745803911</v>
      </c>
      <c r="F15" s="16">
        <v>500</v>
      </c>
      <c r="G15" s="17">
        <f t="shared" si="1"/>
        <v>11221.687038760783</v>
      </c>
      <c r="H15" s="16">
        <f t="shared" si="2"/>
        <v>2902.3112847460052</v>
      </c>
    </row>
    <row r="16" spans="1:10" x14ac:dyDescent="0.25">
      <c r="B16" s="14">
        <v>7</v>
      </c>
      <c r="C16" s="15">
        <v>44013</v>
      </c>
      <c r="D16" s="16">
        <f t="shared" si="3"/>
        <v>400.38521412433414</v>
      </c>
      <c r="E16" s="16">
        <f t="shared" si="0"/>
        <v>17.767671144704572</v>
      </c>
      <c r="F16" s="16"/>
      <c r="G16" s="17">
        <f t="shared" si="1"/>
        <v>10839.069495781154</v>
      </c>
      <c r="H16" s="16">
        <f t="shared" si="2"/>
        <v>3302.6964988703394</v>
      </c>
    </row>
    <row r="17" spans="2:8" x14ac:dyDescent="0.25">
      <c r="B17" s="14">
        <v>8</v>
      </c>
      <c r="C17" s="15">
        <v>44044</v>
      </c>
      <c r="D17" s="16">
        <f t="shared" si="3"/>
        <v>400.38521412433414</v>
      </c>
      <c r="E17" s="16">
        <f t="shared" si="0"/>
        <v>17.161860034986827</v>
      </c>
      <c r="F17" s="16"/>
      <c r="G17" s="17">
        <f t="shared" si="1"/>
        <v>10455.846141691807</v>
      </c>
      <c r="H17" s="16">
        <f t="shared" si="2"/>
        <v>3703.0817129946736</v>
      </c>
    </row>
    <row r="18" spans="2:8" x14ac:dyDescent="0.25">
      <c r="B18" s="14">
        <v>9</v>
      </c>
      <c r="C18" s="15">
        <v>44075</v>
      </c>
      <c r="D18" s="16">
        <f t="shared" si="3"/>
        <v>400.38521412433414</v>
      </c>
      <c r="E18" s="16">
        <f t="shared" si="0"/>
        <v>16.555089724345361</v>
      </c>
      <c r="F18" s="16"/>
      <c r="G18" s="17">
        <f t="shared" si="1"/>
        <v>10072.016017291819</v>
      </c>
      <c r="H18" s="16">
        <f t="shared" si="2"/>
        <v>4103.4669271190078</v>
      </c>
    </row>
    <row r="19" spans="2:8" x14ac:dyDescent="0.25">
      <c r="B19" s="14">
        <v>10</v>
      </c>
      <c r="C19" s="15">
        <v>44105</v>
      </c>
      <c r="D19" s="16">
        <f t="shared" si="3"/>
        <v>400.38521412433414</v>
      </c>
      <c r="E19" s="16">
        <f t="shared" si="0"/>
        <v>15.947358694045379</v>
      </c>
      <c r="F19" s="16"/>
      <c r="G19" s="17">
        <f t="shared" si="1"/>
        <v>9687.578161861531</v>
      </c>
      <c r="H19" s="16">
        <f t="shared" si="2"/>
        <v>4503.852141243342</v>
      </c>
    </row>
    <row r="20" spans="2:8" x14ac:dyDescent="0.25">
      <c r="B20" s="14">
        <v>11</v>
      </c>
      <c r="C20" s="15">
        <v>44136</v>
      </c>
      <c r="D20" s="16">
        <f t="shared" si="3"/>
        <v>400.38521412433414</v>
      </c>
      <c r="E20" s="16">
        <f t="shared" si="0"/>
        <v>15.338665422947424</v>
      </c>
      <c r="F20" s="16"/>
      <c r="G20" s="17">
        <f t="shared" si="1"/>
        <v>9302.5316131601448</v>
      </c>
      <c r="H20" s="16">
        <f t="shared" si="2"/>
        <v>4904.2373553676762</v>
      </c>
    </row>
    <row r="21" spans="2:8" x14ac:dyDescent="0.25">
      <c r="B21" s="14">
        <v>12</v>
      </c>
      <c r="C21" s="15">
        <v>44166</v>
      </c>
      <c r="D21" s="16">
        <f t="shared" si="3"/>
        <v>400.38521412433414</v>
      </c>
      <c r="E21" s="16">
        <f t="shared" si="0"/>
        <v>14.729008387503562</v>
      </c>
      <c r="F21" s="16">
        <v>500</v>
      </c>
      <c r="G21" s="17">
        <f t="shared" si="1"/>
        <v>8416.8754074233148</v>
      </c>
      <c r="H21" s="16">
        <f t="shared" si="2"/>
        <v>5804.6225694920104</v>
      </c>
    </row>
    <row r="22" spans="2:8" x14ac:dyDescent="0.25">
      <c r="B22" s="14">
        <v>13</v>
      </c>
      <c r="C22" s="15">
        <v>44197</v>
      </c>
      <c r="D22" s="16">
        <f t="shared" si="3"/>
        <v>400.38521412433414</v>
      </c>
      <c r="E22" s="16">
        <f t="shared" si="0"/>
        <v>13.326719395086913</v>
      </c>
      <c r="F22" s="16"/>
      <c r="G22" s="17">
        <f t="shared" si="1"/>
        <v>8029.8169126940675</v>
      </c>
      <c r="H22" s="16">
        <f t="shared" si="2"/>
        <v>6205.0077836163446</v>
      </c>
    </row>
    <row r="23" spans="2:8" x14ac:dyDescent="0.25">
      <c r="B23" s="14">
        <v>14</v>
      </c>
      <c r="C23" s="15">
        <v>44228</v>
      </c>
      <c r="D23" s="16">
        <f t="shared" si="3"/>
        <v>400.38521412433414</v>
      </c>
      <c r="E23" s="16">
        <f t="shared" si="0"/>
        <v>12.713876778432272</v>
      </c>
      <c r="F23" s="16"/>
      <c r="G23" s="17">
        <f t="shared" si="1"/>
        <v>7642.1455753481659</v>
      </c>
      <c r="H23" s="16">
        <f t="shared" si="2"/>
        <v>6605.3929977406788</v>
      </c>
    </row>
    <row r="24" spans="2:8" x14ac:dyDescent="0.25">
      <c r="B24" s="14">
        <v>15</v>
      </c>
      <c r="C24" s="15">
        <v>44256</v>
      </c>
      <c r="D24" s="16">
        <f t="shared" si="3"/>
        <v>400.38521412433414</v>
      </c>
      <c r="E24" s="16">
        <f t="shared" si="0"/>
        <v>12.100063827634594</v>
      </c>
      <c r="F24" s="16"/>
      <c r="G24" s="17">
        <f t="shared" si="1"/>
        <v>7253.8604250514663</v>
      </c>
      <c r="H24" s="16">
        <f t="shared" si="2"/>
        <v>7005.778211865013</v>
      </c>
    </row>
    <row r="25" spans="2:8" x14ac:dyDescent="0.25">
      <c r="B25" s="14">
        <v>16</v>
      </c>
      <c r="C25" s="15">
        <v>44287</v>
      </c>
      <c r="D25" s="16">
        <f t="shared" si="3"/>
        <v>400.38521412433414</v>
      </c>
      <c r="E25" s="16">
        <f t="shared" si="0"/>
        <v>11.485279006331488</v>
      </c>
      <c r="F25" s="16"/>
      <c r="G25" s="17">
        <f t="shared" si="1"/>
        <v>6864.9604899334636</v>
      </c>
      <c r="H25" s="16">
        <f t="shared" si="2"/>
        <v>7406.1634259893472</v>
      </c>
    </row>
    <row r="26" spans="2:8" x14ac:dyDescent="0.25">
      <c r="B26" s="14">
        <v>17</v>
      </c>
      <c r="C26" s="15">
        <v>44317</v>
      </c>
      <c r="D26" s="16">
        <f t="shared" si="3"/>
        <v>400.38521412433414</v>
      </c>
      <c r="E26" s="16">
        <f t="shared" si="0"/>
        <v>10.869520775727985</v>
      </c>
      <c r="F26" s="16"/>
      <c r="G26" s="17">
        <f t="shared" si="1"/>
        <v>6475.4447965848576</v>
      </c>
      <c r="H26" s="16">
        <f t="shared" si="2"/>
        <v>7806.5486401136814</v>
      </c>
    </row>
    <row r="27" spans="2:8" x14ac:dyDescent="0.25">
      <c r="B27" s="14">
        <v>18</v>
      </c>
      <c r="C27" s="15">
        <v>44348</v>
      </c>
      <c r="D27" s="16">
        <f t="shared" si="3"/>
        <v>400.38521412433414</v>
      </c>
      <c r="E27" s="16">
        <f t="shared" si="0"/>
        <v>10.252787594592691</v>
      </c>
      <c r="F27" s="16">
        <v>500</v>
      </c>
      <c r="G27" s="17">
        <f t="shared" si="1"/>
        <v>5585.3123700551159</v>
      </c>
      <c r="H27" s="16">
        <f t="shared" si="2"/>
        <v>8706.9338542380156</v>
      </c>
    </row>
    <row r="28" spans="2:8" x14ac:dyDescent="0.25">
      <c r="B28" s="14">
        <v>19</v>
      </c>
      <c r="C28" s="15">
        <v>44378</v>
      </c>
      <c r="D28" s="16">
        <f t="shared" si="3"/>
        <v>400.38521412433414</v>
      </c>
      <c r="E28" s="16">
        <f t="shared" si="0"/>
        <v>8.8434112525872663</v>
      </c>
      <c r="F28" s="16"/>
      <c r="G28" s="17">
        <f t="shared" si="1"/>
        <v>5193.7705671833692</v>
      </c>
      <c r="H28" s="16">
        <f t="shared" si="2"/>
        <v>9107.3190683623488</v>
      </c>
    </row>
    <row r="29" spans="2:8" x14ac:dyDescent="0.25">
      <c r="B29" s="14">
        <v>20</v>
      </c>
      <c r="C29" s="15">
        <v>44409</v>
      </c>
      <c r="D29" s="16">
        <f t="shared" si="3"/>
        <v>400.38521412433414</v>
      </c>
      <c r="E29" s="16">
        <f t="shared" si="0"/>
        <v>8.2234700647070014</v>
      </c>
      <c r="F29" s="16"/>
      <c r="G29" s="17">
        <f t="shared" si="1"/>
        <v>4801.6088231237418</v>
      </c>
      <c r="H29" s="16">
        <f t="shared" si="2"/>
        <v>9507.7042824866821</v>
      </c>
    </row>
    <row r="30" spans="2:8" x14ac:dyDescent="0.25">
      <c r="B30" s="14">
        <v>21</v>
      </c>
      <c r="C30" s="15">
        <v>44440</v>
      </c>
      <c r="D30" s="16">
        <f t="shared" si="3"/>
        <v>400.38521412433414</v>
      </c>
      <c r="E30" s="16">
        <f t="shared" si="0"/>
        <v>7.6025473032792581</v>
      </c>
      <c r="F30" s="16"/>
      <c r="G30" s="17">
        <f t="shared" si="1"/>
        <v>4408.8261563026872</v>
      </c>
      <c r="H30" s="16">
        <f t="shared" si="2"/>
        <v>9908.0894966110154</v>
      </c>
    </row>
    <row r="31" spans="2:8" x14ac:dyDescent="0.25">
      <c r="B31" s="14">
        <v>22</v>
      </c>
      <c r="C31" s="15">
        <v>44470</v>
      </c>
      <c r="D31" s="16">
        <f t="shared" si="3"/>
        <v>400.38521412433414</v>
      </c>
      <c r="E31" s="16">
        <f t="shared" si="0"/>
        <v>6.9806414141459214</v>
      </c>
      <c r="F31" s="16"/>
      <c r="G31" s="17">
        <f t="shared" si="1"/>
        <v>4015.4215835924988</v>
      </c>
      <c r="H31" s="16">
        <f t="shared" si="2"/>
        <v>10308.474710735349</v>
      </c>
    </row>
    <row r="32" spans="2:8" x14ac:dyDescent="0.25">
      <c r="B32" s="14">
        <v>23</v>
      </c>
      <c r="C32" s="15">
        <v>44501</v>
      </c>
      <c r="D32" s="16">
        <f t="shared" si="3"/>
        <v>400.38521412433414</v>
      </c>
      <c r="E32" s="16">
        <f t="shared" si="0"/>
        <v>6.3577508406881229</v>
      </c>
      <c r="F32" s="16"/>
      <c r="G32" s="17">
        <f t="shared" si="1"/>
        <v>3621.3941203088525</v>
      </c>
      <c r="H32" s="16">
        <f t="shared" si="2"/>
        <v>10708.859924859682</v>
      </c>
    </row>
    <row r="33" spans="2:8" x14ac:dyDescent="0.25">
      <c r="B33" s="14">
        <v>24</v>
      </c>
      <c r="C33" s="15">
        <v>44531</v>
      </c>
      <c r="D33" s="16">
        <f t="shared" si="3"/>
        <v>400.38521412433414</v>
      </c>
      <c r="E33" s="16">
        <f t="shared" si="0"/>
        <v>5.7338740238223496</v>
      </c>
      <c r="F33" s="16">
        <v>500</v>
      </c>
      <c r="G33" s="17">
        <f t="shared" si="1"/>
        <v>2726.7427802083407</v>
      </c>
      <c r="H33" s="16">
        <f t="shared" si="2"/>
        <v>11609.245138984017</v>
      </c>
    </row>
    <row r="34" spans="2:8" x14ac:dyDescent="0.25">
      <c r="B34" s="14">
        <v>25</v>
      </c>
      <c r="C34" s="15">
        <v>44562</v>
      </c>
      <c r="D34" s="16">
        <f t="shared" si="3"/>
        <v>400.38521412433414</v>
      </c>
      <c r="E34" s="16">
        <f t="shared" si="0"/>
        <v>4.3173427353298726</v>
      </c>
      <c r="F34" s="16"/>
      <c r="G34" s="17">
        <f t="shared" si="1"/>
        <v>2330.6749088193365</v>
      </c>
      <c r="H34" s="16">
        <f t="shared" si="2"/>
        <v>12009.63035310835</v>
      </c>
    </row>
    <row r="35" spans="2:8" x14ac:dyDescent="0.25">
      <c r="B35" s="14">
        <v>26</v>
      </c>
      <c r="C35" s="15">
        <v>44593</v>
      </c>
      <c r="D35" s="16">
        <f t="shared" si="3"/>
        <v>400.38521412433414</v>
      </c>
      <c r="E35" s="16">
        <f t="shared" si="0"/>
        <v>3.6902352722972829</v>
      </c>
      <c r="F35" s="16"/>
      <c r="G35" s="17">
        <f t="shared" si="1"/>
        <v>1933.9799299672995</v>
      </c>
      <c r="H35" s="16">
        <f t="shared" si="2"/>
        <v>12410.015567232684</v>
      </c>
    </row>
    <row r="36" spans="2:8" x14ac:dyDescent="0.25">
      <c r="B36" s="14">
        <v>27</v>
      </c>
      <c r="C36" s="15">
        <v>44621</v>
      </c>
      <c r="D36" s="16">
        <f t="shared" si="3"/>
        <v>400.38521412433414</v>
      </c>
      <c r="E36" s="16">
        <f t="shared" si="0"/>
        <v>3.062134889114891</v>
      </c>
      <c r="F36" s="16"/>
      <c r="G36" s="17">
        <f t="shared" si="1"/>
        <v>1536.6568507320803</v>
      </c>
      <c r="H36" s="16">
        <f t="shared" si="2"/>
        <v>12810.400781357017</v>
      </c>
    </row>
    <row r="37" spans="2:8" x14ac:dyDescent="0.25">
      <c r="B37" s="14">
        <v>28</v>
      </c>
      <c r="C37" s="15">
        <v>44652</v>
      </c>
      <c r="D37" s="16">
        <f t="shared" si="3"/>
        <v>400.38521412433414</v>
      </c>
      <c r="E37" s="16">
        <f t="shared" si="0"/>
        <v>2.4330400136591273</v>
      </c>
      <c r="F37" s="16"/>
      <c r="G37" s="17">
        <f t="shared" si="1"/>
        <v>1138.7046766214053</v>
      </c>
      <c r="H37" s="16">
        <f t="shared" si="2"/>
        <v>13210.78599548135</v>
      </c>
    </row>
    <row r="38" spans="2:8" x14ac:dyDescent="0.25">
      <c r="B38" s="14">
        <v>29</v>
      </c>
      <c r="C38" s="15">
        <v>44682</v>
      </c>
      <c r="D38" s="16">
        <f t="shared" si="3"/>
        <v>400.38521412433414</v>
      </c>
      <c r="E38" s="16">
        <f t="shared" si="0"/>
        <v>1.8029490713172249</v>
      </c>
      <c r="F38" s="16"/>
      <c r="G38" s="17">
        <f t="shared" si="1"/>
        <v>740.12241156838832</v>
      </c>
      <c r="H38" s="16">
        <f t="shared" si="2"/>
        <v>13611.171209605684</v>
      </c>
    </row>
    <row r="39" spans="2:8" x14ac:dyDescent="0.25">
      <c r="B39" s="14">
        <v>30</v>
      </c>
      <c r="C39" s="15">
        <v>44713</v>
      </c>
      <c r="D39" s="16">
        <f t="shared" si="3"/>
        <v>400.38521412433414</v>
      </c>
      <c r="E39" s="16">
        <f t="shared" si="0"/>
        <v>1.1718604849832814</v>
      </c>
      <c r="F39" s="16"/>
      <c r="G39" s="17">
        <f t="shared" si="1"/>
        <v>340.90905792903743</v>
      </c>
      <c r="H39" s="16">
        <f t="shared" si="2"/>
        <v>14011.556423730017</v>
      </c>
    </row>
    <row r="40" spans="2:8" x14ac:dyDescent="0.25">
      <c r="B40" s="14">
        <v>31</v>
      </c>
      <c r="C40" s="15">
        <v>44743</v>
      </c>
      <c r="D40" s="16">
        <f t="shared" si="3"/>
        <v>341.44883060409177</v>
      </c>
      <c r="E40" s="16">
        <f t="shared" si="0"/>
        <v>0.53977267505430926</v>
      </c>
      <c r="F40" s="16"/>
      <c r="G40" s="17">
        <f t="shared" si="1"/>
        <v>-2.7755575615628914E-14</v>
      </c>
      <c r="H40" s="16">
        <f t="shared" si="2"/>
        <v>14353.005254334108</v>
      </c>
    </row>
  </sheetData>
  <mergeCells count="1">
    <mergeCell ref="A1:H1"/>
  </mergeCells>
  <pageMargins left="0.7" right="0.7" top="0.75" bottom="0.75" header="0.3" footer="0.3"/>
  <pageSetup scale="76" orientation="portrait" r:id="rId1"/>
  <headerFooter>
    <oddHeader xml:space="preserve">&amp;C&amp;A
</oddHeader>
    <oddFooter>&amp;L&amp;P&amp;R&amp;D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RowHeight="15" x14ac:dyDescent="0.25"/>
  <cols>
    <col min="1" max="1" width="13.85546875" style="1" customWidth="1"/>
    <col min="2" max="2" width="12.28515625" style="1" customWidth="1"/>
    <col min="3" max="3" width="14.28515625" style="1" customWidth="1"/>
    <col min="4" max="4" width="11.7109375" style="1" customWidth="1"/>
    <col min="5" max="5" width="16.7109375" style="1" customWidth="1"/>
  </cols>
  <sheetData>
    <row r="1" spans="1:5" ht="15.75" x14ac:dyDescent="0.25">
      <c r="A1" s="26" t="s">
        <v>0</v>
      </c>
      <c r="B1" s="27">
        <v>12000</v>
      </c>
      <c r="C1" s="9"/>
      <c r="D1" s="7"/>
    </row>
    <row r="2" spans="1:5" ht="15.75" x14ac:dyDescent="0.25">
      <c r="A2" s="26" t="s">
        <v>1</v>
      </c>
      <c r="B2" s="2">
        <v>3</v>
      </c>
      <c r="C2" s="9"/>
      <c r="D2" s="8"/>
    </row>
    <row r="3" spans="1:5" ht="15.75" x14ac:dyDescent="0.25">
      <c r="A3" s="26" t="s">
        <v>2</v>
      </c>
      <c r="B3" s="28">
        <v>4.9000000000000002E-2</v>
      </c>
      <c r="C3" s="9"/>
      <c r="D3" s="7"/>
    </row>
    <row r="4" spans="1:5" ht="15.75" x14ac:dyDescent="0.25">
      <c r="A4" s="26" t="s">
        <v>8</v>
      </c>
      <c r="B4" s="4">
        <f>-PMT(B3/12,B2*12,B1)</f>
        <v>359.1122397395302</v>
      </c>
      <c r="C4" s="9"/>
      <c r="D4" s="7"/>
    </row>
    <row r="6" spans="1:5" ht="15.75" x14ac:dyDescent="0.25">
      <c r="B6" s="4">
        <f>-PMT(B3/12,B2*12,B1)</f>
        <v>359.1122397395302</v>
      </c>
      <c r="C6" s="1">
        <v>3</v>
      </c>
      <c r="D6" s="1">
        <v>4</v>
      </c>
      <c r="E6" s="1">
        <v>5</v>
      </c>
    </row>
    <row r="7" spans="1:5" ht="15.75" x14ac:dyDescent="0.25">
      <c r="B7" s="28">
        <v>4.9000000000000002E-2</v>
      </c>
      <c r="C7" s="29">
        <f t="dataTable" ref="C7:E9" dt2D="1" dtr="1" r1="B2" r2="B3"/>
        <v>359.1122397395302</v>
      </c>
      <c r="D7" s="30">
        <v>275.80826492163794</v>
      </c>
      <c r="E7" s="30">
        <v>225.90544237950149</v>
      </c>
    </row>
    <row r="8" spans="1:5" ht="15.75" x14ac:dyDescent="0.25">
      <c r="B8" s="28">
        <v>3.9E-2</v>
      </c>
      <c r="C8" s="29">
        <v>353.75425419764258</v>
      </c>
      <c r="D8" s="30">
        <v>270.41200368811155</v>
      </c>
      <c r="E8" s="30">
        <v>220.45714729784339</v>
      </c>
    </row>
    <row r="9" spans="1:5" ht="15.75" x14ac:dyDescent="0.25">
      <c r="B9" s="28">
        <v>2.9000000000000001E-2</v>
      </c>
      <c r="C9" s="29">
        <v>348.44591901097175</v>
      </c>
      <c r="D9" s="30">
        <v>265.08189432750515</v>
      </c>
      <c r="E9" s="30">
        <v>215.09144108670679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nna xmlns="http://customxml.org">
  <kers>saD1M8p17bEhKrw6tEIVytxv7zeQIkNx7S3kpYBVuu0=</kers>
  <massa>3/11/2023 11:27:51 AM</massa>
  <hamilton>true</hamilton>
</senna>
</file>

<file path=customXml/itemProps1.xml><?xml version="1.0" encoding="utf-8"?>
<ds:datastoreItem xmlns:ds="http://schemas.openxmlformats.org/officeDocument/2006/customXml" ds:itemID="{E3D8B0C2-E275-40F8-894E-6DD0B1EBF4F6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NewHybrid</vt:lpstr>
      <vt:lpstr>Option2</vt:lpstr>
      <vt:lpstr>Working</vt:lpstr>
      <vt:lpstr>NewHybrid!Print_Titles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</cp:lastModifiedBy>
  <cp:lastPrinted>2023-03-11T17:57:06Z</cp:lastPrinted>
  <dcterms:created xsi:type="dcterms:W3CDTF">2010-07-03T19:58:00Z</dcterms:created>
  <dcterms:modified xsi:type="dcterms:W3CDTF">2023-03-11T18:04:10Z</dcterms:modified>
</cp:coreProperties>
</file>