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ss\Desktop\BCAP 1200\Excel\"/>
    </mc:Choice>
  </mc:AlternateContent>
  <xr:revisionPtr revIDLastSave="0" documentId="13_ncr:1_{CA05DAEE-3A3A-4AFB-821F-8AAEE46528C1}" xr6:coauthVersionLast="47" xr6:coauthVersionMax="47" xr10:uidLastSave="{00000000-0000-0000-0000-000000000000}"/>
  <bookViews>
    <workbookView xWindow="11055" yWindow="0" windowWidth="12945" windowHeight="12900" xr2:uid="{00000000-000D-0000-FFFF-FFFF00000000}"/>
  </bookViews>
  <sheets>
    <sheet name="Scores" sheetId="4" r:id="rId1"/>
    <sheet name="Grades" sheetId="3" r:id="rId2"/>
  </sheets>
  <definedNames>
    <definedName name="GradeScale">Grades!$B$4:$C$8</definedName>
    <definedName name="PossiblePtsMid">Scores!$D$7:$R$7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" i="4" l="1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10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U6" i="4"/>
  <c r="V6" i="4"/>
  <c r="W6" i="4"/>
  <c r="X6" i="4"/>
  <c r="Y6" i="4"/>
  <c r="Z6" i="4"/>
  <c r="AA6" i="4"/>
  <c r="AB6" i="4"/>
  <c r="D6" i="4"/>
  <c r="AB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T5" i="4"/>
  <c r="U5" i="4"/>
  <c r="V5" i="4"/>
  <c r="W5" i="4"/>
  <c r="X5" i="4"/>
  <c r="Y5" i="4"/>
  <c r="Z5" i="4"/>
  <c r="AA5" i="4"/>
  <c r="D5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T4" i="4"/>
  <c r="U4" i="4"/>
  <c r="V4" i="4"/>
  <c r="W4" i="4"/>
  <c r="X4" i="4"/>
  <c r="Y4" i="4"/>
  <c r="Z4" i="4"/>
  <c r="AA4" i="4"/>
  <c r="AB4" i="4"/>
  <c r="D4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10" i="4"/>
  <c r="B2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10" i="4"/>
  <c r="B3" i="4"/>
  <c r="AC7" i="4"/>
</calcChain>
</file>

<file path=xl/sharedStrings.xml><?xml version="1.0" encoding="utf-8"?>
<sst xmlns="http://schemas.openxmlformats.org/spreadsheetml/2006/main" count="91" uniqueCount="86">
  <si>
    <t>Last Name</t>
  </si>
  <si>
    <t xml:space="preserve">First Name </t>
  </si>
  <si>
    <t>ABERNETHY</t>
  </si>
  <si>
    <t>BLACKWELL</t>
  </si>
  <si>
    <t>BOHNET</t>
  </si>
  <si>
    <t>BRYAN</t>
  </si>
  <si>
    <t>CARPENELLO</t>
  </si>
  <si>
    <t>DONOHOE</t>
  </si>
  <si>
    <t>GILMORE</t>
  </si>
  <si>
    <t>KEIM</t>
  </si>
  <si>
    <t>LINAREZ</t>
  </si>
  <si>
    <t>JUSTIN</t>
  </si>
  <si>
    <t>LOPEZ</t>
  </si>
  <si>
    <t>MCGRATH</t>
  </si>
  <si>
    <t>MORRISON</t>
  </si>
  <si>
    <t>PRICE</t>
  </si>
  <si>
    <t>ROMIG</t>
  </si>
  <si>
    <t>NINA</t>
  </si>
  <si>
    <t>B</t>
  </si>
  <si>
    <t>F</t>
  </si>
  <si>
    <t>C</t>
  </si>
  <si>
    <t>A</t>
  </si>
  <si>
    <t>SYDNEY</t>
  </si>
  <si>
    <t>RAMAN</t>
  </si>
  <si>
    <t>IAN</t>
  </si>
  <si>
    <t>ANTOINETTE</t>
  </si>
  <si>
    <t>CHRISTIAN</t>
  </si>
  <si>
    <t>YOUHA</t>
  </si>
  <si>
    <t>KARA</t>
  </si>
  <si>
    <t>HENRY</t>
  </si>
  <si>
    <t>DAVID</t>
  </si>
  <si>
    <t>LINDSAY</t>
  </si>
  <si>
    <t>RIC</t>
  </si>
  <si>
    <t>CHARLES</t>
  </si>
  <si>
    <t>MOLLY</t>
  </si>
  <si>
    <t>JENNIFER</t>
  </si>
  <si>
    <t>LAVONN</t>
  </si>
  <si>
    <t>Look Up Table For Grades</t>
  </si>
  <si>
    <t>D</t>
  </si>
  <si>
    <t>table column #</t>
  </si>
  <si>
    <t>grading scale</t>
  </si>
  <si>
    <t>90 - 100%</t>
  </si>
  <si>
    <t>80 - 89%</t>
  </si>
  <si>
    <t>70 - 79%</t>
  </si>
  <si>
    <t>60 - 69%</t>
  </si>
  <si>
    <t>Below 60%</t>
  </si>
  <si>
    <t xml:space="preserve">Average </t>
  </si>
  <si>
    <t xml:space="preserve">Possible </t>
  </si>
  <si>
    <t>Assignment</t>
  </si>
  <si>
    <t>Coupon Extra Credit</t>
  </si>
  <si>
    <t>Extra Credit</t>
  </si>
  <si>
    <t>Asmnt #1 Windows A</t>
  </si>
  <si>
    <t>Asmnt #2 IE7</t>
  </si>
  <si>
    <t>Asmnt #3 Com Ccpts Email</t>
  </si>
  <si>
    <t>Assignment #4 File Mgt</t>
  </si>
  <si>
    <t xml:space="preserve"> Pretest</t>
  </si>
  <si>
    <t>Assignment#5 Offic</t>
  </si>
  <si>
    <t>Assignment #6 Word Unit A</t>
  </si>
  <si>
    <t>Microsoft Word Quiz</t>
  </si>
  <si>
    <t>Assignment 7 Word Unit B</t>
  </si>
  <si>
    <t>Microsoft Word Quiz 2</t>
  </si>
  <si>
    <t>Assignment #8 Word Unit C &amp; D</t>
  </si>
  <si>
    <t>MidTerm Hands On</t>
  </si>
  <si>
    <t>Midterm Exam Multiple Choice</t>
  </si>
  <si>
    <t>Assignment #9 Excel:UnitA</t>
  </si>
  <si>
    <t>Assignment #10 Excel Unit B</t>
  </si>
  <si>
    <t>Assignment #11 Excel: Unit C</t>
  </si>
  <si>
    <t>Excel Quiz</t>
  </si>
  <si>
    <t>Assignment #12</t>
  </si>
  <si>
    <t>Assignment #13 Access</t>
  </si>
  <si>
    <t>Assignment #14 Integration</t>
  </si>
  <si>
    <t>Post Test</t>
  </si>
  <si>
    <t>Letter Grade</t>
  </si>
  <si>
    <t xml:space="preserve">Lowest </t>
  </si>
  <si>
    <t xml:space="preserve">Highest </t>
  </si>
  <si>
    <t>PONOMARENK</t>
  </si>
  <si>
    <t>MOSKALET</t>
  </si>
  <si>
    <t>KAWAMURAS</t>
  </si>
  <si>
    <t>Grade Book</t>
  </si>
  <si>
    <t>Student</t>
  </si>
  <si>
    <t xml:space="preserve">Worksheet printed on </t>
  </si>
  <si>
    <t>Class size</t>
  </si>
  <si>
    <t>Class Drop Cut-Off Point</t>
  </si>
  <si>
    <t>Total Points</t>
  </si>
  <si>
    <t>Percent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</si>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</sst>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8"/>
      <color theme="3"/>
      <name val="Tw Cen MT Condensed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65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78"/>
    <xf numFmtId="0" fontId="1" fillId="0" borderId="0" xfId="78" applyAlignment="1">
      <alignment textRotation="180"/>
    </xf>
    <xf numFmtId="18" fontId="1" fillId="0" borderId="0" xfId="78" applyNumberFormat="1"/>
    <xf numFmtId="0" fontId="1" fillId="0" borderId="0" xfId="78" applyAlignment="1">
      <alignment horizontal="center"/>
    </xf>
    <xf numFmtId="1" fontId="1" fillId="0" borderId="0" xfId="78" applyNumberFormat="1"/>
    <xf numFmtId="0" fontId="2" fillId="0" borderId="0" xfId="81"/>
    <xf numFmtId="18" fontId="2" fillId="0" borderId="0" xfId="81" applyNumberFormat="1"/>
    <xf numFmtId="0" fontId="18" fillId="0" borderId="0" xfId="78" applyFont="1"/>
    <xf numFmtId="0" fontId="1" fillId="0" borderId="0" xfId="78" applyAlignment="1">
      <alignment horizontal="left"/>
    </xf>
    <xf numFmtId="0" fontId="18" fillId="0" borderId="0" xfId="78" applyFont="1" applyAlignment="1">
      <alignment vertical="center"/>
    </xf>
    <xf numFmtId="0" fontId="18" fillId="34" borderId="0" xfId="78" applyFont="1" applyFill="1" applyAlignment="1">
      <alignment textRotation="180"/>
    </xf>
    <xf numFmtId="0" fontId="18" fillId="35" borderId="0" xfId="78" applyFont="1" applyFill="1" applyAlignment="1">
      <alignment textRotation="180"/>
    </xf>
    <xf numFmtId="0" fontId="18" fillId="36" borderId="0" xfId="78" applyFont="1" applyFill="1" applyAlignment="1">
      <alignment textRotation="180"/>
    </xf>
    <xf numFmtId="0" fontId="1" fillId="0" borderId="10" xfId="78" applyBorder="1"/>
    <xf numFmtId="0" fontId="1" fillId="33" borderId="10" xfId="78" applyFill="1" applyBorder="1"/>
    <xf numFmtId="0" fontId="18" fillId="35" borderId="10" xfId="78" applyFont="1" applyFill="1" applyBorder="1"/>
    <xf numFmtId="164" fontId="18" fillId="34" borderId="10" xfId="78" applyNumberFormat="1" applyFont="1" applyFill="1" applyBorder="1"/>
    <xf numFmtId="0" fontId="18" fillId="36" borderId="10" xfId="78" applyFont="1" applyFill="1" applyBorder="1" applyAlignment="1">
      <alignment horizontal="center"/>
    </xf>
    <xf numFmtId="0" fontId="19" fillId="37" borderId="0" xfId="78" applyFont="1" applyFill="1"/>
    <xf numFmtId="0" fontId="18" fillId="33" borderId="0" xfId="78" applyFont="1" applyFill="1" applyAlignment="1">
      <alignment vertical="center" textRotation="180"/>
    </xf>
    <xf numFmtId="0" fontId="18" fillId="0" borderId="0" xfId="78" applyFont="1" applyAlignment="1">
      <alignment vertical="center" textRotation="180"/>
    </xf>
    <xf numFmtId="0" fontId="1" fillId="39" borderId="15" xfId="78" applyFill="1" applyBorder="1"/>
    <xf numFmtId="0" fontId="1" fillId="39" borderId="16" xfId="78" applyFill="1" applyBorder="1"/>
    <xf numFmtId="0" fontId="1" fillId="0" borderId="15" xfId="78" applyBorder="1"/>
    <xf numFmtId="0" fontId="1" fillId="0" borderId="16" xfId="78" applyBorder="1"/>
    <xf numFmtId="0" fontId="1" fillId="39" borderId="13" xfId="78" applyFill="1" applyBorder="1"/>
    <xf numFmtId="0" fontId="1" fillId="39" borderId="14" xfId="78" applyFill="1" applyBorder="1"/>
    <xf numFmtId="9" fontId="1" fillId="10" borderId="10" xfId="42" applyNumberFormat="1" applyBorder="1" applyAlignment="1">
      <alignment horizontal="center"/>
    </xf>
    <xf numFmtId="0" fontId="1" fillId="10" borderId="10" xfId="42" applyBorder="1" applyAlignment="1">
      <alignment horizontal="center"/>
    </xf>
    <xf numFmtId="0" fontId="13" fillId="38" borderId="11" xfId="78" applyFont="1" applyFill="1" applyBorder="1" applyAlignment="1">
      <alignment horizontal="center"/>
    </xf>
    <xf numFmtId="0" fontId="13" fillId="38" borderId="12" xfId="78" applyFont="1" applyFill="1" applyBorder="1" applyAlignment="1">
      <alignment horizontal="center"/>
    </xf>
    <xf numFmtId="22" fontId="1" fillId="0" borderId="0" xfId="78" applyNumberFormat="1"/>
  </cellXfs>
  <cellStyles count="84">
    <cellStyle name="20% - Accent1" xfId="19" builtinId="30" customBuiltin="1"/>
    <cellStyle name="20%  Accent1#RklBhO5iR5makVB1dVU7jtGxL3Rj+6aR1ZZuDQ15ooTZovpPSgsKRw==" xfId="42" xr:uid="{00000000-0005-0000-0000-00002A000000}"/>
    <cellStyle name="20% - Accent2" xfId="23" builtinId="34" customBuiltin="1"/>
    <cellStyle name="20%  Accent2#RklBhO5iR5nQrg9yztEQyDqWp+0ti515xEdBh0mqp3iwgcW37o43dw==" xfId="43" xr:uid="{00000000-0005-0000-0000-00002B000000}"/>
    <cellStyle name="20% - Accent3" xfId="27" builtinId="38" customBuiltin="1"/>
    <cellStyle name="20%  Accent3#RklBhO5iR5lL0aCXxtXS2EpGnrNCBkLupTUB9hVQVR/Sq2b3oSB72w==" xfId="44" xr:uid="{00000000-0005-0000-0000-00002C000000}"/>
    <cellStyle name="20% - Accent4" xfId="31" builtinId="42" customBuiltin="1"/>
    <cellStyle name="20%  Accent4#RklBhO5iR5nwp8PlBPKkB0EL6q7fD+QAbPINEpPTh0K0xtzD1HqT4w==" xfId="45" xr:uid="{00000000-0005-0000-0000-00002D000000}"/>
    <cellStyle name="20% - Accent5" xfId="35" builtinId="46" customBuiltin="1"/>
    <cellStyle name="20%  Accent5#RklBhO5iR5lLIX+II5gs9f4cYDqGNlWiVSeDq6MEG9fDUtkM27oJug==" xfId="46" xr:uid="{00000000-0005-0000-0000-00002E000000}"/>
    <cellStyle name="20% - Accent6" xfId="39" builtinId="50" customBuiltin="1"/>
    <cellStyle name="20%  Accent6#RklBhO5iR5khuSpD0O6YAf+Kn2hhMieUQQAAeo3qbZyErM9N2F85rw==" xfId="47" xr:uid="{00000000-0005-0000-0000-00002F000000}"/>
    <cellStyle name="40% - Accent1" xfId="20" builtinId="31" customBuiltin="1"/>
    <cellStyle name="40%  Accent1#xm8qH0UbLW/emEK0g3k+vIIp/tIDzpKmhwMxj2Z85q2/KAF7lbGVgg==" xfId="48" xr:uid="{00000000-0005-0000-0000-000030000000}"/>
    <cellStyle name="40% - Accent2" xfId="24" builtinId="35" customBuiltin="1"/>
    <cellStyle name="40%  Accent2#xm8qH0UbLW9aM52aYSpzpzUlxI4FtyTKAIx90wlMEFJp/7nz0hoXGw==" xfId="49" xr:uid="{00000000-0005-0000-0000-000031000000}"/>
    <cellStyle name="40% - Accent3" xfId="28" builtinId="39" customBuiltin="1"/>
    <cellStyle name="40%  Accent3#xm8qH0UbLW+zyvRX/HII1QzkIWAw1sn5LVghiJDIk5K4uG+X5cs9ww==" xfId="50" xr:uid="{00000000-0005-0000-0000-000032000000}"/>
    <cellStyle name="40% - Accent4" xfId="32" builtinId="43" customBuiltin="1"/>
    <cellStyle name="40%  Accent4#xm8qH0UbLW9QHn1D3pdUVe48aczilIcAXgF07pVeF4XJunT7Ae/0/A==" xfId="51" xr:uid="{00000000-0005-0000-0000-000033000000}"/>
    <cellStyle name="40% - Accent5" xfId="36" builtinId="47" customBuiltin="1"/>
    <cellStyle name="40%  Accent5#xm8qH0UbLW/rqOBUOzbbVklcBZYJ+H5u4er7x0yTQch5gpD3Oghd4g==" xfId="52" xr:uid="{00000000-0005-0000-0000-000034000000}"/>
    <cellStyle name="40% - Accent6" xfId="40" builtinId="51" customBuiltin="1"/>
    <cellStyle name="40%  Accent6#xm8qH0UbLW8dPsflbE71kOTlrLfy2fA/podrtWlHnkKL6GzWnX/5YQ==" xfId="53" xr:uid="{00000000-0005-0000-0000-000035000000}"/>
    <cellStyle name="60% - Accent1" xfId="21" builtinId="32" customBuiltin="1"/>
    <cellStyle name="60%  Accent1#VqmXNJZnTXcYkL4QU3vgIvtMPvRuOFayFRf1CUvdpA9B6Vw1FwcC1w==" xfId="54" xr:uid="{00000000-0005-0000-0000-000036000000}"/>
    <cellStyle name="60% - Accent2" xfId="25" builtinId="36" customBuiltin="1"/>
    <cellStyle name="60%  Accent2#VqmXNJZnTXecyOQX+m1MRe5eG4BrxwpYKGs1BU60OFno9m6suSnTVQ==" xfId="55" xr:uid="{00000000-0005-0000-0000-000037000000}"/>
    <cellStyle name="60% - Accent3" xfId="29" builtinId="40" customBuiltin="1"/>
    <cellStyle name="60%  Accent3#VqmXNJZnTXcRzTSeY472Fv5TfFRKv5tA0xMelJOKbBM4hv65x35f6A==" xfId="56" xr:uid="{00000000-0005-0000-0000-000038000000}"/>
    <cellStyle name="60% - Accent4" xfId="33" builtinId="44" customBuiltin="1"/>
    <cellStyle name="60%  Accent4#VqmXNJZnTXcT0ud8FBo1ucV6h4APCx4/2/khnuuM7hF453AKd0mssQ==" xfId="57" xr:uid="{00000000-0005-0000-0000-000039000000}"/>
    <cellStyle name="60% - Accent5" xfId="37" builtinId="48" customBuiltin="1"/>
    <cellStyle name="60%  Accent5#VqmXNJZnTXe0KlYJg7P4/Kt0DymlRBUIttNa35qXJQQf70I1QUCztg==" xfId="58" xr:uid="{00000000-0005-0000-0000-00003A000000}"/>
    <cellStyle name="60% - Accent6" xfId="41" builtinId="52" customBuiltin="1"/>
    <cellStyle name="60%  Accent6#VqmXNJZnTXd02AEsbXuYDwh4VOhrmXvwuCFyxErqiK/x450l+if4fg==" xfId="59" xr:uid="{00000000-0005-0000-0000-00003B000000}"/>
    <cellStyle name="Accent1" xfId="18" builtinId="29" customBuiltin="1"/>
    <cellStyle name="Accent1#wyBf8bkp7ca8PS/yQYaTzsd9n0e9O/KN3tWGg0GSwa4=" xfId="60" xr:uid="{00000000-0005-0000-0000-00003C000000}"/>
    <cellStyle name="Accent2" xfId="22" builtinId="33" customBuiltin="1"/>
    <cellStyle name="Accent2#g008n6ywh7+sCOqCvCiqRr1oF5Oq1sQu6Y9MHC4Cjhs=" xfId="61" xr:uid="{00000000-0005-0000-0000-00003D000000}"/>
    <cellStyle name="Accent3" xfId="26" builtinId="37" customBuiltin="1"/>
    <cellStyle name="Accent3#3yDA6GuMlIDITrH3JP7hPRGF+bhzjf8n42NBZahwEJk=" xfId="62" xr:uid="{00000000-0005-0000-0000-00003E000000}"/>
    <cellStyle name="Accent4" xfId="30" builtinId="41" customBuiltin="1"/>
    <cellStyle name="Accent4#Cv7wN+cgzlCb3kzMv94t9LjFRwcoheg8DnKwCTJYWn4=" xfId="63" xr:uid="{00000000-0005-0000-0000-00003F000000}"/>
    <cellStyle name="Accent5" xfId="34" builtinId="45" customBuiltin="1"/>
    <cellStyle name="Accent5#XmI+7ms1RWvJGRu1QNe3p+vyJgRjWiwtaVdgufDrn38=" xfId="64" xr:uid="{00000000-0005-0000-0000-000040000000}"/>
    <cellStyle name="Accent6" xfId="38" builtinId="49" customBuiltin="1"/>
    <cellStyle name="Accent6#rnUroC3PWvxq1OArITIny0SfuU2GUCfXsqlazmYMZUU=" xfId="65" xr:uid="{00000000-0005-0000-0000-000041000000}"/>
    <cellStyle name="Bad" xfId="7" builtinId="27" customBuiltin="1"/>
    <cellStyle name="Bad#zF18pGdCWYrt8FnFeF5RvrZ7VxDcbroj/qzdl3daSI0=" xfId="66" xr:uid="{00000000-0005-0000-0000-000042000000}"/>
    <cellStyle name="Calculation" xfId="11" builtinId="22" customBuiltin="1"/>
    <cellStyle name="Calculation#eiB6J7sUIDET7CxyaWYqfbN9NepdRC9reTudr0gqVs4bBwlnz7HC9w==" xfId="67" xr:uid="{00000000-0005-0000-0000-000043000000}"/>
    <cellStyle name="Check Cell" xfId="13" builtinId="23" customBuiltin="1"/>
    <cellStyle name="Check Cell#Fhh8fGk0r1mCAcfiuLdwEmjsC8waqWVEQ72+OuO8iDzjutIS8ywC3Q==" xfId="68" xr:uid="{00000000-0005-0000-0000-000044000000}"/>
    <cellStyle name="Explanatory Text" xfId="16" builtinId="53" customBuiltin="1"/>
    <cellStyle name="Explanatory Text#XlmQqgxzAyu83wS3l7IdzndkB471z+vg04TLTSMnHct19SJHn97AbQ==" xfId="69" xr:uid="{00000000-0005-0000-0000-000045000000}"/>
    <cellStyle name="Good" xfId="6" builtinId="26" customBuiltin="1"/>
    <cellStyle name="Good#axyYEyv52HfP+6m3BuMAkV1Mfrutk8XqoV+UiNd2Rn4=" xfId="70" xr:uid="{00000000-0005-0000-0000-000046000000}"/>
    <cellStyle name="Heading 1" xfId="2" builtinId="16" customBuiltin="1"/>
    <cellStyle name="Heading 1#M/4h8KgHQiGFmaQ2RG0enMBvoPLia8w57bh6TD3vDYc=" xfId="71" xr:uid="{00000000-0005-0000-0000-000047000000}"/>
    <cellStyle name="Heading 2" xfId="3" builtinId="17" customBuiltin="1"/>
    <cellStyle name="Heading 2#M/4h8KgHQiHqjnGu7h7ek/6AZrxFTfLlMdIHi3PqnSc=" xfId="72" xr:uid="{00000000-0005-0000-0000-000048000000}"/>
    <cellStyle name="Heading 3" xfId="4" builtinId="18" customBuiltin="1"/>
    <cellStyle name="Heading 3#M/4h8KgHQiEfattwg67jnNn4ik47NkY3bOiDkMxawn4=" xfId="73" xr:uid="{00000000-0005-0000-0000-000049000000}"/>
    <cellStyle name="Heading 4" xfId="5" builtinId="19" customBuiltin="1"/>
    <cellStyle name="Heading 4#M/4h8KgHQiHcXLFphzdNVdtH3GiadhcwahEF7RZN+t8=" xfId="74" xr:uid="{00000000-0005-0000-0000-00004A000000}"/>
    <cellStyle name="Input" xfId="9" builtinId="20" customBuiltin="1"/>
    <cellStyle name="Input#ak1ZCic5eMyV3g4Bo1OG3SYvs+k8G0bL+YQK+1eh7m4=" xfId="75" xr:uid="{00000000-0005-0000-0000-00004B000000}"/>
    <cellStyle name="Linked Cell" xfId="12" builtinId="24" customBuiltin="1"/>
    <cellStyle name="Linked Cell#9twqpsCDo6YRICiXUNhh/fy4RhS/FipURrt20fu3u2Rh5WHuKy1EHQ==" xfId="76" xr:uid="{00000000-0005-0000-0000-00004C000000}"/>
    <cellStyle name="Neutral" xfId="8" builtinId="28" customBuiltin="1"/>
    <cellStyle name="Neutral#mwCD+rHU37cKD55NnJU3dVYwb/pxvWIIP6bz2jF7/N0=" xfId="77" xr:uid="{00000000-0005-0000-0000-00004D000000}"/>
    <cellStyle name="Normal" xfId="0" builtinId="0"/>
    <cellStyle name="Normal#pfnQYTawpRfvyXhpSYr5HLtqgV9I24VgJBbzela/TF0=" xfId="78" xr:uid="{00000000-0005-0000-0000-00004E000000}"/>
    <cellStyle name="Note" xfId="15" builtinId="10" customBuiltin="1"/>
    <cellStyle name="Note#E7hNormmU6crUIz1+dXIGdlWlwrJWFhfkMYUyQSv02I=" xfId="79" xr:uid="{00000000-0005-0000-0000-00004F000000}"/>
    <cellStyle name="Output" xfId="10" builtinId="21" customBuiltin="1"/>
    <cellStyle name="Output#TlwSL9A0juY56TgxrksRPahLuFxy3dOi9r6gGN7k2qA=" xfId="80" xr:uid="{00000000-0005-0000-0000-000050000000}"/>
    <cellStyle name="Title" xfId="1" builtinId="15" customBuiltin="1"/>
    <cellStyle name="Title#DfyRjMCxEha0w55jVc1dmRNJsDl0IzMVNFwtJASGvOc=" xfId="81" xr:uid="{00000000-0005-0000-0000-000051000000}"/>
    <cellStyle name="Total" xfId="17" builtinId="25" customBuiltin="1"/>
    <cellStyle name="Total#b2bqIC24ZC5ts04WhHDqNb1dFzaHFu29ZUv6vE/kZXY=" xfId="82" xr:uid="{00000000-0005-0000-0000-000052000000}"/>
    <cellStyle name="Warning Text" xfId="14" builtinId="11" customBuiltin="1"/>
    <cellStyle name="Warning Text#V3+KtasgiJfQWzHi1NTEyoVp3qUW2QrNIYKenkJzcG4RPaBUIHF3Kw==" xfId="83" xr:uid="{00000000-0005-0000-0000-00005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topLeftCell="O8" zoomScaleNormal="100" workbookViewId="0">
      <selection activeCell="AE10" sqref="AE10:AE26"/>
    </sheetView>
  </sheetViews>
  <sheetFormatPr defaultRowHeight="14.25" x14ac:dyDescent="0.2"/>
  <cols>
    <col min="1" max="1" width="21.875" style="1" customWidth="1"/>
    <col min="2" max="2" width="18.25" style="1" customWidth="1"/>
    <col min="3" max="3" width="11.625" style="1" customWidth="1"/>
    <col min="4" max="4" width="4.25" style="1" customWidth="1"/>
    <col min="5" max="5" width="4.625" style="1" customWidth="1"/>
    <col min="6" max="6" width="3.625" style="1" customWidth="1"/>
    <col min="7" max="8" width="4.625" style="1" customWidth="1"/>
    <col min="9" max="9" width="5" style="1" customWidth="1"/>
    <col min="10" max="12" width="4.625" style="1" customWidth="1"/>
    <col min="13" max="13" width="3.625" style="1" customWidth="1"/>
    <col min="14" max="14" width="5" style="1" customWidth="1"/>
    <col min="15" max="15" width="3.625" style="1" customWidth="1"/>
    <col min="16" max="18" width="4.625" style="1" customWidth="1"/>
    <col min="19" max="19" width="8.625" style="1" customWidth="1"/>
    <col min="20" max="21" width="4.625" style="1" customWidth="1"/>
    <col min="22" max="22" width="5" style="1" customWidth="1"/>
    <col min="23" max="23" width="3.625" style="1" customWidth="1"/>
    <col min="24" max="24" width="4.625" style="1" customWidth="1"/>
    <col min="25" max="25" width="5" style="1" customWidth="1"/>
    <col min="26" max="27" width="4.625" style="1" customWidth="1"/>
    <col min="28" max="28" width="3.625" style="1" customWidth="1"/>
    <col min="29" max="31" width="9.625" style="1" customWidth="1"/>
    <col min="32" max="32" width="3.25" style="1" customWidth="1"/>
    <col min="33" max="33" width="11.375" style="1" customWidth="1"/>
    <col min="34" max="34" width="2.625" style="1" customWidth="1"/>
  </cols>
  <sheetData>
    <row r="1" spans="1:31" ht="23.25" customHeight="1" x14ac:dyDescent="0.35">
      <c r="A1" s="7" t="s">
        <v>78</v>
      </c>
      <c r="AD1" s="30" t="s">
        <v>40</v>
      </c>
      <c r="AE1" s="31"/>
    </row>
    <row r="2" spans="1:31" x14ac:dyDescent="0.2">
      <c r="A2" s="3" t="s">
        <v>81</v>
      </c>
      <c r="B2" s="1">
        <f>COUNTA(A10:A26)</f>
        <v>17</v>
      </c>
      <c r="S2" s="21"/>
      <c r="AD2" s="22" t="s">
        <v>41</v>
      </c>
      <c r="AE2" s="23" t="s">
        <v>21</v>
      </c>
    </row>
    <row r="3" spans="1:31" x14ac:dyDescent="0.2">
      <c r="A3" s="9" t="s">
        <v>80</v>
      </c>
      <c r="B3" s="32">
        <f ca="1">NOW()</f>
        <v>44990.58793159722</v>
      </c>
      <c r="S3" s="21"/>
      <c r="AD3" s="24" t="s">
        <v>42</v>
      </c>
      <c r="AE3" s="25" t="s">
        <v>18</v>
      </c>
    </row>
    <row r="4" spans="1:31" x14ac:dyDescent="0.2">
      <c r="B4" s="3"/>
      <c r="C4" s="8" t="s">
        <v>74</v>
      </c>
      <c r="D4" s="1">
        <f>MAX(D10:D26)</f>
        <v>30</v>
      </c>
      <c r="E4" s="1">
        <f t="shared" ref="E4:AB4" si="0">MAX(E10:E26)</f>
        <v>10</v>
      </c>
      <c r="F4" s="1">
        <f t="shared" si="0"/>
        <v>10</v>
      </c>
      <c r="G4" s="1">
        <f t="shared" si="0"/>
        <v>20</v>
      </c>
      <c r="H4" s="1">
        <f t="shared" si="0"/>
        <v>20</v>
      </c>
      <c r="I4" s="1">
        <f t="shared" si="0"/>
        <v>20</v>
      </c>
      <c r="J4" s="1">
        <f t="shared" si="0"/>
        <v>20</v>
      </c>
      <c r="K4" s="1">
        <f t="shared" si="0"/>
        <v>20</v>
      </c>
      <c r="L4" s="1">
        <f t="shared" si="0"/>
        <v>20</v>
      </c>
      <c r="M4" s="1">
        <f t="shared" si="0"/>
        <v>9</v>
      </c>
      <c r="N4" s="1">
        <f t="shared" si="0"/>
        <v>20</v>
      </c>
      <c r="O4" s="1">
        <f t="shared" si="0"/>
        <v>10</v>
      </c>
      <c r="P4" s="1">
        <f t="shared" si="0"/>
        <v>20</v>
      </c>
      <c r="Q4" s="1">
        <f t="shared" si="0"/>
        <v>58</v>
      </c>
      <c r="R4" s="1">
        <f t="shared" si="0"/>
        <v>40</v>
      </c>
      <c r="T4" s="1">
        <f t="shared" si="0"/>
        <v>20</v>
      </c>
      <c r="U4" s="1">
        <f t="shared" si="0"/>
        <v>20</v>
      </c>
      <c r="V4" s="1">
        <f t="shared" si="0"/>
        <v>20</v>
      </c>
      <c r="W4" s="1">
        <f t="shared" si="0"/>
        <v>10</v>
      </c>
      <c r="X4" s="1">
        <f t="shared" si="0"/>
        <v>20</v>
      </c>
      <c r="Y4" s="1">
        <f t="shared" si="0"/>
        <v>20</v>
      </c>
      <c r="Z4" s="1">
        <f t="shared" si="0"/>
        <v>20</v>
      </c>
      <c r="AA4" s="1">
        <f t="shared" si="0"/>
        <v>72</v>
      </c>
      <c r="AB4" s="1">
        <f t="shared" si="0"/>
        <v>10</v>
      </c>
      <c r="AD4" s="22" t="s">
        <v>43</v>
      </c>
      <c r="AE4" s="23" t="s">
        <v>20</v>
      </c>
    </row>
    <row r="5" spans="1:31" x14ac:dyDescent="0.2">
      <c r="B5" s="3"/>
      <c r="C5" s="8" t="s">
        <v>73</v>
      </c>
      <c r="D5" s="1">
        <f>MIN(D10:D26)</f>
        <v>15</v>
      </c>
      <c r="E5" s="1">
        <f t="shared" ref="E5:AA5" si="1">MIN(E10:E26)</f>
        <v>10</v>
      </c>
      <c r="F5" s="1">
        <f t="shared" si="1"/>
        <v>0</v>
      </c>
      <c r="G5" s="1">
        <f t="shared" si="1"/>
        <v>10</v>
      </c>
      <c r="H5" s="1">
        <f t="shared" si="1"/>
        <v>5</v>
      </c>
      <c r="I5" s="1">
        <f t="shared" si="1"/>
        <v>5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4</v>
      </c>
      <c r="O5" s="1">
        <f t="shared" si="1"/>
        <v>0</v>
      </c>
      <c r="P5" s="1">
        <f t="shared" si="1"/>
        <v>0</v>
      </c>
      <c r="Q5" s="1">
        <f t="shared" si="1"/>
        <v>10</v>
      </c>
      <c r="R5" s="1">
        <f t="shared" si="1"/>
        <v>24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>MIN(AB10:AB26)</f>
        <v>0</v>
      </c>
      <c r="AD5" s="24" t="s">
        <v>44</v>
      </c>
      <c r="AE5" s="25" t="s">
        <v>38</v>
      </c>
    </row>
    <row r="6" spans="1:31" ht="15" thickBot="1" x14ac:dyDescent="0.25">
      <c r="C6" s="8" t="s">
        <v>46</v>
      </c>
      <c r="D6" s="5">
        <f>AVERAGE(D10:D26)</f>
        <v>24.375</v>
      </c>
      <c r="E6" s="5">
        <f t="shared" ref="E6:AB6" si="2">AVERAGE(E10:E26)</f>
        <v>10</v>
      </c>
      <c r="F6" s="5">
        <f t="shared" si="2"/>
        <v>9.4117647058823533</v>
      </c>
      <c r="G6" s="5">
        <f t="shared" si="2"/>
        <v>18.705882352941178</v>
      </c>
      <c r="H6" s="5">
        <f t="shared" si="2"/>
        <v>17.823529411764707</v>
      </c>
      <c r="I6" s="5">
        <f t="shared" si="2"/>
        <v>16.470588235294116</v>
      </c>
      <c r="J6" s="5">
        <f t="shared" si="2"/>
        <v>16.411764705882351</v>
      </c>
      <c r="K6" s="5">
        <f t="shared" si="2"/>
        <v>17.058823529411764</v>
      </c>
      <c r="L6" s="5">
        <f t="shared" si="2"/>
        <v>17.941176470588236</v>
      </c>
      <c r="M6" s="5">
        <f t="shared" si="2"/>
        <v>6.4705882352941178</v>
      </c>
      <c r="N6" s="5">
        <f t="shared" si="2"/>
        <v>17</v>
      </c>
      <c r="O6" s="5">
        <f t="shared" si="2"/>
        <v>7.882352941176471</v>
      </c>
      <c r="P6" s="5">
        <f t="shared" si="2"/>
        <v>16.294117647058822</v>
      </c>
      <c r="Q6" s="5">
        <f t="shared" si="2"/>
        <v>44.588235294117645</v>
      </c>
      <c r="R6" s="5">
        <f t="shared" si="2"/>
        <v>35.764705882352942</v>
      </c>
      <c r="S6" s="5"/>
      <c r="T6" s="5">
        <f t="shared" si="2"/>
        <v>15.588235294117647</v>
      </c>
      <c r="U6" s="5">
        <f t="shared" si="2"/>
        <v>14.764705882352942</v>
      </c>
      <c r="V6" s="5">
        <f t="shared" si="2"/>
        <v>15.294117647058824</v>
      </c>
      <c r="W6" s="5">
        <f t="shared" si="2"/>
        <v>8.3529411764705888</v>
      </c>
      <c r="X6" s="5">
        <f t="shared" si="2"/>
        <v>16.294117647058822</v>
      </c>
      <c r="Y6" s="5">
        <f t="shared" si="2"/>
        <v>16.294117647058822</v>
      </c>
      <c r="Z6" s="5">
        <f t="shared" si="2"/>
        <v>15.470588235294118</v>
      </c>
      <c r="AA6" s="5">
        <f t="shared" si="2"/>
        <v>61.235294117647058</v>
      </c>
      <c r="AB6" s="5">
        <f t="shared" si="2"/>
        <v>8.2941176470588243</v>
      </c>
      <c r="AC6" s="5"/>
      <c r="AD6" s="26" t="s">
        <v>45</v>
      </c>
      <c r="AE6" s="27" t="s">
        <v>19</v>
      </c>
    </row>
    <row r="7" spans="1:31" x14ac:dyDescent="0.2">
      <c r="C7" s="8" t="s">
        <v>47</v>
      </c>
      <c r="D7" s="1">
        <v>0</v>
      </c>
      <c r="E7" s="1">
        <v>0</v>
      </c>
      <c r="F7" s="1">
        <v>10</v>
      </c>
      <c r="G7" s="1">
        <v>20</v>
      </c>
      <c r="H7" s="1">
        <v>20</v>
      </c>
      <c r="I7" s="1">
        <v>20</v>
      </c>
      <c r="J7" s="1">
        <v>20</v>
      </c>
      <c r="K7" s="1">
        <v>20</v>
      </c>
      <c r="L7" s="1">
        <v>20</v>
      </c>
      <c r="M7" s="1">
        <v>9</v>
      </c>
      <c r="N7" s="1">
        <v>20</v>
      </c>
      <c r="O7" s="1">
        <v>10</v>
      </c>
      <c r="P7" s="1">
        <v>20</v>
      </c>
      <c r="Q7" s="1">
        <v>60</v>
      </c>
      <c r="R7" s="1">
        <v>40</v>
      </c>
      <c r="S7" s="21"/>
      <c r="T7" s="1">
        <v>20</v>
      </c>
      <c r="U7" s="1">
        <v>20</v>
      </c>
      <c r="V7" s="1">
        <v>20</v>
      </c>
      <c r="W7" s="1">
        <v>10</v>
      </c>
      <c r="X7" s="1">
        <v>20</v>
      </c>
      <c r="Y7" s="1">
        <v>20</v>
      </c>
      <c r="Z7" s="1">
        <v>20</v>
      </c>
      <c r="AA7" s="1">
        <v>75</v>
      </c>
      <c r="AB7" s="1">
        <v>10</v>
      </c>
      <c r="AC7" s="1">
        <f>SUM(D7:AB7)</f>
        <v>504</v>
      </c>
    </row>
    <row r="8" spans="1:31" s="2" customFormat="1" ht="153" x14ac:dyDescent="0.2">
      <c r="C8" s="10" t="s">
        <v>48</v>
      </c>
      <c r="D8" s="2" t="s">
        <v>49</v>
      </c>
      <c r="E8" s="2" t="s">
        <v>50</v>
      </c>
      <c r="F8" s="2" t="s">
        <v>55</v>
      </c>
      <c r="G8" s="2" t="s">
        <v>51</v>
      </c>
      <c r="H8" s="2" t="s">
        <v>52</v>
      </c>
      <c r="I8" s="2" t="s">
        <v>53</v>
      </c>
      <c r="J8" s="2" t="s">
        <v>54</v>
      </c>
      <c r="K8" s="2" t="s">
        <v>56</v>
      </c>
      <c r="L8" s="2" t="s">
        <v>57</v>
      </c>
      <c r="M8" s="2" t="s">
        <v>58</v>
      </c>
      <c r="N8" s="2" t="s">
        <v>59</v>
      </c>
      <c r="O8" s="2" t="s">
        <v>60</v>
      </c>
      <c r="P8" s="2" t="s">
        <v>61</v>
      </c>
      <c r="Q8" s="2" t="s">
        <v>62</v>
      </c>
      <c r="R8" s="2" t="s">
        <v>63</v>
      </c>
      <c r="S8" s="20" t="s">
        <v>82</v>
      </c>
      <c r="T8" s="2" t="s">
        <v>64</v>
      </c>
      <c r="U8" s="2" t="s">
        <v>65</v>
      </c>
      <c r="V8" s="2" t="s">
        <v>66</v>
      </c>
      <c r="W8" s="2" t="s">
        <v>67</v>
      </c>
      <c r="X8" s="2" t="s">
        <v>68</v>
      </c>
      <c r="Y8" s="2" t="s">
        <v>69</v>
      </c>
      <c r="Z8" s="2" t="s">
        <v>70</v>
      </c>
      <c r="AA8" s="2" t="s">
        <v>85</v>
      </c>
      <c r="AB8" s="2" t="s">
        <v>71</v>
      </c>
      <c r="AC8" s="12" t="s">
        <v>83</v>
      </c>
      <c r="AD8" s="11" t="s">
        <v>84</v>
      </c>
      <c r="AE8" s="13" t="s">
        <v>72</v>
      </c>
    </row>
    <row r="9" spans="1:31" s="8" customFormat="1" x14ac:dyDescent="0.2">
      <c r="A9" s="19" t="s">
        <v>79</v>
      </c>
      <c r="B9" s="19" t="s">
        <v>0</v>
      </c>
      <c r="C9" s="19" t="s">
        <v>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x14ac:dyDescent="0.2">
      <c r="A10" s="14" t="str">
        <f>PROPER(_xlfn.CONCAT(C10," ",B10))</f>
        <v>Justin Abernethy</v>
      </c>
      <c r="B10" s="14" t="s">
        <v>2</v>
      </c>
      <c r="C10" s="14" t="s">
        <v>11</v>
      </c>
      <c r="D10" s="14"/>
      <c r="E10" s="14"/>
      <c r="F10" s="14">
        <v>10</v>
      </c>
      <c r="G10" s="14">
        <v>20</v>
      </c>
      <c r="H10" s="14">
        <v>20</v>
      </c>
      <c r="I10" s="14">
        <v>20</v>
      </c>
      <c r="J10" s="14">
        <v>20</v>
      </c>
      <c r="K10" s="14">
        <v>18</v>
      </c>
      <c r="L10" s="14">
        <v>20</v>
      </c>
      <c r="M10" s="14">
        <v>7</v>
      </c>
      <c r="N10" s="14">
        <v>20</v>
      </c>
      <c r="O10" s="14">
        <v>8</v>
      </c>
      <c r="P10" s="14">
        <v>20</v>
      </c>
      <c r="Q10" s="14">
        <v>45</v>
      </c>
      <c r="R10" s="14">
        <v>36</v>
      </c>
      <c r="S10" s="15" t="str">
        <f>IF(SUM(D10:R10)/SUM(PossiblePtsMid)&lt;70%,"Warning!"," ")</f>
        <v xml:space="preserve"> </v>
      </c>
      <c r="T10" s="14">
        <v>18</v>
      </c>
      <c r="U10" s="14">
        <v>20</v>
      </c>
      <c r="V10" s="14">
        <v>20</v>
      </c>
      <c r="W10" s="14">
        <v>10</v>
      </c>
      <c r="X10" s="14">
        <v>20</v>
      </c>
      <c r="Y10" s="14">
        <v>20</v>
      </c>
      <c r="Z10" s="14">
        <v>20</v>
      </c>
      <c r="AA10" s="14">
        <v>63</v>
      </c>
      <c r="AB10" s="14">
        <v>10</v>
      </c>
      <c r="AC10" s="16">
        <f>SUM(D10:AB10)</f>
        <v>465</v>
      </c>
      <c r="AD10" s="17">
        <f>AC10/$AC$7</f>
        <v>0.92261904761904767</v>
      </c>
      <c r="AE10" s="18" t="str">
        <f>VLOOKUP(AD10,GradeScale,2)</f>
        <v>A</v>
      </c>
    </row>
    <row r="11" spans="1:31" x14ac:dyDescent="0.2">
      <c r="A11" s="14" t="str">
        <f t="shared" ref="A11:A26" si="3">PROPER(_xlfn.CONCAT(C11," ",B11))</f>
        <v>Jennifer Blackwell</v>
      </c>
      <c r="B11" s="14" t="s">
        <v>3</v>
      </c>
      <c r="C11" s="14" t="s">
        <v>35</v>
      </c>
      <c r="D11" s="14"/>
      <c r="E11" s="14"/>
      <c r="F11" s="14">
        <v>10</v>
      </c>
      <c r="G11" s="14">
        <v>20</v>
      </c>
      <c r="H11" s="14">
        <v>18</v>
      </c>
      <c r="I11" s="14">
        <v>16</v>
      </c>
      <c r="J11" s="14">
        <v>18</v>
      </c>
      <c r="K11" s="14">
        <v>18</v>
      </c>
      <c r="L11" s="14">
        <v>20</v>
      </c>
      <c r="M11" s="14">
        <v>0</v>
      </c>
      <c r="N11" s="14">
        <v>15</v>
      </c>
      <c r="O11" s="14">
        <v>9</v>
      </c>
      <c r="P11" s="14">
        <v>18</v>
      </c>
      <c r="Q11" s="14">
        <v>54</v>
      </c>
      <c r="R11" s="14">
        <v>36</v>
      </c>
      <c r="S11" s="15" t="str">
        <f>IF(SUM(D11:R11)/SUM(PossiblePtsMid)&lt;70%,"Warning!"," ")</f>
        <v xml:space="preserve"> </v>
      </c>
      <c r="T11" s="14">
        <v>10</v>
      </c>
      <c r="U11" s="14">
        <v>14</v>
      </c>
      <c r="V11" s="14">
        <v>18</v>
      </c>
      <c r="W11" s="14">
        <v>10</v>
      </c>
      <c r="X11" s="14">
        <v>18</v>
      </c>
      <c r="Y11" s="14">
        <v>20</v>
      </c>
      <c r="Z11" s="14">
        <v>14</v>
      </c>
      <c r="AA11" s="14">
        <v>60</v>
      </c>
      <c r="AB11" s="14">
        <v>10</v>
      </c>
      <c r="AC11" s="16">
        <f t="shared" ref="AC11:AC26" si="4">SUM(D11:AB11)</f>
        <v>426</v>
      </c>
      <c r="AD11" s="17">
        <f t="shared" ref="AD11:AD26" si="5">AC11/$AC$7</f>
        <v>0.84523809523809523</v>
      </c>
      <c r="AE11" s="18" t="str">
        <f>VLOOKUP(AD11,GradeScale,2)</f>
        <v>B</v>
      </c>
    </row>
    <row r="12" spans="1:31" x14ac:dyDescent="0.2">
      <c r="A12" s="14" t="str">
        <f t="shared" si="3"/>
        <v>Molly Bohnet</v>
      </c>
      <c r="B12" s="14" t="s">
        <v>4</v>
      </c>
      <c r="C12" s="14" t="s">
        <v>34</v>
      </c>
      <c r="D12" s="14">
        <v>30</v>
      </c>
      <c r="E12" s="14"/>
      <c r="F12" s="14">
        <v>10</v>
      </c>
      <c r="G12" s="14">
        <v>20</v>
      </c>
      <c r="H12" s="14">
        <v>18</v>
      </c>
      <c r="I12" s="14">
        <v>16</v>
      </c>
      <c r="J12" s="14">
        <v>16</v>
      </c>
      <c r="K12" s="14">
        <v>16</v>
      </c>
      <c r="L12" s="14">
        <v>18</v>
      </c>
      <c r="M12" s="14">
        <v>8</v>
      </c>
      <c r="N12" s="14">
        <v>16</v>
      </c>
      <c r="O12" s="14">
        <v>5</v>
      </c>
      <c r="P12" s="14">
        <v>15</v>
      </c>
      <c r="Q12" s="14">
        <v>58</v>
      </c>
      <c r="R12" s="14">
        <v>36</v>
      </c>
      <c r="S12" s="15" t="str">
        <f>IF(SUM(D12:R12)/SUM(PossiblePtsMid)&lt;70%,"Warning!"," ")</f>
        <v xml:space="preserve"> </v>
      </c>
      <c r="T12" s="14">
        <v>20</v>
      </c>
      <c r="U12" s="14">
        <v>20</v>
      </c>
      <c r="V12" s="14">
        <v>20</v>
      </c>
      <c r="W12" s="14">
        <v>9</v>
      </c>
      <c r="X12" s="14">
        <v>20</v>
      </c>
      <c r="Y12" s="14">
        <v>20</v>
      </c>
      <c r="Z12" s="14">
        <v>20</v>
      </c>
      <c r="AA12" s="14">
        <v>70</v>
      </c>
      <c r="AB12" s="14">
        <v>10</v>
      </c>
      <c r="AC12" s="16">
        <f t="shared" si="4"/>
        <v>491</v>
      </c>
      <c r="AD12" s="17">
        <f t="shared" si="5"/>
        <v>0.97420634920634919</v>
      </c>
      <c r="AE12" s="18" t="str">
        <f>VLOOKUP(AD12,GradeScale,2)</f>
        <v>A</v>
      </c>
    </row>
    <row r="13" spans="1:31" x14ac:dyDescent="0.2">
      <c r="A13" s="14" t="str">
        <f t="shared" si="3"/>
        <v>Charles Bryan</v>
      </c>
      <c r="B13" s="14" t="s">
        <v>5</v>
      </c>
      <c r="C13" s="14" t="s">
        <v>33</v>
      </c>
      <c r="D13" s="14"/>
      <c r="E13" s="14"/>
      <c r="F13" s="14">
        <v>10</v>
      </c>
      <c r="G13" s="14">
        <v>20</v>
      </c>
      <c r="H13" s="14">
        <v>18</v>
      </c>
      <c r="I13" s="14">
        <v>18</v>
      </c>
      <c r="J13" s="14">
        <v>20</v>
      </c>
      <c r="K13" s="14">
        <v>20</v>
      </c>
      <c r="L13" s="14">
        <v>20</v>
      </c>
      <c r="M13" s="14">
        <v>8</v>
      </c>
      <c r="N13" s="14">
        <v>20</v>
      </c>
      <c r="O13" s="14">
        <v>9</v>
      </c>
      <c r="P13" s="14">
        <v>18</v>
      </c>
      <c r="Q13" s="14">
        <v>46</v>
      </c>
      <c r="R13" s="14">
        <v>36</v>
      </c>
      <c r="S13" s="15" t="str">
        <f>IF(SUM(D13:R13)/SUM(PossiblePtsMid)&lt;70%,"Warning!"," ")</f>
        <v xml:space="preserve"> </v>
      </c>
      <c r="T13" s="14">
        <v>18</v>
      </c>
      <c r="U13" s="14">
        <v>14</v>
      </c>
      <c r="V13" s="14">
        <v>18</v>
      </c>
      <c r="W13" s="14">
        <v>10</v>
      </c>
      <c r="X13" s="14">
        <v>20</v>
      </c>
      <c r="Y13" s="14">
        <v>18</v>
      </c>
      <c r="Z13" s="14">
        <v>16</v>
      </c>
      <c r="AA13" s="14">
        <v>72</v>
      </c>
      <c r="AB13" s="14">
        <v>10</v>
      </c>
      <c r="AC13" s="16">
        <f t="shared" si="4"/>
        <v>459</v>
      </c>
      <c r="AD13" s="17">
        <f t="shared" si="5"/>
        <v>0.9107142857142857</v>
      </c>
      <c r="AE13" s="18" t="str">
        <f>VLOOKUP(AD13,GradeScale,2)</f>
        <v>A</v>
      </c>
    </row>
    <row r="14" spans="1:31" x14ac:dyDescent="0.2">
      <c r="A14" s="14" t="str">
        <f t="shared" si="3"/>
        <v>Ric Carpenello</v>
      </c>
      <c r="B14" s="14" t="s">
        <v>6</v>
      </c>
      <c r="C14" s="14" t="s">
        <v>32</v>
      </c>
      <c r="D14" s="14">
        <v>15</v>
      </c>
      <c r="E14" s="14"/>
      <c r="F14" s="14">
        <v>10</v>
      </c>
      <c r="G14" s="14">
        <v>10</v>
      </c>
      <c r="H14" s="14">
        <v>20</v>
      </c>
      <c r="I14" s="14">
        <v>17</v>
      </c>
      <c r="J14" s="14">
        <v>15</v>
      </c>
      <c r="K14" s="14">
        <v>20</v>
      </c>
      <c r="L14" s="14">
        <v>20</v>
      </c>
      <c r="M14" s="14">
        <v>7</v>
      </c>
      <c r="N14" s="14">
        <v>18</v>
      </c>
      <c r="O14" s="14">
        <v>8</v>
      </c>
      <c r="P14" s="14">
        <v>18</v>
      </c>
      <c r="Q14" s="14">
        <v>38</v>
      </c>
      <c r="R14" s="14">
        <v>38</v>
      </c>
      <c r="S14" s="15" t="str">
        <f>IF(SUM(D14:R14)/SUM(PossiblePtsMid)&lt;70%,"Warning!"," ")</f>
        <v xml:space="preserve"> </v>
      </c>
      <c r="T14" s="14">
        <v>20</v>
      </c>
      <c r="U14" s="14">
        <v>16</v>
      </c>
      <c r="V14" s="14">
        <v>17</v>
      </c>
      <c r="W14" s="14">
        <v>10</v>
      </c>
      <c r="X14" s="14">
        <v>20</v>
      </c>
      <c r="Y14" s="14">
        <v>18</v>
      </c>
      <c r="Z14" s="14">
        <v>9</v>
      </c>
      <c r="AA14" s="14">
        <v>61</v>
      </c>
      <c r="AB14" s="14">
        <v>10</v>
      </c>
      <c r="AC14" s="16">
        <f t="shared" si="4"/>
        <v>435</v>
      </c>
      <c r="AD14" s="17">
        <f t="shared" si="5"/>
        <v>0.86309523809523814</v>
      </c>
      <c r="AE14" s="18" t="str">
        <f>VLOOKUP(AD14,GradeScale,2)</f>
        <v>B</v>
      </c>
    </row>
    <row r="15" spans="1:31" x14ac:dyDescent="0.2">
      <c r="A15" s="14" t="str">
        <f t="shared" si="3"/>
        <v>Lindsay Donohoe</v>
      </c>
      <c r="B15" s="14" t="s">
        <v>7</v>
      </c>
      <c r="C15" s="14" t="s">
        <v>31</v>
      </c>
      <c r="D15" s="14"/>
      <c r="E15" s="14"/>
      <c r="F15" s="14">
        <v>0</v>
      </c>
      <c r="G15" s="14">
        <v>20</v>
      </c>
      <c r="H15" s="14">
        <v>20</v>
      </c>
      <c r="I15" s="14">
        <v>10</v>
      </c>
      <c r="J15" s="14">
        <v>0</v>
      </c>
      <c r="K15" s="14">
        <v>15</v>
      </c>
      <c r="L15" s="14">
        <v>16</v>
      </c>
      <c r="M15" s="14">
        <v>6</v>
      </c>
      <c r="N15" s="14">
        <v>4</v>
      </c>
      <c r="O15" s="14">
        <v>10</v>
      </c>
      <c r="P15" s="14">
        <v>0</v>
      </c>
      <c r="Q15" s="14">
        <v>30</v>
      </c>
      <c r="R15" s="14">
        <v>38</v>
      </c>
      <c r="S15" s="15" t="str">
        <f>IF(SUM(D15:R15)/SUM(PossiblePtsMid)&lt;70%,"Warning!"," ")</f>
        <v>Warning!</v>
      </c>
      <c r="T15" s="14">
        <v>11</v>
      </c>
      <c r="U15" s="14">
        <v>0</v>
      </c>
      <c r="V15" s="14">
        <v>0</v>
      </c>
      <c r="W15" s="14">
        <v>6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6">
        <f t="shared" si="4"/>
        <v>186</v>
      </c>
      <c r="AD15" s="17">
        <f t="shared" si="5"/>
        <v>0.36904761904761907</v>
      </c>
      <c r="AE15" s="18" t="str">
        <f>VLOOKUP(AD15,GradeScale,2)</f>
        <v>F</v>
      </c>
    </row>
    <row r="16" spans="1:31" x14ac:dyDescent="0.2">
      <c r="A16" s="14" t="str">
        <f t="shared" si="3"/>
        <v>David Gilmore</v>
      </c>
      <c r="B16" s="14" t="s">
        <v>8</v>
      </c>
      <c r="C16" s="14" t="s">
        <v>30</v>
      </c>
      <c r="D16" s="14"/>
      <c r="E16" s="14"/>
      <c r="F16" s="14">
        <v>10</v>
      </c>
      <c r="G16" s="14">
        <v>20</v>
      </c>
      <c r="H16" s="14">
        <v>5</v>
      </c>
      <c r="I16" s="14">
        <v>5</v>
      </c>
      <c r="J16" s="14">
        <v>0</v>
      </c>
      <c r="K16" s="14">
        <v>0</v>
      </c>
      <c r="L16" s="14">
        <v>0</v>
      </c>
      <c r="M16" s="14">
        <v>7</v>
      </c>
      <c r="N16" s="14">
        <v>16</v>
      </c>
      <c r="O16" s="14">
        <v>8</v>
      </c>
      <c r="P16" s="14">
        <v>0</v>
      </c>
      <c r="Q16" s="14">
        <v>55</v>
      </c>
      <c r="R16" s="14">
        <v>36</v>
      </c>
      <c r="S16" s="15" t="str">
        <f>IF(SUM(D16:R16)/SUM(PossiblePtsMid)&lt;70%,"Warning!"," ")</f>
        <v>Warning!</v>
      </c>
      <c r="T16" s="14">
        <v>0</v>
      </c>
      <c r="U16" s="14">
        <v>0</v>
      </c>
      <c r="V16" s="14">
        <v>0</v>
      </c>
      <c r="W16" s="14">
        <v>0</v>
      </c>
      <c r="X16" s="14">
        <v>3</v>
      </c>
      <c r="Y16" s="14">
        <v>0</v>
      </c>
      <c r="Z16" s="14">
        <v>0</v>
      </c>
      <c r="AA16" s="14">
        <v>69</v>
      </c>
      <c r="AB16" s="14">
        <v>0</v>
      </c>
      <c r="AC16" s="16">
        <f t="shared" si="4"/>
        <v>234</v>
      </c>
      <c r="AD16" s="17">
        <f t="shared" si="5"/>
        <v>0.4642857142857143</v>
      </c>
      <c r="AE16" s="18" t="str">
        <f>VLOOKUP(AD16,GradeScale,2)</f>
        <v>F</v>
      </c>
    </row>
    <row r="17" spans="1:31" x14ac:dyDescent="0.2">
      <c r="A17" s="14" t="str">
        <f t="shared" si="3"/>
        <v>Henry Kawamuras</v>
      </c>
      <c r="B17" s="14" t="s">
        <v>77</v>
      </c>
      <c r="C17" s="14" t="s">
        <v>29</v>
      </c>
      <c r="D17" s="14">
        <v>15</v>
      </c>
      <c r="E17" s="14"/>
      <c r="F17" s="14">
        <v>10</v>
      </c>
      <c r="G17" s="14">
        <v>20</v>
      </c>
      <c r="H17" s="14">
        <v>15</v>
      </c>
      <c r="I17" s="14">
        <v>20</v>
      </c>
      <c r="J17" s="14">
        <v>20</v>
      </c>
      <c r="K17" s="14">
        <v>18</v>
      </c>
      <c r="L17" s="14">
        <v>18</v>
      </c>
      <c r="M17" s="14">
        <v>7</v>
      </c>
      <c r="N17" s="14">
        <v>16</v>
      </c>
      <c r="O17" s="14">
        <v>9</v>
      </c>
      <c r="P17" s="14">
        <v>17</v>
      </c>
      <c r="Q17" s="14">
        <v>53</v>
      </c>
      <c r="R17" s="14">
        <v>36</v>
      </c>
      <c r="S17" s="15" t="str">
        <f>IF(SUM(D17:R17)/SUM(PossiblePtsMid)&lt;70%,"Warning!"," ")</f>
        <v xml:space="preserve"> </v>
      </c>
      <c r="T17" s="14">
        <v>17</v>
      </c>
      <c r="U17" s="14">
        <v>9</v>
      </c>
      <c r="V17" s="14">
        <v>18</v>
      </c>
      <c r="W17" s="14">
        <v>9</v>
      </c>
      <c r="X17" s="14">
        <v>18</v>
      </c>
      <c r="Y17" s="14">
        <v>17</v>
      </c>
      <c r="Z17" s="14">
        <v>17</v>
      </c>
      <c r="AA17" s="14">
        <v>65</v>
      </c>
      <c r="AB17" s="14">
        <v>10</v>
      </c>
      <c r="AC17" s="16">
        <f t="shared" si="4"/>
        <v>454</v>
      </c>
      <c r="AD17" s="17">
        <f t="shared" si="5"/>
        <v>0.90079365079365081</v>
      </c>
      <c r="AE17" s="18" t="str">
        <f>VLOOKUP(AD17,GradeScale,2)</f>
        <v>A</v>
      </c>
    </row>
    <row r="18" spans="1:31" x14ac:dyDescent="0.2">
      <c r="A18" s="14" t="str">
        <f t="shared" si="3"/>
        <v>Kara Keim</v>
      </c>
      <c r="B18" s="14" t="s">
        <v>9</v>
      </c>
      <c r="C18" s="14" t="s">
        <v>28</v>
      </c>
      <c r="D18" s="14"/>
      <c r="E18" s="14"/>
      <c r="F18" s="14">
        <v>10</v>
      </c>
      <c r="G18" s="14">
        <v>20</v>
      </c>
      <c r="H18" s="14">
        <v>20</v>
      </c>
      <c r="I18" s="14">
        <v>20</v>
      </c>
      <c r="J18" s="14">
        <v>20</v>
      </c>
      <c r="K18" s="14">
        <v>20</v>
      </c>
      <c r="L18" s="14">
        <v>20</v>
      </c>
      <c r="M18" s="14">
        <v>9</v>
      </c>
      <c r="N18" s="14">
        <v>20</v>
      </c>
      <c r="O18" s="14">
        <v>10</v>
      </c>
      <c r="P18" s="14">
        <v>20</v>
      </c>
      <c r="Q18" s="14">
        <v>45</v>
      </c>
      <c r="R18" s="14">
        <v>34</v>
      </c>
      <c r="S18" s="15" t="str">
        <f>IF(SUM(D18:R18)/SUM(PossiblePtsMid)&lt;70%,"Warning!"," ")</f>
        <v xml:space="preserve"> </v>
      </c>
      <c r="T18" s="14">
        <v>20</v>
      </c>
      <c r="U18" s="14">
        <v>20</v>
      </c>
      <c r="V18" s="14">
        <v>18</v>
      </c>
      <c r="W18" s="14">
        <v>10</v>
      </c>
      <c r="X18" s="14">
        <v>18</v>
      </c>
      <c r="Y18" s="14">
        <v>20</v>
      </c>
      <c r="Z18" s="14">
        <v>20</v>
      </c>
      <c r="AA18" s="14">
        <v>69</v>
      </c>
      <c r="AB18" s="14">
        <v>10</v>
      </c>
      <c r="AC18" s="16">
        <f t="shared" si="4"/>
        <v>473</v>
      </c>
      <c r="AD18" s="17">
        <f t="shared" si="5"/>
        <v>0.93849206349206349</v>
      </c>
      <c r="AE18" s="18" t="str">
        <f>VLOOKUP(AD18,GradeScale,2)</f>
        <v>A</v>
      </c>
    </row>
    <row r="19" spans="1:31" x14ac:dyDescent="0.2">
      <c r="A19" s="14" t="str">
        <f t="shared" si="3"/>
        <v>Youha Linarez</v>
      </c>
      <c r="B19" s="14" t="s">
        <v>10</v>
      </c>
      <c r="C19" s="14" t="s">
        <v>27</v>
      </c>
      <c r="D19" s="14"/>
      <c r="E19" s="14"/>
      <c r="F19" s="14">
        <v>10</v>
      </c>
      <c r="G19" s="14">
        <v>18</v>
      </c>
      <c r="H19" s="14">
        <v>20</v>
      </c>
      <c r="I19" s="14">
        <v>18</v>
      </c>
      <c r="J19" s="14">
        <v>18</v>
      </c>
      <c r="K19" s="14">
        <v>20</v>
      </c>
      <c r="L19" s="14">
        <v>20</v>
      </c>
      <c r="M19" s="14">
        <v>7</v>
      </c>
      <c r="N19" s="14">
        <v>18</v>
      </c>
      <c r="O19" s="14">
        <v>8</v>
      </c>
      <c r="P19" s="14">
        <v>20</v>
      </c>
      <c r="Q19" s="14">
        <v>30</v>
      </c>
      <c r="R19" s="14">
        <v>36</v>
      </c>
      <c r="S19" s="15" t="str">
        <f>IF(SUM(D19:R19)/SUM(PossiblePtsMid)&lt;70%,"Warning!"," ")</f>
        <v xml:space="preserve"> </v>
      </c>
      <c r="T19" s="14">
        <v>20</v>
      </c>
      <c r="U19" s="14">
        <v>20</v>
      </c>
      <c r="V19" s="14">
        <v>20</v>
      </c>
      <c r="W19" s="14">
        <v>10</v>
      </c>
      <c r="X19" s="14">
        <v>20</v>
      </c>
      <c r="Y19" s="14">
        <v>18</v>
      </c>
      <c r="Z19" s="14">
        <v>20</v>
      </c>
      <c r="AA19" s="14">
        <v>65</v>
      </c>
      <c r="AB19" s="14">
        <v>8</v>
      </c>
      <c r="AC19" s="16">
        <f t="shared" si="4"/>
        <v>444</v>
      </c>
      <c r="AD19" s="17">
        <f t="shared" si="5"/>
        <v>0.88095238095238093</v>
      </c>
      <c r="AE19" s="18" t="str">
        <f>VLOOKUP(AD19,GradeScale,2)</f>
        <v>B</v>
      </c>
    </row>
    <row r="20" spans="1:31" x14ac:dyDescent="0.2">
      <c r="A20" s="14" t="str">
        <f t="shared" si="3"/>
        <v>Christian Lopez</v>
      </c>
      <c r="B20" s="14" t="s">
        <v>12</v>
      </c>
      <c r="C20" s="14" t="s">
        <v>26</v>
      </c>
      <c r="D20" s="14"/>
      <c r="E20" s="14"/>
      <c r="F20" s="14">
        <v>10</v>
      </c>
      <c r="G20" s="14">
        <v>20</v>
      </c>
      <c r="H20" s="14">
        <v>18</v>
      </c>
      <c r="I20" s="14">
        <v>20</v>
      </c>
      <c r="J20" s="14">
        <v>20</v>
      </c>
      <c r="K20" s="14">
        <v>20</v>
      </c>
      <c r="L20" s="14">
        <v>20</v>
      </c>
      <c r="M20" s="14">
        <v>9</v>
      </c>
      <c r="N20" s="14">
        <v>20</v>
      </c>
      <c r="O20" s="14">
        <v>10</v>
      </c>
      <c r="P20" s="14">
        <v>20</v>
      </c>
      <c r="Q20" s="14">
        <v>45</v>
      </c>
      <c r="R20" s="14">
        <v>40</v>
      </c>
      <c r="S20" s="15" t="str">
        <f>IF(SUM(D20:R20)/SUM(PossiblePtsMid)&lt;70%,"Warning!"," ")</f>
        <v xml:space="preserve"> </v>
      </c>
      <c r="T20" s="14">
        <v>14</v>
      </c>
      <c r="U20" s="14">
        <v>18</v>
      </c>
      <c r="V20" s="14">
        <v>17</v>
      </c>
      <c r="W20" s="14">
        <v>9</v>
      </c>
      <c r="X20" s="14">
        <v>20</v>
      </c>
      <c r="Y20" s="14">
        <v>20</v>
      </c>
      <c r="Z20" s="14">
        <v>17</v>
      </c>
      <c r="AA20" s="14">
        <v>69</v>
      </c>
      <c r="AB20" s="14">
        <v>10</v>
      </c>
      <c r="AC20" s="16">
        <f t="shared" si="4"/>
        <v>466</v>
      </c>
      <c r="AD20" s="17">
        <f t="shared" si="5"/>
        <v>0.92460317460317465</v>
      </c>
      <c r="AE20" s="18" t="str">
        <f>VLOOKUP(AD20,GradeScale,2)</f>
        <v>A</v>
      </c>
    </row>
    <row r="21" spans="1:31" x14ac:dyDescent="0.2">
      <c r="A21" s="14" t="str">
        <f t="shared" si="3"/>
        <v>Antoinette Mcgrath</v>
      </c>
      <c r="B21" s="14" t="s">
        <v>13</v>
      </c>
      <c r="C21" s="14" t="s">
        <v>25</v>
      </c>
      <c r="D21" s="14">
        <v>30</v>
      </c>
      <c r="E21" s="14"/>
      <c r="F21" s="14">
        <v>10</v>
      </c>
      <c r="G21" s="14">
        <v>20</v>
      </c>
      <c r="H21" s="14">
        <v>20</v>
      </c>
      <c r="I21" s="14">
        <v>20</v>
      </c>
      <c r="J21" s="14">
        <v>20</v>
      </c>
      <c r="K21" s="14">
        <v>20</v>
      </c>
      <c r="L21" s="14">
        <v>20</v>
      </c>
      <c r="M21" s="14">
        <v>9</v>
      </c>
      <c r="N21" s="14">
        <v>20</v>
      </c>
      <c r="O21" s="14">
        <v>10</v>
      </c>
      <c r="P21" s="14">
        <v>20</v>
      </c>
      <c r="Q21" s="14">
        <v>57</v>
      </c>
      <c r="R21" s="14">
        <v>36</v>
      </c>
      <c r="S21" s="15" t="str">
        <f>IF(SUM(D21:R21)/SUM(PossiblePtsMid)&lt;70%,"Warning!"," ")</f>
        <v xml:space="preserve"> </v>
      </c>
      <c r="T21" s="14">
        <v>20</v>
      </c>
      <c r="U21" s="14">
        <v>20</v>
      </c>
      <c r="V21" s="14">
        <v>20</v>
      </c>
      <c r="W21" s="14">
        <v>10</v>
      </c>
      <c r="X21" s="14">
        <v>18</v>
      </c>
      <c r="Y21" s="14">
        <v>20</v>
      </c>
      <c r="Z21" s="14">
        <v>18</v>
      </c>
      <c r="AA21" s="14">
        <v>71</v>
      </c>
      <c r="AB21" s="14">
        <v>10</v>
      </c>
      <c r="AC21" s="16">
        <f t="shared" si="4"/>
        <v>519</v>
      </c>
      <c r="AD21" s="17">
        <f t="shared" si="5"/>
        <v>1.0297619047619047</v>
      </c>
      <c r="AE21" s="18" t="str">
        <f>VLOOKUP(AD21,GradeScale,2)</f>
        <v>A</v>
      </c>
    </row>
    <row r="22" spans="1:31" x14ac:dyDescent="0.2">
      <c r="A22" s="14" t="str">
        <f t="shared" si="3"/>
        <v>Nina Morrison</v>
      </c>
      <c r="B22" s="14" t="s">
        <v>14</v>
      </c>
      <c r="C22" s="14" t="s">
        <v>17</v>
      </c>
      <c r="D22" s="14">
        <v>30</v>
      </c>
      <c r="E22" s="14"/>
      <c r="F22" s="14">
        <v>10</v>
      </c>
      <c r="G22" s="14">
        <v>18</v>
      </c>
      <c r="H22" s="14">
        <v>15</v>
      </c>
      <c r="I22" s="14">
        <v>10</v>
      </c>
      <c r="J22" s="14">
        <v>17</v>
      </c>
      <c r="K22" s="14">
        <v>13</v>
      </c>
      <c r="L22" s="14">
        <v>17</v>
      </c>
      <c r="M22" s="14">
        <v>2</v>
      </c>
      <c r="N22" s="14">
        <v>10</v>
      </c>
      <c r="O22" s="14">
        <v>5</v>
      </c>
      <c r="P22" s="14">
        <v>17</v>
      </c>
      <c r="Q22" s="14">
        <v>10</v>
      </c>
      <c r="R22" s="14">
        <v>24</v>
      </c>
      <c r="S22" s="15" t="str">
        <f>IF(SUM(D22:R22)/SUM(PossiblePtsMid)&lt;70%,"Warning!"," ")</f>
        <v>Warning!</v>
      </c>
      <c r="T22" s="14">
        <v>4</v>
      </c>
      <c r="U22" s="14">
        <v>6</v>
      </c>
      <c r="V22" s="14">
        <v>0</v>
      </c>
      <c r="W22" s="14">
        <v>6</v>
      </c>
      <c r="X22" s="14">
        <v>10</v>
      </c>
      <c r="Y22" s="14">
        <v>10</v>
      </c>
      <c r="Z22" s="14">
        <v>16</v>
      </c>
      <c r="AA22" s="14">
        <v>50</v>
      </c>
      <c r="AB22" s="14">
        <v>4</v>
      </c>
      <c r="AC22" s="16">
        <f t="shared" si="4"/>
        <v>304</v>
      </c>
      <c r="AD22" s="17">
        <f t="shared" si="5"/>
        <v>0.60317460317460314</v>
      </c>
      <c r="AE22" s="18" t="str">
        <f>VLOOKUP(AD22,GradeScale,2)</f>
        <v>D</v>
      </c>
    </row>
    <row r="23" spans="1:31" x14ac:dyDescent="0.2">
      <c r="A23" s="14" t="str">
        <f t="shared" si="3"/>
        <v>Ian Moskalet</v>
      </c>
      <c r="B23" s="14" t="s">
        <v>76</v>
      </c>
      <c r="C23" s="14" t="s">
        <v>24</v>
      </c>
      <c r="D23" s="14">
        <v>15</v>
      </c>
      <c r="E23" s="14">
        <v>10</v>
      </c>
      <c r="F23" s="14">
        <v>10</v>
      </c>
      <c r="G23" s="14">
        <v>18</v>
      </c>
      <c r="H23" s="14">
        <v>20</v>
      </c>
      <c r="I23" s="14">
        <v>14</v>
      </c>
      <c r="J23" s="14">
        <v>20</v>
      </c>
      <c r="K23" s="14">
        <v>20</v>
      </c>
      <c r="L23" s="14">
        <v>20</v>
      </c>
      <c r="M23" s="14">
        <v>8</v>
      </c>
      <c r="N23" s="14">
        <v>20</v>
      </c>
      <c r="O23" s="14">
        <v>0</v>
      </c>
      <c r="P23" s="14">
        <v>18</v>
      </c>
      <c r="Q23" s="14">
        <v>40</v>
      </c>
      <c r="R23" s="14">
        <v>34</v>
      </c>
      <c r="S23" s="15" t="str">
        <f>IF(SUM(D23:R23)/SUM(PossiblePtsMid)&lt;70%,"Warning!"," ")</f>
        <v xml:space="preserve"> </v>
      </c>
      <c r="T23" s="14">
        <v>17</v>
      </c>
      <c r="U23" s="14">
        <v>20</v>
      </c>
      <c r="V23" s="14">
        <v>20</v>
      </c>
      <c r="W23" s="14">
        <v>9</v>
      </c>
      <c r="X23" s="14">
        <v>20</v>
      </c>
      <c r="Y23" s="14">
        <v>20</v>
      </c>
      <c r="Z23" s="14">
        <v>20</v>
      </c>
      <c r="AA23" s="14">
        <v>71</v>
      </c>
      <c r="AB23" s="14">
        <v>10</v>
      </c>
      <c r="AC23" s="16">
        <f t="shared" si="4"/>
        <v>474</v>
      </c>
      <c r="AD23" s="17">
        <f t="shared" si="5"/>
        <v>0.94047619047619047</v>
      </c>
      <c r="AE23" s="18" t="str">
        <f>VLOOKUP(AD23,GradeScale,2)</f>
        <v>A</v>
      </c>
    </row>
    <row r="24" spans="1:31" x14ac:dyDescent="0.2">
      <c r="A24" s="14" t="str">
        <f t="shared" si="3"/>
        <v>Raman Ponomarenk</v>
      </c>
      <c r="B24" s="14" t="s">
        <v>75</v>
      </c>
      <c r="C24" s="14" t="s">
        <v>23</v>
      </c>
      <c r="D24" s="14"/>
      <c r="E24" s="14"/>
      <c r="F24" s="14">
        <v>10</v>
      </c>
      <c r="G24" s="14">
        <v>14</v>
      </c>
      <c r="H24" s="14">
        <v>16</v>
      </c>
      <c r="I24" s="14">
        <v>16</v>
      </c>
      <c r="J24" s="14">
        <v>15</v>
      </c>
      <c r="K24" s="14">
        <v>12</v>
      </c>
      <c r="L24" s="14">
        <v>16</v>
      </c>
      <c r="M24" s="14">
        <v>0</v>
      </c>
      <c r="N24" s="14">
        <v>18</v>
      </c>
      <c r="O24" s="14">
        <v>8</v>
      </c>
      <c r="P24" s="14">
        <v>18</v>
      </c>
      <c r="Q24" s="14">
        <v>45</v>
      </c>
      <c r="R24" s="14">
        <v>40</v>
      </c>
      <c r="S24" s="15" t="str">
        <f>IF(SUM(D24:R24)/SUM(PossiblePtsMid)&lt;70%,"Warning!"," ")</f>
        <v xml:space="preserve"> </v>
      </c>
      <c r="T24" s="14">
        <v>16</v>
      </c>
      <c r="U24" s="14">
        <v>14</v>
      </c>
      <c r="V24" s="14">
        <v>16</v>
      </c>
      <c r="W24" s="14">
        <v>6</v>
      </c>
      <c r="X24" s="14">
        <v>16</v>
      </c>
      <c r="Y24" s="14">
        <v>16</v>
      </c>
      <c r="Z24" s="14">
        <v>18</v>
      </c>
      <c r="AA24" s="14">
        <v>60</v>
      </c>
      <c r="AB24" s="14">
        <v>9</v>
      </c>
      <c r="AC24" s="16">
        <f t="shared" si="4"/>
        <v>399</v>
      </c>
      <c r="AD24" s="17">
        <f t="shared" si="5"/>
        <v>0.79166666666666663</v>
      </c>
      <c r="AE24" s="18" t="str">
        <f>VLOOKUP(AD24,GradeScale,2)</f>
        <v>C</v>
      </c>
    </row>
    <row r="25" spans="1:31" x14ac:dyDescent="0.2">
      <c r="A25" s="14" t="str">
        <f t="shared" si="3"/>
        <v>Sydney Price</v>
      </c>
      <c r="B25" s="14" t="s">
        <v>15</v>
      </c>
      <c r="C25" s="14" t="s">
        <v>22</v>
      </c>
      <c r="D25" s="14">
        <v>30</v>
      </c>
      <c r="E25" s="14"/>
      <c r="F25" s="14">
        <v>10</v>
      </c>
      <c r="G25" s="14">
        <v>20</v>
      </c>
      <c r="H25" s="14">
        <v>20</v>
      </c>
      <c r="I25" s="14">
        <v>20</v>
      </c>
      <c r="J25" s="14">
        <v>20</v>
      </c>
      <c r="K25" s="14">
        <v>20</v>
      </c>
      <c r="L25" s="14">
        <v>20</v>
      </c>
      <c r="M25" s="14">
        <v>7</v>
      </c>
      <c r="N25" s="14">
        <v>18</v>
      </c>
      <c r="O25" s="14">
        <v>8</v>
      </c>
      <c r="P25" s="14">
        <v>20</v>
      </c>
      <c r="Q25" s="14">
        <v>50</v>
      </c>
      <c r="R25" s="14">
        <v>36</v>
      </c>
      <c r="S25" s="15" t="str">
        <f>IF(SUM(D25:R25)/SUM(PossiblePtsMid)&lt;70%,"Warning!"," ")</f>
        <v xml:space="preserve"> </v>
      </c>
      <c r="T25" s="14">
        <v>20</v>
      </c>
      <c r="U25" s="14">
        <v>20</v>
      </c>
      <c r="V25" s="14">
        <v>20</v>
      </c>
      <c r="W25" s="14">
        <v>8</v>
      </c>
      <c r="X25" s="14">
        <v>20</v>
      </c>
      <c r="Y25" s="14">
        <v>20</v>
      </c>
      <c r="Z25" s="14">
        <v>20</v>
      </c>
      <c r="AA25" s="14">
        <v>61</v>
      </c>
      <c r="AB25" s="14">
        <v>10</v>
      </c>
      <c r="AC25" s="16">
        <f t="shared" si="4"/>
        <v>498</v>
      </c>
      <c r="AD25" s="17">
        <f t="shared" si="5"/>
        <v>0.98809523809523814</v>
      </c>
      <c r="AE25" s="18" t="str">
        <f>VLOOKUP(AD25,GradeScale,2)</f>
        <v>A</v>
      </c>
    </row>
    <row r="26" spans="1:31" x14ac:dyDescent="0.2">
      <c r="A26" s="14" t="str">
        <f t="shared" si="3"/>
        <v>Lavonn Romig</v>
      </c>
      <c r="B26" s="14" t="s">
        <v>16</v>
      </c>
      <c r="C26" s="14" t="s">
        <v>36</v>
      </c>
      <c r="D26" s="14">
        <v>30</v>
      </c>
      <c r="E26" s="14"/>
      <c r="F26" s="14">
        <v>10</v>
      </c>
      <c r="G26" s="14">
        <v>20</v>
      </c>
      <c r="H26" s="14">
        <v>20</v>
      </c>
      <c r="I26" s="14">
        <v>20</v>
      </c>
      <c r="J26" s="14">
        <v>20</v>
      </c>
      <c r="K26" s="14">
        <v>20</v>
      </c>
      <c r="L26" s="14">
        <v>20</v>
      </c>
      <c r="M26" s="14">
        <v>9</v>
      </c>
      <c r="N26" s="14">
        <v>20</v>
      </c>
      <c r="O26" s="14">
        <v>9</v>
      </c>
      <c r="P26" s="14">
        <v>18</v>
      </c>
      <c r="Q26" s="14">
        <v>57</v>
      </c>
      <c r="R26" s="14">
        <v>36</v>
      </c>
      <c r="S26" s="15" t="str">
        <f>IF(SUM(D26:R26)/SUM(PossiblePtsMid)&lt;70%,"Warning!"," ")</f>
        <v xml:space="preserve"> </v>
      </c>
      <c r="T26" s="14">
        <v>20</v>
      </c>
      <c r="U26" s="14">
        <v>20</v>
      </c>
      <c r="V26" s="14">
        <v>18</v>
      </c>
      <c r="W26" s="14">
        <v>10</v>
      </c>
      <c r="X26" s="14">
        <v>16</v>
      </c>
      <c r="Y26" s="14">
        <v>20</v>
      </c>
      <c r="Z26" s="14">
        <v>18</v>
      </c>
      <c r="AA26" s="14">
        <v>65</v>
      </c>
      <c r="AB26" s="14">
        <v>10</v>
      </c>
      <c r="AC26" s="16">
        <f t="shared" si="4"/>
        <v>506</v>
      </c>
      <c r="AD26" s="17">
        <f t="shared" si="5"/>
        <v>1.003968253968254</v>
      </c>
      <c r="AE26" s="18" t="str">
        <f>VLOOKUP(AD26,GradeScale,2)</f>
        <v>A</v>
      </c>
    </row>
  </sheetData>
  <mergeCells count="1">
    <mergeCell ref="AD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4" sqref="B4:C8"/>
    </sheetView>
  </sheetViews>
  <sheetFormatPr defaultRowHeight="14.25" x14ac:dyDescent="0.2"/>
  <cols>
    <col min="1" max="1" width="13.375" style="1" customWidth="1"/>
  </cols>
  <sheetData>
    <row r="1" spans="1:3" ht="23.25" x14ac:dyDescent="0.35">
      <c r="A1" s="6" t="s">
        <v>37</v>
      </c>
    </row>
    <row r="3" spans="1:3" x14ac:dyDescent="0.2">
      <c r="A3" s="1" t="s">
        <v>39</v>
      </c>
      <c r="B3" s="4">
        <v>1</v>
      </c>
      <c r="C3" s="4">
        <v>2</v>
      </c>
    </row>
    <row r="4" spans="1:3" x14ac:dyDescent="0.2">
      <c r="B4" s="28">
        <v>0</v>
      </c>
      <c r="C4" s="29" t="s">
        <v>19</v>
      </c>
    </row>
    <row r="5" spans="1:3" x14ac:dyDescent="0.2">
      <c r="B5" s="28">
        <v>0.6</v>
      </c>
      <c r="C5" s="29" t="s">
        <v>38</v>
      </c>
    </row>
    <row r="6" spans="1:3" x14ac:dyDescent="0.2">
      <c r="B6" s="28">
        <v>0.7</v>
      </c>
      <c r="C6" s="29" t="s">
        <v>20</v>
      </c>
    </row>
    <row r="7" spans="1:3" x14ac:dyDescent="0.2">
      <c r="B7" s="28">
        <v>0.8</v>
      </c>
      <c r="C7" s="29" t="s">
        <v>18</v>
      </c>
    </row>
    <row r="8" spans="1:3" x14ac:dyDescent="0.2">
      <c r="B8" s="28">
        <v>0.9</v>
      </c>
      <c r="C8" s="29" t="s">
        <v>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saD1M8p17bH4uw4T9go/a00OvNQ8bnlki34Dv5YwZNE=</kers>
  <massa>3/5/2023 3:39:38 PM</massa>
  <hamilton>true</hamilton>
</senna>
</file>

<file path=customXml/itemProps1.xml><?xml version="1.0" encoding="utf-8"?>
<ds:datastoreItem xmlns:ds="http://schemas.openxmlformats.org/officeDocument/2006/customXml" ds:itemID="{51B7F261-CA9F-4F77-BF80-06382BE38693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Scores</vt:lpstr>
      <vt:lpstr>Grades</vt:lpstr>
      <vt:lpstr>GradeScale</vt:lpstr>
      <vt:lpstr>PossiblePtsMid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ss</cp:lastModifiedBy>
  <cp:lastPrinted>2010-06-22T06:01:56Z</cp:lastPrinted>
  <dcterms:created xsi:type="dcterms:W3CDTF">2010-05-13T20:47:38Z</dcterms:created>
  <dcterms:modified xsi:type="dcterms:W3CDTF">2023-03-05T22:07:22Z</dcterms:modified>
</cp:coreProperties>
</file>