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ra\Downloads\"/>
    </mc:Choice>
  </mc:AlternateContent>
  <xr:revisionPtr revIDLastSave="0" documentId="13_ncr:1_{88C567F3-427F-4BAF-9F35-08B0143E2884}" xr6:coauthVersionLast="47" xr6:coauthVersionMax="47" xr10:uidLastSave="{00000000-0000-0000-0000-000000000000}"/>
  <bookViews>
    <workbookView xWindow="6696" yWindow="1128" windowWidth="16344" windowHeight="11112" activeTab="3" xr2:uid="{9432ECDF-1CD8-4270-8E60-D2B58BD458DC}"/>
  </bookViews>
  <sheets>
    <sheet name="Source" sheetId="1" r:id="rId1"/>
    <sheet name="Female" sheetId="4" r:id="rId2"/>
    <sheet name="Male" sheetId="5" r:id="rId3"/>
    <sheet name="Template" sheetId="3" r:id="rId4"/>
    <sheet name="Main" sheetId="16" r:id="rId5"/>
  </sheets>
  <definedNames>
    <definedName name="_xlnm._FilterDatabase" localSheetId="0" hidden="1">Source!$A$1:$AL$63</definedName>
    <definedName name="_xlnm._FilterDatabase" localSheetId="3" hidden="1">Template!$A$1:$F$2233</definedName>
    <definedName name="ExternalData_1" localSheetId="4" hidden="1">Main!$A$1:$Z$435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72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5" i="3"/>
  <c r="F9" i="3"/>
  <c r="F8" i="3"/>
  <c r="F7" i="3"/>
  <c r="F6" i="3"/>
  <c r="F4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08950-BDC5-4C16-96B5-209369FD5F3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1BD6808D-D123-4FAF-AB63-3EAECF7B2143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<sst xmlns="http://schemas.openxmlformats.org/spreadsheetml/2006/main" count="13290" uniqueCount="107">
  <si>
    <t>State</t>
  </si>
  <si>
    <t>Gender</t>
  </si>
  <si>
    <t>Stunted (Height For Age) Children Under The Age Of 5 Years (%) (UOM:%(Percentage))</t>
  </si>
  <si>
    <t>Severely Stunted (Height For Age) Children Under The Age Of 5 Years (%) (UOM:%(Percentage))</t>
  </si>
  <si>
    <t>Wasted (Weight For Height) Children Under The Age Of 5 Years (%) (UOM:%(Percentage))</t>
  </si>
  <si>
    <t>Severely Wasted (Weight For Height) Children Under The Age Of 5 Years (%) (UOM:%(Percentage))</t>
  </si>
  <si>
    <t>Underweight Children Under The Age Of 5 Years (%) (UOM:%(Percentage))</t>
  </si>
  <si>
    <t>Severely Underweight Children Under The Age Of 5 Years (%) (UOM:%(Percentage))</t>
  </si>
  <si>
    <t>Children Age Group 6 To 59 Months With Mid-Upper Arm Circumference ( Muac ) Less Than 125 Cm (%) (UOM:%(Percentage))</t>
  </si>
  <si>
    <t>Children Age Group 6 To 59 Months With Muac(Mid-Upper Arm Circumference) Less Than 115 Cm (%) (UOM:%(Percentage))</t>
  </si>
  <si>
    <t>Children Age Group  6 To 59 Months With Mid-Upper Arm Circumference ( Muac ) For Age Less Than -2 Sd (%) (UOM:%(Percentage))</t>
  </si>
  <si>
    <t>Children Age Group 6 To 59 Months With Mid-Upper Arm Circumference ( Muac ) For Age Less Than -3 Sd (%) (UOM:%(Percentage))</t>
  </si>
  <si>
    <t>Children Under The Age 5 Years With Triceps Skinfold (Thickness-For-Age) Less Than -2 Sd (%) (UOM:%(Percentage))</t>
  </si>
  <si>
    <t>Children Under The Age 5 Years With Triceps Skinfold (Thickness-For-Age) Less Than -3 Sd (%) (UOM:%(Percentage))</t>
  </si>
  <si>
    <t>Children Under The Age 5 Years With Triceps Skinfold (Thickness-For-Age) Greater Than +2 Sd (%) (UOM:%(Percentage))</t>
  </si>
  <si>
    <t>Children Under The Age 5 Years With Triceps Skinfold (Thickness-For-Age) Greater Than +3 Sd (%) (UOM:%(Percentage))</t>
  </si>
  <si>
    <t>Children Age Group 1 To 4 Years With Subscapular Skinfold (Thickness For Age) Less Than -2 Sd (%) (UOM:%(Percentage))</t>
  </si>
  <si>
    <t>Children Age Group Of 1 To 4 Years With Subscapular Skinfold (Thickness For Age) Less Than -3 Sd (%) (UOM:%(Percentage))</t>
  </si>
  <si>
    <t>Children Age Group 1 To 4 Years Subscapular Skinfold (Thickness For Age) Greater Than +2 Sd (%) (UOM:%(Percentage))</t>
  </si>
  <si>
    <t>Children Age Group 1 To 4 Years With Subscapular Skinfold (Thickness For Age) Greater Than +3 Sd (%) (UOM:%(Percentage))</t>
  </si>
  <si>
    <t>Stunned Children Age Group 5 To 9 Years (%) (UOM:%(Percentage))</t>
  </si>
  <si>
    <t>Severely Stunted Children Age Group Of 5 To 9 Years (%) (UOM:%(Percentage))</t>
  </si>
  <si>
    <t>Moderate Or Severely Thin Children Age Group 5 To 9 Years With ( Body Mass Index ( Bmi ) For Age) Z-Score Less Than -2 Sd (%) (UOM:%(Percentage))</t>
  </si>
  <si>
    <t>Severely Thin Children In The Age Group 5 To 9 Years With ( Body Mass Index ( Bmi ) For Age) Z-Score Less Than -3 Sd (%) (UOM:%(Percentage))</t>
  </si>
  <si>
    <t>Overweight Or Obese Children Age Group 5 To 9 Years With ( Body Mass Index ( Bmi ) For Age) Z-Score Greater Than +1 Sd (%) (UOM:%(Percentage))</t>
  </si>
  <si>
    <t>Overweight Or Obese Children Age Group 5 To 9 Years With ( Body Mass Index ( Bmi ) For Age) Z-Score Greater Than +2 Sd (%) (UOM:%(Percentage))</t>
  </si>
  <si>
    <t>Moderate Or Severely Thin Adolescents Age Group 10 To14 Years With ( Body Mass Index ( Bmi ) For Age) Z-Score Less Than -2 Sd (%) (UOM:%(Percentage))</t>
  </si>
  <si>
    <t>Moderate Or Severely Thin Adolescents Age Group Of 15 To19 Years With ( Body Mass Index ( Bmi ) For Age) Z-Score Less Than -2 Sd (%) (UOM:%(Percentage))</t>
  </si>
  <si>
    <t>Moderate Or Severely Thin Adolescents Age Group 10 To19 Years With ( Body Mass Index ( Bmi ) For Age) Z-Score Less Than -2 Sd (%) (UOM:%(Percentage))</t>
  </si>
  <si>
    <t>Severely Thin Adolescents Age Group 10 To 14 Years With ( Body Mass Index ( Bmi ) For Age) Z-Score Less Than -3 Sd (%) (UOM:%(Percentage))</t>
  </si>
  <si>
    <t>Severely Thin Adolescents Age Group 15 To 19 Years With  ( Body Mass Index ( Bmi ) For Age) Z-Score Less Than-3 Sd (%) (UOM:%(Percentage))</t>
  </si>
  <si>
    <t>Severely Thin Adolescents Age Group 10 To 19 Years With ( Body Mass Index ( Bmi ) For Age ) Z-Score Less Than -3 Sd (%) (UOM:%(Percentage))</t>
  </si>
  <si>
    <t>Overweight Or Obese Adolescents Age Group 10 To 14 Years With ( Body Mass Index ( Bmi ) For Age ) Z-Score Greater Than +1 Sd (%) (UOM:%(Percentage))</t>
  </si>
  <si>
    <t>Overweight Or Obese Adolescents Age Group 15 To 19 Years With (Body Mass Index ( Bmi ) For Age ) Z-Score Greater Than +1 Sd (%) (UOM:%(Percentage))</t>
  </si>
  <si>
    <t>Overweight Or Obese Adolescents Age Group 10 To 19 Years With ( Body Mass Index ( Bmi ) For Age ) Z-Score Greater Than +1 Sd (%) (UOM:%(Percentage))</t>
  </si>
  <si>
    <t>Obese Adolescents Age Group 10 To 14 Years With ( Body Mass Index ( Bmi ) For Age ) Z-Score Greater Than +2 Sd (%) (UOM:%(Percentage))</t>
  </si>
  <si>
    <t>Obese Adolescents Age Group 15 To 19 Years With ( Body Mass Index ( Bmi ) For Age ) Z-Score Greater Than +2 Sd (%) (UOM:%(Percentage))</t>
  </si>
  <si>
    <t>Obese Adolescents Age Group 10 To 19 Years With ( Body Mass Index ( Bmi ) For Age ) Z-Score Greater Than +2 Sd (%) (UOM:%(Percentage))</t>
  </si>
  <si>
    <t>Andhra Pradesh</t>
  </si>
  <si>
    <t>Female</t>
  </si>
  <si>
    <t>Male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</si>
  <si>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</si>
  <si>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</si>
  <si>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</si>
  <si>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</si>
  <si>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</si>
  <si>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</si>
  <si>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</si>
  <si>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</si>
  <si>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</si>
  <si>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</si>
  <si>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</si>
  <si>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</si>
  <si>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</si>
  <si>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</si>
  <si>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</si>
  <si>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</si>
  <si>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</si>
  <si>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</si>
  <si>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</si>
  <si>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</si>
  <si>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</si>
  <si>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</si>
  <si>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</si>
  <si>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</si>
  <si>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</si>
  <si>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</si>
  <si>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</si>
  <si>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</si>
  <si>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</si>
  <si>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</si>
  <si>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Age Group</t>
  </si>
  <si>
    <t>Sub Age Group</t>
  </si>
  <si>
    <t>Under 5 Years</t>
  </si>
  <si>
    <t>U5</t>
  </si>
  <si>
    <t>6-59M</t>
  </si>
  <si>
    <t>10 To 19 Years</t>
  </si>
  <si>
    <t>10-19Y</t>
  </si>
  <si>
    <t>10-14Y</t>
  </si>
  <si>
    <t>15-19Y</t>
  </si>
  <si>
    <t>Metric</t>
  </si>
  <si>
    <t>Stunted</t>
  </si>
  <si>
    <t>Severely_Stunted</t>
  </si>
  <si>
    <t>Wasted</t>
  </si>
  <si>
    <t>Severely_Wasted</t>
  </si>
  <si>
    <t>Underweight</t>
  </si>
  <si>
    <t>Severely_Underweight</t>
  </si>
  <si>
    <t>MUAC_Less_125</t>
  </si>
  <si>
    <t>MUAC_Less_115</t>
  </si>
  <si>
    <t>MUAC_Less_2SD</t>
  </si>
  <si>
    <t>MUAC_Less_3SD</t>
  </si>
  <si>
    <t>Triceps_Skinfold_Less_2SD</t>
  </si>
  <si>
    <t>Triceps_Skinfold_Less_3SD</t>
  </si>
  <si>
    <t>Triceps_Skinfold_Grt_2SD</t>
  </si>
  <si>
    <t>Triceps_Skinfold_Grt_3SD</t>
  </si>
  <si>
    <t>1-4Y</t>
  </si>
  <si>
    <t>Subscapular_Skinfold_Grt_3SD</t>
  </si>
  <si>
    <t>Subscapular_Skinfold_Less_3SD</t>
  </si>
  <si>
    <t>Subscapular_Skinfold_Less_2SD</t>
  </si>
  <si>
    <t>Subscapular_Skinfold_Grt_2SD</t>
  </si>
  <si>
    <t>5 To 9 Years</t>
  </si>
  <si>
    <t>5-9Y</t>
  </si>
  <si>
    <t>Mod_Sev_Thin_Less_2SD_BMI</t>
  </si>
  <si>
    <t>Sev_Thin_Less_3SD_BMI</t>
  </si>
  <si>
    <t>Obese_Grt_1SD_BMI</t>
  </si>
  <si>
    <t>Obese_Grt_2SD_BMI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</si>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</sst>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11196E-B1B9-4F3D-AC0D-B4C60D599558}" autoFormatId="16" applyNumberFormats="0" applyBorderFormats="0" applyFontFormats="0" applyPatternFormats="0" applyAlignmentFormats="0" applyWidthHeightFormats="0">
  <queryTableRefresh nextId="27">
    <queryTableFields count="26">
      <queryTableField id="1" name="State" tableColumnId="1"/>
      <queryTableField id="2" name="Gender" tableColumnId="2"/>
      <queryTableField id="3" name="Age Group" tableColumnId="3"/>
      <queryTableField id="4" name="Sub Age Group" tableColumnId="4"/>
      <queryTableField id="5" name="Stunted" tableColumnId="5"/>
      <queryTableField id="6" name="Severely_Stunted" tableColumnId="6"/>
      <queryTableField id="7" name="Wasted" tableColumnId="7"/>
      <queryTableField id="8" name="Severely_Wasted" tableColumnId="8"/>
      <queryTableField id="9" name="Underweight" tableColumnId="9"/>
      <queryTableField id="10" name="Severely_Underweight" tableColumnId="10"/>
      <queryTableField id="11" name="MUAC_Less_125" tableColumnId="11"/>
      <queryTableField id="12" name="MUAC_Less_115" tableColumnId="12"/>
      <queryTableField id="13" name="MUAC_Less_2SD" tableColumnId="13"/>
      <queryTableField id="14" name="MUAC_Less_3SD" tableColumnId="14"/>
      <queryTableField id="15" name="Triceps_Skinfold_Less_2SD" tableColumnId="15"/>
      <queryTableField id="16" name="Triceps_Skinfold_Less_3SD" tableColumnId="16"/>
      <queryTableField id="17" name="Triceps_Skinfold_Grt_2SD" tableColumnId="17"/>
      <queryTableField id="18" name="Triceps_Skinfold_Grt_3SD" tableColumnId="18"/>
      <queryTableField id="19" name="Subscapular_Skinfold_Less_2SD" tableColumnId="19"/>
      <queryTableField id="20" name="Subscapular_Skinfold_Less_3SD" tableColumnId="20"/>
      <queryTableField id="21" name="Subscapular_Skinfold_Grt_2SD" tableColumnId="21"/>
      <queryTableField id="22" name="Subscapular_Skinfold_Grt_3SD" tableColumnId="22"/>
      <queryTableField id="23" name="Mod_Sev_Thin_Less_2SD_BMI" tableColumnId="23"/>
      <queryTableField id="24" name="Sev_Thin_Less_3SD_BMI" tableColumnId="24"/>
      <queryTableField id="25" name="Obese_Grt_1SD_BMI" tableColumnId="25"/>
      <queryTableField id="26" name="Obese_Grt_2SD_BMI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128000-C2AC-4D28-BC54-760D5B6A0C21}" name="Table3_1" displayName="Table3_1" ref="A1:Z435" tableType="queryTable" totalsRowShown="0">
  <autoFilter ref="A1:Z435" xr:uid="{9F128000-C2AC-4D28-BC54-760D5B6A0C21}"/>
  <tableColumns count="26">
    <tableColumn id="1" xr3:uid="{A59D2971-825A-4FA5-9D8F-509CAC90961A}" uniqueName="1" name="State" queryTableFieldId="1"/>
    <tableColumn id="2" xr3:uid="{C1C39A53-D302-411B-8910-6D3B9C51FD2D}" uniqueName="2" name="Gender" queryTableFieldId="2"/>
    <tableColumn id="3" xr3:uid="{EC2BCC24-B169-414B-B731-4338BCF7663F}" uniqueName="3" name="Age Group" queryTableFieldId="3"/>
    <tableColumn id="4" xr3:uid="{D4C2DC9F-C2E5-441B-A646-BDAFDB04A05F}" uniqueName="4" name="Sub Age Group" queryTableFieldId="4"/>
    <tableColumn id="5" xr3:uid="{2BAB75E3-7616-4E85-8EE5-9B5AE526252D}" uniqueName="5" name="Stunted" queryTableFieldId="5"/>
    <tableColumn id="6" xr3:uid="{3901EAA9-10B4-4AB3-8726-86FF4CA03642}" uniqueName="6" name="Severely_Stunted" queryTableFieldId="6"/>
    <tableColumn id="7" xr3:uid="{C5E00FD3-9E70-48C1-97D5-30406E3415A8}" uniqueName="7" name="Wasted" queryTableFieldId="7"/>
    <tableColumn id="8" xr3:uid="{8A0ABDA2-BCC2-4EE0-AC09-D2B60A8145AD}" uniqueName="8" name="Severely_Wasted" queryTableFieldId="8"/>
    <tableColumn id="9" xr3:uid="{5E35447F-6CFF-42AC-8E94-DE82398B56DC}" uniqueName="9" name="Underweight" queryTableFieldId="9"/>
    <tableColumn id="10" xr3:uid="{6B8E6CEB-2C08-4BE3-A521-748182788F39}" uniqueName="10" name="Severely_Underweight" queryTableFieldId="10"/>
    <tableColumn id="11" xr3:uid="{EC297B16-D785-41A1-A876-BB363C89CF41}" uniqueName="11" name="MUAC_Less_125" queryTableFieldId="11"/>
    <tableColumn id="12" xr3:uid="{20821544-5ED5-4753-A822-E990F6E63D5C}" uniqueName="12" name="MUAC_Less_115" queryTableFieldId="12"/>
    <tableColumn id="13" xr3:uid="{6DBD5AAE-0AD0-43ED-B7AD-845E79027440}" uniqueName="13" name="MUAC_Less_2SD" queryTableFieldId="13"/>
    <tableColumn id="14" xr3:uid="{443CDC86-3ADA-4963-9FFE-B87FB8FD4BA1}" uniqueName="14" name="MUAC_Less_3SD" queryTableFieldId="14"/>
    <tableColumn id="15" xr3:uid="{111649D3-DA78-4235-B850-B6CAF96A5752}" uniqueName="15" name="Triceps_Skinfold_Less_2SD" queryTableFieldId="15"/>
    <tableColumn id="16" xr3:uid="{5B5710FB-C651-4813-9E88-86103BED7D52}" uniqueName="16" name="Triceps_Skinfold_Less_3SD" queryTableFieldId="16"/>
    <tableColumn id="17" xr3:uid="{70B0A447-AD9E-4B52-BE25-D876A74B8591}" uniqueName="17" name="Triceps_Skinfold_Grt_2SD" queryTableFieldId="17"/>
    <tableColumn id="18" xr3:uid="{E4A45477-A34E-43A9-B7B3-A6B12A28D7E6}" uniqueName="18" name="Triceps_Skinfold_Grt_3SD" queryTableFieldId="18"/>
    <tableColumn id="19" xr3:uid="{96F4CF62-184F-4EEF-91C8-47EA14B3C331}" uniqueName="19" name="Subscapular_Skinfold_Less_2SD" queryTableFieldId="19"/>
    <tableColumn id="20" xr3:uid="{FD0FE029-6A6E-4403-99A5-F57970DFD795}" uniqueName="20" name="Subscapular_Skinfold_Less_3SD" queryTableFieldId="20"/>
    <tableColumn id="21" xr3:uid="{8B7020E8-6CBC-40F2-BE24-1193B1B70A5A}" uniqueName="21" name="Subscapular_Skinfold_Grt_2SD" queryTableFieldId="21"/>
    <tableColumn id="22" xr3:uid="{141BC982-D670-40DB-8709-F2C617E63C0A}" uniqueName="22" name="Subscapular_Skinfold_Grt_3SD" queryTableFieldId="22"/>
    <tableColumn id="23" xr3:uid="{2C3C4BD8-61E8-4841-BC08-34E60602AF87}" uniqueName="23" name="Mod_Sev_Thin_Less_2SD_BMI" queryTableFieldId="23"/>
    <tableColumn id="24" xr3:uid="{6F0C2846-1E81-438E-840D-4F90E3CABBC7}" uniqueName="24" name="Sev_Thin_Less_3SD_BMI" queryTableFieldId="24"/>
    <tableColumn id="25" xr3:uid="{887DF0F3-9E6C-42F1-AA41-98C61DED3C0A}" uniqueName="25" name="Obese_Grt_1SD_BMI" queryTableFieldId="25"/>
    <tableColumn id="26" xr3:uid="{BF546AE9-5A64-4136-AFB6-511E9DDB9406}" uniqueName="26" name="Obese_Grt_2SD_BMI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5F07-4AA7-4353-BDC4-BE5612FB6DC4}">
  <dimension ref="A1:AL63"/>
  <sheetViews>
    <sheetView topLeftCell="A3" workbookViewId="0">
      <selection activeCell="I54" sqref="I54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 t="s">
        <v>39</v>
      </c>
      <c r="C2">
        <v>28.3</v>
      </c>
      <c r="D2">
        <v>13.3</v>
      </c>
      <c r="E2">
        <v>15.2</v>
      </c>
      <c r="F2">
        <v>6.2</v>
      </c>
      <c r="G2">
        <v>33.200000000000003</v>
      </c>
      <c r="H2">
        <v>8</v>
      </c>
      <c r="I2">
        <v>3.2</v>
      </c>
      <c r="J2">
        <v>0.4</v>
      </c>
      <c r="K2">
        <v>11.2</v>
      </c>
      <c r="L2">
        <v>0.5</v>
      </c>
      <c r="M2">
        <v>4.9000000000000004</v>
      </c>
      <c r="N2">
        <v>0.9</v>
      </c>
      <c r="O2">
        <v>2.4</v>
      </c>
      <c r="P2">
        <v>0</v>
      </c>
      <c r="Q2">
        <v>3.7</v>
      </c>
      <c r="R2">
        <v>0.2</v>
      </c>
      <c r="S2">
        <v>4.3</v>
      </c>
      <c r="T2">
        <v>0</v>
      </c>
      <c r="U2">
        <v>20.3</v>
      </c>
      <c r="V2">
        <v>3.7</v>
      </c>
      <c r="W2">
        <v>16.2</v>
      </c>
      <c r="X2">
        <v>3.2</v>
      </c>
      <c r="Y2">
        <v>8.5</v>
      </c>
      <c r="Z2">
        <v>2.8</v>
      </c>
      <c r="AA2">
        <v>20.7</v>
      </c>
      <c r="AB2">
        <v>9.5</v>
      </c>
      <c r="AC2">
        <v>16</v>
      </c>
      <c r="AD2">
        <v>6.6</v>
      </c>
      <c r="AE2">
        <v>0</v>
      </c>
      <c r="AF2">
        <v>3.9</v>
      </c>
      <c r="AG2">
        <v>10.9</v>
      </c>
      <c r="AH2">
        <v>9.9</v>
      </c>
      <c r="AI2">
        <v>10.5</v>
      </c>
      <c r="AJ2">
        <v>2.2999999999999998</v>
      </c>
      <c r="AK2">
        <v>3.3</v>
      </c>
      <c r="AL2">
        <v>2.7</v>
      </c>
    </row>
    <row r="3" spans="1:38" x14ac:dyDescent="0.3">
      <c r="A3" t="s">
        <v>38</v>
      </c>
      <c r="B3" t="s">
        <v>40</v>
      </c>
      <c r="C3">
        <v>34.299999999999997</v>
      </c>
      <c r="D3">
        <v>15.4</v>
      </c>
      <c r="E3">
        <v>18.899999999999999</v>
      </c>
      <c r="F3">
        <v>5.5</v>
      </c>
      <c r="G3">
        <v>33.700000000000003</v>
      </c>
      <c r="H3">
        <v>11.5</v>
      </c>
      <c r="I3">
        <v>4.5999999999999996</v>
      </c>
      <c r="J3">
        <v>1.2</v>
      </c>
      <c r="K3">
        <v>11</v>
      </c>
      <c r="L3">
        <v>2.7</v>
      </c>
      <c r="M3">
        <v>3.9</v>
      </c>
      <c r="N3">
        <v>0.2</v>
      </c>
      <c r="O3">
        <v>2.2999999999999998</v>
      </c>
      <c r="P3">
        <v>0.2</v>
      </c>
      <c r="Q3">
        <v>3.2</v>
      </c>
      <c r="R3">
        <v>0</v>
      </c>
      <c r="S3">
        <v>8.1999999999999993</v>
      </c>
      <c r="T3">
        <v>0.2</v>
      </c>
      <c r="U3">
        <v>22.1</v>
      </c>
      <c r="V3">
        <v>4.9000000000000004</v>
      </c>
      <c r="W3">
        <v>25.1</v>
      </c>
      <c r="X3">
        <v>6.2</v>
      </c>
      <c r="Y3">
        <v>8</v>
      </c>
      <c r="Z3">
        <v>3.8</v>
      </c>
      <c r="AA3">
        <v>24</v>
      </c>
      <c r="AB3">
        <v>21.6</v>
      </c>
      <c r="AC3">
        <v>22.8</v>
      </c>
      <c r="AD3">
        <v>8.6999999999999993</v>
      </c>
      <c r="AE3">
        <v>4.8</v>
      </c>
      <c r="AF3">
        <v>6.7</v>
      </c>
      <c r="AG3">
        <v>7.9</v>
      </c>
      <c r="AH3">
        <v>7.2</v>
      </c>
      <c r="AI3">
        <v>7.6</v>
      </c>
      <c r="AJ3">
        <v>2.6</v>
      </c>
      <c r="AK3">
        <v>0.9</v>
      </c>
      <c r="AL3">
        <v>1.7</v>
      </c>
    </row>
    <row r="4" spans="1:38" x14ac:dyDescent="0.3">
      <c r="A4" t="s">
        <v>41</v>
      </c>
      <c r="B4" t="s">
        <v>39</v>
      </c>
      <c r="C4">
        <v>26.2</v>
      </c>
      <c r="D4">
        <v>8.3000000000000007</v>
      </c>
      <c r="E4">
        <v>6.3</v>
      </c>
      <c r="F4">
        <v>1.7</v>
      </c>
      <c r="G4">
        <v>14.3</v>
      </c>
      <c r="H4">
        <v>2.1</v>
      </c>
      <c r="I4">
        <v>1.7</v>
      </c>
      <c r="J4">
        <v>0.1</v>
      </c>
      <c r="K4">
        <v>2.6</v>
      </c>
      <c r="L4">
        <v>0.1</v>
      </c>
      <c r="M4">
        <v>6.8</v>
      </c>
      <c r="N4">
        <v>0.5</v>
      </c>
      <c r="O4">
        <v>2.2000000000000002</v>
      </c>
      <c r="P4">
        <v>0.6</v>
      </c>
      <c r="Q4">
        <v>5.4</v>
      </c>
      <c r="R4">
        <v>0.6</v>
      </c>
      <c r="S4">
        <v>2.6</v>
      </c>
      <c r="T4">
        <v>0.4</v>
      </c>
      <c r="U4">
        <v>15.2</v>
      </c>
      <c r="V4">
        <v>3.4</v>
      </c>
      <c r="W4">
        <v>9.9</v>
      </c>
      <c r="X4">
        <v>2.7</v>
      </c>
      <c r="Y4">
        <v>9.1</v>
      </c>
      <c r="Z4">
        <v>2.7</v>
      </c>
      <c r="AA4">
        <v>6.5</v>
      </c>
      <c r="AB4">
        <v>1.9</v>
      </c>
      <c r="AC4">
        <v>4.4000000000000004</v>
      </c>
      <c r="AD4">
        <v>2.7</v>
      </c>
      <c r="AE4">
        <v>0</v>
      </c>
      <c r="AF4">
        <v>1.5</v>
      </c>
      <c r="AG4">
        <v>14.6</v>
      </c>
      <c r="AH4">
        <v>10.7</v>
      </c>
      <c r="AI4">
        <v>12.9</v>
      </c>
      <c r="AJ4">
        <v>3.7</v>
      </c>
      <c r="AK4">
        <v>0.7</v>
      </c>
      <c r="AL4">
        <v>2.4</v>
      </c>
    </row>
    <row r="5" spans="1:38" x14ac:dyDescent="0.3">
      <c r="A5" t="s">
        <v>41</v>
      </c>
      <c r="B5" t="s">
        <v>40</v>
      </c>
      <c r="C5">
        <v>29.6</v>
      </c>
      <c r="D5">
        <v>13</v>
      </c>
      <c r="E5">
        <v>7.4</v>
      </c>
      <c r="F5">
        <v>1.6</v>
      </c>
      <c r="G5">
        <v>16.600000000000001</v>
      </c>
      <c r="H5">
        <v>4</v>
      </c>
      <c r="I5">
        <v>0.3</v>
      </c>
      <c r="J5">
        <v>0</v>
      </c>
      <c r="K5">
        <v>2.4</v>
      </c>
      <c r="L5">
        <v>0.1</v>
      </c>
      <c r="M5">
        <v>4.8</v>
      </c>
      <c r="N5">
        <v>0.5</v>
      </c>
      <c r="O5">
        <v>2.2000000000000002</v>
      </c>
      <c r="P5">
        <v>0.5</v>
      </c>
      <c r="Q5">
        <v>8.6</v>
      </c>
      <c r="R5">
        <v>2.6</v>
      </c>
      <c r="S5">
        <v>3.6</v>
      </c>
      <c r="T5">
        <v>0.5</v>
      </c>
      <c r="U5">
        <v>21.5</v>
      </c>
      <c r="V5">
        <v>6.8</v>
      </c>
      <c r="W5">
        <v>8.9</v>
      </c>
      <c r="X5">
        <v>2.6</v>
      </c>
      <c r="Y5">
        <v>9.9</v>
      </c>
      <c r="Z5">
        <v>3.2</v>
      </c>
      <c r="AA5">
        <v>11.9</v>
      </c>
      <c r="AB5">
        <v>9.5</v>
      </c>
      <c r="AC5">
        <v>10.8</v>
      </c>
      <c r="AD5">
        <v>1.6</v>
      </c>
      <c r="AE5">
        <v>1</v>
      </c>
      <c r="AF5">
        <v>1.3</v>
      </c>
      <c r="AG5">
        <v>12</v>
      </c>
      <c r="AH5">
        <v>5.7</v>
      </c>
      <c r="AI5">
        <v>9.1999999999999993</v>
      </c>
      <c r="AJ5">
        <v>3.1</v>
      </c>
      <c r="AK5">
        <v>0.7</v>
      </c>
      <c r="AL5">
        <v>2.1</v>
      </c>
    </row>
    <row r="6" spans="1:38" x14ac:dyDescent="0.3">
      <c r="A6" t="s">
        <v>42</v>
      </c>
      <c r="B6" t="s">
        <v>39</v>
      </c>
      <c r="C6">
        <v>30.6</v>
      </c>
      <c r="D6">
        <v>13.1</v>
      </c>
      <c r="E6">
        <v>19</v>
      </c>
      <c r="F6">
        <v>7.8</v>
      </c>
      <c r="G6">
        <v>28</v>
      </c>
      <c r="H6">
        <v>10.199999999999999</v>
      </c>
      <c r="I6">
        <v>8.9</v>
      </c>
      <c r="J6">
        <v>4.5999999999999996</v>
      </c>
      <c r="K6">
        <v>12.4</v>
      </c>
      <c r="L6">
        <v>4.7</v>
      </c>
      <c r="M6">
        <v>36.299999999999997</v>
      </c>
      <c r="N6">
        <v>10.3</v>
      </c>
      <c r="O6">
        <v>0.7</v>
      </c>
      <c r="P6">
        <v>0</v>
      </c>
      <c r="Q6">
        <v>19.8</v>
      </c>
      <c r="R6">
        <v>2.5</v>
      </c>
      <c r="S6">
        <v>1.1000000000000001</v>
      </c>
      <c r="T6">
        <v>0</v>
      </c>
      <c r="U6">
        <v>26.4</v>
      </c>
      <c r="V6">
        <v>8.1</v>
      </c>
      <c r="W6">
        <v>23.7</v>
      </c>
      <c r="X6">
        <v>5.2</v>
      </c>
      <c r="Y6">
        <v>6.9</v>
      </c>
      <c r="Z6">
        <v>3.1</v>
      </c>
      <c r="AA6">
        <v>21.1</v>
      </c>
      <c r="AB6">
        <v>9.1</v>
      </c>
      <c r="AC6">
        <v>16.399999999999999</v>
      </c>
      <c r="AD6">
        <v>8.9</v>
      </c>
      <c r="AE6">
        <v>4.2</v>
      </c>
      <c r="AF6">
        <v>7</v>
      </c>
      <c r="AG6">
        <v>7.5</v>
      </c>
      <c r="AH6">
        <v>2.6</v>
      </c>
      <c r="AI6">
        <v>5.6</v>
      </c>
      <c r="AJ6">
        <v>2.7</v>
      </c>
      <c r="AK6">
        <v>0.3</v>
      </c>
      <c r="AL6">
        <v>1.7</v>
      </c>
    </row>
    <row r="7" spans="1:38" x14ac:dyDescent="0.3">
      <c r="A7" t="s">
        <v>42</v>
      </c>
      <c r="B7" t="s">
        <v>40</v>
      </c>
      <c r="C7">
        <v>34.200000000000003</v>
      </c>
      <c r="D7">
        <v>17.100000000000001</v>
      </c>
      <c r="E7">
        <v>19.7</v>
      </c>
      <c r="F7">
        <v>7.9</v>
      </c>
      <c r="G7">
        <v>30.8</v>
      </c>
      <c r="H7">
        <v>12.5</v>
      </c>
      <c r="I7">
        <v>8.5</v>
      </c>
      <c r="J7">
        <v>2.7</v>
      </c>
      <c r="K7">
        <v>14.2</v>
      </c>
      <c r="L7">
        <v>4.5</v>
      </c>
      <c r="M7">
        <v>25.1</v>
      </c>
      <c r="N7">
        <v>7</v>
      </c>
      <c r="O7">
        <v>0.1</v>
      </c>
      <c r="P7">
        <v>0</v>
      </c>
      <c r="Q7">
        <v>14.6</v>
      </c>
      <c r="R7">
        <v>2.9</v>
      </c>
      <c r="S7">
        <v>0.6</v>
      </c>
      <c r="T7">
        <v>0.2</v>
      </c>
      <c r="U7">
        <v>25.7</v>
      </c>
      <c r="V7">
        <v>11.1</v>
      </c>
      <c r="W7">
        <v>25.5</v>
      </c>
      <c r="X7">
        <v>6.6</v>
      </c>
      <c r="Y7">
        <v>7.8</v>
      </c>
      <c r="Z7">
        <v>2.5</v>
      </c>
      <c r="AA7">
        <v>27.1</v>
      </c>
      <c r="AB7">
        <v>17.2</v>
      </c>
      <c r="AC7">
        <v>22.7</v>
      </c>
      <c r="AD7">
        <v>10.1</v>
      </c>
      <c r="AE7">
        <v>4.5999999999999996</v>
      </c>
      <c r="AF7">
        <v>7.7</v>
      </c>
      <c r="AG7">
        <v>4.0999999999999996</v>
      </c>
      <c r="AH7">
        <v>1.3</v>
      </c>
      <c r="AI7">
        <v>2.9</v>
      </c>
      <c r="AJ7">
        <v>1.7</v>
      </c>
      <c r="AK7">
        <v>0</v>
      </c>
      <c r="AL7">
        <v>0.9</v>
      </c>
    </row>
    <row r="8" spans="1:38" x14ac:dyDescent="0.3">
      <c r="A8" t="s">
        <v>43</v>
      </c>
      <c r="B8" t="s">
        <v>39</v>
      </c>
      <c r="C8">
        <v>42.7</v>
      </c>
      <c r="D8">
        <v>20.100000000000001</v>
      </c>
      <c r="E8">
        <v>14.3</v>
      </c>
      <c r="F8">
        <v>5.5</v>
      </c>
      <c r="G8">
        <v>43.6</v>
      </c>
      <c r="H8">
        <v>11.5</v>
      </c>
      <c r="I8">
        <v>7.5</v>
      </c>
      <c r="J8">
        <v>1.2</v>
      </c>
      <c r="K8">
        <v>12.3</v>
      </c>
      <c r="L8">
        <v>1.6</v>
      </c>
      <c r="M8">
        <v>5.2</v>
      </c>
      <c r="N8">
        <v>0.6</v>
      </c>
      <c r="O8">
        <v>1.5</v>
      </c>
      <c r="P8">
        <v>0</v>
      </c>
      <c r="Q8">
        <v>6.5</v>
      </c>
      <c r="R8">
        <v>1.5</v>
      </c>
      <c r="S8">
        <v>2.1</v>
      </c>
      <c r="T8">
        <v>0</v>
      </c>
      <c r="U8">
        <v>29.2</v>
      </c>
      <c r="V8">
        <v>9</v>
      </c>
      <c r="W8">
        <v>17.600000000000001</v>
      </c>
      <c r="X8">
        <v>4.4000000000000004</v>
      </c>
      <c r="Y8">
        <v>0.5</v>
      </c>
      <c r="Z8">
        <v>0</v>
      </c>
      <c r="AA8">
        <v>16</v>
      </c>
      <c r="AB8">
        <v>17.3</v>
      </c>
      <c r="AC8">
        <v>16.600000000000001</v>
      </c>
      <c r="AD8">
        <v>2.8</v>
      </c>
      <c r="AE8">
        <v>4</v>
      </c>
      <c r="AF8">
        <v>3.3</v>
      </c>
      <c r="AG8">
        <v>1.3</v>
      </c>
      <c r="AH8">
        <v>2.2999999999999998</v>
      </c>
      <c r="AI8">
        <v>1.7</v>
      </c>
      <c r="AJ8">
        <v>0</v>
      </c>
      <c r="AK8">
        <v>0</v>
      </c>
      <c r="AL8">
        <v>0</v>
      </c>
    </row>
    <row r="9" spans="1:38" x14ac:dyDescent="0.3">
      <c r="A9" t="s">
        <v>43</v>
      </c>
      <c r="B9" t="s">
        <v>40</v>
      </c>
      <c r="C9">
        <v>41.3</v>
      </c>
      <c r="D9">
        <v>16.3</v>
      </c>
      <c r="E9">
        <v>14.8</v>
      </c>
      <c r="F9">
        <v>2.8</v>
      </c>
      <c r="G9">
        <v>33.9</v>
      </c>
      <c r="H9">
        <v>11.3</v>
      </c>
      <c r="I9">
        <v>4.0999999999999996</v>
      </c>
      <c r="J9">
        <v>0.8</v>
      </c>
      <c r="K9">
        <v>13.7</v>
      </c>
      <c r="L9">
        <v>2.4</v>
      </c>
      <c r="M9">
        <v>6</v>
      </c>
      <c r="N9">
        <v>1.5</v>
      </c>
      <c r="O9">
        <v>0.2</v>
      </c>
      <c r="P9">
        <v>0</v>
      </c>
      <c r="Q9">
        <v>5</v>
      </c>
      <c r="R9">
        <v>0.8</v>
      </c>
      <c r="S9">
        <v>1.9</v>
      </c>
      <c r="T9">
        <v>0</v>
      </c>
      <c r="U9">
        <v>27.8</v>
      </c>
      <c r="V9">
        <v>9</v>
      </c>
      <c r="W9">
        <v>25.7</v>
      </c>
      <c r="X9">
        <v>3.8</v>
      </c>
      <c r="Y9">
        <v>1.1000000000000001</v>
      </c>
      <c r="Z9">
        <v>0.3</v>
      </c>
      <c r="AA9">
        <v>30</v>
      </c>
      <c r="AB9">
        <v>29.5</v>
      </c>
      <c r="AC9">
        <v>29.8</v>
      </c>
      <c r="AD9">
        <v>7</v>
      </c>
      <c r="AE9">
        <v>5.6</v>
      </c>
      <c r="AF9">
        <v>6.4</v>
      </c>
      <c r="AG9">
        <v>1.5</v>
      </c>
      <c r="AH9">
        <v>2.7</v>
      </c>
      <c r="AI9">
        <v>2</v>
      </c>
      <c r="AJ9">
        <v>0</v>
      </c>
      <c r="AK9">
        <v>0.4</v>
      </c>
      <c r="AL9">
        <v>0.2</v>
      </c>
    </row>
    <row r="10" spans="1:38" x14ac:dyDescent="0.3">
      <c r="A10" t="s">
        <v>44</v>
      </c>
      <c r="B10" t="s">
        <v>39</v>
      </c>
      <c r="C10">
        <v>33.6</v>
      </c>
      <c r="D10">
        <v>9.3000000000000007</v>
      </c>
      <c r="E10">
        <v>18.3</v>
      </c>
      <c r="F10">
        <v>4</v>
      </c>
      <c r="G10">
        <v>38.4</v>
      </c>
      <c r="H10">
        <v>12.5</v>
      </c>
      <c r="I10">
        <v>3.7</v>
      </c>
      <c r="J10">
        <v>0.2</v>
      </c>
      <c r="K10">
        <v>8.6999999999999993</v>
      </c>
      <c r="L10">
        <v>1.1000000000000001</v>
      </c>
      <c r="M10">
        <v>16.2</v>
      </c>
      <c r="N10">
        <v>3.8</v>
      </c>
      <c r="O10">
        <v>0.5</v>
      </c>
      <c r="P10">
        <v>0</v>
      </c>
      <c r="Q10">
        <v>12.4</v>
      </c>
      <c r="R10">
        <v>2.2000000000000002</v>
      </c>
      <c r="S10">
        <v>0.8</v>
      </c>
      <c r="T10">
        <v>0</v>
      </c>
      <c r="U10">
        <v>21.9</v>
      </c>
      <c r="V10">
        <v>5.4</v>
      </c>
      <c r="W10">
        <v>21</v>
      </c>
      <c r="X10">
        <v>5.2</v>
      </c>
      <c r="Y10">
        <v>1.7</v>
      </c>
      <c r="Z10">
        <v>0.1</v>
      </c>
      <c r="AA10">
        <v>13.9</v>
      </c>
      <c r="AB10">
        <v>11</v>
      </c>
      <c r="AC10">
        <v>12.7</v>
      </c>
      <c r="AD10">
        <v>4.0999999999999996</v>
      </c>
      <c r="AE10">
        <v>0.7</v>
      </c>
      <c r="AF10">
        <v>2.7</v>
      </c>
      <c r="AG10">
        <v>3.9</v>
      </c>
      <c r="AH10">
        <v>3.7</v>
      </c>
      <c r="AI10">
        <v>3.8</v>
      </c>
      <c r="AJ10">
        <v>1.3</v>
      </c>
      <c r="AK10">
        <v>0</v>
      </c>
      <c r="AL10">
        <v>0.8</v>
      </c>
    </row>
    <row r="11" spans="1:38" x14ac:dyDescent="0.3">
      <c r="A11" t="s">
        <v>44</v>
      </c>
      <c r="B11" t="s">
        <v>40</v>
      </c>
      <c r="C11">
        <v>36.9</v>
      </c>
      <c r="D11">
        <v>13.3</v>
      </c>
      <c r="E11">
        <v>20.2</v>
      </c>
      <c r="F11">
        <v>5.9</v>
      </c>
      <c r="G11">
        <v>41.5</v>
      </c>
      <c r="H11">
        <v>11.6</v>
      </c>
      <c r="I11">
        <v>4</v>
      </c>
      <c r="J11">
        <v>0.1</v>
      </c>
      <c r="K11">
        <v>13.4</v>
      </c>
      <c r="L11">
        <v>0.8</v>
      </c>
      <c r="M11">
        <v>15.4</v>
      </c>
      <c r="N11">
        <v>3.1</v>
      </c>
      <c r="O11">
        <v>0.2</v>
      </c>
      <c r="P11">
        <v>0</v>
      </c>
      <c r="Q11">
        <v>11</v>
      </c>
      <c r="R11">
        <v>1.7</v>
      </c>
      <c r="S11">
        <v>0.7</v>
      </c>
      <c r="T11">
        <v>0</v>
      </c>
      <c r="U11">
        <v>20.2</v>
      </c>
      <c r="V11">
        <v>5</v>
      </c>
      <c r="W11">
        <v>26.4</v>
      </c>
      <c r="X11">
        <v>6.6</v>
      </c>
      <c r="Y11">
        <v>1.8</v>
      </c>
      <c r="Z11">
        <v>0.6</v>
      </c>
      <c r="AA11">
        <v>28.8</v>
      </c>
      <c r="AB11">
        <v>18.7</v>
      </c>
      <c r="AC11">
        <v>24.6</v>
      </c>
      <c r="AD11">
        <v>12.3</v>
      </c>
      <c r="AE11">
        <v>2.8</v>
      </c>
      <c r="AF11">
        <v>8.3000000000000007</v>
      </c>
      <c r="AG11">
        <v>5.2</v>
      </c>
      <c r="AH11">
        <v>4.0999999999999996</v>
      </c>
      <c r="AI11">
        <v>4.7</v>
      </c>
      <c r="AJ11">
        <v>1.1000000000000001</v>
      </c>
      <c r="AK11">
        <v>0.8</v>
      </c>
      <c r="AL11">
        <v>1</v>
      </c>
    </row>
    <row r="12" spans="1:38" x14ac:dyDescent="0.3">
      <c r="A12" t="s">
        <v>45</v>
      </c>
      <c r="B12" t="s">
        <v>39</v>
      </c>
      <c r="C12">
        <v>29.6</v>
      </c>
      <c r="D12">
        <v>9.6</v>
      </c>
      <c r="E12">
        <v>15.7</v>
      </c>
      <c r="F12">
        <v>3.2</v>
      </c>
      <c r="G12">
        <v>27.7</v>
      </c>
      <c r="H12">
        <v>6</v>
      </c>
      <c r="I12">
        <v>3.2</v>
      </c>
      <c r="J12">
        <v>0.2</v>
      </c>
      <c r="K12">
        <v>4.5</v>
      </c>
      <c r="L12">
        <v>0.5</v>
      </c>
      <c r="M12">
        <v>4.7</v>
      </c>
      <c r="N12">
        <v>0.5</v>
      </c>
      <c r="O12">
        <v>1.4</v>
      </c>
      <c r="P12">
        <v>0.2</v>
      </c>
      <c r="Q12">
        <v>4.2</v>
      </c>
      <c r="R12">
        <v>1</v>
      </c>
      <c r="S12">
        <v>4.2</v>
      </c>
      <c r="T12">
        <v>1</v>
      </c>
      <c r="U12">
        <v>24</v>
      </c>
      <c r="V12">
        <v>5.0999999999999996</v>
      </c>
      <c r="W12">
        <v>18</v>
      </c>
      <c r="X12">
        <v>1.8</v>
      </c>
      <c r="Y12">
        <v>4.9000000000000004</v>
      </c>
      <c r="Z12">
        <v>1.4</v>
      </c>
      <c r="AA12">
        <v>26.1</v>
      </c>
      <c r="AB12">
        <v>14.1</v>
      </c>
      <c r="AC12">
        <v>20.5</v>
      </c>
      <c r="AD12">
        <v>4.3</v>
      </c>
      <c r="AE12">
        <v>0.8</v>
      </c>
      <c r="AF12">
        <v>2.7</v>
      </c>
      <c r="AG12">
        <v>13.4</v>
      </c>
      <c r="AH12">
        <v>6.8</v>
      </c>
      <c r="AI12">
        <v>10.3</v>
      </c>
      <c r="AJ12">
        <v>3.7</v>
      </c>
      <c r="AK12">
        <v>3.6</v>
      </c>
      <c r="AL12">
        <v>3.7</v>
      </c>
    </row>
    <row r="13" spans="1:38" x14ac:dyDescent="0.3">
      <c r="A13" t="s">
        <v>45</v>
      </c>
      <c r="B13" t="s">
        <v>40</v>
      </c>
      <c r="C13">
        <v>28.1</v>
      </c>
      <c r="D13">
        <v>9.6999999999999993</v>
      </c>
      <c r="E13">
        <v>13.9</v>
      </c>
      <c r="F13">
        <v>3.2</v>
      </c>
      <c r="G13">
        <v>28.4</v>
      </c>
      <c r="H13">
        <v>6.3</v>
      </c>
      <c r="I13">
        <v>1.7</v>
      </c>
      <c r="J13">
        <v>0.4</v>
      </c>
      <c r="K13">
        <v>4.2</v>
      </c>
      <c r="L13">
        <v>0.8</v>
      </c>
      <c r="M13">
        <v>5.3</v>
      </c>
      <c r="N13">
        <v>0.7</v>
      </c>
      <c r="O13">
        <v>0.7</v>
      </c>
      <c r="P13">
        <v>0.3</v>
      </c>
      <c r="Q13">
        <v>5.5</v>
      </c>
      <c r="R13">
        <v>1.4</v>
      </c>
      <c r="S13">
        <v>2.2000000000000002</v>
      </c>
      <c r="T13">
        <v>0.5</v>
      </c>
      <c r="U13">
        <v>18</v>
      </c>
      <c r="V13">
        <v>5.8</v>
      </c>
      <c r="W13">
        <v>19</v>
      </c>
      <c r="X13">
        <v>4.5</v>
      </c>
      <c r="Y13">
        <v>7.2</v>
      </c>
      <c r="Z13">
        <v>2.6</v>
      </c>
      <c r="AA13">
        <v>21.3</v>
      </c>
      <c r="AB13">
        <v>22.8</v>
      </c>
      <c r="AC13">
        <v>21.9</v>
      </c>
      <c r="AD13">
        <v>5.8</v>
      </c>
      <c r="AE13">
        <v>8.4</v>
      </c>
      <c r="AF13">
        <v>6.9</v>
      </c>
      <c r="AG13">
        <v>17.2</v>
      </c>
      <c r="AH13">
        <v>9.6999999999999993</v>
      </c>
      <c r="AI13">
        <v>14</v>
      </c>
      <c r="AJ13">
        <v>3.4</v>
      </c>
      <c r="AK13">
        <v>2.5</v>
      </c>
      <c r="AL13">
        <v>3</v>
      </c>
    </row>
    <row r="14" spans="1:38" x14ac:dyDescent="0.3">
      <c r="A14" t="s">
        <v>46</v>
      </c>
      <c r="B14" t="s">
        <v>39</v>
      </c>
      <c r="C14">
        <v>18</v>
      </c>
      <c r="D14">
        <v>4.9000000000000004</v>
      </c>
      <c r="E14">
        <v>15.6</v>
      </c>
      <c r="F14">
        <v>5.3</v>
      </c>
      <c r="G14">
        <v>19.3</v>
      </c>
      <c r="H14">
        <v>5.5</v>
      </c>
      <c r="I14">
        <v>2.7</v>
      </c>
      <c r="J14">
        <v>0.5</v>
      </c>
      <c r="K14">
        <v>4.8</v>
      </c>
      <c r="L14">
        <v>0.5</v>
      </c>
      <c r="M14">
        <v>6.6</v>
      </c>
      <c r="N14">
        <v>0.9</v>
      </c>
      <c r="O14">
        <v>2.1</v>
      </c>
      <c r="P14">
        <v>0</v>
      </c>
      <c r="Q14">
        <v>6.8</v>
      </c>
      <c r="R14">
        <v>1</v>
      </c>
      <c r="S14">
        <v>3.9</v>
      </c>
      <c r="T14">
        <v>0.3</v>
      </c>
      <c r="U14">
        <v>14.6</v>
      </c>
      <c r="V14">
        <v>3.5</v>
      </c>
      <c r="W14">
        <v>19.600000000000001</v>
      </c>
      <c r="X14">
        <v>6.1</v>
      </c>
      <c r="Y14">
        <v>13.9</v>
      </c>
      <c r="Z14">
        <v>5.3</v>
      </c>
      <c r="AA14">
        <v>16.399999999999999</v>
      </c>
      <c r="AB14">
        <v>22.7</v>
      </c>
      <c r="AC14">
        <v>19.3</v>
      </c>
      <c r="AD14">
        <v>4.0999999999999996</v>
      </c>
      <c r="AE14">
        <v>4.3</v>
      </c>
      <c r="AF14">
        <v>4.2</v>
      </c>
      <c r="AG14">
        <v>19.899999999999999</v>
      </c>
      <c r="AH14">
        <v>9.4</v>
      </c>
      <c r="AI14">
        <v>15.1</v>
      </c>
      <c r="AJ14">
        <v>4.8</v>
      </c>
      <c r="AK14">
        <v>3.5</v>
      </c>
      <c r="AL14">
        <v>4.2</v>
      </c>
    </row>
    <row r="15" spans="1:38" x14ac:dyDescent="0.3">
      <c r="A15" t="s">
        <v>46</v>
      </c>
      <c r="B15" t="s">
        <v>40</v>
      </c>
      <c r="C15">
        <v>21.1</v>
      </c>
      <c r="D15">
        <v>5.6</v>
      </c>
      <c r="E15">
        <v>16.100000000000001</v>
      </c>
      <c r="F15">
        <v>4.8</v>
      </c>
      <c r="G15">
        <v>21.3</v>
      </c>
      <c r="H15">
        <v>4.9000000000000004</v>
      </c>
      <c r="I15">
        <v>1.7</v>
      </c>
      <c r="J15">
        <v>0.1</v>
      </c>
      <c r="K15">
        <v>4.5</v>
      </c>
      <c r="L15">
        <v>0.4</v>
      </c>
      <c r="M15">
        <v>3.4</v>
      </c>
      <c r="N15">
        <v>0.6</v>
      </c>
      <c r="O15">
        <v>2.1</v>
      </c>
      <c r="P15">
        <v>0.3</v>
      </c>
      <c r="Q15">
        <v>5.6</v>
      </c>
      <c r="R15">
        <v>0.3</v>
      </c>
      <c r="S15">
        <v>4.8</v>
      </c>
      <c r="T15">
        <v>1</v>
      </c>
      <c r="U15">
        <v>13.8</v>
      </c>
      <c r="V15">
        <v>4</v>
      </c>
      <c r="W15">
        <v>22.6</v>
      </c>
      <c r="X15">
        <v>4.7</v>
      </c>
      <c r="Y15">
        <v>15.1</v>
      </c>
      <c r="Z15">
        <v>5.6</v>
      </c>
      <c r="AA15">
        <v>20.399999999999999</v>
      </c>
      <c r="AB15">
        <v>28.7</v>
      </c>
      <c r="AC15">
        <v>24.2</v>
      </c>
      <c r="AD15">
        <v>9.6</v>
      </c>
      <c r="AE15">
        <v>8.3000000000000007</v>
      </c>
      <c r="AF15">
        <v>9</v>
      </c>
      <c r="AG15">
        <v>17</v>
      </c>
      <c r="AH15">
        <v>9.1999999999999993</v>
      </c>
      <c r="AI15">
        <v>13.4</v>
      </c>
      <c r="AJ15">
        <v>7.1</v>
      </c>
      <c r="AK15">
        <v>3.7</v>
      </c>
      <c r="AL15">
        <v>5.6</v>
      </c>
    </row>
    <row r="16" spans="1:38" x14ac:dyDescent="0.3">
      <c r="A16" t="s">
        <v>47</v>
      </c>
      <c r="B16" t="s">
        <v>39</v>
      </c>
      <c r="C16">
        <v>39</v>
      </c>
      <c r="D16">
        <v>11.5</v>
      </c>
      <c r="E16">
        <v>15.9</v>
      </c>
      <c r="F16">
        <v>7</v>
      </c>
      <c r="G16">
        <v>31.7</v>
      </c>
      <c r="H16">
        <v>8.9</v>
      </c>
      <c r="I16">
        <v>6.3</v>
      </c>
      <c r="J16">
        <v>0.8</v>
      </c>
      <c r="K16">
        <v>8.8000000000000007</v>
      </c>
      <c r="L16">
        <v>0.5</v>
      </c>
      <c r="M16">
        <v>18.8</v>
      </c>
      <c r="N16">
        <v>8.1999999999999993</v>
      </c>
      <c r="O16">
        <v>0.4</v>
      </c>
      <c r="P16">
        <v>0</v>
      </c>
      <c r="Q16">
        <v>10.8</v>
      </c>
      <c r="R16">
        <v>2.1</v>
      </c>
      <c r="S16">
        <v>0.2</v>
      </c>
      <c r="T16">
        <v>0</v>
      </c>
      <c r="U16">
        <v>28</v>
      </c>
      <c r="V16">
        <v>4.0999999999999996</v>
      </c>
      <c r="W16">
        <v>20</v>
      </c>
      <c r="X16">
        <v>2.8</v>
      </c>
      <c r="Y16">
        <v>5.8</v>
      </c>
      <c r="Z16">
        <v>1.3</v>
      </c>
      <c r="AA16">
        <v>26.5</v>
      </c>
      <c r="AB16">
        <v>22.4</v>
      </c>
      <c r="AC16">
        <v>24.6</v>
      </c>
      <c r="AD16">
        <v>8.6999999999999993</v>
      </c>
      <c r="AE16">
        <v>5.2</v>
      </c>
      <c r="AF16">
        <v>7.1</v>
      </c>
      <c r="AG16">
        <v>9.4</v>
      </c>
      <c r="AH16">
        <v>6.3</v>
      </c>
      <c r="AI16">
        <v>8</v>
      </c>
      <c r="AJ16">
        <v>2.5</v>
      </c>
      <c r="AK16">
        <v>0.2</v>
      </c>
      <c r="AL16">
        <v>1.4</v>
      </c>
    </row>
    <row r="17" spans="1:38" x14ac:dyDescent="0.3">
      <c r="A17" t="s">
        <v>47</v>
      </c>
      <c r="B17" t="s">
        <v>40</v>
      </c>
      <c r="C17">
        <v>39.200000000000003</v>
      </c>
      <c r="D17">
        <v>16.399999999999999</v>
      </c>
      <c r="E17">
        <v>17.899999999999999</v>
      </c>
      <c r="F17">
        <v>6.9</v>
      </c>
      <c r="G17">
        <v>36.299999999999997</v>
      </c>
      <c r="H17">
        <v>11.3</v>
      </c>
      <c r="I17">
        <v>3.3</v>
      </c>
      <c r="J17">
        <v>0</v>
      </c>
      <c r="K17">
        <v>12.3</v>
      </c>
      <c r="L17">
        <v>1.3</v>
      </c>
      <c r="M17">
        <v>20</v>
      </c>
      <c r="N17">
        <v>10.199999999999999</v>
      </c>
      <c r="O17">
        <v>0.7</v>
      </c>
      <c r="P17">
        <v>0.3</v>
      </c>
      <c r="Q17">
        <v>12.2</v>
      </c>
      <c r="R17">
        <v>1.6</v>
      </c>
      <c r="S17">
        <v>2.2000000000000002</v>
      </c>
      <c r="T17">
        <v>0</v>
      </c>
      <c r="U17">
        <v>25</v>
      </c>
      <c r="V17">
        <v>6.1</v>
      </c>
      <c r="W17">
        <v>22.2</v>
      </c>
      <c r="X17">
        <v>3.8</v>
      </c>
      <c r="Y17">
        <v>5.2</v>
      </c>
      <c r="Z17">
        <v>1.8</v>
      </c>
      <c r="AA17">
        <v>37.5</v>
      </c>
      <c r="AB17">
        <v>33.1</v>
      </c>
      <c r="AC17">
        <v>35.6</v>
      </c>
      <c r="AD17">
        <v>14.8</v>
      </c>
      <c r="AE17">
        <v>12.7</v>
      </c>
      <c r="AF17">
        <v>13.8</v>
      </c>
      <c r="AG17">
        <v>6.9</v>
      </c>
      <c r="AH17">
        <v>9</v>
      </c>
      <c r="AI17">
        <v>7.8</v>
      </c>
      <c r="AJ17">
        <v>1.6</v>
      </c>
      <c r="AK17">
        <v>2.5</v>
      </c>
      <c r="AL17">
        <v>2</v>
      </c>
    </row>
    <row r="18" spans="1:38" x14ac:dyDescent="0.3">
      <c r="A18" t="s">
        <v>48</v>
      </c>
      <c r="B18" t="s">
        <v>39</v>
      </c>
      <c r="C18">
        <v>32.299999999999997</v>
      </c>
      <c r="D18">
        <v>11.2</v>
      </c>
      <c r="E18">
        <v>10.199999999999999</v>
      </c>
      <c r="F18">
        <v>1</v>
      </c>
      <c r="G18">
        <v>27.4</v>
      </c>
      <c r="H18">
        <v>9.8000000000000007</v>
      </c>
      <c r="I18">
        <v>5.4</v>
      </c>
      <c r="J18">
        <v>1.2</v>
      </c>
      <c r="K18">
        <v>8.1999999999999993</v>
      </c>
      <c r="L18">
        <v>1.9</v>
      </c>
      <c r="M18">
        <v>6.1</v>
      </c>
      <c r="N18">
        <v>2.6</v>
      </c>
      <c r="O18">
        <v>1.1000000000000001</v>
      </c>
      <c r="P18">
        <v>0</v>
      </c>
      <c r="Q18">
        <v>5.7</v>
      </c>
      <c r="R18">
        <v>2.2000000000000002</v>
      </c>
      <c r="S18">
        <v>1</v>
      </c>
      <c r="T18">
        <v>0</v>
      </c>
      <c r="U18">
        <v>18.8</v>
      </c>
      <c r="V18">
        <v>3.8</v>
      </c>
      <c r="W18">
        <v>17.8</v>
      </c>
      <c r="X18">
        <v>2.5</v>
      </c>
      <c r="Y18">
        <v>3.6</v>
      </c>
      <c r="Z18">
        <v>0.9</v>
      </c>
      <c r="AA18">
        <v>23.1</v>
      </c>
      <c r="AB18">
        <v>13.4</v>
      </c>
      <c r="AC18">
        <v>18.600000000000001</v>
      </c>
      <c r="AD18">
        <v>6.2</v>
      </c>
      <c r="AE18">
        <v>2.8</v>
      </c>
      <c r="AF18">
        <v>4.5999999999999996</v>
      </c>
      <c r="AG18">
        <v>3.1</v>
      </c>
      <c r="AH18">
        <v>3.9</v>
      </c>
      <c r="AI18">
        <v>3.5</v>
      </c>
      <c r="AJ18">
        <v>1.2</v>
      </c>
      <c r="AK18">
        <v>0</v>
      </c>
      <c r="AL18">
        <v>0.6</v>
      </c>
    </row>
    <row r="19" spans="1:38" x14ac:dyDescent="0.3">
      <c r="A19" t="s">
        <v>48</v>
      </c>
      <c r="B19" t="s">
        <v>40</v>
      </c>
      <c r="C19">
        <v>37.200000000000003</v>
      </c>
      <c r="D19">
        <v>12.1</v>
      </c>
      <c r="E19">
        <v>13.1</v>
      </c>
      <c r="F19">
        <v>3.1</v>
      </c>
      <c r="G19">
        <v>29.9</v>
      </c>
      <c r="H19">
        <v>8.3000000000000007</v>
      </c>
      <c r="I19">
        <v>4</v>
      </c>
      <c r="J19">
        <v>0.3</v>
      </c>
      <c r="K19">
        <v>11</v>
      </c>
      <c r="L19">
        <v>2.9</v>
      </c>
      <c r="M19">
        <v>8.1999999999999993</v>
      </c>
      <c r="N19">
        <v>1.5</v>
      </c>
      <c r="O19">
        <v>2.2999999999999998</v>
      </c>
      <c r="P19">
        <v>0</v>
      </c>
      <c r="Q19">
        <v>10.7</v>
      </c>
      <c r="R19">
        <v>2.2000000000000002</v>
      </c>
      <c r="S19">
        <v>1.4</v>
      </c>
      <c r="T19">
        <v>0.3</v>
      </c>
      <c r="U19">
        <v>14.5</v>
      </c>
      <c r="V19">
        <v>2.2999999999999998</v>
      </c>
      <c r="W19">
        <v>22.7</v>
      </c>
      <c r="X19">
        <v>4.2</v>
      </c>
      <c r="Y19">
        <v>3.7</v>
      </c>
      <c r="Z19">
        <v>1.4</v>
      </c>
      <c r="AA19">
        <v>22.5</v>
      </c>
      <c r="AB19">
        <v>21.8</v>
      </c>
      <c r="AC19">
        <v>22.2</v>
      </c>
      <c r="AD19">
        <v>5</v>
      </c>
      <c r="AE19">
        <v>8.1</v>
      </c>
      <c r="AF19">
        <v>6.5</v>
      </c>
      <c r="AG19">
        <v>6.1</v>
      </c>
      <c r="AH19">
        <v>4.5</v>
      </c>
      <c r="AI19">
        <v>5.3</v>
      </c>
      <c r="AJ19">
        <v>2.1</v>
      </c>
      <c r="AK19">
        <v>1.5</v>
      </c>
      <c r="AL19">
        <v>1.8</v>
      </c>
    </row>
    <row r="20" spans="1:38" x14ac:dyDescent="0.3">
      <c r="A20" t="s">
        <v>49</v>
      </c>
      <c r="B20" t="s">
        <v>39</v>
      </c>
      <c r="C20">
        <v>23.6</v>
      </c>
      <c r="D20">
        <v>7.9</v>
      </c>
      <c r="E20">
        <v>10.6</v>
      </c>
      <c r="F20">
        <v>2.7</v>
      </c>
      <c r="G20">
        <v>23.2</v>
      </c>
      <c r="H20">
        <v>6</v>
      </c>
      <c r="I20">
        <v>3.5</v>
      </c>
      <c r="J20">
        <v>1.3</v>
      </c>
      <c r="K20">
        <v>9.6999999999999993</v>
      </c>
      <c r="L20">
        <v>0.5</v>
      </c>
      <c r="M20">
        <v>12.2</v>
      </c>
      <c r="N20">
        <v>1.6</v>
      </c>
      <c r="O20">
        <v>1.2</v>
      </c>
      <c r="P20">
        <v>0</v>
      </c>
      <c r="Q20">
        <v>11.2</v>
      </c>
      <c r="R20">
        <v>0.3</v>
      </c>
      <c r="S20">
        <v>2.8</v>
      </c>
      <c r="T20">
        <v>0</v>
      </c>
      <c r="U20">
        <v>22.5</v>
      </c>
      <c r="V20">
        <v>2.6</v>
      </c>
      <c r="W20">
        <v>17.899999999999999</v>
      </c>
      <c r="X20">
        <v>4.3</v>
      </c>
      <c r="Y20">
        <v>2.7</v>
      </c>
      <c r="Z20">
        <v>1.2</v>
      </c>
      <c r="AA20">
        <v>38.5</v>
      </c>
      <c r="AB20">
        <v>21.6</v>
      </c>
      <c r="AC20">
        <v>30.8</v>
      </c>
      <c r="AD20">
        <v>16.2</v>
      </c>
      <c r="AE20">
        <v>5.8</v>
      </c>
      <c r="AF20">
        <v>11.5</v>
      </c>
      <c r="AG20">
        <v>3.7</v>
      </c>
      <c r="AH20">
        <v>2.2000000000000002</v>
      </c>
      <c r="AI20">
        <v>3.1</v>
      </c>
      <c r="AJ20">
        <v>1.2</v>
      </c>
      <c r="AK20">
        <v>0.2</v>
      </c>
      <c r="AL20">
        <v>0.8</v>
      </c>
    </row>
    <row r="21" spans="1:38" x14ac:dyDescent="0.3">
      <c r="A21" t="s">
        <v>49</v>
      </c>
      <c r="B21" t="s">
        <v>40</v>
      </c>
      <c r="C21">
        <v>32.700000000000003</v>
      </c>
      <c r="D21">
        <v>5.7</v>
      </c>
      <c r="E21">
        <v>11.5</v>
      </c>
      <c r="F21">
        <v>3.4</v>
      </c>
      <c r="G21">
        <v>22.1</v>
      </c>
      <c r="H21">
        <v>4.9000000000000004</v>
      </c>
      <c r="I21">
        <v>1.5</v>
      </c>
      <c r="J21">
        <v>0</v>
      </c>
      <c r="K21">
        <v>5.7</v>
      </c>
      <c r="L21">
        <v>0.9</v>
      </c>
      <c r="M21">
        <v>9.3000000000000007</v>
      </c>
      <c r="N21">
        <v>0.3</v>
      </c>
      <c r="O21">
        <v>0.1</v>
      </c>
      <c r="P21">
        <v>0</v>
      </c>
      <c r="Q21">
        <v>9</v>
      </c>
      <c r="R21">
        <v>1.4</v>
      </c>
      <c r="S21">
        <v>1.4</v>
      </c>
      <c r="T21">
        <v>0</v>
      </c>
      <c r="U21">
        <v>17.8</v>
      </c>
      <c r="V21">
        <v>3.7</v>
      </c>
      <c r="W21">
        <v>27</v>
      </c>
      <c r="X21">
        <v>4.9000000000000004</v>
      </c>
      <c r="Y21">
        <v>5.0999999999999996</v>
      </c>
      <c r="Z21">
        <v>1.2</v>
      </c>
      <c r="AA21">
        <v>30.1</v>
      </c>
      <c r="AB21">
        <v>32.700000000000003</v>
      </c>
      <c r="AC21">
        <v>31.4</v>
      </c>
      <c r="AD21">
        <v>9.5</v>
      </c>
      <c r="AE21">
        <v>7</v>
      </c>
      <c r="AF21">
        <v>8.3000000000000007</v>
      </c>
      <c r="AG21">
        <v>12</v>
      </c>
      <c r="AH21">
        <v>3.6</v>
      </c>
      <c r="AI21">
        <v>7.9</v>
      </c>
      <c r="AJ21">
        <v>1.7</v>
      </c>
      <c r="AK21">
        <v>1.3</v>
      </c>
      <c r="AL21">
        <v>1.5</v>
      </c>
    </row>
    <row r="22" spans="1:38" x14ac:dyDescent="0.3">
      <c r="A22" t="s">
        <v>50</v>
      </c>
      <c r="B22" t="s">
        <v>39</v>
      </c>
      <c r="C22">
        <v>13.8</v>
      </c>
      <c r="D22">
        <v>5.0999999999999996</v>
      </c>
      <c r="E22">
        <v>16.7</v>
      </c>
      <c r="F22">
        <v>6.1</v>
      </c>
      <c r="G22">
        <v>10.1</v>
      </c>
      <c r="H22">
        <v>2.8</v>
      </c>
      <c r="I22">
        <v>6.4</v>
      </c>
      <c r="J22">
        <v>2.6</v>
      </c>
      <c r="K22">
        <v>8.8000000000000007</v>
      </c>
      <c r="L22">
        <v>3.4</v>
      </c>
      <c r="M22">
        <v>24.8</v>
      </c>
      <c r="N22">
        <v>5.8</v>
      </c>
      <c r="O22">
        <v>0.7</v>
      </c>
      <c r="P22">
        <v>0</v>
      </c>
      <c r="Q22">
        <v>17.399999999999999</v>
      </c>
      <c r="R22">
        <v>1.2</v>
      </c>
      <c r="S22">
        <v>1.1000000000000001</v>
      </c>
      <c r="T22">
        <v>0</v>
      </c>
      <c r="U22">
        <v>13.1</v>
      </c>
      <c r="V22">
        <v>5.3</v>
      </c>
      <c r="W22">
        <v>15.7</v>
      </c>
      <c r="X22">
        <v>6.4</v>
      </c>
      <c r="Y22">
        <v>8.4</v>
      </c>
      <c r="Z22">
        <v>2.6</v>
      </c>
      <c r="AA22">
        <v>16.600000000000001</v>
      </c>
      <c r="AB22">
        <v>4.5999999999999996</v>
      </c>
      <c r="AC22">
        <v>11.4</v>
      </c>
      <c r="AD22">
        <v>3.6</v>
      </c>
      <c r="AE22">
        <v>0.1</v>
      </c>
      <c r="AF22">
        <v>2.1</v>
      </c>
      <c r="AG22">
        <v>7.9</v>
      </c>
      <c r="AH22">
        <v>9.3000000000000007</v>
      </c>
      <c r="AI22">
        <v>8.5</v>
      </c>
      <c r="AJ22">
        <v>1.3</v>
      </c>
      <c r="AK22">
        <v>2.1</v>
      </c>
      <c r="AL22">
        <v>1.6</v>
      </c>
    </row>
    <row r="23" spans="1:38" x14ac:dyDescent="0.3">
      <c r="A23" t="s">
        <v>50</v>
      </c>
      <c r="B23" t="s">
        <v>40</v>
      </c>
      <c r="C23">
        <v>17.399999999999999</v>
      </c>
      <c r="D23">
        <v>6.7</v>
      </c>
      <c r="E23">
        <v>12.7</v>
      </c>
      <c r="F23">
        <v>7.8</v>
      </c>
      <c r="G23">
        <v>16.600000000000001</v>
      </c>
      <c r="H23">
        <v>7.3</v>
      </c>
      <c r="I23">
        <v>5.6</v>
      </c>
      <c r="J23">
        <v>2.5</v>
      </c>
      <c r="K23">
        <v>8.6</v>
      </c>
      <c r="L23">
        <v>3</v>
      </c>
      <c r="M23">
        <v>16.899999999999999</v>
      </c>
      <c r="N23">
        <v>6.3</v>
      </c>
      <c r="O23">
        <v>0.8</v>
      </c>
      <c r="P23">
        <v>0</v>
      </c>
      <c r="Q23">
        <v>14.7</v>
      </c>
      <c r="R23">
        <v>2.1</v>
      </c>
      <c r="S23">
        <v>3.6</v>
      </c>
      <c r="T23">
        <v>0.2</v>
      </c>
      <c r="U23">
        <v>13.5</v>
      </c>
      <c r="V23">
        <v>4.3</v>
      </c>
      <c r="W23">
        <v>17.600000000000001</v>
      </c>
      <c r="X23">
        <v>7.1</v>
      </c>
      <c r="Y23">
        <v>9.5</v>
      </c>
      <c r="Z23">
        <v>4.3</v>
      </c>
      <c r="AA23">
        <v>19</v>
      </c>
      <c r="AB23">
        <v>11</v>
      </c>
      <c r="AC23">
        <v>15.4</v>
      </c>
      <c r="AD23">
        <v>6.5</v>
      </c>
      <c r="AE23">
        <v>5.4</v>
      </c>
      <c r="AF23">
        <v>6</v>
      </c>
      <c r="AG23">
        <v>12.1</v>
      </c>
      <c r="AH23">
        <v>4.4000000000000004</v>
      </c>
      <c r="AI23">
        <v>8.6999999999999993</v>
      </c>
      <c r="AJ23">
        <v>2.1</v>
      </c>
      <c r="AK23">
        <v>1.1000000000000001</v>
      </c>
      <c r="AL23">
        <v>1.6</v>
      </c>
    </row>
    <row r="24" spans="1:38" x14ac:dyDescent="0.3">
      <c r="A24" t="s">
        <v>51</v>
      </c>
      <c r="B24" t="s">
        <v>39</v>
      </c>
      <c r="C24">
        <v>37.299999999999997</v>
      </c>
      <c r="D24">
        <v>15.1</v>
      </c>
      <c r="E24">
        <v>29.1</v>
      </c>
      <c r="F24">
        <v>7.1</v>
      </c>
      <c r="G24">
        <v>47.4</v>
      </c>
      <c r="H24">
        <v>17.399999999999999</v>
      </c>
      <c r="I24">
        <v>9.1999999999999993</v>
      </c>
      <c r="J24">
        <v>1.4</v>
      </c>
      <c r="K24">
        <v>12.8</v>
      </c>
      <c r="L24">
        <v>0.5</v>
      </c>
      <c r="M24">
        <v>9.1</v>
      </c>
      <c r="N24">
        <v>1.6</v>
      </c>
      <c r="O24">
        <v>0.5</v>
      </c>
      <c r="P24">
        <v>0</v>
      </c>
      <c r="Q24">
        <v>12</v>
      </c>
      <c r="R24">
        <v>1.1000000000000001</v>
      </c>
      <c r="S24">
        <v>1</v>
      </c>
      <c r="T24">
        <v>0.1</v>
      </c>
      <c r="U24">
        <v>27.5</v>
      </c>
      <c r="V24">
        <v>11.6</v>
      </c>
      <c r="W24">
        <v>27.2</v>
      </c>
      <c r="X24">
        <v>4.5</v>
      </c>
      <c r="Y24">
        <v>0.6</v>
      </c>
      <c r="Z24">
        <v>0.4</v>
      </c>
      <c r="AA24">
        <v>28.2</v>
      </c>
      <c r="AB24">
        <v>17.399999999999999</v>
      </c>
      <c r="AC24">
        <v>23.9</v>
      </c>
      <c r="AD24">
        <v>5.4</v>
      </c>
      <c r="AE24">
        <v>1.5</v>
      </c>
      <c r="AF24">
        <v>3.9</v>
      </c>
      <c r="AG24">
        <v>2</v>
      </c>
      <c r="AH24">
        <v>1.4</v>
      </c>
      <c r="AI24">
        <v>1.8</v>
      </c>
      <c r="AJ24">
        <v>0.3</v>
      </c>
      <c r="AK24">
        <v>0</v>
      </c>
      <c r="AL24">
        <v>0.2</v>
      </c>
    </row>
    <row r="25" spans="1:38" x14ac:dyDescent="0.3">
      <c r="A25" t="s">
        <v>51</v>
      </c>
      <c r="B25" t="s">
        <v>40</v>
      </c>
      <c r="C25">
        <v>35.4</v>
      </c>
      <c r="D25">
        <v>13.5</v>
      </c>
      <c r="E25">
        <v>29.1</v>
      </c>
      <c r="F25">
        <v>5.8</v>
      </c>
      <c r="G25">
        <v>39.6</v>
      </c>
      <c r="H25">
        <v>14.1</v>
      </c>
      <c r="I25">
        <v>4.2</v>
      </c>
      <c r="J25">
        <v>0.1</v>
      </c>
      <c r="K25">
        <v>12.2</v>
      </c>
      <c r="L25">
        <v>1.6</v>
      </c>
      <c r="M25">
        <v>10.6</v>
      </c>
      <c r="N25">
        <v>0.8</v>
      </c>
      <c r="O25">
        <v>0.2</v>
      </c>
      <c r="P25">
        <v>0</v>
      </c>
      <c r="Q25">
        <v>10.6</v>
      </c>
      <c r="R25">
        <v>1.7</v>
      </c>
      <c r="S25">
        <v>0.8</v>
      </c>
      <c r="T25">
        <v>0.1</v>
      </c>
      <c r="U25">
        <v>22.2</v>
      </c>
      <c r="V25">
        <v>5.3</v>
      </c>
      <c r="W25">
        <v>28.6</v>
      </c>
      <c r="X25">
        <v>5.4</v>
      </c>
      <c r="Y25">
        <v>0.4</v>
      </c>
      <c r="Z25">
        <v>0.2</v>
      </c>
      <c r="AA25">
        <v>37.1</v>
      </c>
      <c r="AB25">
        <v>26.2</v>
      </c>
      <c r="AC25">
        <v>33</v>
      </c>
      <c r="AD25">
        <v>10.199999999999999</v>
      </c>
      <c r="AE25">
        <v>5.5</v>
      </c>
      <c r="AF25">
        <v>8.4</v>
      </c>
      <c r="AG25">
        <v>2.2000000000000002</v>
      </c>
      <c r="AH25">
        <v>2</v>
      </c>
      <c r="AI25">
        <v>2.1</v>
      </c>
      <c r="AJ25">
        <v>0</v>
      </c>
      <c r="AK25">
        <v>0.7</v>
      </c>
      <c r="AL25">
        <v>0.3</v>
      </c>
    </row>
    <row r="26" spans="1:38" x14ac:dyDescent="0.3">
      <c r="A26" t="s">
        <v>52</v>
      </c>
      <c r="B26" t="s">
        <v>39</v>
      </c>
      <c r="C26">
        <v>33.1</v>
      </c>
      <c r="D26">
        <v>12.9</v>
      </c>
      <c r="E26">
        <v>18.5</v>
      </c>
      <c r="F26">
        <v>3.6</v>
      </c>
      <c r="G26">
        <v>33.9</v>
      </c>
      <c r="H26">
        <v>10</v>
      </c>
      <c r="I26">
        <v>6.3</v>
      </c>
      <c r="J26">
        <v>1.7</v>
      </c>
      <c r="K26">
        <v>9.5</v>
      </c>
      <c r="L26">
        <v>1.7</v>
      </c>
      <c r="M26">
        <v>5.6</v>
      </c>
      <c r="N26">
        <v>1.8</v>
      </c>
      <c r="O26">
        <v>1.1000000000000001</v>
      </c>
      <c r="P26">
        <v>0</v>
      </c>
      <c r="Q26">
        <v>4.3</v>
      </c>
      <c r="R26">
        <v>0.3</v>
      </c>
      <c r="S26">
        <v>4</v>
      </c>
      <c r="T26">
        <v>0.1</v>
      </c>
      <c r="U26">
        <v>20.2</v>
      </c>
      <c r="V26">
        <v>4.3</v>
      </c>
      <c r="W26">
        <v>26.1</v>
      </c>
      <c r="X26">
        <v>7</v>
      </c>
      <c r="Y26">
        <v>4.3</v>
      </c>
      <c r="Z26">
        <v>0.6</v>
      </c>
      <c r="AA26">
        <v>25.1</v>
      </c>
      <c r="AB26">
        <v>15.6</v>
      </c>
      <c r="AC26">
        <v>20.9</v>
      </c>
      <c r="AD26">
        <v>11.2</v>
      </c>
      <c r="AE26">
        <v>3.6</v>
      </c>
      <c r="AF26">
        <v>7.8</v>
      </c>
      <c r="AG26">
        <v>6.3</v>
      </c>
      <c r="AH26">
        <v>10.9</v>
      </c>
      <c r="AI26">
        <v>8.3000000000000007</v>
      </c>
      <c r="AJ26">
        <v>1.1000000000000001</v>
      </c>
      <c r="AK26">
        <v>5</v>
      </c>
      <c r="AL26">
        <v>2.8</v>
      </c>
    </row>
    <row r="27" spans="1:38" x14ac:dyDescent="0.3">
      <c r="A27" t="s">
        <v>52</v>
      </c>
      <c r="B27" t="s">
        <v>40</v>
      </c>
      <c r="C27">
        <v>31.9</v>
      </c>
      <c r="D27">
        <v>12</v>
      </c>
      <c r="E27">
        <v>20.2</v>
      </c>
      <c r="F27">
        <v>5.6</v>
      </c>
      <c r="G27">
        <v>30.7</v>
      </c>
      <c r="H27">
        <v>8.9</v>
      </c>
      <c r="I27">
        <v>1.8</v>
      </c>
      <c r="J27">
        <v>0.2</v>
      </c>
      <c r="K27">
        <v>8.1999999999999993</v>
      </c>
      <c r="L27">
        <v>0.9</v>
      </c>
      <c r="M27">
        <v>3.7</v>
      </c>
      <c r="N27">
        <v>0.4</v>
      </c>
      <c r="O27">
        <v>4.9000000000000004</v>
      </c>
      <c r="P27">
        <v>0.6</v>
      </c>
      <c r="Q27">
        <v>3.2</v>
      </c>
      <c r="R27">
        <v>0.1</v>
      </c>
      <c r="S27">
        <v>8.3000000000000007</v>
      </c>
      <c r="T27">
        <v>0.6</v>
      </c>
      <c r="U27">
        <v>22.8</v>
      </c>
      <c r="V27">
        <v>4.7</v>
      </c>
      <c r="W27">
        <v>30.3</v>
      </c>
      <c r="X27">
        <v>6.4</v>
      </c>
      <c r="Y27">
        <v>3.3</v>
      </c>
      <c r="Z27">
        <v>1.6</v>
      </c>
      <c r="AA27">
        <v>35.1</v>
      </c>
      <c r="AB27">
        <v>32.299999999999997</v>
      </c>
      <c r="AC27">
        <v>33.700000000000003</v>
      </c>
      <c r="AD27">
        <v>9.3000000000000007</v>
      </c>
      <c r="AE27">
        <v>11.1</v>
      </c>
      <c r="AF27">
        <v>10.199999999999999</v>
      </c>
      <c r="AG27">
        <v>6.8</v>
      </c>
      <c r="AH27">
        <v>6.1</v>
      </c>
      <c r="AI27">
        <v>6.5</v>
      </c>
      <c r="AJ27">
        <v>1</v>
      </c>
      <c r="AK27">
        <v>1.8</v>
      </c>
      <c r="AL27">
        <v>1.4</v>
      </c>
    </row>
    <row r="28" spans="1:38" x14ac:dyDescent="0.3">
      <c r="A28" t="s">
        <v>53</v>
      </c>
      <c r="B28" t="s">
        <v>39</v>
      </c>
      <c r="C28">
        <v>20.399999999999999</v>
      </c>
      <c r="D28">
        <v>4.2</v>
      </c>
      <c r="E28">
        <v>10.8</v>
      </c>
      <c r="F28">
        <v>2.7</v>
      </c>
      <c r="G28">
        <v>17.100000000000001</v>
      </c>
      <c r="H28">
        <v>4.5</v>
      </c>
      <c r="I28">
        <v>1.7</v>
      </c>
      <c r="J28">
        <v>0.5</v>
      </c>
      <c r="K28">
        <v>3.6</v>
      </c>
      <c r="L28">
        <v>0.5</v>
      </c>
      <c r="M28">
        <v>6.7</v>
      </c>
      <c r="N28">
        <v>0.9</v>
      </c>
      <c r="O28">
        <v>1</v>
      </c>
      <c r="P28">
        <v>0.4</v>
      </c>
      <c r="Q28">
        <v>13.7</v>
      </c>
      <c r="R28">
        <v>1.8</v>
      </c>
      <c r="S28">
        <v>0.7</v>
      </c>
      <c r="T28">
        <v>0</v>
      </c>
      <c r="U28">
        <v>11.6</v>
      </c>
      <c r="V28">
        <v>1.7</v>
      </c>
      <c r="W28">
        <v>13.8</v>
      </c>
      <c r="X28">
        <v>2.7</v>
      </c>
      <c r="Y28">
        <v>8.3000000000000007</v>
      </c>
      <c r="Z28">
        <v>1.9</v>
      </c>
      <c r="AA28">
        <v>20</v>
      </c>
      <c r="AB28">
        <v>9.5</v>
      </c>
      <c r="AC28">
        <v>15.5</v>
      </c>
      <c r="AD28">
        <v>3.3</v>
      </c>
      <c r="AE28">
        <v>3.2</v>
      </c>
      <c r="AF28">
        <v>3.3</v>
      </c>
      <c r="AG28">
        <v>9.9</v>
      </c>
      <c r="AH28">
        <v>9.1999999999999993</v>
      </c>
      <c r="AI28">
        <v>9.6</v>
      </c>
      <c r="AJ28">
        <v>2.4</v>
      </c>
      <c r="AK28">
        <v>2.5</v>
      </c>
      <c r="AL28">
        <v>2.4</v>
      </c>
    </row>
    <row r="29" spans="1:38" x14ac:dyDescent="0.3">
      <c r="A29" t="s">
        <v>53</v>
      </c>
      <c r="B29" t="s">
        <v>40</v>
      </c>
      <c r="C29">
        <v>20.6</v>
      </c>
      <c r="D29">
        <v>6.1</v>
      </c>
      <c r="E29">
        <v>14.2</v>
      </c>
      <c r="F29">
        <v>2.7</v>
      </c>
      <c r="G29">
        <v>20.2</v>
      </c>
      <c r="H29">
        <v>1.9</v>
      </c>
      <c r="I29">
        <v>1.7</v>
      </c>
      <c r="J29">
        <v>1.2</v>
      </c>
      <c r="K29">
        <v>4.3</v>
      </c>
      <c r="L29">
        <v>0.4</v>
      </c>
      <c r="M29">
        <v>5</v>
      </c>
      <c r="N29">
        <v>1.4</v>
      </c>
      <c r="O29">
        <v>1</v>
      </c>
      <c r="P29">
        <v>0.2</v>
      </c>
      <c r="Q29">
        <v>17.5</v>
      </c>
      <c r="R29">
        <v>2.4</v>
      </c>
      <c r="S29">
        <v>0.4</v>
      </c>
      <c r="T29">
        <v>0</v>
      </c>
      <c r="U29">
        <v>10.7</v>
      </c>
      <c r="V29">
        <v>0.5</v>
      </c>
      <c r="W29">
        <v>18.5</v>
      </c>
      <c r="X29">
        <v>5.0999999999999996</v>
      </c>
      <c r="Y29">
        <v>10.7</v>
      </c>
      <c r="Z29">
        <v>6</v>
      </c>
      <c r="AA29">
        <v>20.7</v>
      </c>
      <c r="AB29">
        <v>30.2</v>
      </c>
      <c r="AC29">
        <v>24.8</v>
      </c>
      <c r="AD29">
        <v>8.3000000000000007</v>
      </c>
      <c r="AE29">
        <v>9.1</v>
      </c>
      <c r="AF29">
        <v>8.6999999999999993</v>
      </c>
      <c r="AG29">
        <v>8.8000000000000007</v>
      </c>
      <c r="AH29">
        <v>10</v>
      </c>
      <c r="AI29">
        <v>9.3000000000000007</v>
      </c>
      <c r="AJ29">
        <v>1.3</v>
      </c>
      <c r="AK29">
        <v>3.5</v>
      </c>
      <c r="AL29">
        <v>2.2000000000000002</v>
      </c>
    </row>
    <row r="30" spans="1:38" x14ac:dyDescent="0.3">
      <c r="A30" t="s">
        <v>54</v>
      </c>
      <c r="B30" t="s">
        <v>39</v>
      </c>
      <c r="C30">
        <v>13.8</v>
      </c>
      <c r="D30">
        <v>5.0999999999999996</v>
      </c>
      <c r="E30">
        <v>16.7</v>
      </c>
      <c r="F30">
        <v>6.1</v>
      </c>
      <c r="G30">
        <v>10.1</v>
      </c>
      <c r="H30">
        <v>2.8</v>
      </c>
      <c r="I30">
        <v>6.4</v>
      </c>
      <c r="J30">
        <v>2.6</v>
      </c>
      <c r="K30">
        <v>8.8000000000000007</v>
      </c>
      <c r="L30">
        <v>3.4</v>
      </c>
      <c r="M30">
        <v>24.8</v>
      </c>
      <c r="N30">
        <v>5.8</v>
      </c>
      <c r="O30">
        <v>0.7</v>
      </c>
      <c r="P30">
        <v>0</v>
      </c>
      <c r="Q30">
        <v>17.399999999999999</v>
      </c>
      <c r="R30">
        <v>1.2</v>
      </c>
      <c r="S30">
        <v>1.1000000000000001</v>
      </c>
      <c r="T30">
        <v>0</v>
      </c>
      <c r="U30">
        <v>13.1</v>
      </c>
      <c r="V30">
        <v>5.3</v>
      </c>
      <c r="W30">
        <v>15.7</v>
      </c>
      <c r="X30">
        <v>6.4</v>
      </c>
      <c r="Y30">
        <v>8.4</v>
      </c>
      <c r="Z30">
        <v>2.6</v>
      </c>
      <c r="AA30">
        <v>16.600000000000001</v>
      </c>
      <c r="AB30">
        <v>4.5999999999999996</v>
      </c>
      <c r="AC30">
        <v>11.4</v>
      </c>
      <c r="AD30">
        <v>3.6</v>
      </c>
      <c r="AE30">
        <v>0.1</v>
      </c>
      <c r="AF30">
        <v>2.1</v>
      </c>
      <c r="AG30">
        <v>7.9</v>
      </c>
      <c r="AH30">
        <v>9.3000000000000007</v>
      </c>
      <c r="AI30">
        <v>8.5</v>
      </c>
      <c r="AJ30">
        <v>1.3</v>
      </c>
      <c r="AK30">
        <v>2.1</v>
      </c>
      <c r="AL30">
        <v>1.6</v>
      </c>
    </row>
    <row r="31" spans="1:38" x14ac:dyDescent="0.3">
      <c r="A31" t="s">
        <v>54</v>
      </c>
      <c r="B31" t="s">
        <v>40</v>
      </c>
      <c r="C31">
        <v>17.399999999999999</v>
      </c>
      <c r="D31">
        <v>6.7</v>
      </c>
      <c r="E31">
        <v>12.7</v>
      </c>
      <c r="F31">
        <v>7.8</v>
      </c>
      <c r="G31">
        <v>16.600000000000001</v>
      </c>
      <c r="H31">
        <v>7.3</v>
      </c>
      <c r="I31">
        <v>5.6</v>
      </c>
      <c r="J31">
        <v>2.5</v>
      </c>
      <c r="K31">
        <v>8.6</v>
      </c>
      <c r="L31">
        <v>3</v>
      </c>
      <c r="M31">
        <v>16.899999999999999</v>
      </c>
      <c r="N31">
        <v>6.3</v>
      </c>
      <c r="O31">
        <v>0.8</v>
      </c>
      <c r="P31">
        <v>0</v>
      </c>
      <c r="Q31">
        <v>14.7</v>
      </c>
      <c r="R31">
        <v>2.1</v>
      </c>
      <c r="S31">
        <v>3.6</v>
      </c>
      <c r="T31">
        <v>0.2</v>
      </c>
      <c r="U31">
        <v>13.5</v>
      </c>
      <c r="V31">
        <v>4.3</v>
      </c>
      <c r="W31">
        <v>17.600000000000001</v>
      </c>
      <c r="X31">
        <v>7.1</v>
      </c>
      <c r="Y31">
        <v>9.5</v>
      </c>
      <c r="Z31">
        <v>4.3</v>
      </c>
      <c r="AA31">
        <v>19</v>
      </c>
      <c r="AB31">
        <v>11</v>
      </c>
      <c r="AC31">
        <v>15.4</v>
      </c>
      <c r="AD31">
        <v>6.5</v>
      </c>
      <c r="AE31">
        <v>5.4</v>
      </c>
      <c r="AF31">
        <v>6</v>
      </c>
      <c r="AG31">
        <v>12.1</v>
      </c>
      <c r="AH31">
        <v>4.4000000000000004</v>
      </c>
      <c r="AI31">
        <v>8.6999999999999993</v>
      </c>
      <c r="AJ31">
        <v>2.1</v>
      </c>
      <c r="AK31">
        <v>1.1000000000000001</v>
      </c>
      <c r="AL31">
        <v>1.6</v>
      </c>
    </row>
    <row r="32" spans="1:38" x14ac:dyDescent="0.3">
      <c r="A32" t="s">
        <v>55</v>
      </c>
      <c r="B32" t="s">
        <v>39</v>
      </c>
      <c r="C32">
        <v>38.5</v>
      </c>
      <c r="D32">
        <v>11.5</v>
      </c>
      <c r="E32">
        <v>17.2</v>
      </c>
      <c r="F32">
        <v>4.9000000000000004</v>
      </c>
      <c r="G32">
        <v>37.4</v>
      </c>
      <c r="H32">
        <v>14.3</v>
      </c>
      <c r="I32">
        <v>7.7</v>
      </c>
      <c r="J32">
        <v>2.5</v>
      </c>
      <c r="K32">
        <v>12.9</v>
      </c>
      <c r="L32">
        <v>5.6</v>
      </c>
      <c r="M32">
        <v>10</v>
      </c>
      <c r="N32">
        <v>4.0999999999999996</v>
      </c>
      <c r="O32">
        <v>0</v>
      </c>
      <c r="P32">
        <v>0</v>
      </c>
      <c r="Q32">
        <v>14.9</v>
      </c>
      <c r="R32">
        <v>5.3</v>
      </c>
      <c r="S32">
        <v>0.3</v>
      </c>
      <c r="T32">
        <v>0</v>
      </c>
      <c r="U32">
        <v>18.3</v>
      </c>
      <c r="V32">
        <v>3.7</v>
      </c>
      <c r="W32">
        <v>15.1</v>
      </c>
      <c r="X32">
        <v>3.8</v>
      </c>
      <c r="Y32">
        <v>1.1000000000000001</v>
      </c>
      <c r="Z32">
        <v>0.3</v>
      </c>
      <c r="AA32">
        <v>29.7</v>
      </c>
      <c r="AB32">
        <v>21.1</v>
      </c>
      <c r="AC32">
        <v>25.5</v>
      </c>
      <c r="AD32">
        <v>9.1</v>
      </c>
      <c r="AE32">
        <v>1.7</v>
      </c>
      <c r="AF32">
        <v>5.5</v>
      </c>
      <c r="AG32">
        <v>1.6</v>
      </c>
      <c r="AH32">
        <v>1.8</v>
      </c>
      <c r="AI32">
        <v>1.7</v>
      </c>
      <c r="AJ32">
        <v>0.2</v>
      </c>
      <c r="AK32">
        <v>0.2</v>
      </c>
      <c r="AL32">
        <v>0.2</v>
      </c>
    </row>
    <row r="33" spans="1:38" x14ac:dyDescent="0.3">
      <c r="A33" t="s">
        <v>55</v>
      </c>
      <c r="B33" t="s">
        <v>40</v>
      </c>
      <c r="C33">
        <v>40.5</v>
      </c>
      <c r="D33">
        <v>16.8</v>
      </c>
      <c r="E33">
        <v>22.1</v>
      </c>
      <c r="F33">
        <v>8.3000000000000007</v>
      </c>
      <c r="G33">
        <v>40.1</v>
      </c>
      <c r="H33">
        <v>10.6</v>
      </c>
      <c r="I33">
        <v>4.0999999999999996</v>
      </c>
      <c r="J33">
        <v>0</v>
      </c>
      <c r="K33">
        <v>13.7</v>
      </c>
      <c r="L33">
        <v>1.1000000000000001</v>
      </c>
      <c r="M33">
        <v>9</v>
      </c>
      <c r="N33">
        <v>2.1</v>
      </c>
      <c r="O33">
        <v>0.4</v>
      </c>
      <c r="P33">
        <v>0.1</v>
      </c>
      <c r="Q33">
        <v>12</v>
      </c>
      <c r="R33">
        <v>2.2999999999999998</v>
      </c>
      <c r="S33">
        <v>1.5</v>
      </c>
      <c r="T33">
        <v>0</v>
      </c>
      <c r="U33">
        <v>24.1</v>
      </c>
      <c r="V33">
        <v>6.9</v>
      </c>
      <c r="W33">
        <v>28.7</v>
      </c>
      <c r="X33">
        <v>6.9</v>
      </c>
      <c r="Y33">
        <v>1.8</v>
      </c>
      <c r="Z33">
        <v>1.1000000000000001</v>
      </c>
      <c r="AA33">
        <v>41.1</v>
      </c>
      <c r="AB33">
        <v>34.5</v>
      </c>
      <c r="AC33">
        <v>38.5</v>
      </c>
      <c r="AD33">
        <v>12.3</v>
      </c>
      <c r="AE33">
        <v>9.5</v>
      </c>
      <c r="AF33">
        <v>11.2</v>
      </c>
      <c r="AG33">
        <v>1.4</v>
      </c>
      <c r="AH33">
        <v>1.9</v>
      </c>
      <c r="AI33">
        <v>1.6</v>
      </c>
      <c r="AJ33">
        <v>0.4</v>
      </c>
      <c r="AK33">
        <v>0.3</v>
      </c>
      <c r="AL33">
        <v>0.4</v>
      </c>
    </row>
    <row r="34" spans="1:38" x14ac:dyDescent="0.3">
      <c r="A34" t="s">
        <v>56</v>
      </c>
      <c r="B34" t="s">
        <v>39</v>
      </c>
      <c r="C34">
        <v>30.9</v>
      </c>
      <c r="D34">
        <v>11</v>
      </c>
      <c r="E34">
        <v>15.8</v>
      </c>
      <c r="F34">
        <v>5.5</v>
      </c>
      <c r="G34">
        <v>31.7</v>
      </c>
      <c r="H34">
        <v>8.6999999999999993</v>
      </c>
      <c r="I34">
        <v>3.7</v>
      </c>
      <c r="J34">
        <v>0</v>
      </c>
      <c r="K34">
        <v>5.3</v>
      </c>
      <c r="L34">
        <v>0.5</v>
      </c>
      <c r="M34">
        <v>3.8</v>
      </c>
      <c r="N34">
        <v>1.1000000000000001</v>
      </c>
      <c r="O34">
        <v>0.4</v>
      </c>
      <c r="P34">
        <v>0</v>
      </c>
      <c r="Q34">
        <v>4.0999999999999996</v>
      </c>
      <c r="R34">
        <v>0.4</v>
      </c>
      <c r="S34">
        <v>1.4</v>
      </c>
      <c r="T34">
        <v>0</v>
      </c>
      <c r="U34">
        <v>24.3</v>
      </c>
      <c r="V34">
        <v>4.5</v>
      </c>
      <c r="W34">
        <v>20</v>
      </c>
      <c r="X34">
        <v>3.3</v>
      </c>
      <c r="Y34">
        <v>6.1</v>
      </c>
      <c r="Z34">
        <v>1.4</v>
      </c>
      <c r="AA34">
        <v>23.3</v>
      </c>
      <c r="AB34">
        <v>12.1</v>
      </c>
      <c r="AC34">
        <v>18.399999999999999</v>
      </c>
      <c r="AD34">
        <v>7.8</v>
      </c>
      <c r="AE34">
        <v>2.6</v>
      </c>
      <c r="AF34">
        <v>5.5</v>
      </c>
      <c r="AG34">
        <v>4.7</v>
      </c>
      <c r="AH34">
        <v>6.1</v>
      </c>
      <c r="AI34">
        <v>5.3</v>
      </c>
      <c r="AJ34">
        <v>1.6</v>
      </c>
      <c r="AK34">
        <v>1.7</v>
      </c>
      <c r="AL34">
        <v>1.7</v>
      </c>
    </row>
    <row r="35" spans="1:38" x14ac:dyDescent="0.3">
      <c r="A35" t="s">
        <v>56</v>
      </c>
      <c r="B35" t="s">
        <v>40</v>
      </c>
      <c r="C35">
        <v>37.299999999999997</v>
      </c>
      <c r="D35">
        <v>17.399999999999999</v>
      </c>
      <c r="E35">
        <v>17.899999999999999</v>
      </c>
      <c r="F35">
        <v>4.9000000000000004</v>
      </c>
      <c r="G35">
        <v>30.2</v>
      </c>
      <c r="H35">
        <v>10.8</v>
      </c>
      <c r="I35">
        <v>2.4</v>
      </c>
      <c r="J35">
        <v>0.5</v>
      </c>
      <c r="K35">
        <v>7.5</v>
      </c>
      <c r="L35">
        <v>0.9</v>
      </c>
      <c r="M35">
        <v>4.5999999999999996</v>
      </c>
      <c r="N35">
        <v>1.4</v>
      </c>
      <c r="O35">
        <v>0.7</v>
      </c>
      <c r="P35">
        <v>0</v>
      </c>
      <c r="Q35">
        <v>4</v>
      </c>
      <c r="R35">
        <v>0.4</v>
      </c>
      <c r="S35">
        <v>1.2</v>
      </c>
      <c r="T35">
        <v>0.3</v>
      </c>
      <c r="U35">
        <v>25.1</v>
      </c>
      <c r="V35">
        <v>4.8</v>
      </c>
      <c r="W35">
        <v>26.8</v>
      </c>
      <c r="X35">
        <v>6.7</v>
      </c>
      <c r="Y35">
        <v>7.5</v>
      </c>
      <c r="Z35">
        <v>3.1</v>
      </c>
      <c r="AA35">
        <v>33</v>
      </c>
      <c r="AB35">
        <v>26</v>
      </c>
      <c r="AC35">
        <v>29.7</v>
      </c>
      <c r="AD35">
        <v>10.3</v>
      </c>
      <c r="AE35">
        <v>8.1999999999999993</v>
      </c>
      <c r="AF35">
        <v>9.3000000000000007</v>
      </c>
      <c r="AG35">
        <v>10</v>
      </c>
      <c r="AH35">
        <v>6.4</v>
      </c>
      <c r="AI35">
        <v>8.3000000000000007</v>
      </c>
      <c r="AJ35">
        <v>2.8</v>
      </c>
      <c r="AK35">
        <v>0.9</v>
      </c>
      <c r="AL35">
        <v>1.9</v>
      </c>
    </row>
    <row r="36" spans="1:38" x14ac:dyDescent="0.3">
      <c r="A36" t="s">
        <v>57</v>
      </c>
      <c r="B36" t="s">
        <v>39</v>
      </c>
      <c r="C36">
        <v>27.9</v>
      </c>
      <c r="D36">
        <v>7.8</v>
      </c>
      <c r="E36">
        <v>5.5</v>
      </c>
      <c r="F36">
        <v>1.8</v>
      </c>
      <c r="G36">
        <v>12.4</v>
      </c>
      <c r="H36">
        <v>2.7</v>
      </c>
      <c r="I36">
        <v>1.7</v>
      </c>
      <c r="J36">
        <v>0.2</v>
      </c>
      <c r="K36">
        <v>2.5</v>
      </c>
      <c r="L36">
        <v>0.1</v>
      </c>
      <c r="M36">
        <v>7.7</v>
      </c>
      <c r="N36">
        <v>2.5</v>
      </c>
      <c r="O36">
        <v>0.6</v>
      </c>
      <c r="P36">
        <v>0</v>
      </c>
      <c r="Q36">
        <v>5.2</v>
      </c>
      <c r="R36">
        <v>1.3</v>
      </c>
      <c r="S36">
        <v>2.6</v>
      </c>
      <c r="T36">
        <v>0.2</v>
      </c>
      <c r="U36">
        <v>19.3</v>
      </c>
      <c r="V36">
        <v>5.4</v>
      </c>
      <c r="W36">
        <v>4.7</v>
      </c>
      <c r="X36">
        <v>1.6</v>
      </c>
      <c r="Y36">
        <v>5.5</v>
      </c>
      <c r="Z36">
        <v>1</v>
      </c>
      <c r="AA36">
        <v>6.3</v>
      </c>
      <c r="AB36">
        <v>4.2</v>
      </c>
      <c r="AC36">
        <v>5.4</v>
      </c>
      <c r="AD36">
        <v>1.5</v>
      </c>
      <c r="AE36">
        <v>0</v>
      </c>
      <c r="AF36">
        <v>0.9</v>
      </c>
      <c r="AG36">
        <v>10.3</v>
      </c>
      <c r="AH36">
        <v>7.1</v>
      </c>
      <c r="AI36">
        <v>9</v>
      </c>
      <c r="AJ36">
        <v>3.6</v>
      </c>
      <c r="AK36">
        <v>0.9</v>
      </c>
      <c r="AL36">
        <v>2.5</v>
      </c>
    </row>
    <row r="37" spans="1:38" x14ac:dyDescent="0.3">
      <c r="A37" t="s">
        <v>57</v>
      </c>
      <c r="B37" t="s">
        <v>40</v>
      </c>
      <c r="C37">
        <v>29.8</v>
      </c>
      <c r="D37">
        <v>12.7</v>
      </c>
      <c r="E37">
        <v>6.6</v>
      </c>
      <c r="F37">
        <v>4.2</v>
      </c>
      <c r="G37">
        <v>13.4</v>
      </c>
      <c r="H37">
        <v>3.3</v>
      </c>
      <c r="I37">
        <v>0.8</v>
      </c>
      <c r="J37">
        <v>0</v>
      </c>
      <c r="K37">
        <v>4.4000000000000004</v>
      </c>
      <c r="L37">
        <v>0.4</v>
      </c>
      <c r="M37">
        <v>8.5</v>
      </c>
      <c r="N37">
        <v>4.2</v>
      </c>
      <c r="O37">
        <v>0.7</v>
      </c>
      <c r="P37">
        <v>0</v>
      </c>
      <c r="Q37">
        <v>8</v>
      </c>
      <c r="R37">
        <v>1.8</v>
      </c>
      <c r="S37">
        <v>1.8</v>
      </c>
      <c r="T37">
        <v>0.3</v>
      </c>
      <c r="U37">
        <v>20.399999999999999</v>
      </c>
      <c r="V37">
        <v>6</v>
      </c>
      <c r="W37">
        <v>7.5</v>
      </c>
      <c r="X37">
        <v>2.4</v>
      </c>
      <c r="Y37">
        <v>11.6</v>
      </c>
      <c r="Z37">
        <v>4</v>
      </c>
      <c r="AA37">
        <v>6.9</v>
      </c>
      <c r="AB37">
        <v>6.7</v>
      </c>
      <c r="AC37">
        <v>6.8</v>
      </c>
      <c r="AD37">
        <v>0.5</v>
      </c>
      <c r="AE37">
        <v>2</v>
      </c>
      <c r="AF37">
        <v>1.2</v>
      </c>
      <c r="AG37">
        <v>9.6</v>
      </c>
      <c r="AH37">
        <v>5.7</v>
      </c>
      <c r="AI37">
        <v>7.8</v>
      </c>
      <c r="AJ37">
        <v>3.1</v>
      </c>
      <c r="AK37">
        <v>1.7</v>
      </c>
      <c r="AL37">
        <v>2.5</v>
      </c>
    </row>
    <row r="38" spans="1:38" x14ac:dyDescent="0.3">
      <c r="A38" t="s">
        <v>58</v>
      </c>
      <c r="B38" t="s">
        <v>39</v>
      </c>
      <c r="C38">
        <v>42.9</v>
      </c>
      <c r="D38">
        <v>20</v>
      </c>
      <c r="E38">
        <v>11.3</v>
      </c>
      <c r="F38">
        <v>4.5</v>
      </c>
      <c r="G38">
        <v>29.4</v>
      </c>
      <c r="H38">
        <v>6.6</v>
      </c>
      <c r="I38">
        <v>9.5</v>
      </c>
      <c r="J38">
        <v>1.8</v>
      </c>
      <c r="K38">
        <v>10.6</v>
      </c>
      <c r="L38">
        <v>3.4</v>
      </c>
      <c r="M38">
        <v>8.4</v>
      </c>
      <c r="N38">
        <v>0.7</v>
      </c>
      <c r="O38">
        <v>1.3</v>
      </c>
      <c r="P38">
        <v>0.1</v>
      </c>
      <c r="Q38">
        <v>10.1</v>
      </c>
      <c r="R38">
        <v>1.4</v>
      </c>
      <c r="S38">
        <v>1.7</v>
      </c>
      <c r="T38">
        <v>0.1</v>
      </c>
      <c r="U38">
        <v>32.200000000000003</v>
      </c>
      <c r="V38">
        <v>9.8000000000000007</v>
      </c>
      <c r="W38">
        <v>7.1</v>
      </c>
      <c r="X38">
        <v>1.9</v>
      </c>
      <c r="Y38">
        <v>4.5</v>
      </c>
      <c r="Z38">
        <v>0.2</v>
      </c>
      <c r="AA38">
        <v>6.4</v>
      </c>
      <c r="AB38">
        <v>1</v>
      </c>
      <c r="AC38">
        <v>4.4000000000000004</v>
      </c>
      <c r="AD38">
        <v>1.1000000000000001</v>
      </c>
      <c r="AE38">
        <v>0.5</v>
      </c>
      <c r="AF38">
        <v>0.9</v>
      </c>
      <c r="AG38">
        <v>5</v>
      </c>
      <c r="AH38">
        <v>4.3</v>
      </c>
      <c r="AI38">
        <v>4.7</v>
      </c>
      <c r="AJ38">
        <v>0.1</v>
      </c>
      <c r="AK38">
        <v>0</v>
      </c>
      <c r="AL38">
        <v>0</v>
      </c>
    </row>
    <row r="39" spans="1:38" x14ac:dyDescent="0.3">
      <c r="A39" t="s">
        <v>58</v>
      </c>
      <c r="B39" t="s">
        <v>40</v>
      </c>
      <c r="C39">
        <v>37.9</v>
      </c>
      <c r="D39">
        <v>14.5</v>
      </c>
      <c r="E39">
        <v>18</v>
      </c>
      <c r="F39">
        <v>5.3</v>
      </c>
      <c r="G39">
        <v>29.8</v>
      </c>
      <c r="H39">
        <v>9.1999999999999993</v>
      </c>
      <c r="I39">
        <v>6.9</v>
      </c>
      <c r="J39">
        <v>2.8</v>
      </c>
      <c r="K39">
        <v>15.9</v>
      </c>
      <c r="L39">
        <v>4.2</v>
      </c>
      <c r="M39">
        <v>9.3000000000000007</v>
      </c>
      <c r="N39">
        <v>2.9</v>
      </c>
      <c r="O39">
        <v>1</v>
      </c>
      <c r="P39">
        <v>0.1</v>
      </c>
      <c r="Q39">
        <v>9.8000000000000007</v>
      </c>
      <c r="R39">
        <v>1.1000000000000001</v>
      </c>
      <c r="S39">
        <v>1.2</v>
      </c>
      <c r="T39">
        <v>0</v>
      </c>
      <c r="U39">
        <v>35.700000000000003</v>
      </c>
      <c r="V39">
        <v>10.199999999999999</v>
      </c>
      <c r="W39">
        <v>11.4</v>
      </c>
      <c r="X39">
        <v>4.5</v>
      </c>
      <c r="Y39">
        <v>8.1</v>
      </c>
      <c r="Z39">
        <v>3.3</v>
      </c>
      <c r="AA39">
        <v>6</v>
      </c>
      <c r="AB39">
        <v>12.1</v>
      </c>
      <c r="AC39">
        <v>8.6999999999999993</v>
      </c>
      <c r="AD39">
        <v>1.6</v>
      </c>
      <c r="AE39">
        <v>1.3</v>
      </c>
      <c r="AF39">
        <v>1.5</v>
      </c>
      <c r="AG39">
        <v>4.2</v>
      </c>
      <c r="AH39">
        <v>0.2</v>
      </c>
      <c r="AI39">
        <v>2.4</v>
      </c>
      <c r="AJ39">
        <v>0.6</v>
      </c>
      <c r="AK39">
        <v>0</v>
      </c>
      <c r="AL39">
        <v>0.4</v>
      </c>
    </row>
    <row r="40" spans="1:38" x14ac:dyDescent="0.3">
      <c r="A40" t="s">
        <v>59</v>
      </c>
      <c r="B40" t="s">
        <v>39</v>
      </c>
      <c r="C40">
        <v>26.6</v>
      </c>
      <c r="D40">
        <v>6.8</v>
      </c>
      <c r="E40">
        <v>6.1</v>
      </c>
      <c r="F40">
        <v>2.7</v>
      </c>
      <c r="G40">
        <v>12.4</v>
      </c>
      <c r="H40">
        <v>1.3</v>
      </c>
      <c r="I40">
        <v>2.1</v>
      </c>
      <c r="J40">
        <v>0.6</v>
      </c>
      <c r="K40">
        <v>3.9</v>
      </c>
      <c r="L40">
        <v>0.9</v>
      </c>
      <c r="M40">
        <v>10.6</v>
      </c>
      <c r="N40">
        <v>2.7</v>
      </c>
      <c r="O40">
        <v>0.5</v>
      </c>
      <c r="P40">
        <v>0.1</v>
      </c>
      <c r="Q40">
        <v>4.2</v>
      </c>
      <c r="R40">
        <v>0.4</v>
      </c>
      <c r="S40">
        <v>1.6</v>
      </c>
      <c r="T40">
        <v>0</v>
      </c>
      <c r="U40">
        <v>25.3</v>
      </c>
      <c r="V40">
        <v>5.2</v>
      </c>
      <c r="W40">
        <v>3.7</v>
      </c>
      <c r="X40">
        <v>1.1000000000000001</v>
      </c>
      <c r="Y40">
        <v>8.1</v>
      </c>
      <c r="Z40">
        <v>2.6</v>
      </c>
      <c r="AA40">
        <v>7.5</v>
      </c>
      <c r="AB40">
        <v>2.9</v>
      </c>
      <c r="AC40">
        <v>5.5</v>
      </c>
      <c r="AD40">
        <v>1</v>
      </c>
      <c r="AE40">
        <v>0.6</v>
      </c>
      <c r="AF40">
        <v>0.8</v>
      </c>
      <c r="AG40">
        <v>9.4</v>
      </c>
      <c r="AH40">
        <v>6.7</v>
      </c>
      <c r="AI40">
        <v>8.1999999999999993</v>
      </c>
      <c r="AJ40">
        <v>0.8</v>
      </c>
      <c r="AK40">
        <v>0.2</v>
      </c>
      <c r="AL40">
        <v>0.6</v>
      </c>
    </row>
    <row r="41" spans="1:38" x14ac:dyDescent="0.3">
      <c r="A41" t="s">
        <v>59</v>
      </c>
      <c r="B41" t="s">
        <v>40</v>
      </c>
      <c r="C41">
        <v>28.2</v>
      </c>
      <c r="D41">
        <v>6.7</v>
      </c>
      <c r="E41">
        <v>5.6</v>
      </c>
      <c r="F41">
        <v>1.7</v>
      </c>
      <c r="G41">
        <v>10.199999999999999</v>
      </c>
      <c r="H41">
        <v>1.7</v>
      </c>
      <c r="I41">
        <v>1</v>
      </c>
      <c r="J41">
        <v>0</v>
      </c>
      <c r="K41">
        <v>3.4</v>
      </c>
      <c r="L41">
        <v>0.5</v>
      </c>
      <c r="M41">
        <v>9.1</v>
      </c>
      <c r="N41">
        <v>1.2</v>
      </c>
      <c r="O41">
        <v>0.7</v>
      </c>
      <c r="P41">
        <v>0.3</v>
      </c>
      <c r="Q41">
        <v>4.3</v>
      </c>
      <c r="R41">
        <v>0.2</v>
      </c>
      <c r="S41">
        <v>1.8</v>
      </c>
      <c r="T41">
        <v>0</v>
      </c>
      <c r="U41">
        <v>21.9</v>
      </c>
      <c r="V41">
        <v>6.1</v>
      </c>
      <c r="W41">
        <v>6.5</v>
      </c>
      <c r="X41">
        <v>1.9</v>
      </c>
      <c r="Y41">
        <v>10.7</v>
      </c>
      <c r="Z41">
        <v>3.5</v>
      </c>
      <c r="AA41">
        <v>9.1999999999999993</v>
      </c>
      <c r="AB41">
        <v>5.3</v>
      </c>
      <c r="AC41">
        <v>7.3</v>
      </c>
      <c r="AD41">
        <v>0.3</v>
      </c>
      <c r="AE41">
        <v>1.1000000000000001</v>
      </c>
      <c r="AF41">
        <v>0.7</v>
      </c>
      <c r="AG41">
        <v>10.5</v>
      </c>
      <c r="AH41">
        <v>4</v>
      </c>
      <c r="AI41">
        <v>7.4</v>
      </c>
      <c r="AJ41">
        <v>2.2000000000000002</v>
      </c>
      <c r="AK41">
        <v>0.4</v>
      </c>
      <c r="AL41">
        <v>1.3</v>
      </c>
    </row>
    <row r="42" spans="1:38" x14ac:dyDescent="0.3">
      <c r="A42" t="s">
        <v>60</v>
      </c>
      <c r="B42" t="s">
        <v>39</v>
      </c>
      <c r="C42">
        <v>25.3</v>
      </c>
      <c r="D42">
        <v>9.8000000000000007</v>
      </c>
      <c r="E42">
        <v>13</v>
      </c>
      <c r="F42">
        <v>6.4</v>
      </c>
      <c r="G42">
        <v>16</v>
      </c>
      <c r="H42">
        <v>4.8</v>
      </c>
      <c r="I42">
        <v>9</v>
      </c>
      <c r="J42">
        <v>4</v>
      </c>
      <c r="K42">
        <v>10.4</v>
      </c>
      <c r="L42">
        <v>3.3</v>
      </c>
      <c r="M42">
        <v>11.2</v>
      </c>
      <c r="N42">
        <v>2.7</v>
      </c>
      <c r="O42">
        <v>0.8</v>
      </c>
      <c r="P42">
        <v>0</v>
      </c>
      <c r="Q42">
        <v>7.5</v>
      </c>
      <c r="R42">
        <v>2.4</v>
      </c>
      <c r="S42">
        <v>1.5</v>
      </c>
      <c r="T42">
        <v>0</v>
      </c>
      <c r="U42">
        <v>21.1</v>
      </c>
      <c r="V42">
        <v>7.6</v>
      </c>
      <c r="W42">
        <v>8.6</v>
      </c>
      <c r="X42">
        <v>2.2999999999999998</v>
      </c>
      <c r="Y42">
        <v>16.2</v>
      </c>
      <c r="Z42">
        <v>4.3</v>
      </c>
      <c r="AA42">
        <v>11.8</v>
      </c>
      <c r="AB42">
        <v>2.7</v>
      </c>
      <c r="AC42">
        <v>7.6</v>
      </c>
      <c r="AD42">
        <v>2</v>
      </c>
      <c r="AE42">
        <v>0</v>
      </c>
      <c r="AF42">
        <v>1.1000000000000001</v>
      </c>
      <c r="AG42">
        <v>12.9</v>
      </c>
      <c r="AH42">
        <v>4.2</v>
      </c>
      <c r="AI42">
        <v>8.8000000000000007</v>
      </c>
      <c r="AJ42">
        <v>0.8</v>
      </c>
      <c r="AK42">
        <v>0.7</v>
      </c>
      <c r="AL42">
        <v>0.7</v>
      </c>
    </row>
    <row r="43" spans="1:38" x14ac:dyDescent="0.3">
      <c r="A43" t="s">
        <v>60</v>
      </c>
      <c r="B43" t="s">
        <v>40</v>
      </c>
      <c r="C43">
        <v>27.1</v>
      </c>
      <c r="D43">
        <v>11.8</v>
      </c>
      <c r="E43">
        <v>12.7</v>
      </c>
      <c r="F43">
        <v>4.3</v>
      </c>
      <c r="G43">
        <v>16.600000000000001</v>
      </c>
      <c r="H43">
        <v>5.0999999999999996</v>
      </c>
      <c r="I43">
        <v>11.5</v>
      </c>
      <c r="J43">
        <v>6.9</v>
      </c>
      <c r="K43">
        <v>14.3</v>
      </c>
      <c r="L43">
        <v>7.9</v>
      </c>
      <c r="M43">
        <v>12.5</v>
      </c>
      <c r="N43">
        <v>2.9</v>
      </c>
      <c r="O43">
        <v>1.3</v>
      </c>
      <c r="P43">
        <v>0.1</v>
      </c>
      <c r="Q43">
        <v>10.6</v>
      </c>
      <c r="R43">
        <v>2.2999999999999998</v>
      </c>
      <c r="S43">
        <v>4.2</v>
      </c>
      <c r="T43">
        <v>0.4</v>
      </c>
      <c r="U43">
        <v>27.7</v>
      </c>
      <c r="V43">
        <v>9</v>
      </c>
      <c r="W43">
        <v>7.2</v>
      </c>
      <c r="X43">
        <v>2</v>
      </c>
      <c r="Y43">
        <v>13.1</v>
      </c>
      <c r="Z43">
        <v>4.4000000000000004</v>
      </c>
      <c r="AA43">
        <v>14.6</v>
      </c>
      <c r="AB43">
        <v>8.3000000000000007</v>
      </c>
      <c r="AC43">
        <v>12.1</v>
      </c>
      <c r="AD43">
        <v>3.3</v>
      </c>
      <c r="AE43">
        <v>1</v>
      </c>
      <c r="AF43">
        <v>2.4</v>
      </c>
      <c r="AG43">
        <v>12.9</v>
      </c>
      <c r="AH43">
        <v>5.3</v>
      </c>
      <c r="AI43">
        <v>9.9</v>
      </c>
      <c r="AJ43">
        <v>3.5</v>
      </c>
      <c r="AK43">
        <v>0</v>
      </c>
      <c r="AL43">
        <v>2.1</v>
      </c>
    </row>
    <row r="44" spans="1:38" x14ac:dyDescent="0.3">
      <c r="A44" t="s">
        <v>61</v>
      </c>
      <c r="B44" t="s">
        <v>39</v>
      </c>
      <c r="C44">
        <v>30.4</v>
      </c>
      <c r="D44">
        <v>8.6</v>
      </c>
      <c r="E44">
        <v>13.4</v>
      </c>
      <c r="F44">
        <v>2.4</v>
      </c>
      <c r="G44">
        <v>32.299999999999997</v>
      </c>
      <c r="H44">
        <v>4.8</v>
      </c>
      <c r="I44">
        <v>3.1</v>
      </c>
      <c r="J44">
        <v>0.7</v>
      </c>
      <c r="K44">
        <v>2.7</v>
      </c>
      <c r="L44">
        <v>0.7</v>
      </c>
      <c r="M44">
        <v>13.2</v>
      </c>
      <c r="N44">
        <v>3.1</v>
      </c>
      <c r="O44">
        <v>0.3</v>
      </c>
      <c r="P44">
        <v>0</v>
      </c>
      <c r="Q44">
        <v>14.8</v>
      </c>
      <c r="R44">
        <v>1.9</v>
      </c>
      <c r="S44">
        <v>1.5</v>
      </c>
      <c r="T44">
        <v>0.2</v>
      </c>
      <c r="U44">
        <v>18.2</v>
      </c>
      <c r="V44">
        <v>3.5</v>
      </c>
      <c r="W44">
        <v>16.8</v>
      </c>
      <c r="X44">
        <v>2.9</v>
      </c>
      <c r="Y44">
        <v>6.8</v>
      </c>
      <c r="Z44">
        <v>2</v>
      </c>
      <c r="AA44">
        <v>20</v>
      </c>
      <c r="AB44">
        <v>11.9</v>
      </c>
      <c r="AC44">
        <v>16.3</v>
      </c>
      <c r="AD44">
        <v>6.1</v>
      </c>
      <c r="AE44">
        <v>1.3</v>
      </c>
      <c r="AF44">
        <v>3.9</v>
      </c>
      <c r="AG44">
        <v>7.6</v>
      </c>
      <c r="AH44">
        <v>5</v>
      </c>
      <c r="AI44">
        <v>6.4</v>
      </c>
      <c r="AJ44">
        <v>2.2999999999999998</v>
      </c>
      <c r="AK44">
        <v>0.9</v>
      </c>
      <c r="AL44">
        <v>1.7</v>
      </c>
    </row>
    <row r="45" spans="1:38" x14ac:dyDescent="0.3">
      <c r="A45" t="s">
        <v>61</v>
      </c>
      <c r="B45" t="s">
        <v>40</v>
      </c>
      <c r="C45">
        <v>27.7</v>
      </c>
      <c r="D45">
        <v>7.4</v>
      </c>
      <c r="E45">
        <v>14.4</v>
      </c>
      <c r="F45">
        <v>2.5</v>
      </c>
      <c r="G45">
        <v>26</v>
      </c>
      <c r="H45">
        <v>6.2</v>
      </c>
      <c r="I45">
        <v>1.2</v>
      </c>
      <c r="J45">
        <v>0</v>
      </c>
      <c r="K45">
        <v>4.8</v>
      </c>
      <c r="L45">
        <v>0.3</v>
      </c>
      <c r="M45">
        <v>11.4</v>
      </c>
      <c r="N45">
        <v>0.9</v>
      </c>
      <c r="O45">
        <v>1.9</v>
      </c>
      <c r="P45">
        <v>0.8</v>
      </c>
      <c r="Q45">
        <v>13.8</v>
      </c>
      <c r="R45">
        <v>1.3</v>
      </c>
      <c r="S45">
        <v>1.4</v>
      </c>
      <c r="T45">
        <v>0.3</v>
      </c>
      <c r="U45">
        <v>24.5</v>
      </c>
      <c r="V45">
        <v>5.9</v>
      </c>
      <c r="W45">
        <v>20.7</v>
      </c>
      <c r="X45">
        <v>4.5999999999999996</v>
      </c>
      <c r="Y45">
        <v>8.6999999999999993</v>
      </c>
      <c r="Z45">
        <v>3.7</v>
      </c>
      <c r="AA45">
        <v>23</v>
      </c>
      <c r="AB45">
        <v>17.100000000000001</v>
      </c>
      <c r="AC45">
        <v>20.6</v>
      </c>
      <c r="AD45">
        <v>4.8</v>
      </c>
      <c r="AE45">
        <v>2.2999999999999998</v>
      </c>
      <c r="AF45">
        <v>3.8</v>
      </c>
      <c r="AG45">
        <v>10.9</v>
      </c>
      <c r="AH45">
        <v>6.4</v>
      </c>
      <c r="AI45">
        <v>9.1</v>
      </c>
      <c r="AJ45">
        <v>2.2000000000000002</v>
      </c>
      <c r="AK45">
        <v>1.4</v>
      </c>
      <c r="AL45">
        <v>1.9</v>
      </c>
    </row>
    <row r="46" spans="1:38" x14ac:dyDescent="0.3">
      <c r="A46" t="s">
        <v>62</v>
      </c>
      <c r="B46" t="s">
        <v>39</v>
      </c>
      <c r="C46">
        <v>19.600000000000001</v>
      </c>
      <c r="D46">
        <v>5.0999999999999996</v>
      </c>
      <c r="E46">
        <v>4.0999999999999996</v>
      </c>
      <c r="F46">
        <v>1.4</v>
      </c>
      <c r="G46">
        <v>16.2</v>
      </c>
      <c r="H46">
        <v>2.5</v>
      </c>
      <c r="I46">
        <v>3.9</v>
      </c>
      <c r="J46">
        <v>1.4</v>
      </c>
      <c r="K46">
        <v>6.8</v>
      </c>
      <c r="L46">
        <v>1.8</v>
      </c>
      <c r="M46">
        <v>7.3</v>
      </c>
      <c r="N46">
        <v>0.6</v>
      </c>
      <c r="O46">
        <v>2.7</v>
      </c>
      <c r="P46">
        <v>0.1</v>
      </c>
      <c r="Q46">
        <v>5.3</v>
      </c>
      <c r="R46">
        <v>1.2</v>
      </c>
      <c r="S46">
        <v>0.8</v>
      </c>
      <c r="T46">
        <v>0.2</v>
      </c>
      <c r="U46">
        <v>13.9</v>
      </c>
      <c r="V46">
        <v>2.4</v>
      </c>
      <c r="W46">
        <v>8.9</v>
      </c>
      <c r="X46">
        <v>2.4</v>
      </c>
      <c r="Y46">
        <v>8</v>
      </c>
      <c r="Z46">
        <v>2.5</v>
      </c>
      <c r="AA46">
        <v>19</v>
      </c>
      <c r="AB46">
        <v>17.2</v>
      </c>
      <c r="AC46">
        <v>18.100000000000001</v>
      </c>
      <c r="AD46">
        <v>2.6</v>
      </c>
      <c r="AE46">
        <v>1.5</v>
      </c>
      <c r="AF46">
        <v>2.1</v>
      </c>
      <c r="AG46">
        <v>6.9</v>
      </c>
      <c r="AH46">
        <v>6.3</v>
      </c>
      <c r="AI46">
        <v>6.6</v>
      </c>
      <c r="AJ46">
        <v>2.8</v>
      </c>
      <c r="AK46">
        <v>2</v>
      </c>
      <c r="AL46">
        <v>2.4</v>
      </c>
    </row>
    <row r="47" spans="1:38" x14ac:dyDescent="0.3">
      <c r="A47" t="s">
        <v>62</v>
      </c>
      <c r="B47" t="s">
        <v>40</v>
      </c>
      <c r="C47">
        <v>28.6</v>
      </c>
      <c r="D47">
        <v>10.5</v>
      </c>
      <c r="E47">
        <v>9</v>
      </c>
      <c r="F47">
        <v>3</v>
      </c>
      <c r="G47">
        <v>22.9</v>
      </c>
      <c r="H47">
        <v>6.9</v>
      </c>
      <c r="I47">
        <v>3.6</v>
      </c>
      <c r="J47">
        <v>0.8</v>
      </c>
      <c r="K47">
        <v>11.8</v>
      </c>
      <c r="L47">
        <v>1.4</v>
      </c>
      <c r="M47">
        <v>7.3</v>
      </c>
      <c r="N47">
        <v>1.2</v>
      </c>
      <c r="O47">
        <v>2.2000000000000002</v>
      </c>
      <c r="P47">
        <v>0</v>
      </c>
      <c r="Q47">
        <v>4.5</v>
      </c>
      <c r="R47">
        <v>1.1000000000000001</v>
      </c>
      <c r="S47">
        <v>3.6</v>
      </c>
      <c r="T47">
        <v>0</v>
      </c>
      <c r="U47">
        <v>11.2</v>
      </c>
      <c r="V47">
        <v>2.6</v>
      </c>
      <c r="W47">
        <v>14</v>
      </c>
      <c r="X47">
        <v>2.1</v>
      </c>
      <c r="Y47">
        <v>7.9</v>
      </c>
      <c r="Z47">
        <v>3</v>
      </c>
      <c r="AA47">
        <v>21.4</v>
      </c>
      <c r="AB47">
        <v>13</v>
      </c>
      <c r="AC47">
        <v>17.600000000000001</v>
      </c>
      <c r="AD47">
        <v>5.5</v>
      </c>
      <c r="AE47">
        <v>1.4</v>
      </c>
      <c r="AF47">
        <v>3.6</v>
      </c>
      <c r="AG47">
        <v>12.3</v>
      </c>
      <c r="AH47">
        <v>10.1</v>
      </c>
      <c r="AI47">
        <v>11.3</v>
      </c>
      <c r="AJ47">
        <v>2.7</v>
      </c>
      <c r="AK47">
        <v>2.9</v>
      </c>
      <c r="AL47">
        <v>2.8</v>
      </c>
    </row>
    <row r="48" spans="1:38" x14ac:dyDescent="0.3">
      <c r="A48" t="s">
        <v>63</v>
      </c>
      <c r="B48" t="s">
        <v>39</v>
      </c>
      <c r="C48">
        <v>32.4</v>
      </c>
      <c r="D48">
        <v>11.5</v>
      </c>
      <c r="E48">
        <v>13.8</v>
      </c>
      <c r="F48">
        <v>3.1</v>
      </c>
      <c r="G48">
        <v>29.5</v>
      </c>
      <c r="H48">
        <v>9.4</v>
      </c>
      <c r="I48">
        <v>4.7</v>
      </c>
      <c r="J48">
        <v>1.1000000000000001</v>
      </c>
      <c r="K48">
        <v>9</v>
      </c>
      <c r="L48">
        <v>1.5</v>
      </c>
      <c r="M48">
        <v>9.1999999999999993</v>
      </c>
      <c r="N48">
        <v>1.7</v>
      </c>
      <c r="O48">
        <v>2.6</v>
      </c>
      <c r="P48">
        <v>0</v>
      </c>
      <c r="Q48">
        <v>6.7</v>
      </c>
      <c r="R48">
        <v>0.7</v>
      </c>
      <c r="S48">
        <v>1.4</v>
      </c>
      <c r="T48">
        <v>0</v>
      </c>
      <c r="U48">
        <v>24.7</v>
      </c>
      <c r="V48">
        <v>5.6</v>
      </c>
      <c r="W48">
        <v>21.5</v>
      </c>
      <c r="X48">
        <v>3.4</v>
      </c>
      <c r="Y48">
        <v>1.5</v>
      </c>
      <c r="Z48">
        <v>0.1</v>
      </c>
      <c r="AA48">
        <v>29.8</v>
      </c>
      <c r="AB48">
        <v>15.2</v>
      </c>
      <c r="AC48">
        <v>23.6</v>
      </c>
      <c r="AD48">
        <v>5.8</v>
      </c>
      <c r="AE48">
        <v>2.2999999999999998</v>
      </c>
      <c r="AF48">
        <v>4.3</v>
      </c>
      <c r="AG48">
        <v>4.3</v>
      </c>
      <c r="AH48">
        <v>1.5</v>
      </c>
      <c r="AI48">
        <v>3.1</v>
      </c>
      <c r="AJ48">
        <v>0.4</v>
      </c>
      <c r="AK48">
        <v>0.3</v>
      </c>
      <c r="AL48">
        <v>0.3</v>
      </c>
    </row>
    <row r="49" spans="1:38" x14ac:dyDescent="0.3">
      <c r="A49" t="s">
        <v>63</v>
      </c>
      <c r="B49" t="s">
        <v>40</v>
      </c>
      <c r="C49">
        <v>40.6</v>
      </c>
      <c r="D49">
        <v>14.6</v>
      </c>
      <c r="E49">
        <v>14.8</v>
      </c>
      <c r="F49">
        <v>4.2</v>
      </c>
      <c r="G49">
        <v>33.200000000000003</v>
      </c>
      <c r="H49">
        <v>9.5</v>
      </c>
      <c r="I49">
        <v>5.5</v>
      </c>
      <c r="J49">
        <v>0.9</v>
      </c>
      <c r="K49">
        <v>15.1</v>
      </c>
      <c r="L49">
        <v>1.8</v>
      </c>
      <c r="M49">
        <v>5.0999999999999996</v>
      </c>
      <c r="N49">
        <v>0.2</v>
      </c>
      <c r="O49">
        <v>1.6</v>
      </c>
      <c r="P49">
        <v>0.1</v>
      </c>
      <c r="Q49">
        <v>9.1999999999999993</v>
      </c>
      <c r="R49">
        <v>1.4</v>
      </c>
      <c r="S49">
        <v>2.9</v>
      </c>
      <c r="T49">
        <v>0.4</v>
      </c>
      <c r="U49">
        <v>23.3</v>
      </c>
      <c r="V49">
        <v>6.6</v>
      </c>
      <c r="W49">
        <v>22.5</v>
      </c>
      <c r="X49">
        <v>4.3</v>
      </c>
      <c r="Y49">
        <v>1.6</v>
      </c>
      <c r="Z49">
        <v>0.6</v>
      </c>
      <c r="AA49">
        <v>36.6</v>
      </c>
      <c r="AB49">
        <v>32.9</v>
      </c>
      <c r="AC49">
        <v>35.1</v>
      </c>
      <c r="AD49">
        <v>13.8</v>
      </c>
      <c r="AE49">
        <v>6.4</v>
      </c>
      <c r="AF49">
        <v>10.7</v>
      </c>
      <c r="AG49">
        <v>2.8</v>
      </c>
      <c r="AH49">
        <v>2.2999999999999998</v>
      </c>
      <c r="AI49">
        <v>2.6</v>
      </c>
      <c r="AJ49">
        <v>0.2</v>
      </c>
      <c r="AK49">
        <v>0.5</v>
      </c>
      <c r="AL49">
        <v>0.3</v>
      </c>
    </row>
    <row r="50" spans="1:38" x14ac:dyDescent="0.3">
      <c r="A50" t="s">
        <v>64</v>
      </c>
      <c r="B50" t="s">
        <v>39</v>
      </c>
      <c r="C50">
        <v>21.5</v>
      </c>
      <c r="D50">
        <v>7</v>
      </c>
      <c r="E50">
        <v>6.3</v>
      </c>
      <c r="F50">
        <v>0.8</v>
      </c>
      <c r="G50">
        <v>10.199999999999999</v>
      </c>
      <c r="H50">
        <v>1.9</v>
      </c>
      <c r="I50">
        <v>4.4000000000000004</v>
      </c>
      <c r="J50">
        <v>2.2000000000000002</v>
      </c>
      <c r="K50">
        <v>6.5</v>
      </c>
      <c r="L50">
        <v>1.8</v>
      </c>
      <c r="M50">
        <v>3.6</v>
      </c>
      <c r="N50">
        <v>0.4</v>
      </c>
      <c r="O50">
        <v>3.8</v>
      </c>
      <c r="P50">
        <v>0.8</v>
      </c>
      <c r="Q50">
        <v>1.8</v>
      </c>
      <c r="R50">
        <v>0.4</v>
      </c>
      <c r="S50">
        <v>4.0999999999999996</v>
      </c>
      <c r="T50">
        <v>0.3</v>
      </c>
      <c r="U50">
        <v>18.399999999999999</v>
      </c>
      <c r="V50">
        <v>6.1</v>
      </c>
      <c r="W50">
        <v>7.1</v>
      </c>
      <c r="X50">
        <v>3.6</v>
      </c>
      <c r="Y50">
        <v>7.9</v>
      </c>
      <c r="Z50">
        <v>2.2999999999999998</v>
      </c>
      <c r="AA50">
        <v>10.199999999999999</v>
      </c>
      <c r="AB50">
        <v>1</v>
      </c>
      <c r="AC50">
        <v>5.3</v>
      </c>
      <c r="AD50">
        <v>0.5</v>
      </c>
      <c r="AE50">
        <v>0</v>
      </c>
      <c r="AF50">
        <v>0.2</v>
      </c>
      <c r="AG50">
        <v>10.6</v>
      </c>
      <c r="AH50">
        <v>13.2</v>
      </c>
      <c r="AI50">
        <v>12</v>
      </c>
      <c r="AJ50">
        <v>2</v>
      </c>
      <c r="AK50">
        <v>2.6</v>
      </c>
      <c r="AL50">
        <v>2.2999999999999998</v>
      </c>
    </row>
    <row r="51" spans="1:38" x14ac:dyDescent="0.3">
      <c r="A51" t="s">
        <v>64</v>
      </c>
      <c r="B51" t="s">
        <v>40</v>
      </c>
      <c r="C51">
        <v>22</v>
      </c>
      <c r="D51">
        <v>7.2</v>
      </c>
      <c r="E51">
        <v>7.6</v>
      </c>
      <c r="F51">
        <v>1.3</v>
      </c>
      <c r="G51">
        <v>11.5</v>
      </c>
      <c r="H51">
        <v>2.8</v>
      </c>
      <c r="I51">
        <v>1.9</v>
      </c>
      <c r="J51">
        <v>0.9</v>
      </c>
      <c r="K51">
        <v>4.2</v>
      </c>
      <c r="L51">
        <v>1.4</v>
      </c>
      <c r="M51">
        <v>2.8</v>
      </c>
      <c r="N51">
        <v>0.9</v>
      </c>
      <c r="O51">
        <v>5.6</v>
      </c>
      <c r="P51">
        <v>1.1000000000000001</v>
      </c>
      <c r="Q51">
        <v>5.4</v>
      </c>
      <c r="R51">
        <v>0.9</v>
      </c>
      <c r="S51">
        <v>6.4</v>
      </c>
      <c r="T51">
        <v>0.3</v>
      </c>
      <c r="U51">
        <v>19.100000000000001</v>
      </c>
      <c r="V51">
        <v>4.4000000000000004</v>
      </c>
      <c r="W51">
        <v>10.7</v>
      </c>
      <c r="X51">
        <v>1.4</v>
      </c>
      <c r="Y51">
        <v>13.1</v>
      </c>
      <c r="Z51">
        <v>5.9</v>
      </c>
      <c r="AA51">
        <v>14.5</v>
      </c>
      <c r="AB51">
        <v>14.5</v>
      </c>
      <c r="AC51">
        <v>14.5</v>
      </c>
      <c r="AD51">
        <v>2</v>
      </c>
      <c r="AE51">
        <v>3.8</v>
      </c>
      <c r="AF51">
        <v>2.9</v>
      </c>
      <c r="AG51">
        <v>9.5</v>
      </c>
      <c r="AH51">
        <v>2.1</v>
      </c>
      <c r="AI51">
        <v>6.1</v>
      </c>
      <c r="AJ51">
        <v>3</v>
      </c>
      <c r="AK51">
        <v>0.2</v>
      </c>
      <c r="AL51">
        <v>1.7</v>
      </c>
    </row>
    <row r="52" spans="1:38" x14ac:dyDescent="0.3">
      <c r="A52" t="s">
        <v>65</v>
      </c>
      <c r="B52" t="s">
        <v>39</v>
      </c>
      <c r="C52">
        <v>18.5</v>
      </c>
      <c r="D52">
        <v>5.3</v>
      </c>
      <c r="E52">
        <v>19.2</v>
      </c>
      <c r="F52">
        <v>7.5</v>
      </c>
      <c r="G52">
        <v>22.8</v>
      </c>
      <c r="H52">
        <v>4.7</v>
      </c>
      <c r="I52">
        <v>3.4</v>
      </c>
      <c r="J52">
        <v>1.2</v>
      </c>
      <c r="K52">
        <v>3.8</v>
      </c>
      <c r="L52">
        <v>0.9</v>
      </c>
      <c r="M52">
        <v>9.8000000000000007</v>
      </c>
      <c r="N52">
        <v>1.2</v>
      </c>
      <c r="O52">
        <v>1.1000000000000001</v>
      </c>
      <c r="P52">
        <v>0</v>
      </c>
      <c r="Q52">
        <v>11.5</v>
      </c>
      <c r="R52">
        <v>1.7</v>
      </c>
      <c r="S52">
        <v>0.6</v>
      </c>
      <c r="T52">
        <v>0</v>
      </c>
      <c r="U52">
        <v>9.8000000000000007</v>
      </c>
      <c r="V52">
        <v>2.2000000000000002</v>
      </c>
      <c r="W52">
        <v>14.4</v>
      </c>
      <c r="X52">
        <v>4.4000000000000004</v>
      </c>
      <c r="Y52">
        <v>10.4</v>
      </c>
      <c r="Z52">
        <v>3.1</v>
      </c>
      <c r="AA52">
        <v>16.600000000000001</v>
      </c>
      <c r="AB52">
        <v>13.6</v>
      </c>
      <c r="AC52">
        <v>15.2</v>
      </c>
      <c r="AD52">
        <v>3.3</v>
      </c>
      <c r="AE52">
        <v>2</v>
      </c>
      <c r="AF52">
        <v>2.6</v>
      </c>
      <c r="AG52">
        <v>18.399999999999999</v>
      </c>
      <c r="AH52">
        <v>12.6</v>
      </c>
      <c r="AI52">
        <v>15.6</v>
      </c>
      <c r="AJ52">
        <v>5.2</v>
      </c>
      <c r="AK52">
        <v>2.7</v>
      </c>
      <c r="AL52">
        <v>4</v>
      </c>
    </row>
    <row r="53" spans="1:38" x14ac:dyDescent="0.3">
      <c r="A53" t="s">
        <v>65</v>
      </c>
      <c r="B53" t="s">
        <v>40</v>
      </c>
      <c r="C53">
        <v>21</v>
      </c>
      <c r="D53">
        <v>6.3</v>
      </c>
      <c r="E53">
        <v>22.3</v>
      </c>
      <c r="F53">
        <v>8.6</v>
      </c>
      <c r="G53">
        <v>24.3</v>
      </c>
      <c r="H53">
        <v>8.1999999999999993</v>
      </c>
      <c r="I53">
        <v>3.4</v>
      </c>
      <c r="J53">
        <v>0.3</v>
      </c>
      <c r="K53">
        <v>8.6999999999999993</v>
      </c>
      <c r="L53">
        <v>1.1000000000000001</v>
      </c>
      <c r="M53">
        <v>9.9</v>
      </c>
      <c r="N53">
        <v>2.1</v>
      </c>
      <c r="O53">
        <v>0.1</v>
      </c>
      <c r="P53">
        <v>0</v>
      </c>
      <c r="Q53">
        <v>6.6</v>
      </c>
      <c r="R53">
        <v>0.6</v>
      </c>
      <c r="S53">
        <v>0.9</v>
      </c>
      <c r="T53">
        <v>0</v>
      </c>
      <c r="U53">
        <v>9.5</v>
      </c>
      <c r="V53">
        <v>2.2000000000000002</v>
      </c>
      <c r="W53">
        <v>23.6</v>
      </c>
      <c r="X53">
        <v>7.3</v>
      </c>
      <c r="Y53">
        <v>8.6999999999999993</v>
      </c>
      <c r="Z53">
        <v>5.2</v>
      </c>
      <c r="AA53">
        <v>26.4</v>
      </c>
      <c r="AB53">
        <v>23.5</v>
      </c>
      <c r="AC53">
        <v>25.1</v>
      </c>
      <c r="AD53">
        <v>12.5</v>
      </c>
      <c r="AE53">
        <v>7.9</v>
      </c>
      <c r="AF53">
        <v>10.5</v>
      </c>
      <c r="AG53">
        <v>16.600000000000001</v>
      </c>
      <c r="AH53">
        <v>8.4</v>
      </c>
      <c r="AI53">
        <v>13</v>
      </c>
      <c r="AJ53">
        <v>3.5</v>
      </c>
      <c r="AK53">
        <v>1.9</v>
      </c>
      <c r="AL53">
        <v>2.8</v>
      </c>
    </row>
    <row r="54" spans="1:38" x14ac:dyDescent="0.3">
      <c r="A54" t="s">
        <v>66</v>
      </c>
      <c r="B54" t="s">
        <v>39</v>
      </c>
      <c r="C54">
        <v>30.1</v>
      </c>
      <c r="D54">
        <v>7.3</v>
      </c>
      <c r="E54">
        <v>16</v>
      </c>
      <c r="F54">
        <v>5.3</v>
      </c>
      <c r="G54">
        <v>29.7</v>
      </c>
      <c r="H54">
        <v>5.5</v>
      </c>
      <c r="I54">
        <v>4.7</v>
      </c>
      <c r="J54">
        <v>1.3</v>
      </c>
      <c r="K54">
        <v>10</v>
      </c>
      <c r="L54">
        <v>1.8</v>
      </c>
      <c r="M54">
        <v>4.8</v>
      </c>
      <c r="N54">
        <v>0</v>
      </c>
      <c r="O54">
        <v>1.6</v>
      </c>
      <c r="P54">
        <v>0.2</v>
      </c>
      <c r="Q54">
        <v>3.1</v>
      </c>
      <c r="R54">
        <v>1.2</v>
      </c>
      <c r="S54">
        <v>1.6</v>
      </c>
      <c r="T54">
        <v>0</v>
      </c>
      <c r="U54">
        <v>15.3</v>
      </c>
      <c r="V54">
        <v>2.2999999999999998</v>
      </c>
      <c r="W54">
        <v>24.2</v>
      </c>
      <c r="X54">
        <v>5.0999999999999996</v>
      </c>
      <c r="Y54">
        <v>4.2</v>
      </c>
      <c r="Z54">
        <v>0.9</v>
      </c>
      <c r="AA54">
        <v>23.4</v>
      </c>
      <c r="AB54">
        <v>21.8</v>
      </c>
      <c r="AC54">
        <v>22.7</v>
      </c>
      <c r="AD54">
        <v>9</v>
      </c>
      <c r="AE54">
        <v>2.6</v>
      </c>
      <c r="AF54">
        <v>6.2</v>
      </c>
      <c r="AG54">
        <v>5.8</v>
      </c>
      <c r="AH54">
        <v>7</v>
      </c>
      <c r="AI54">
        <v>6.3</v>
      </c>
      <c r="AJ54">
        <v>2.8</v>
      </c>
      <c r="AK54">
        <v>1.9</v>
      </c>
      <c r="AL54">
        <v>2.4</v>
      </c>
    </row>
    <row r="55" spans="1:38" x14ac:dyDescent="0.3">
      <c r="A55" t="s">
        <v>66</v>
      </c>
      <c r="B55" t="s">
        <v>40</v>
      </c>
      <c r="C55">
        <v>28.5</v>
      </c>
      <c r="D55">
        <v>10.1</v>
      </c>
      <c r="E55">
        <v>19.7</v>
      </c>
      <c r="F55">
        <v>5.9</v>
      </c>
      <c r="G55">
        <v>31.9</v>
      </c>
      <c r="H55">
        <v>9.1</v>
      </c>
      <c r="I55">
        <v>5.7</v>
      </c>
      <c r="J55">
        <v>0.5</v>
      </c>
      <c r="K55">
        <v>16.3</v>
      </c>
      <c r="L55">
        <v>4</v>
      </c>
      <c r="M55">
        <v>2.8</v>
      </c>
      <c r="N55">
        <v>0</v>
      </c>
      <c r="O55">
        <v>0.9</v>
      </c>
      <c r="P55">
        <v>0.1</v>
      </c>
      <c r="Q55">
        <v>4.5</v>
      </c>
      <c r="R55">
        <v>0.6</v>
      </c>
      <c r="S55">
        <v>3.6</v>
      </c>
      <c r="T55">
        <v>0.2</v>
      </c>
      <c r="U55">
        <v>15.6</v>
      </c>
      <c r="V55">
        <v>2.7</v>
      </c>
      <c r="W55">
        <v>31.4</v>
      </c>
      <c r="X55">
        <v>9.9</v>
      </c>
      <c r="Y55">
        <v>5.5</v>
      </c>
      <c r="Z55">
        <v>1.9</v>
      </c>
      <c r="AA55">
        <v>33.200000000000003</v>
      </c>
      <c r="AB55">
        <v>35.4</v>
      </c>
      <c r="AC55">
        <v>34.200000000000003</v>
      </c>
      <c r="AD55">
        <v>14.3</v>
      </c>
      <c r="AE55">
        <v>8.1999999999999993</v>
      </c>
      <c r="AF55">
        <v>11.7</v>
      </c>
      <c r="AG55">
        <v>5.3</v>
      </c>
      <c r="AH55">
        <v>4.8</v>
      </c>
      <c r="AI55">
        <v>5.0999999999999996</v>
      </c>
      <c r="AJ55">
        <v>1.5</v>
      </c>
      <c r="AK55">
        <v>0.6</v>
      </c>
      <c r="AL55">
        <v>1.1000000000000001</v>
      </c>
    </row>
    <row r="56" spans="1:38" x14ac:dyDescent="0.3">
      <c r="A56" t="s">
        <v>67</v>
      </c>
      <c r="B56" t="s">
        <v>39</v>
      </c>
      <c r="C56">
        <v>31.4</v>
      </c>
      <c r="D56">
        <v>12.3</v>
      </c>
      <c r="E56">
        <v>11.6</v>
      </c>
      <c r="F56">
        <v>4.4000000000000004</v>
      </c>
      <c r="G56">
        <v>24.8</v>
      </c>
      <c r="H56">
        <v>7.1</v>
      </c>
      <c r="I56">
        <v>2.4</v>
      </c>
      <c r="J56">
        <v>0.5</v>
      </c>
      <c r="K56">
        <v>5.8</v>
      </c>
      <c r="L56">
        <v>1</v>
      </c>
      <c r="M56">
        <v>10.8</v>
      </c>
      <c r="N56">
        <v>3.6</v>
      </c>
      <c r="O56">
        <v>3.9</v>
      </c>
      <c r="P56">
        <v>1.9</v>
      </c>
      <c r="Q56">
        <v>5.8</v>
      </c>
      <c r="R56">
        <v>2.1</v>
      </c>
      <c r="S56">
        <v>5.9</v>
      </c>
      <c r="T56">
        <v>2.2999999999999998</v>
      </c>
      <c r="U56">
        <v>26.1</v>
      </c>
      <c r="V56">
        <v>6.3</v>
      </c>
      <c r="W56">
        <v>14.6</v>
      </c>
      <c r="X56">
        <v>4.5</v>
      </c>
      <c r="Y56">
        <v>9.5</v>
      </c>
      <c r="Z56">
        <v>2.2000000000000002</v>
      </c>
      <c r="AA56">
        <v>18.2</v>
      </c>
      <c r="AB56">
        <v>10.5</v>
      </c>
      <c r="AC56">
        <v>14.5</v>
      </c>
      <c r="AD56">
        <v>6.4</v>
      </c>
      <c r="AE56">
        <v>2.2000000000000002</v>
      </c>
      <c r="AF56">
        <v>4.3</v>
      </c>
      <c r="AG56">
        <v>10.8</v>
      </c>
      <c r="AH56">
        <v>6.1</v>
      </c>
      <c r="AI56">
        <v>8.5</v>
      </c>
      <c r="AJ56">
        <v>2.4</v>
      </c>
      <c r="AK56">
        <v>0.5</v>
      </c>
      <c r="AL56">
        <v>1.5</v>
      </c>
    </row>
    <row r="57" spans="1:38" x14ac:dyDescent="0.3">
      <c r="A57" t="s">
        <v>67</v>
      </c>
      <c r="B57" t="s">
        <v>40</v>
      </c>
      <c r="C57">
        <v>32.5</v>
      </c>
      <c r="D57">
        <v>14.4</v>
      </c>
      <c r="E57">
        <v>14</v>
      </c>
      <c r="F57">
        <v>6.2</v>
      </c>
      <c r="G57">
        <v>22.7</v>
      </c>
      <c r="H57">
        <v>7.9</v>
      </c>
      <c r="I57">
        <v>3.1</v>
      </c>
      <c r="J57">
        <v>0</v>
      </c>
      <c r="K57">
        <v>8.8000000000000007</v>
      </c>
      <c r="L57">
        <v>1.3</v>
      </c>
      <c r="M57">
        <v>13.4</v>
      </c>
      <c r="N57">
        <v>3.3</v>
      </c>
      <c r="O57">
        <v>5.8</v>
      </c>
      <c r="P57">
        <v>2.2999999999999998</v>
      </c>
      <c r="Q57">
        <v>9.1</v>
      </c>
      <c r="R57">
        <v>3.9</v>
      </c>
      <c r="S57">
        <v>8.8000000000000007</v>
      </c>
      <c r="T57">
        <v>1.7</v>
      </c>
      <c r="U57">
        <v>29.6</v>
      </c>
      <c r="V57">
        <v>11.8</v>
      </c>
      <c r="W57">
        <v>24.4</v>
      </c>
      <c r="X57">
        <v>7.1</v>
      </c>
      <c r="Y57">
        <v>13.5</v>
      </c>
      <c r="Z57">
        <v>6.8</v>
      </c>
      <c r="AA57">
        <v>22.6</v>
      </c>
      <c r="AB57">
        <v>12.8</v>
      </c>
      <c r="AC57">
        <v>18.100000000000001</v>
      </c>
      <c r="AD57">
        <v>5.8</v>
      </c>
      <c r="AE57">
        <v>4.2</v>
      </c>
      <c r="AF57">
        <v>5.0999999999999996</v>
      </c>
      <c r="AG57">
        <v>11.6</v>
      </c>
      <c r="AH57">
        <v>7.6</v>
      </c>
      <c r="AI57">
        <v>9.8000000000000007</v>
      </c>
      <c r="AJ57">
        <v>3.8</v>
      </c>
      <c r="AK57">
        <v>0.5</v>
      </c>
      <c r="AL57">
        <v>2.2999999999999998</v>
      </c>
    </row>
    <row r="58" spans="1:38" x14ac:dyDescent="0.3">
      <c r="A58" t="s">
        <v>68</v>
      </c>
      <c r="B58" t="s">
        <v>39</v>
      </c>
      <c r="C58">
        <v>39.200000000000003</v>
      </c>
      <c r="D58">
        <v>17.3</v>
      </c>
      <c r="E58">
        <v>17.7</v>
      </c>
      <c r="F58">
        <v>4.5</v>
      </c>
      <c r="G58">
        <v>39.5</v>
      </c>
      <c r="H58">
        <v>12.6</v>
      </c>
      <c r="I58">
        <v>8.3000000000000007</v>
      </c>
      <c r="J58">
        <v>1.4</v>
      </c>
      <c r="K58">
        <v>12.8</v>
      </c>
      <c r="L58">
        <v>1.4</v>
      </c>
      <c r="M58">
        <v>13.8</v>
      </c>
      <c r="N58">
        <v>3.6</v>
      </c>
      <c r="O58">
        <v>0.3</v>
      </c>
      <c r="P58">
        <v>0</v>
      </c>
      <c r="Q58">
        <v>10.1</v>
      </c>
      <c r="R58">
        <v>1.5</v>
      </c>
      <c r="S58">
        <v>1</v>
      </c>
      <c r="T58">
        <v>0.1</v>
      </c>
      <c r="U58">
        <v>20.9</v>
      </c>
      <c r="V58">
        <v>4.8</v>
      </c>
      <c r="W58">
        <v>23.7</v>
      </c>
      <c r="X58">
        <v>3.1</v>
      </c>
      <c r="Y58">
        <v>0.8</v>
      </c>
      <c r="Z58">
        <v>0.2</v>
      </c>
      <c r="AA58">
        <v>22.6</v>
      </c>
      <c r="AB58">
        <v>10.8</v>
      </c>
      <c r="AC58">
        <v>17</v>
      </c>
      <c r="AD58">
        <v>4.7</v>
      </c>
      <c r="AE58">
        <v>1.7</v>
      </c>
      <c r="AF58">
        <v>3.3</v>
      </c>
      <c r="AG58">
        <v>3.1</v>
      </c>
      <c r="AH58">
        <v>2.7</v>
      </c>
      <c r="AI58">
        <v>3</v>
      </c>
      <c r="AJ58">
        <v>1.3</v>
      </c>
      <c r="AK58">
        <v>0</v>
      </c>
      <c r="AL58">
        <v>0.7</v>
      </c>
    </row>
    <row r="59" spans="1:38" x14ac:dyDescent="0.3">
      <c r="A59" t="s">
        <v>68</v>
      </c>
      <c r="B59" t="s">
        <v>40</v>
      </c>
      <c r="C59">
        <v>38.5</v>
      </c>
      <c r="D59">
        <v>13.7</v>
      </c>
      <c r="E59">
        <v>19.2</v>
      </c>
      <c r="F59">
        <v>4.9000000000000004</v>
      </c>
      <c r="G59">
        <v>34.299999999999997</v>
      </c>
      <c r="H59">
        <v>12.1</v>
      </c>
      <c r="I59">
        <v>5.2</v>
      </c>
      <c r="J59">
        <v>0.5</v>
      </c>
      <c r="K59">
        <v>12.5</v>
      </c>
      <c r="L59">
        <v>1.7</v>
      </c>
      <c r="M59">
        <v>14</v>
      </c>
      <c r="N59">
        <v>3</v>
      </c>
      <c r="O59">
        <v>0.7</v>
      </c>
      <c r="P59">
        <v>0.1</v>
      </c>
      <c r="Q59">
        <v>10.3</v>
      </c>
      <c r="R59">
        <v>2.7</v>
      </c>
      <c r="S59">
        <v>0.5</v>
      </c>
      <c r="T59">
        <v>0.2</v>
      </c>
      <c r="U59">
        <v>21.4</v>
      </c>
      <c r="V59">
        <v>6.3</v>
      </c>
      <c r="W59">
        <v>28.1</v>
      </c>
      <c r="X59">
        <v>6.5</v>
      </c>
      <c r="Y59">
        <v>2.2999999999999998</v>
      </c>
      <c r="Z59">
        <v>0.7</v>
      </c>
      <c r="AA59">
        <v>32.1</v>
      </c>
      <c r="AB59">
        <v>23.6</v>
      </c>
      <c r="AC59">
        <v>28.6</v>
      </c>
      <c r="AD59">
        <v>10</v>
      </c>
      <c r="AE59">
        <v>6.6</v>
      </c>
      <c r="AF59">
        <v>8.6</v>
      </c>
      <c r="AG59">
        <v>0.8</v>
      </c>
      <c r="AH59">
        <v>1.8</v>
      </c>
      <c r="AI59">
        <v>1.2</v>
      </c>
      <c r="AJ59">
        <v>0.4</v>
      </c>
      <c r="AK59">
        <v>0</v>
      </c>
      <c r="AL59">
        <v>0.2</v>
      </c>
    </row>
    <row r="60" spans="1:38" x14ac:dyDescent="0.3">
      <c r="A60" t="s">
        <v>69</v>
      </c>
      <c r="B60" t="s">
        <v>39</v>
      </c>
      <c r="C60">
        <v>29.4</v>
      </c>
      <c r="D60">
        <v>9.6999999999999993</v>
      </c>
      <c r="E60">
        <v>6.7</v>
      </c>
      <c r="F60">
        <v>2</v>
      </c>
      <c r="G60">
        <v>20.6</v>
      </c>
      <c r="H60">
        <v>3.8</v>
      </c>
      <c r="I60">
        <v>1.6</v>
      </c>
      <c r="J60">
        <v>0.1</v>
      </c>
      <c r="K60">
        <v>3.3</v>
      </c>
      <c r="L60">
        <v>0.3</v>
      </c>
      <c r="M60">
        <v>4.9000000000000004</v>
      </c>
      <c r="N60">
        <v>0.8</v>
      </c>
      <c r="O60">
        <v>4.0999999999999996</v>
      </c>
      <c r="P60">
        <v>0.3</v>
      </c>
      <c r="Q60">
        <v>7.7</v>
      </c>
      <c r="R60">
        <v>1.3</v>
      </c>
      <c r="S60">
        <v>4.8</v>
      </c>
      <c r="T60">
        <v>0.5</v>
      </c>
      <c r="U60">
        <v>18.3</v>
      </c>
      <c r="V60">
        <v>4.0999999999999996</v>
      </c>
      <c r="W60">
        <v>12.2</v>
      </c>
      <c r="X60">
        <v>2.6</v>
      </c>
      <c r="Y60">
        <v>5.4</v>
      </c>
      <c r="Z60">
        <v>1.5</v>
      </c>
      <c r="AA60">
        <v>18.100000000000001</v>
      </c>
      <c r="AB60">
        <v>8.1</v>
      </c>
      <c r="AC60">
        <v>13.6</v>
      </c>
      <c r="AD60">
        <v>3.2</v>
      </c>
      <c r="AE60">
        <v>0.4</v>
      </c>
      <c r="AF60">
        <v>1.9</v>
      </c>
      <c r="AG60">
        <v>6</v>
      </c>
      <c r="AH60">
        <v>4.4000000000000004</v>
      </c>
      <c r="AI60">
        <v>5.2</v>
      </c>
      <c r="AJ60">
        <v>1.2</v>
      </c>
      <c r="AK60">
        <v>0.6</v>
      </c>
      <c r="AL60">
        <v>0.9</v>
      </c>
    </row>
    <row r="61" spans="1:38" x14ac:dyDescent="0.3">
      <c r="A61" t="s">
        <v>69</v>
      </c>
      <c r="B61" t="s">
        <v>40</v>
      </c>
      <c r="C61">
        <v>30.4</v>
      </c>
      <c r="D61">
        <v>9.9</v>
      </c>
      <c r="E61">
        <v>5.0999999999999996</v>
      </c>
      <c r="F61">
        <v>0.8</v>
      </c>
      <c r="G61">
        <v>16.899999999999999</v>
      </c>
      <c r="H61">
        <v>3</v>
      </c>
      <c r="I61">
        <v>0</v>
      </c>
      <c r="J61">
        <v>0</v>
      </c>
      <c r="K61">
        <v>2.4</v>
      </c>
      <c r="L61">
        <v>0</v>
      </c>
      <c r="M61">
        <v>5.2</v>
      </c>
      <c r="N61">
        <v>2.6</v>
      </c>
      <c r="O61">
        <v>3.8</v>
      </c>
      <c r="P61">
        <v>0.3</v>
      </c>
      <c r="Q61">
        <v>5.4</v>
      </c>
      <c r="R61">
        <v>2.1</v>
      </c>
      <c r="S61">
        <v>4.5</v>
      </c>
      <c r="T61">
        <v>0.6</v>
      </c>
      <c r="U61">
        <v>22.4</v>
      </c>
      <c r="V61">
        <v>4.0999999999999996</v>
      </c>
      <c r="W61">
        <v>16.100000000000001</v>
      </c>
      <c r="X61">
        <v>4.7</v>
      </c>
      <c r="Y61">
        <v>6.8</v>
      </c>
      <c r="Z61">
        <v>2.2999999999999998</v>
      </c>
      <c r="AA61">
        <v>21.9</v>
      </c>
      <c r="AB61">
        <v>10.199999999999999</v>
      </c>
      <c r="AC61">
        <v>16.899999999999999</v>
      </c>
      <c r="AD61">
        <v>3.5</v>
      </c>
      <c r="AE61">
        <v>1.2</v>
      </c>
      <c r="AF61">
        <v>2.5</v>
      </c>
      <c r="AG61">
        <v>6.2</v>
      </c>
      <c r="AH61">
        <v>3.6</v>
      </c>
      <c r="AI61">
        <v>5.0999999999999996</v>
      </c>
      <c r="AJ61">
        <v>1.4</v>
      </c>
      <c r="AK61">
        <v>0.8</v>
      </c>
      <c r="AL61">
        <v>1.2</v>
      </c>
    </row>
    <row r="62" spans="1:38" x14ac:dyDescent="0.3">
      <c r="A62" t="s">
        <v>70</v>
      </c>
      <c r="B62" t="s">
        <v>39</v>
      </c>
      <c r="C62">
        <v>27.1</v>
      </c>
      <c r="D62">
        <v>8.1</v>
      </c>
      <c r="E62">
        <v>18.899999999999999</v>
      </c>
      <c r="F62">
        <v>3.7</v>
      </c>
      <c r="G62">
        <v>33</v>
      </c>
      <c r="H62">
        <v>6.9</v>
      </c>
      <c r="I62">
        <v>3.5</v>
      </c>
      <c r="J62">
        <v>0</v>
      </c>
      <c r="K62">
        <v>5.9</v>
      </c>
      <c r="L62">
        <v>0.7</v>
      </c>
      <c r="M62">
        <v>7.8</v>
      </c>
      <c r="N62">
        <v>1.6</v>
      </c>
      <c r="O62">
        <v>0.8</v>
      </c>
      <c r="P62">
        <v>0.1</v>
      </c>
      <c r="Q62">
        <v>4.3</v>
      </c>
      <c r="R62">
        <v>1</v>
      </c>
      <c r="S62">
        <v>1.4</v>
      </c>
      <c r="T62">
        <v>0.4</v>
      </c>
      <c r="U62">
        <v>23.2</v>
      </c>
      <c r="V62">
        <v>4.7</v>
      </c>
      <c r="W62">
        <v>28.2</v>
      </c>
      <c r="X62">
        <v>5.9</v>
      </c>
      <c r="Y62">
        <v>3</v>
      </c>
      <c r="Z62">
        <v>1</v>
      </c>
      <c r="AA62">
        <v>27.3</v>
      </c>
      <c r="AB62">
        <v>11.9</v>
      </c>
      <c r="AC62">
        <v>20.3</v>
      </c>
      <c r="AD62">
        <v>7.6</v>
      </c>
      <c r="AE62">
        <v>2.6</v>
      </c>
      <c r="AF62">
        <v>5.3</v>
      </c>
      <c r="AG62">
        <v>8</v>
      </c>
      <c r="AH62">
        <v>3.6</v>
      </c>
      <c r="AI62">
        <v>6</v>
      </c>
      <c r="AJ62">
        <v>1.7</v>
      </c>
      <c r="AK62">
        <v>0.6</v>
      </c>
      <c r="AL62">
        <v>1.2</v>
      </c>
    </row>
    <row r="63" spans="1:38" x14ac:dyDescent="0.3">
      <c r="A63" t="s">
        <v>70</v>
      </c>
      <c r="B63" t="s">
        <v>40</v>
      </c>
      <c r="C63">
        <v>23.6</v>
      </c>
      <c r="D63">
        <v>6.5</v>
      </c>
      <c r="E63">
        <v>21.3</v>
      </c>
      <c r="F63">
        <v>4.9000000000000004</v>
      </c>
      <c r="G63">
        <v>29</v>
      </c>
      <c r="H63">
        <v>7.7</v>
      </c>
      <c r="I63">
        <v>0.6</v>
      </c>
      <c r="J63">
        <v>0</v>
      </c>
      <c r="K63">
        <v>6.5</v>
      </c>
      <c r="L63">
        <v>1</v>
      </c>
      <c r="M63">
        <v>6.1</v>
      </c>
      <c r="N63">
        <v>1.6</v>
      </c>
      <c r="O63">
        <v>1</v>
      </c>
      <c r="P63">
        <v>0.1</v>
      </c>
      <c r="Q63">
        <v>5.3</v>
      </c>
      <c r="R63">
        <v>1.3</v>
      </c>
      <c r="S63">
        <v>1.8</v>
      </c>
      <c r="T63">
        <v>0.6</v>
      </c>
      <c r="U63">
        <v>14.3</v>
      </c>
      <c r="V63">
        <v>3.5</v>
      </c>
      <c r="W63">
        <v>28.4</v>
      </c>
      <c r="X63">
        <v>8.8000000000000007</v>
      </c>
      <c r="Y63">
        <v>6</v>
      </c>
      <c r="Z63">
        <v>2.6</v>
      </c>
      <c r="AA63">
        <v>35.200000000000003</v>
      </c>
      <c r="AB63">
        <v>24.9</v>
      </c>
      <c r="AC63">
        <v>30.7</v>
      </c>
      <c r="AD63">
        <v>10.9</v>
      </c>
      <c r="AE63">
        <v>6.7</v>
      </c>
      <c r="AF63">
        <v>9.1</v>
      </c>
      <c r="AG63">
        <v>9.1</v>
      </c>
      <c r="AH63">
        <v>9.1999999999999993</v>
      </c>
      <c r="AI63">
        <v>9.1999999999999993</v>
      </c>
      <c r="AJ63">
        <v>3</v>
      </c>
      <c r="AK63">
        <v>2.2000000000000002</v>
      </c>
      <c r="AL63">
        <v>2.6</v>
      </c>
    </row>
  </sheetData>
  <autoFilter ref="A1:AL63" xr:uid="{32FC5F07-4AA7-4353-BDC4-BE5612FB6D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0067-310D-4D8F-8B98-99D93B758BDE}">
  <dimension ref="A1:AL32"/>
  <sheetViews>
    <sheetView workbookViewId="0">
      <selection activeCell="M3" sqref="M3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 t="s">
        <v>39</v>
      </c>
      <c r="C2">
        <v>28.3</v>
      </c>
      <c r="D2">
        <v>13.3</v>
      </c>
      <c r="E2">
        <v>15.2</v>
      </c>
      <c r="F2">
        <v>6.2</v>
      </c>
      <c r="G2">
        <v>33.200000000000003</v>
      </c>
      <c r="H2">
        <v>8</v>
      </c>
      <c r="I2">
        <v>3.2</v>
      </c>
      <c r="J2">
        <v>0.4</v>
      </c>
      <c r="K2">
        <v>11.2</v>
      </c>
      <c r="L2">
        <v>0.5</v>
      </c>
      <c r="M2">
        <v>4.9000000000000004</v>
      </c>
      <c r="N2">
        <v>0.9</v>
      </c>
      <c r="O2">
        <v>2.4</v>
      </c>
      <c r="P2">
        <v>0</v>
      </c>
      <c r="Q2">
        <v>3.7</v>
      </c>
      <c r="R2">
        <v>0.2</v>
      </c>
      <c r="S2">
        <v>4.3</v>
      </c>
      <c r="T2">
        <v>0</v>
      </c>
      <c r="U2">
        <v>20.3</v>
      </c>
      <c r="V2">
        <v>3.7</v>
      </c>
      <c r="W2">
        <v>16.2</v>
      </c>
      <c r="X2">
        <v>3.2</v>
      </c>
      <c r="Y2">
        <v>8.5</v>
      </c>
      <c r="Z2">
        <v>2.8</v>
      </c>
      <c r="AA2">
        <v>20.7</v>
      </c>
      <c r="AB2">
        <v>9.5</v>
      </c>
      <c r="AC2">
        <v>16</v>
      </c>
      <c r="AD2">
        <v>6.6</v>
      </c>
      <c r="AE2">
        <v>0</v>
      </c>
      <c r="AF2">
        <v>3.9</v>
      </c>
      <c r="AG2">
        <v>10.9</v>
      </c>
      <c r="AH2">
        <v>9.9</v>
      </c>
      <c r="AI2">
        <v>10.5</v>
      </c>
      <c r="AJ2">
        <v>2.2999999999999998</v>
      </c>
      <c r="AK2">
        <v>3.3</v>
      </c>
      <c r="AL2">
        <v>2.7</v>
      </c>
    </row>
    <row r="3" spans="1:38" x14ac:dyDescent="0.3">
      <c r="A3" t="s">
        <v>41</v>
      </c>
      <c r="B3" t="s">
        <v>39</v>
      </c>
      <c r="C3">
        <v>26.2</v>
      </c>
      <c r="D3">
        <v>8.3000000000000007</v>
      </c>
      <c r="E3">
        <v>6.3</v>
      </c>
      <c r="F3">
        <v>1.7</v>
      </c>
      <c r="G3">
        <v>14.3</v>
      </c>
      <c r="H3">
        <v>2.1</v>
      </c>
      <c r="I3">
        <v>1.7</v>
      </c>
      <c r="J3">
        <v>0.1</v>
      </c>
      <c r="K3">
        <v>2.6</v>
      </c>
      <c r="L3">
        <v>0.1</v>
      </c>
      <c r="M3">
        <v>6.8</v>
      </c>
      <c r="N3">
        <v>0.5</v>
      </c>
      <c r="O3">
        <v>2.2000000000000002</v>
      </c>
      <c r="P3">
        <v>0.6</v>
      </c>
      <c r="Q3">
        <v>5.4</v>
      </c>
      <c r="R3">
        <v>0.6</v>
      </c>
      <c r="S3">
        <v>2.6</v>
      </c>
      <c r="T3">
        <v>0.4</v>
      </c>
      <c r="U3">
        <v>15.2</v>
      </c>
      <c r="V3">
        <v>3.4</v>
      </c>
      <c r="W3">
        <v>9.9</v>
      </c>
      <c r="X3">
        <v>2.7</v>
      </c>
      <c r="Y3">
        <v>9.1</v>
      </c>
      <c r="Z3">
        <v>2.7</v>
      </c>
      <c r="AA3">
        <v>6.5</v>
      </c>
      <c r="AB3">
        <v>1.9</v>
      </c>
      <c r="AC3">
        <v>4.4000000000000004</v>
      </c>
      <c r="AD3">
        <v>2.7</v>
      </c>
      <c r="AE3">
        <v>0</v>
      </c>
      <c r="AF3">
        <v>1.5</v>
      </c>
      <c r="AG3">
        <v>14.6</v>
      </c>
      <c r="AH3">
        <v>10.7</v>
      </c>
      <c r="AI3">
        <v>12.9</v>
      </c>
      <c r="AJ3">
        <v>3.7</v>
      </c>
      <c r="AK3">
        <v>0.7</v>
      </c>
      <c r="AL3">
        <v>2.4</v>
      </c>
    </row>
    <row r="4" spans="1:38" x14ac:dyDescent="0.3">
      <c r="A4" t="s">
        <v>42</v>
      </c>
      <c r="B4" t="s">
        <v>39</v>
      </c>
      <c r="C4">
        <v>30.6</v>
      </c>
      <c r="D4">
        <v>13.1</v>
      </c>
      <c r="E4">
        <v>19</v>
      </c>
      <c r="F4">
        <v>7.8</v>
      </c>
      <c r="G4">
        <v>28</v>
      </c>
      <c r="H4">
        <v>10.199999999999999</v>
      </c>
      <c r="I4">
        <v>8.9</v>
      </c>
      <c r="J4">
        <v>4.5999999999999996</v>
      </c>
      <c r="K4">
        <v>12.4</v>
      </c>
      <c r="L4">
        <v>4.7</v>
      </c>
      <c r="M4">
        <v>36.299999999999997</v>
      </c>
      <c r="N4">
        <v>10.3</v>
      </c>
      <c r="O4">
        <v>0.7</v>
      </c>
      <c r="P4">
        <v>0</v>
      </c>
      <c r="Q4">
        <v>19.8</v>
      </c>
      <c r="R4">
        <v>2.5</v>
      </c>
      <c r="S4">
        <v>1.1000000000000001</v>
      </c>
      <c r="T4">
        <v>0</v>
      </c>
      <c r="U4">
        <v>26.4</v>
      </c>
      <c r="V4">
        <v>8.1</v>
      </c>
      <c r="W4">
        <v>23.7</v>
      </c>
      <c r="X4">
        <v>5.2</v>
      </c>
      <c r="Y4">
        <v>6.9</v>
      </c>
      <c r="Z4">
        <v>3.1</v>
      </c>
      <c r="AA4">
        <v>21.1</v>
      </c>
      <c r="AB4">
        <v>9.1</v>
      </c>
      <c r="AC4">
        <v>16.399999999999999</v>
      </c>
      <c r="AD4">
        <v>8.9</v>
      </c>
      <c r="AE4">
        <v>4.2</v>
      </c>
      <c r="AF4">
        <v>7</v>
      </c>
      <c r="AG4">
        <v>7.5</v>
      </c>
      <c r="AH4">
        <v>2.6</v>
      </c>
      <c r="AI4">
        <v>5.6</v>
      </c>
      <c r="AJ4">
        <v>2.7</v>
      </c>
      <c r="AK4">
        <v>0.3</v>
      </c>
      <c r="AL4">
        <v>1.7</v>
      </c>
    </row>
    <row r="5" spans="1:38" x14ac:dyDescent="0.3">
      <c r="A5" t="s">
        <v>43</v>
      </c>
      <c r="B5" t="s">
        <v>39</v>
      </c>
      <c r="C5">
        <v>42.7</v>
      </c>
      <c r="D5">
        <v>20.100000000000001</v>
      </c>
      <c r="E5">
        <v>14.3</v>
      </c>
      <c r="F5">
        <v>5.5</v>
      </c>
      <c r="G5">
        <v>43.6</v>
      </c>
      <c r="H5">
        <v>11.5</v>
      </c>
      <c r="I5">
        <v>7.5</v>
      </c>
      <c r="J5">
        <v>1.2</v>
      </c>
      <c r="K5">
        <v>12.3</v>
      </c>
      <c r="L5">
        <v>1.6</v>
      </c>
      <c r="M5">
        <v>5.2</v>
      </c>
      <c r="N5">
        <v>0.6</v>
      </c>
      <c r="O5">
        <v>1.5</v>
      </c>
      <c r="P5">
        <v>0</v>
      </c>
      <c r="Q5">
        <v>6.5</v>
      </c>
      <c r="R5">
        <v>1.5</v>
      </c>
      <c r="S5">
        <v>2.1</v>
      </c>
      <c r="T5">
        <v>0</v>
      </c>
      <c r="U5">
        <v>29.2</v>
      </c>
      <c r="V5">
        <v>9</v>
      </c>
      <c r="W5">
        <v>17.600000000000001</v>
      </c>
      <c r="X5">
        <v>4.4000000000000004</v>
      </c>
      <c r="Y5">
        <v>0.5</v>
      </c>
      <c r="Z5">
        <v>0</v>
      </c>
      <c r="AA5">
        <v>16</v>
      </c>
      <c r="AB5">
        <v>17.3</v>
      </c>
      <c r="AC5">
        <v>16.600000000000001</v>
      </c>
      <c r="AD5">
        <v>2.8</v>
      </c>
      <c r="AE5">
        <v>4</v>
      </c>
      <c r="AF5">
        <v>3.3</v>
      </c>
      <c r="AG5">
        <v>1.3</v>
      </c>
      <c r="AH5">
        <v>2.2999999999999998</v>
      </c>
      <c r="AI5">
        <v>1.7</v>
      </c>
      <c r="AJ5">
        <v>0</v>
      </c>
      <c r="AK5">
        <v>0</v>
      </c>
      <c r="AL5">
        <v>0</v>
      </c>
    </row>
    <row r="6" spans="1:38" x14ac:dyDescent="0.3">
      <c r="A6" t="s">
        <v>44</v>
      </c>
      <c r="B6" t="s">
        <v>39</v>
      </c>
      <c r="C6">
        <v>33.6</v>
      </c>
      <c r="D6">
        <v>9.3000000000000007</v>
      </c>
      <c r="E6">
        <v>18.3</v>
      </c>
      <c r="F6">
        <v>4</v>
      </c>
      <c r="G6">
        <v>38.4</v>
      </c>
      <c r="H6">
        <v>12.5</v>
      </c>
      <c r="I6">
        <v>3.7</v>
      </c>
      <c r="J6">
        <v>0.2</v>
      </c>
      <c r="K6">
        <v>8.6999999999999993</v>
      </c>
      <c r="L6">
        <v>1.1000000000000001</v>
      </c>
      <c r="M6">
        <v>16.2</v>
      </c>
      <c r="N6">
        <v>3.8</v>
      </c>
      <c r="O6">
        <v>0.5</v>
      </c>
      <c r="P6">
        <v>0</v>
      </c>
      <c r="Q6">
        <v>12.4</v>
      </c>
      <c r="R6">
        <v>2.2000000000000002</v>
      </c>
      <c r="S6">
        <v>0.8</v>
      </c>
      <c r="T6">
        <v>0</v>
      </c>
      <c r="U6">
        <v>21.9</v>
      </c>
      <c r="V6">
        <v>5.4</v>
      </c>
      <c r="W6">
        <v>21</v>
      </c>
      <c r="X6">
        <v>5.2</v>
      </c>
      <c r="Y6">
        <v>1.7</v>
      </c>
      <c r="Z6">
        <v>0.1</v>
      </c>
      <c r="AA6">
        <v>13.9</v>
      </c>
      <c r="AB6">
        <v>11</v>
      </c>
      <c r="AC6">
        <v>12.7</v>
      </c>
      <c r="AD6">
        <v>4.0999999999999996</v>
      </c>
      <c r="AE6">
        <v>0.7</v>
      </c>
      <c r="AF6">
        <v>2.7</v>
      </c>
      <c r="AG6">
        <v>3.9</v>
      </c>
      <c r="AH6">
        <v>3.7</v>
      </c>
      <c r="AI6">
        <v>3.8</v>
      </c>
      <c r="AJ6">
        <v>1.3</v>
      </c>
      <c r="AK6">
        <v>0</v>
      </c>
      <c r="AL6">
        <v>0.8</v>
      </c>
    </row>
    <row r="7" spans="1:38" x14ac:dyDescent="0.3">
      <c r="A7" t="s">
        <v>45</v>
      </c>
      <c r="B7" t="s">
        <v>39</v>
      </c>
      <c r="C7">
        <v>29.6</v>
      </c>
      <c r="D7">
        <v>9.6</v>
      </c>
      <c r="E7">
        <v>15.7</v>
      </c>
      <c r="F7">
        <v>3.2</v>
      </c>
      <c r="G7">
        <v>27.7</v>
      </c>
      <c r="H7">
        <v>6</v>
      </c>
      <c r="I7">
        <v>3.2</v>
      </c>
      <c r="J7">
        <v>0.2</v>
      </c>
      <c r="K7">
        <v>4.5</v>
      </c>
      <c r="L7">
        <v>0.5</v>
      </c>
      <c r="M7">
        <v>4.7</v>
      </c>
      <c r="N7">
        <v>0.5</v>
      </c>
      <c r="O7">
        <v>1.4</v>
      </c>
      <c r="P7">
        <v>0.2</v>
      </c>
      <c r="Q7">
        <v>4.2</v>
      </c>
      <c r="R7">
        <v>1</v>
      </c>
      <c r="S7">
        <v>4.2</v>
      </c>
      <c r="T7">
        <v>1</v>
      </c>
      <c r="U7">
        <v>24</v>
      </c>
      <c r="V7">
        <v>5.0999999999999996</v>
      </c>
      <c r="W7">
        <v>18</v>
      </c>
      <c r="X7">
        <v>1.8</v>
      </c>
      <c r="Y7">
        <v>4.9000000000000004</v>
      </c>
      <c r="Z7">
        <v>1.4</v>
      </c>
      <c r="AA7">
        <v>26.1</v>
      </c>
      <c r="AB7">
        <v>14.1</v>
      </c>
      <c r="AC7">
        <v>20.5</v>
      </c>
      <c r="AD7">
        <v>4.3</v>
      </c>
      <c r="AE7">
        <v>0.8</v>
      </c>
      <c r="AF7">
        <v>2.7</v>
      </c>
      <c r="AG7">
        <v>13.4</v>
      </c>
      <c r="AH7">
        <v>6.8</v>
      </c>
      <c r="AI7">
        <v>10.3</v>
      </c>
      <c r="AJ7">
        <v>3.7</v>
      </c>
      <c r="AK7">
        <v>3.6</v>
      </c>
      <c r="AL7">
        <v>3.7</v>
      </c>
    </row>
    <row r="8" spans="1:38" x14ac:dyDescent="0.3">
      <c r="A8" t="s">
        <v>46</v>
      </c>
      <c r="B8" t="s">
        <v>39</v>
      </c>
      <c r="C8">
        <v>18</v>
      </c>
      <c r="D8">
        <v>4.9000000000000004</v>
      </c>
      <c r="E8">
        <v>15.6</v>
      </c>
      <c r="F8">
        <v>5.3</v>
      </c>
      <c r="G8">
        <v>19.3</v>
      </c>
      <c r="H8">
        <v>5.5</v>
      </c>
      <c r="I8">
        <v>2.7</v>
      </c>
      <c r="J8">
        <v>0.5</v>
      </c>
      <c r="K8">
        <v>4.8</v>
      </c>
      <c r="L8">
        <v>0.5</v>
      </c>
      <c r="M8">
        <v>6.6</v>
      </c>
      <c r="N8">
        <v>0.9</v>
      </c>
      <c r="O8">
        <v>2.1</v>
      </c>
      <c r="P8">
        <v>0</v>
      </c>
      <c r="Q8">
        <v>6.8</v>
      </c>
      <c r="R8">
        <v>1</v>
      </c>
      <c r="S8">
        <v>3.9</v>
      </c>
      <c r="T8">
        <v>0.3</v>
      </c>
      <c r="U8">
        <v>14.6</v>
      </c>
      <c r="V8">
        <v>3.5</v>
      </c>
      <c r="W8">
        <v>19.600000000000001</v>
      </c>
      <c r="X8">
        <v>6.1</v>
      </c>
      <c r="Y8">
        <v>13.9</v>
      </c>
      <c r="Z8">
        <v>5.3</v>
      </c>
      <c r="AA8">
        <v>16.399999999999999</v>
      </c>
      <c r="AB8">
        <v>22.7</v>
      </c>
      <c r="AC8">
        <v>19.3</v>
      </c>
      <c r="AD8">
        <v>4.0999999999999996</v>
      </c>
      <c r="AE8">
        <v>4.3</v>
      </c>
      <c r="AF8">
        <v>4.2</v>
      </c>
      <c r="AG8">
        <v>19.899999999999999</v>
      </c>
      <c r="AH8">
        <v>9.4</v>
      </c>
      <c r="AI8">
        <v>15.1</v>
      </c>
      <c r="AJ8">
        <v>4.8</v>
      </c>
      <c r="AK8">
        <v>3.5</v>
      </c>
      <c r="AL8">
        <v>4.2</v>
      </c>
    </row>
    <row r="9" spans="1:38" x14ac:dyDescent="0.3">
      <c r="A9" t="s">
        <v>47</v>
      </c>
      <c r="B9" t="s">
        <v>39</v>
      </c>
      <c r="C9">
        <v>39</v>
      </c>
      <c r="D9">
        <v>11.5</v>
      </c>
      <c r="E9">
        <v>15.9</v>
      </c>
      <c r="F9">
        <v>7</v>
      </c>
      <c r="G9">
        <v>31.7</v>
      </c>
      <c r="H9">
        <v>8.9</v>
      </c>
      <c r="I9">
        <v>6.3</v>
      </c>
      <c r="J9">
        <v>0.8</v>
      </c>
      <c r="K9">
        <v>8.8000000000000007</v>
      </c>
      <c r="L9">
        <v>0.5</v>
      </c>
      <c r="M9">
        <v>18.8</v>
      </c>
      <c r="N9">
        <v>8.1999999999999993</v>
      </c>
      <c r="O9">
        <v>0.4</v>
      </c>
      <c r="P9">
        <v>0</v>
      </c>
      <c r="Q9">
        <v>10.8</v>
      </c>
      <c r="R9">
        <v>2.1</v>
      </c>
      <c r="S9">
        <v>0.2</v>
      </c>
      <c r="T9">
        <v>0</v>
      </c>
      <c r="U9">
        <v>28</v>
      </c>
      <c r="V9">
        <v>4.0999999999999996</v>
      </c>
      <c r="W9">
        <v>20</v>
      </c>
      <c r="X9">
        <v>2.8</v>
      </c>
      <c r="Y9">
        <v>5.8</v>
      </c>
      <c r="Z9">
        <v>1.3</v>
      </c>
      <c r="AA9">
        <v>26.5</v>
      </c>
      <c r="AB9">
        <v>22.4</v>
      </c>
      <c r="AC9">
        <v>24.6</v>
      </c>
      <c r="AD9">
        <v>8.6999999999999993</v>
      </c>
      <c r="AE9">
        <v>5.2</v>
      </c>
      <c r="AF9">
        <v>7.1</v>
      </c>
      <c r="AG9">
        <v>9.4</v>
      </c>
      <c r="AH9">
        <v>6.3</v>
      </c>
      <c r="AI9">
        <v>8</v>
      </c>
      <c r="AJ9">
        <v>2.5</v>
      </c>
      <c r="AK9">
        <v>0.2</v>
      </c>
      <c r="AL9">
        <v>1.4</v>
      </c>
    </row>
    <row r="10" spans="1:38" x14ac:dyDescent="0.3">
      <c r="A10" t="s">
        <v>48</v>
      </c>
      <c r="B10" t="s">
        <v>39</v>
      </c>
      <c r="C10">
        <v>32.299999999999997</v>
      </c>
      <c r="D10">
        <v>11.2</v>
      </c>
      <c r="E10">
        <v>10.199999999999999</v>
      </c>
      <c r="F10">
        <v>1</v>
      </c>
      <c r="G10">
        <v>27.4</v>
      </c>
      <c r="H10">
        <v>9.8000000000000007</v>
      </c>
      <c r="I10">
        <v>5.4</v>
      </c>
      <c r="J10">
        <v>1.2</v>
      </c>
      <c r="K10">
        <v>8.1999999999999993</v>
      </c>
      <c r="L10">
        <v>1.9</v>
      </c>
      <c r="M10">
        <v>6.1</v>
      </c>
      <c r="N10">
        <v>2.6</v>
      </c>
      <c r="O10">
        <v>1.1000000000000001</v>
      </c>
      <c r="P10">
        <v>0</v>
      </c>
      <c r="Q10">
        <v>5.7</v>
      </c>
      <c r="R10">
        <v>2.2000000000000002</v>
      </c>
      <c r="S10">
        <v>1</v>
      </c>
      <c r="T10">
        <v>0</v>
      </c>
      <c r="U10">
        <v>18.8</v>
      </c>
      <c r="V10">
        <v>3.8</v>
      </c>
      <c r="W10">
        <v>17.8</v>
      </c>
      <c r="X10">
        <v>2.5</v>
      </c>
      <c r="Y10">
        <v>3.6</v>
      </c>
      <c r="Z10">
        <v>0.9</v>
      </c>
      <c r="AA10">
        <v>23.1</v>
      </c>
      <c r="AB10">
        <v>13.4</v>
      </c>
      <c r="AC10">
        <v>18.600000000000001</v>
      </c>
      <c r="AD10">
        <v>6.2</v>
      </c>
      <c r="AE10">
        <v>2.8</v>
      </c>
      <c r="AF10">
        <v>4.5999999999999996</v>
      </c>
      <c r="AG10">
        <v>3.1</v>
      </c>
      <c r="AH10">
        <v>3.9</v>
      </c>
      <c r="AI10">
        <v>3.5</v>
      </c>
      <c r="AJ10">
        <v>1.2</v>
      </c>
      <c r="AK10">
        <v>0</v>
      </c>
      <c r="AL10">
        <v>0.6</v>
      </c>
    </row>
    <row r="11" spans="1:38" x14ac:dyDescent="0.3">
      <c r="A11" t="s">
        <v>49</v>
      </c>
      <c r="B11" t="s">
        <v>39</v>
      </c>
      <c r="C11">
        <v>23.6</v>
      </c>
      <c r="D11">
        <v>7.9</v>
      </c>
      <c r="E11">
        <v>10.6</v>
      </c>
      <c r="F11">
        <v>2.7</v>
      </c>
      <c r="G11">
        <v>23.2</v>
      </c>
      <c r="H11">
        <v>6</v>
      </c>
      <c r="I11">
        <v>3.5</v>
      </c>
      <c r="J11">
        <v>1.3</v>
      </c>
      <c r="K11">
        <v>9.6999999999999993</v>
      </c>
      <c r="L11">
        <v>0.5</v>
      </c>
      <c r="M11">
        <v>12.2</v>
      </c>
      <c r="N11">
        <v>1.6</v>
      </c>
      <c r="O11">
        <v>1.2</v>
      </c>
      <c r="P11">
        <v>0</v>
      </c>
      <c r="Q11">
        <v>11.2</v>
      </c>
      <c r="R11">
        <v>0.3</v>
      </c>
      <c r="S11">
        <v>2.8</v>
      </c>
      <c r="T11">
        <v>0</v>
      </c>
      <c r="U11">
        <v>22.5</v>
      </c>
      <c r="V11">
        <v>2.6</v>
      </c>
      <c r="W11">
        <v>17.899999999999999</v>
      </c>
      <c r="X11">
        <v>4.3</v>
      </c>
      <c r="Y11">
        <v>2.7</v>
      </c>
      <c r="Z11">
        <v>1.2</v>
      </c>
      <c r="AA11">
        <v>38.5</v>
      </c>
      <c r="AB11">
        <v>21.6</v>
      </c>
      <c r="AC11">
        <v>30.8</v>
      </c>
      <c r="AD11">
        <v>16.2</v>
      </c>
      <c r="AE11">
        <v>5.8</v>
      </c>
      <c r="AF11">
        <v>11.5</v>
      </c>
      <c r="AG11">
        <v>3.7</v>
      </c>
      <c r="AH11">
        <v>2.2000000000000002</v>
      </c>
      <c r="AI11">
        <v>3.1</v>
      </c>
      <c r="AJ11">
        <v>1.2</v>
      </c>
      <c r="AK11">
        <v>0.2</v>
      </c>
      <c r="AL11">
        <v>0.8</v>
      </c>
    </row>
    <row r="12" spans="1:38" x14ac:dyDescent="0.3">
      <c r="A12" t="s">
        <v>50</v>
      </c>
      <c r="B12" t="s">
        <v>39</v>
      </c>
      <c r="C12">
        <v>13.8</v>
      </c>
      <c r="D12">
        <v>5.0999999999999996</v>
      </c>
      <c r="E12">
        <v>16.7</v>
      </c>
      <c r="F12">
        <v>6.1</v>
      </c>
      <c r="G12">
        <v>10.1</v>
      </c>
      <c r="H12">
        <v>2.8</v>
      </c>
      <c r="I12">
        <v>6.4</v>
      </c>
      <c r="J12">
        <v>2.6</v>
      </c>
      <c r="K12">
        <v>8.8000000000000007</v>
      </c>
      <c r="L12">
        <v>3.4</v>
      </c>
      <c r="M12">
        <v>24.8</v>
      </c>
      <c r="N12">
        <v>5.8</v>
      </c>
      <c r="O12">
        <v>0.7</v>
      </c>
      <c r="P12">
        <v>0</v>
      </c>
      <c r="Q12">
        <v>17.399999999999999</v>
      </c>
      <c r="R12">
        <v>1.2</v>
      </c>
      <c r="S12">
        <v>1.1000000000000001</v>
      </c>
      <c r="T12">
        <v>0</v>
      </c>
      <c r="U12">
        <v>13.1</v>
      </c>
      <c r="V12">
        <v>5.3</v>
      </c>
      <c r="W12">
        <v>15.7</v>
      </c>
      <c r="X12">
        <v>6.4</v>
      </c>
      <c r="Y12">
        <v>8.4</v>
      </c>
      <c r="Z12">
        <v>2.6</v>
      </c>
      <c r="AA12">
        <v>16.600000000000001</v>
      </c>
      <c r="AB12">
        <v>4.5999999999999996</v>
      </c>
      <c r="AC12">
        <v>11.4</v>
      </c>
      <c r="AD12">
        <v>3.6</v>
      </c>
      <c r="AE12">
        <v>0.1</v>
      </c>
      <c r="AF12">
        <v>2.1</v>
      </c>
      <c r="AG12">
        <v>7.9</v>
      </c>
      <c r="AH12">
        <v>9.3000000000000007</v>
      </c>
      <c r="AI12">
        <v>8.5</v>
      </c>
      <c r="AJ12">
        <v>1.3</v>
      </c>
      <c r="AK12">
        <v>2.1</v>
      </c>
      <c r="AL12">
        <v>1.6</v>
      </c>
    </row>
    <row r="13" spans="1:38" x14ac:dyDescent="0.3">
      <c r="A13" t="s">
        <v>51</v>
      </c>
      <c r="B13" t="s">
        <v>39</v>
      </c>
      <c r="C13">
        <v>37.299999999999997</v>
      </c>
      <c r="D13">
        <v>15.1</v>
      </c>
      <c r="E13">
        <v>29.1</v>
      </c>
      <c r="F13">
        <v>7.1</v>
      </c>
      <c r="G13">
        <v>47.4</v>
      </c>
      <c r="H13">
        <v>17.399999999999999</v>
      </c>
      <c r="I13">
        <v>9.1999999999999993</v>
      </c>
      <c r="J13">
        <v>1.4</v>
      </c>
      <c r="K13">
        <v>12.8</v>
      </c>
      <c r="L13">
        <v>0.5</v>
      </c>
      <c r="M13">
        <v>9.1</v>
      </c>
      <c r="N13">
        <v>1.6</v>
      </c>
      <c r="O13">
        <v>0.5</v>
      </c>
      <c r="P13">
        <v>0</v>
      </c>
      <c r="Q13">
        <v>12</v>
      </c>
      <c r="R13">
        <v>1.1000000000000001</v>
      </c>
      <c r="S13">
        <v>1</v>
      </c>
      <c r="T13">
        <v>0.1</v>
      </c>
      <c r="U13">
        <v>27.5</v>
      </c>
      <c r="V13">
        <v>11.6</v>
      </c>
      <c r="W13">
        <v>27.2</v>
      </c>
      <c r="X13">
        <v>4.5</v>
      </c>
      <c r="Y13">
        <v>0.6</v>
      </c>
      <c r="Z13">
        <v>0.4</v>
      </c>
      <c r="AA13">
        <v>28.2</v>
      </c>
      <c r="AB13">
        <v>17.399999999999999</v>
      </c>
      <c r="AC13">
        <v>23.9</v>
      </c>
      <c r="AD13">
        <v>5.4</v>
      </c>
      <c r="AE13">
        <v>1.5</v>
      </c>
      <c r="AF13">
        <v>3.9</v>
      </c>
      <c r="AG13">
        <v>2</v>
      </c>
      <c r="AH13">
        <v>1.4</v>
      </c>
      <c r="AI13">
        <v>1.8</v>
      </c>
      <c r="AJ13">
        <v>0.3</v>
      </c>
      <c r="AK13">
        <v>0</v>
      </c>
      <c r="AL13">
        <v>0.2</v>
      </c>
    </row>
    <row r="14" spans="1:38" x14ac:dyDescent="0.3">
      <c r="A14" t="s">
        <v>52</v>
      </c>
      <c r="B14" t="s">
        <v>39</v>
      </c>
      <c r="C14">
        <v>33.1</v>
      </c>
      <c r="D14">
        <v>12.9</v>
      </c>
      <c r="E14">
        <v>18.5</v>
      </c>
      <c r="F14">
        <v>3.6</v>
      </c>
      <c r="G14">
        <v>33.9</v>
      </c>
      <c r="H14">
        <v>10</v>
      </c>
      <c r="I14">
        <v>6.3</v>
      </c>
      <c r="J14">
        <v>1.7</v>
      </c>
      <c r="K14">
        <v>9.5</v>
      </c>
      <c r="L14">
        <v>1.7</v>
      </c>
      <c r="M14">
        <v>5.6</v>
      </c>
      <c r="N14">
        <v>1.8</v>
      </c>
      <c r="O14">
        <v>1.1000000000000001</v>
      </c>
      <c r="P14">
        <v>0</v>
      </c>
      <c r="Q14">
        <v>4.3</v>
      </c>
      <c r="R14">
        <v>0.3</v>
      </c>
      <c r="S14">
        <v>4</v>
      </c>
      <c r="T14">
        <v>0.1</v>
      </c>
      <c r="U14">
        <v>20.2</v>
      </c>
      <c r="V14">
        <v>4.3</v>
      </c>
      <c r="W14">
        <v>26.1</v>
      </c>
      <c r="X14">
        <v>7</v>
      </c>
      <c r="Y14">
        <v>4.3</v>
      </c>
      <c r="Z14">
        <v>0.6</v>
      </c>
      <c r="AA14">
        <v>25.1</v>
      </c>
      <c r="AB14">
        <v>15.6</v>
      </c>
      <c r="AC14">
        <v>20.9</v>
      </c>
      <c r="AD14">
        <v>11.2</v>
      </c>
      <c r="AE14">
        <v>3.6</v>
      </c>
      <c r="AF14">
        <v>7.8</v>
      </c>
      <c r="AG14">
        <v>6.3</v>
      </c>
      <c r="AH14">
        <v>10.9</v>
      </c>
      <c r="AI14">
        <v>8.3000000000000007</v>
      </c>
      <c r="AJ14">
        <v>1.1000000000000001</v>
      </c>
      <c r="AK14">
        <v>5</v>
      </c>
      <c r="AL14">
        <v>2.8</v>
      </c>
    </row>
    <row r="15" spans="1:38" x14ac:dyDescent="0.3">
      <c r="A15" t="s">
        <v>53</v>
      </c>
      <c r="B15" t="s">
        <v>39</v>
      </c>
      <c r="C15">
        <v>20.399999999999999</v>
      </c>
      <c r="D15">
        <v>4.2</v>
      </c>
      <c r="E15">
        <v>10.8</v>
      </c>
      <c r="F15">
        <v>2.7</v>
      </c>
      <c r="G15">
        <v>17.100000000000001</v>
      </c>
      <c r="H15">
        <v>4.5</v>
      </c>
      <c r="I15">
        <v>1.7</v>
      </c>
      <c r="J15">
        <v>0.5</v>
      </c>
      <c r="K15">
        <v>3.6</v>
      </c>
      <c r="L15">
        <v>0.5</v>
      </c>
      <c r="M15">
        <v>6.7</v>
      </c>
      <c r="N15">
        <v>0.9</v>
      </c>
      <c r="O15">
        <v>1</v>
      </c>
      <c r="P15">
        <v>0.4</v>
      </c>
      <c r="Q15">
        <v>13.7</v>
      </c>
      <c r="R15">
        <v>1.8</v>
      </c>
      <c r="S15">
        <v>0.7</v>
      </c>
      <c r="T15">
        <v>0</v>
      </c>
      <c r="U15">
        <v>11.6</v>
      </c>
      <c r="V15">
        <v>1.7</v>
      </c>
      <c r="W15">
        <v>13.8</v>
      </c>
      <c r="X15">
        <v>2.7</v>
      </c>
      <c r="Y15">
        <v>8.3000000000000007</v>
      </c>
      <c r="Z15">
        <v>1.9</v>
      </c>
      <c r="AA15">
        <v>20</v>
      </c>
      <c r="AB15">
        <v>9.5</v>
      </c>
      <c r="AC15">
        <v>15.5</v>
      </c>
      <c r="AD15">
        <v>3.3</v>
      </c>
      <c r="AE15">
        <v>3.2</v>
      </c>
      <c r="AF15">
        <v>3.3</v>
      </c>
      <c r="AG15">
        <v>9.9</v>
      </c>
      <c r="AH15">
        <v>9.1999999999999993</v>
      </c>
      <c r="AI15">
        <v>9.6</v>
      </c>
      <c r="AJ15">
        <v>2.4</v>
      </c>
      <c r="AK15">
        <v>2.5</v>
      </c>
      <c r="AL15">
        <v>2.4</v>
      </c>
    </row>
    <row r="16" spans="1:38" x14ac:dyDescent="0.3">
      <c r="A16" t="s">
        <v>54</v>
      </c>
      <c r="B16" t="s">
        <v>39</v>
      </c>
      <c r="C16">
        <v>13.8</v>
      </c>
      <c r="D16">
        <v>5.0999999999999996</v>
      </c>
      <c r="E16">
        <v>16.7</v>
      </c>
      <c r="F16">
        <v>6.1</v>
      </c>
      <c r="G16">
        <v>10.1</v>
      </c>
      <c r="H16">
        <v>2.8</v>
      </c>
      <c r="I16">
        <v>6.4</v>
      </c>
      <c r="J16">
        <v>2.6</v>
      </c>
      <c r="K16">
        <v>8.8000000000000007</v>
      </c>
      <c r="L16">
        <v>3.4</v>
      </c>
      <c r="M16">
        <v>24.8</v>
      </c>
      <c r="N16">
        <v>5.8</v>
      </c>
      <c r="O16">
        <v>0.7</v>
      </c>
      <c r="P16">
        <v>0</v>
      </c>
      <c r="Q16">
        <v>17.399999999999999</v>
      </c>
      <c r="R16">
        <v>1.2</v>
      </c>
      <c r="S16">
        <v>1.1000000000000001</v>
      </c>
      <c r="T16">
        <v>0</v>
      </c>
      <c r="U16">
        <v>13.1</v>
      </c>
      <c r="V16">
        <v>5.3</v>
      </c>
      <c r="W16">
        <v>15.7</v>
      </c>
      <c r="X16">
        <v>6.4</v>
      </c>
      <c r="Y16">
        <v>8.4</v>
      </c>
      <c r="Z16">
        <v>2.6</v>
      </c>
      <c r="AA16">
        <v>16.600000000000001</v>
      </c>
      <c r="AB16">
        <v>4.5999999999999996</v>
      </c>
      <c r="AC16">
        <v>11.4</v>
      </c>
      <c r="AD16">
        <v>3.6</v>
      </c>
      <c r="AE16">
        <v>0.1</v>
      </c>
      <c r="AF16">
        <v>2.1</v>
      </c>
      <c r="AG16">
        <v>7.9</v>
      </c>
      <c r="AH16">
        <v>9.3000000000000007</v>
      </c>
      <c r="AI16">
        <v>8.5</v>
      </c>
      <c r="AJ16">
        <v>1.3</v>
      </c>
      <c r="AK16">
        <v>2.1</v>
      </c>
      <c r="AL16">
        <v>1.6</v>
      </c>
    </row>
    <row r="17" spans="1:38" x14ac:dyDescent="0.3">
      <c r="A17" t="s">
        <v>55</v>
      </c>
      <c r="B17" t="s">
        <v>39</v>
      </c>
      <c r="C17">
        <v>38.5</v>
      </c>
      <c r="D17">
        <v>11.5</v>
      </c>
      <c r="E17">
        <v>17.2</v>
      </c>
      <c r="F17">
        <v>4.9000000000000004</v>
      </c>
      <c r="G17">
        <v>37.4</v>
      </c>
      <c r="H17">
        <v>14.3</v>
      </c>
      <c r="I17">
        <v>7.7</v>
      </c>
      <c r="J17">
        <v>2.5</v>
      </c>
      <c r="K17">
        <v>12.9</v>
      </c>
      <c r="L17">
        <v>5.6</v>
      </c>
      <c r="M17">
        <v>10</v>
      </c>
      <c r="N17">
        <v>4.0999999999999996</v>
      </c>
      <c r="O17">
        <v>0</v>
      </c>
      <c r="P17">
        <v>0</v>
      </c>
      <c r="Q17">
        <v>14.9</v>
      </c>
      <c r="R17">
        <v>5.3</v>
      </c>
      <c r="S17">
        <v>0.3</v>
      </c>
      <c r="T17">
        <v>0</v>
      </c>
      <c r="U17">
        <v>18.3</v>
      </c>
      <c r="V17">
        <v>3.7</v>
      </c>
      <c r="W17">
        <v>15.1</v>
      </c>
      <c r="X17">
        <v>3.8</v>
      </c>
      <c r="Y17">
        <v>1.1000000000000001</v>
      </c>
      <c r="Z17">
        <v>0.3</v>
      </c>
      <c r="AA17">
        <v>29.7</v>
      </c>
      <c r="AB17">
        <v>21.1</v>
      </c>
      <c r="AC17">
        <v>25.5</v>
      </c>
      <c r="AD17">
        <v>9.1</v>
      </c>
      <c r="AE17">
        <v>1.7</v>
      </c>
      <c r="AF17">
        <v>5.5</v>
      </c>
      <c r="AG17">
        <v>1.6</v>
      </c>
      <c r="AH17">
        <v>1.8</v>
      </c>
      <c r="AI17">
        <v>1.7</v>
      </c>
      <c r="AJ17">
        <v>0.2</v>
      </c>
      <c r="AK17">
        <v>0.2</v>
      </c>
      <c r="AL17">
        <v>0.2</v>
      </c>
    </row>
    <row r="18" spans="1:38" x14ac:dyDescent="0.3">
      <c r="A18" t="s">
        <v>56</v>
      </c>
      <c r="B18" t="s">
        <v>39</v>
      </c>
      <c r="C18">
        <v>30.9</v>
      </c>
      <c r="D18">
        <v>11</v>
      </c>
      <c r="E18">
        <v>15.8</v>
      </c>
      <c r="F18">
        <v>5.5</v>
      </c>
      <c r="G18">
        <v>31.7</v>
      </c>
      <c r="H18">
        <v>8.6999999999999993</v>
      </c>
      <c r="I18">
        <v>3.7</v>
      </c>
      <c r="J18">
        <v>0</v>
      </c>
      <c r="K18">
        <v>5.3</v>
      </c>
      <c r="L18">
        <v>0.5</v>
      </c>
      <c r="M18">
        <v>3.8</v>
      </c>
      <c r="N18">
        <v>1.1000000000000001</v>
      </c>
      <c r="O18">
        <v>0.4</v>
      </c>
      <c r="P18">
        <v>0</v>
      </c>
      <c r="Q18">
        <v>4.0999999999999996</v>
      </c>
      <c r="R18">
        <v>0.4</v>
      </c>
      <c r="S18">
        <v>1.4</v>
      </c>
      <c r="T18">
        <v>0</v>
      </c>
      <c r="U18">
        <v>24.3</v>
      </c>
      <c r="V18">
        <v>4.5</v>
      </c>
      <c r="W18">
        <v>20</v>
      </c>
      <c r="X18">
        <v>3.3</v>
      </c>
      <c r="Y18">
        <v>6.1</v>
      </c>
      <c r="Z18">
        <v>1.4</v>
      </c>
      <c r="AA18">
        <v>23.3</v>
      </c>
      <c r="AB18">
        <v>12.1</v>
      </c>
      <c r="AC18">
        <v>18.399999999999999</v>
      </c>
      <c r="AD18">
        <v>7.8</v>
      </c>
      <c r="AE18">
        <v>2.6</v>
      </c>
      <c r="AF18">
        <v>5.5</v>
      </c>
      <c r="AG18">
        <v>4.7</v>
      </c>
      <c r="AH18">
        <v>6.1</v>
      </c>
      <c r="AI18">
        <v>5.3</v>
      </c>
      <c r="AJ18">
        <v>1.6</v>
      </c>
      <c r="AK18">
        <v>1.7</v>
      </c>
      <c r="AL18">
        <v>1.7</v>
      </c>
    </row>
    <row r="19" spans="1:38" x14ac:dyDescent="0.3">
      <c r="A19" t="s">
        <v>57</v>
      </c>
      <c r="B19" t="s">
        <v>39</v>
      </c>
      <c r="C19">
        <v>27.9</v>
      </c>
      <c r="D19">
        <v>7.8</v>
      </c>
      <c r="E19">
        <v>5.5</v>
      </c>
      <c r="F19">
        <v>1.8</v>
      </c>
      <c r="G19">
        <v>12.4</v>
      </c>
      <c r="H19">
        <v>2.7</v>
      </c>
      <c r="I19">
        <v>1.7</v>
      </c>
      <c r="J19">
        <v>0.2</v>
      </c>
      <c r="K19">
        <v>2.5</v>
      </c>
      <c r="L19">
        <v>0.1</v>
      </c>
      <c r="M19">
        <v>7.7</v>
      </c>
      <c r="N19">
        <v>2.5</v>
      </c>
      <c r="O19">
        <v>0.6</v>
      </c>
      <c r="P19">
        <v>0</v>
      </c>
      <c r="Q19">
        <v>5.2</v>
      </c>
      <c r="R19">
        <v>1.3</v>
      </c>
      <c r="S19">
        <v>2.6</v>
      </c>
      <c r="T19">
        <v>0.2</v>
      </c>
      <c r="U19">
        <v>19.3</v>
      </c>
      <c r="V19">
        <v>5.4</v>
      </c>
      <c r="W19">
        <v>4.7</v>
      </c>
      <c r="X19">
        <v>1.6</v>
      </c>
      <c r="Y19">
        <v>5.5</v>
      </c>
      <c r="Z19">
        <v>1</v>
      </c>
      <c r="AA19">
        <v>6.3</v>
      </c>
      <c r="AB19">
        <v>4.2</v>
      </c>
      <c r="AC19">
        <v>5.4</v>
      </c>
      <c r="AD19">
        <v>1.5</v>
      </c>
      <c r="AE19">
        <v>0</v>
      </c>
      <c r="AF19">
        <v>0.9</v>
      </c>
      <c r="AG19">
        <v>10.3</v>
      </c>
      <c r="AH19">
        <v>7.1</v>
      </c>
      <c r="AI19">
        <v>9</v>
      </c>
      <c r="AJ19">
        <v>3.6</v>
      </c>
      <c r="AK19">
        <v>0.9</v>
      </c>
      <c r="AL19">
        <v>2.5</v>
      </c>
    </row>
    <row r="20" spans="1:38" x14ac:dyDescent="0.3">
      <c r="A20" t="s">
        <v>58</v>
      </c>
      <c r="B20" t="s">
        <v>39</v>
      </c>
      <c r="C20">
        <v>42.9</v>
      </c>
      <c r="D20">
        <v>20</v>
      </c>
      <c r="E20">
        <v>11.3</v>
      </c>
      <c r="F20">
        <v>4.5</v>
      </c>
      <c r="G20">
        <v>29.4</v>
      </c>
      <c r="H20">
        <v>6.6</v>
      </c>
      <c r="I20">
        <v>9.5</v>
      </c>
      <c r="J20">
        <v>1.8</v>
      </c>
      <c r="K20">
        <v>10.6</v>
      </c>
      <c r="L20">
        <v>3.4</v>
      </c>
      <c r="M20">
        <v>8.4</v>
      </c>
      <c r="N20">
        <v>0.7</v>
      </c>
      <c r="O20">
        <v>1.3</v>
      </c>
      <c r="P20">
        <v>0.1</v>
      </c>
      <c r="Q20">
        <v>10.1</v>
      </c>
      <c r="R20">
        <v>1.4</v>
      </c>
      <c r="S20">
        <v>1.7</v>
      </c>
      <c r="T20">
        <v>0.1</v>
      </c>
      <c r="U20">
        <v>32.200000000000003</v>
      </c>
      <c r="V20">
        <v>9.8000000000000007</v>
      </c>
      <c r="W20">
        <v>7.1</v>
      </c>
      <c r="X20">
        <v>1.9</v>
      </c>
      <c r="Y20">
        <v>4.5</v>
      </c>
      <c r="Z20">
        <v>0.2</v>
      </c>
      <c r="AA20">
        <v>6.4</v>
      </c>
      <c r="AB20">
        <v>1</v>
      </c>
      <c r="AC20">
        <v>4.4000000000000004</v>
      </c>
      <c r="AD20">
        <v>1.1000000000000001</v>
      </c>
      <c r="AE20">
        <v>0.5</v>
      </c>
      <c r="AF20">
        <v>0.9</v>
      </c>
      <c r="AG20">
        <v>5</v>
      </c>
      <c r="AH20">
        <v>4.3</v>
      </c>
      <c r="AI20">
        <v>4.7</v>
      </c>
      <c r="AJ20">
        <v>0.1</v>
      </c>
      <c r="AK20">
        <v>0</v>
      </c>
      <c r="AL20">
        <v>0</v>
      </c>
    </row>
    <row r="21" spans="1:38" x14ac:dyDescent="0.3">
      <c r="A21" t="s">
        <v>59</v>
      </c>
      <c r="B21" t="s">
        <v>39</v>
      </c>
      <c r="C21">
        <v>26.6</v>
      </c>
      <c r="D21">
        <v>6.8</v>
      </c>
      <c r="E21">
        <v>6.1</v>
      </c>
      <c r="F21">
        <v>2.7</v>
      </c>
      <c r="G21">
        <v>12.4</v>
      </c>
      <c r="H21">
        <v>1.3</v>
      </c>
      <c r="I21">
        <v>2.1</v>
      </c>
      <c r="J21">
        <v>0.6</v>
      </c>
      <c r="K21">
        <v>3.9</v>
      </c>
      <c r="L21">
        <v>0.9</v>
      </c>
      <c r="M21">
        <v>10.6</v>
      </c>
      <c r="N21">
        <v>2.7</v>
      </c>
      <c r="O21">
        <v>0.5</v>
      </c>
      <c r="P21">
        <v>0.1</v>
      </c>
      <c r="Q21">
        <v>4.2</v>
      </c>
      <c r="R21">
        <v>0.4</v>
      </c>
      <c r="S21">
        <v>1.6</v>
      </c>
      <c r="T21">
        <v>0</v>
      </c>
      <c r="U21">
        <v>25.3</v>
      </c>
      <c r="V21">
        <v>5.2</v>
      </c>
      <c r="W21">
        <v>3.7</v>
      </c>
      <c r="X21">
        <v>1.1000000000000001</v>
      </c>
      <c r="Y21">
        <v>8.1</v>
      </c>
      <c r="Z21">
        <v>2.6</v>
      </c>
      <c r="AA21">
        <v>7.5</v>
      </c>
      <c r="AB21">
        <v>2.9</v>
      </c>
      <c r="AC21">
        <v>5.5</v>
      </c>
      <c r="AD21">
        <v>1</v>
      </c>
      <c r="AE21">
        <v>0.6</v>
      </c>
      <c r="AF21">
        <v>0.8</v>
      </c>
      <c r="AG21">
        <v>9.4</v>
      </c>
      <c r="AH21">
        <v>6.7</v>
      </c>
      <c r="AI21">
        <v>8.1999999999999993</v>
      </c>
      <c r="AJ21">
        <v>0.8</v>
      </c>
      <c r="AK21">
        <v>0.2</v>
      </c>
      <c r="AL21">
        <v>0.6</v>
      </c>
    </row>
    <row r="22" spans="1:38" x14ac:dyDescent="0.3">
      <c r="A22" t="s">
        <v>60</v>
      </c>
      <c r="B22" t="s">
        <v>39</v>
      </c>
      <c r="C22">
        <v>25.3</v>
      </c>
      <c r="D22">
        <v>9.8000000000000007</v>
      </c>
      <c r="E22">
        <v>13</v>
      </c>
      <c r="F22">
        <v>6.4</v>
      </c>
      <c r="G22">
        <v>16</v>
      </c>
      <c r="H22">
        <v>4.8</v>
      </c>
      <c r="I22">
        <v>9</v>
      </c>
      <c r="J22">
        <v>4</v>
      </c>
      <c r="K22">
        <v>10.4</v>
      </c>
      <c r="L22">
        <v>3.3</v>
      </c>
      <c r="M22">
        <v>11.2</v>
      </c>
      <c r="N22">
        <v>2.7</v>
      </c>
      <c r="O22">
        <v>0.8</v>
      </c>
      <c r="P22">
        <v>0</v>
      </c>
      <c r="Q22">
        <v>7.5</v>
      </c>
      <c r="R22">
        <v>2.4</v>
      </c>
      <c r="S22">
        <v>1.5</v>
      </c>
      <c r="T22">
        <v>0</v>
      </c>
      <c r="U22">
        <v>21.1</v>
      </c>
      <c r="V22">
        <v>7.6</v>
      </c>
      <c r="W22">
        <v>8.6</v>
      </c>
      <c r="X22">
        <v>2.2999999999999998</v>
      </c>
      <c r="Y22">
        <v>16.2</v>
      </c>
      <c r="Z22">
        <v>4.3</v>
      </c>
      <c r="AA22">
        <v>11.8</v>
      </c>
      <c r="AB22">
        <v>2.7</v>
      </c>
      <c r="AC22">
        <v>7.6</v>
      </c>
      <c r="AD22">
        <v>2</v>
      </c>
      <c r="AE22">
        <v>0</v>
      </c>
      <c r="AF22">
        <v>1.1000000000000001</v>
      </c>
      <c r="AG22">
        <v>12.9</v>
      </c>
      <c r="AH22">
        <v>4.2</v>
      </c>
      <c r="AI22">
        <v>8.8000000000000007</v>
      </c>
      <c r="AJ22">
        <v>0.8</v>
      </c>
      <c r="AK22">
        <v>0.7</v>
      </c>
      <c r="AL22">
        <v>0.7</v>
      </c>
    </row>
    <row r="23" spans="1:38" x14ac:dyDescent="0.3">
      <c r="A23" t="s">
        <v>61</v>
      </c>
      <c r="B23" t="s">
        <v>39</v>
      </c>
      <c r="C23">
        <v>30.4</v>
      </c>
      <c r="D23">
        <v>8.6</v>
      </c>
      <c r="E23">
        <v>13.4</v>
      </c>
      <c r="F23">
        <v>2.4</v>
      </c>
      <c r="G23">
        <v>32.299999999999997</v>
      </c>
      <c r="H23">
        <v>4.8</v>
      </c>
      <c r="I23">
        <v>3.1</v>
      </c>
      <c r="J23">
        <v>0.7</v>
      </c>
      <c r="K23">
        <v>2.7</v>
      </c>
      <c r="L23">
        <v>0.7</v>
      </c>
      <c r="M23">
        <v>13.2</v>
      </c>
      <c r="N23">
        <v>3.1</v>
      </c>
      <c r="O23">
        <v>0.3</v>
      </c>
      <c r="P23">
        <v>0</v>
      </c>
      <c r="Q23">
        <v>14.8</v>
      </c>
      <c r="R23">
        <v>1.9</v>
      </c>
      <c r="S23">
        <v>1.5</v>
      </c>
      <c r="T23">
        <v>0.2</v>
      </c>
      <c r="U23">
        <v>18.2</v>
      </c>
      <c r="V23">
        <v>3.5</v>
      </c>
      <c r="W23">
        <v>16.8</v>
      </c>
      <c r="X23">
        <v>2.9</v>
      </c>
      <c r="Y23">
        <v>6.8</v>
      </c>
      <c r="Z23">
        <v>2</v>
      </c>
      <c r="AA23">
        <v>20</v>
      </c>
      <c r="AB23">
        <v>11.9</v>
      </c>
      <c r="AC23">
        <v>16.3</v>
      </c>
      <c r="AD23">
        <v>6.1</v>
      </c>
      <c r="AE23">
        <v>1.3</v>
      </c>
      <c r="AF23">
        <v>3.9</v>
      </c>
      <c r="AG23">
        <v>7.6</v>
      </c>
      <c r="AH23">
        <v>5</v>
      </c>
      <c r="AI23">
        <v>6.4</v>
      </c>
      <c r="AJ23">
        <v>2.2999999999999998</v>
      </c>
      <c r="AK23">
        <v>0.9</v>
      </c>
      <c r="AL23">
        <v>1.7</v>
      </c>
    </row>
    <row r="24" spans="1:38" x14ac:dyDescent="0.3">
      <c r="A24" t="s">
        <v>62</v>
      </c>
      <c r="B24" t="s">
        <v>39</v>
      </c>
      <c r="C24">
        <v>19.600000000000001</v>
      </c>
      <c r="D24">
        <v>5.0999999999999996</v>
      </c>
      <c r="E24">
        <v>4.0999999999999996</v>
      </c>
      <c r="F24">
        <v>1.4</v>
      </c>
      <c r="G24">
        <v>16.2</v>
      </c>
      <c r="H24">
        <v>2.5</v>
      </c>
      <c r="I24">
        <v>3.9</v>
      </c>
      <c r="J24">
        <v>1.4</v>
      </c>
      <c r="K24">
        <v>6.8</v>
      </c>
      <c r="L24">
        <v>1.8</v>
      </c>
      <c r="M24">
        <v>7.3</v>
      </c>
      <c r="N24">
        <v>0.6</v>
      </c>
      <c r="O24">
        <v>2.7</v>
      </c>
      <c r="P24">
        <v>0.1</v>
      </c>
      <c r="Q24">
        <v>5.3</v>
      </c>
      <c r="R24">
        <v>1.2</v>
      </c>
      <c r="S24">
        <v>0.8</v>
      </c>
      <c r="T24">
        <v>0.2</v>
      </c>
      <c r="U24">
        <v>13.9</v>
      </c>
      <c r="V24">
        <v>2.4</v>
      </c>
      <c r="W24">
        <v>8.9</v>
      </c>
      <c r="X24">
        <v>2.4</v>
      </c>
      <c r="Y24">
        <v>8</v>
      </c>
      <c r="Z24">
        <v>2.5</v>
      </c>
      <c r="AA24">
        <v>19</v>
      </c>
      <c r="AB24">
        <v>17.2</v>
      </c>
      <c r="AC24">
        <v>18.100000000000001</v>
      </c>
      <c r="AD24">
        <v>2.6</v>
      </c>
      <c r="AE24">
        <v>1.5</v>
      </c>
      <c r="AF24">
        <v>2.1</v>
      </c>
      <c r="AG24">
        <v>6.9</v>
      </c>
      <c r="AH24">
        <v>6.3</v>
      </c>
      <c r="AI24">
        <v>6.6</v>
      </c>
      <c r="AJ24">
        <v>2.8</v>
      </c>
      <c r="AK24">
        <v>2</v>
      </c>
      <c r="AL24">
        <v>2.4</v>
      </c>
    </row>
    <row r="25" spans="1:38" x14ac:dyDescent="0.3">
      <c r="A25" t="s">
        <v>63</v>
      </c>
      <c r="B25" t="s">
        <v>39</v>
      </c>
      <c r="C25">
        <v>32.4</v>
      </c>
      <c r="D25">
        <v>11.5</v>
      </c>
      <c r="E25">
        <v>13.8</v>
      </c>
      <c r="F25">
        <v>3.1</v>
      </c>
      <c r="G25">
        <v>29.5</v>
      </c>
      <c r="H25">
        <v>9.4</v>
      </c>
      <c r="I25">
        <v>4.7</v>
      </c>
      <c r="J25">
        <v>1.1000000000000001</v>
      </c>
      <c r="K25">
        <v>9</v>
      </c>
      <c r="L25">
        <v>1.5</v>
      </c>
      <c r="M25">
        <v>9.1999999999999993</v>
      </c>
      <c r="N25">
        <v>1.7</v>
      </c>
      <c r="O25">
        <v>2.6</v>
      </c>
      <c r="P25">
        <v>0</v>
      </c>
      <c r="Q25">
        <v>6.7</v>
      </c>
      <c r="R25">
        <v>0.7</v>
      </c>
      <c r="S25">
        <v>1.4</v>
      </c>
      <c r="T25">
        <v>0</v>
      </c>
      <c r="U25">
        <v>24.7</v>
      </c>
      <c r="V25">
        <v>5.6</v>
      </c>
      <c r="W25">
        <v>21.5</v>
      </c>
      <c r="X25">
        <v>3.4</v>
      </c>
      <c r="Y25">
        <v>1.5</v>
      </c>
      <c r="Z25">
        <v>0.1</v>
      </c>
      <c r="AA25">
        <v>29.8</v>
      </c>
      <c r="AB25">
        <v>15.2</v>
      </c>
      <c r="AC25">
        <v>23.6</v>
      </c>
      <c r="AD25">
        <v>5.8</v>
      </c>
      <c r="AE25">
        <v>2.2999999999999998</v>
      </c>
      <c r="AF25">
        <v>4.3</v>
      </c>
      <c r="AG25">
        <v>4.3</v>
      </c>
      <c r="AH25">
        <v>1.5</v>
      </c>
      <c r="AI25">
        <v>3.1</v>
      </c>
      <c r="AJ25">
        <v>0.4</v>
      </c>
      <c r="AK25">
        <v>0.3</v>
      </c>
      <c r="AL25">
        <v>0.3</v>
      </c>
    </row>
    <row r="26" spans="1:38" x14ac:dyDescent="0.3">
      <c r="A26" t="s">
        <v>64</v>
      </c>
      <c r="B26" t="s">
        <v>39</v>
      </c>
      <c r="C26">
        <v>21.5</v>
      </c>
      <c r="D26">
        <v>7</v>
      </c>
      <c r="E26">
        <v>6.3</v>
      </c>
      <c r="F26">
        <v>0.8</v>
      </c>
      <c r="G26">
        <v>10.199999999999999</v>
      </c>
      <c r="H26">
        <v>1.9</v>
      </c>
      <c r="I26">
        <v>4.4000000000000004</v>
      </c>
      <c r="J26">
        <v>2.2000000000000002</v>
      </c>
      <c r="K26">
        <v>6.5</v>
      </c>
      <c r="L26">
        <v>1.8</v>
      </c>
      <c r="M26">
        <v>3.6</v>
      </c>
      <c r="N26">
        <v>0.4</v>
      </c>
      <c r="O26">
        <v>3.8</v>
      </c>
      <c r="P26">
        <v>0.8</v>
      </c>
      <c r="Q26">
        <v>1.8</v>
      </c>
      <c r="R26">
        <v>0.4</v>
      </c>
      <c r="S26">
        <v>4.0999999999999996</v>
      </c>
      <c r="T26">
        <v>0.3</v>
      </c>
      <c r="U26">
        <v>18.399999999999999</v>
      </c>
      <c r="V26">
        <v>6.1</v>
      </c>
      <c r="W26">
        <v>7.1</v>
      </c>
      <c r="X26">
        <v>3.6</v>
      </c>
      <c r="Y26">
        <v>7.9</v>
      </c>
      <c r="Z26">
        <v>2.2999999999999998</v>
      </c>
      <c r="AA26">
        <v>10.199999999999999</v>
      </c>
      <c r="AB26">
        <v>1</v>
      </c>
      <c r="AC26">
        <v>5.3</v>
      </c>
      <c r="AD26">
        <v>0.5</v>
      </c>
      <c r="AE26">
        <v>0</v>
      </c>
      <c r="AF26">
        <v>0.2</v>
      </c>
      <c r="AG26">
        <v>10.6</v>
      </c>
      <c r="AH26">
        <v>13.2</v>
      </c>
      <c r="AI26">
        <v>12</v>
      </c>
      <c r="AJ26">
        <v>2</v>
      </c>
      <c r="AK26">
        <v>2.6</v>
      </c>
      <c r="AL26">
        <v>2.2999999999999998</v>
      </c>
    </row>
    <row r="27" spans="1:38" x14ac:dyDescent="0.3">
      <c r="A27" t="s">
        <v>65</v>
      </c>
      <c r="B27" t="s">
        <v>39</v>
      </c>
      <c r="C27">
        <v>18.5</v>
      </c>
      <c r="D27">
        <v>5.3</v>
      </c>
      <c r="E27">
        <v>19.2</v>
      </c>
      <c r="F27">
        <v>7.5</v>
      </c>
      <c r="G27">
        <v>22.8</v>
      </c>
      <c r="H27">
        <v>4.7</v>
      </c>
      <c r="I27">
        <v>3.4</v>
      </c>
      <c r="J27">
        <v>1.2</v>
      </c>
      <c r="K27">
        <v>3.8</v>
      </c>
      <c r="L27">
        <v>0.9</v>
      </c>
      <c r="M27">
        <v>9.8000000000000007</v>
      </c>
      <c r="N27">
        <v>1.2</v>
      </c>
      <c r="O27">
        <v>1.1000000000000001</v>
      </c>
      <c r="P27">
        <v>0</v>
      </c>
      <c r="Q27">
        <v>11.5</v>
      </c>
      <c r="R27">
        <v>1.7</v>
      </c>
      <c r="S27">
        <v>0.6</v>
      </c>
      <c r="T27">
        <v>0</v>
      </c>
      <c r="U27">
        <v>9.8000000000000007</v>
      </c>
      <c r="V27">
        <v>2.2000000000000002</v>
      </c>
      <c r="W27">
        <v>14.4</v>
      </c>
      <c r="X27">
        <v>4.4000000000000004</v>
      </c>
      <c r="Y27">
        <v>10.4</v>
      </c>
      <c r="Z27">
        <v>3.1</v>
      </c>
      <c r="AA27">
        <v>16.600000000000001</v>
      </c>
      <c r="AB27">
        <v>13.6</v>
      </c>
      <c r="AC27">
        <v>15.2</v>
      </c>
      <c r="AD27">
        <v>3.3</v>
      </c>
      <c r="AE27">
        <v>2</v>
      </c>
      <c r="AF27">
        <v>2.6</v>
      </c>
      <c r="AG27">
        <v>18.399999999999999</v>
      </c>
      <c r="AH27">
        <v>12.6</v>
      </c>
      <c r="AI27">
        <v>15.6</v>
      </c>
      <c r="AJ27">
        <v>5.2</v>
      </c>
      <c r="AK27">
        <v>2.7</v>
      </c>
      <c r="AL27">
        <v>4</v>
      </c>
    </row>
    <row r="28" spans="1:38" x14ac:dyDescent="0.3">
      <c r="A28" t="s">
        <v>66</v>
      </c>
      <c r="B28" t="s">
        <v>39</v>
      </c>
      <c r="C28">
        <v>30.1</v>
      </c>
      <c r="D28">
        <v>7.3</v>
      </c>
      <c r="E28">
        <v>16</v>
      </c>
      <c r="F28">
        <v>5.3</v>
      </c>
      <c r="G28">
        <v>29.7</v>
      </c>
      <c r="H28">
        <v>5.5</v>
      </c>
      <c r="I28">
        <v>4.7</v>
      </c>
      <c r="J28">
        <v>1.3</v>
      </c>
      <c r="K28">
        <v>10</v>
      </c>
      <c r="L28">
        <v>1.8</v>
      </c>
      <c r="M28">
        <v>4.8</v>
      </c>
      <c r="N28">
        <v>0</v>
      </c>
      <c r="O28">
        <v>1.6</v>
      </c>
      <c r="P28">
        <v>0.2</v>
      </c>
      <c r="Q28">
        <v>3.1</v>
      </c>
      <c r="R28">
        <v>1.2</v>
      </c>
      <c r="S28">
        <v>1.6</v>
      </c>
      <c r="T28">
        <v>0</v>
      </c>
      <c r="U28">
        <v>15.3</v>
      </c>
      <c r="V28">
        <v>2.2999999999999998</v>
      </c>
      <c r="W28">
        <v>24.2</v>
      </c>
      <c r="X28">
        <v>5.0999999999999996</v>
      </c>
      <c r="Y28">
        <v>4.2</v>
      </c>
      <c r="Z28">
        <v>0.9</v>
      </c>
      <c r="AA28">
        <v>23.4</v>
      </c>
      <c r="AB28">
        <v>21.8</v>
      </c>
      <c r="AC28">
        <v>22.7</v>
      </c>
      <c r="AD28">
        <v>9</v>
      </c>
      <c r="AE28">
        <v>2.6</v>
      </c>
      <c r="AF28">
        <v>6.2</v>
      </c>
      <c r="AG28">
        <v>5.8</v>
      </c>
      <c r="AH28">
        <v>7</v>
      </c>
      <c r="AI28">
        <v>6.3</v>
      </c>
      <c r="AJ28">
        <v>2.8</v>
      </c>
      <c r="AK28">
        <v>1.9</v>
      </c>
      <c r="AL28">
        <v>2.4</v>
      </c>
    </row>
    <row r="29" spans="1:38" x14ac:dyDescent="0.3">
      <c r="A29" t="s">
        <v>67</v>
      </c>
      <c r="B29" t="s">
        <v>39</v>
      </c>
      <c r="C29">
        <v>31.4</v>
      </c>
      <c r="D29">
        <v>12.3</v>
      </c>
      <c r="E29">
        <v>11.6</v>
      </c>
      <c r="F29">
        <v>4.4000000000000004</v>
      </c>
      <c r="G29">
        <v>24.8</v>
      </c>
      <c r="H29">
        <v>7.1</v>
      </c>
      <c r="I29">
        <v>2.4</v>
      </c>
      <c r="J29">
        <v>0.5</v>
      </c>
      <c r="K29">
        <v>5.8</v>
      </c>
      <c r="L29">
        <v>1</v>
      </c>
      <c r="M29">
        <v>10.8</v>
      </c>
      <c r="N29">
        <v>3.6</v>
      </c>
      <c r="O29">
        <v>3.9</v>
      </c>
      <c r="P29">
        <v>1.9</v>
      </c>
      <c r="Q29">
        <v>5.8</v>
      </c>
      <c r="R29">
        <v>2.1</v>
      </c>
      <c r="S29">
        <v>5.9</v>
      </c>
      <c r="T29">
        <v>2.2999999999999998</v>
      </c>
      <c r="U29">
        <v>26.1</v>
      </c>
      <c r="V29">
        <v>6.3</v>
      </c>
      <c r="W29">
        <v>14.6</v>
      </c>
      <c r="X29">
        <v>4.5</v>
      </c>
      <c r="Y29">
        <v>9.5</v>
      </c>
      <c r="Z29">
        <v>2.2000000000000002</v>
      </c>
      <c r="AA29">
        <v>18.2</v>
      </c>
      <c r="AB29">
        <v>10.5</v>
      </c>
      <c r="AC29">
        <v>14.5</v>
      </c>
      <c r="AD29">
        <v>6.4</v>
      </c>
      <c r="AE29">
        <v>2.2000000000000002</v>
      </c>
      <c r="AF29">
        <v>4.3</v>
      </c>
      <c r="AG29">
        <v>10.8</v>
      </c>
      <c r="AH29">
        <v>6.1</v>
      </c>
      <c r="AI29">
        <v>8.5</v>
      </c>
      <c r="AJ29">
        <v>2.4</v>
      </c>
      <c r="AK29">
        <v>0.5</v>
      </c>
      <c r="AL29">
        <v>1.5</v>
      </c>
    </row>
    <row r="30" spans="1:38" x14ac:dyDescent="0.3">
      <c r="A30" t="s">
        <v>68</v>
      </c>
      <c r="B30" t="s">
        <v>39</v>
      </c>
      <c r="C30">
        <v>39.200000000000003</v>
      </c>
      <c r="D30">
        <v>17.3</v>
      </c>
      <c r="E30">
        <v>17.7</v>
      </c>
      <c r="F30">
        <v>4.5</v>
      </c>
      <c r="G30">
        <v>39.5</v>
      </c>
      <c r="H30">
        <v>12.6</v>
      </c>
      <c r="I30">
        <v>8.3000000000000007</v>
      </c>
      <c r="J30">
        <v>1.4</v>
      </c>
      <c r="K30">
        <v>12.8</v>
      </c>
      <c r="L30">
        <v>1.4</v>
      </c>
      <c r="M30">
        <v>13.8</v>
      </c>
      <c r="N30">
        <v>3.6</v>
      </c>
      <c r="O30">
        <v>0.3</v>
      </c>
      <c r="P30">
        <v>0</v>
      </c>
      <c r="Q30">
        <v>10.1</v>
      </c>
      <c r="R30">
        <v>1.5</v>
      </c>
      <c r="S30">
        <v>1</v>
      </c>
      <c r="T30">
        <v>0.1</v>
      </c>
      <c r="U30">
        <v>20.9</v>
      </c>
      <c r="V30">
        <v>4.8</v>
      </c>
      <c r="W30">
        <v>23.7</v>
      </c>
      <c r="X30">
        <v>3.1</v>
      </c>
      <c r="Y30">
        <v>0.8</v>
      </c>
      <c r="Z30">
        <v>0.2</v>
      </c>
      <c r="AA30">
        <v>22.6</v>
      </c>
      <c r="AB30">
        <v>10.8</v>
      </c>
      <c r="AC30">
        <v>17</v>
      </c>
      <c r="AD30">
        <v>4.7</v>
      </c>
      <c r="AE30">
        <v>1.7</v>
      </c>
      <c r="AF30">
        <v>3.3</v>
      </c>
      <c r="AG30">
        <v>3.1</v>
      </c>
      <c r="AH30">
        <v>2.7</v>
      </c>
      <c r="AI30">
        <v>3</v>
      </c>
      <c r="AJ30">
        <v>1.3</v>
      </c>
      <c r="AK30">
        <v>0</v>
      </c>
      <c r="AL30">
        <v>0.7</v>
      </c>
    </row>
    <row r="31" spans="1:38" x14ac:dyDescent="0.3">
      <c r="A31" t="s">
        <v>69</v>
      </c>
      <c r="B31" t="s">
        <v>39</v>
      </c>
      <c r="C31">
        <v>29.4</v>
      </c>
      <c r="D31">
        <v>9.6999999999999993</v>
      </c>
      <c r="E31">
        <v>6.7</v>
      </c>
      <c r="F31">
        <v>2</v>
      </c>
      <c r="G31">
        <v>20.6</v>
      </c>
      <c r="H31">
        <v>3.8</v>
      </c>
      <c r="I31">
        <v>1.6</v>
      </c>
      <c r="J31">
        <v>0.1</v>
      </c>
      <c r="K31">
        <v>3.3</v>
      </c>
      <c r="L31">
        <v>0.3</v>
      </c>
      <c r="M31">
        <v>4.9000000000000004</v>
      </c>
      <c r="N31">
        <v>0.8</v>
      </c>
      <c r="O31">
        <v>4.0999999999999996</v>
      </c>
      <c r="P31">
        <v>0.3</v>
      </c>
      <c r="Q31">
        <v>7.7</v>
      </c>
      <c r="R31">
        <v>1.3</v>
      </c>
      <c r="S31">
        <v>4.8</v>
      </c>
      <c r="T31">
        <v>0.5</v>
      </c>
      <c r="U31">
        <v>18.3</v>
      </c>
      <c r="V31">
        <v>4.0999999999999996</v>
      </c>
      <c r="W31">
        <v>12.2</v>
      </c>
      <c r="X31">
        <v>2.6</v>
      </c>
      <c r="Y31">
        <v>5.4</v>
      </c>
      <c r="Z31">
        <v>1.5</v>
      </c>
      <c r="AA31">
        <v>18.100000000000001</v>
      </c>
      <c r="AB31">
        <v>8.1</v>
      </c>
      <c r="AC31">
        <v>13.6</v>
      </c>
      <c r="AD31">
        <v>3.2</v>
      </c>
      <c r="AE31">
        <v>0.4</v>
      </c>
      <c r="AF31">
        <v>1.9</v>
      </c>
      <c r="AG31">
        <v>6</v>
      </c>
      <c r="AH31">
        <v>4.4000000000000004</v>
      </c>
      <c r="AI31">
        <v>5.2</v>
      </c>
      <c r="AJ31">
        <v>1.2</v>
      </c>
      <c r="AK31">
        <v>0.6</v>
      </c>
      <c r="AL31">
        <v>0.9</v>
      </c>
    </row>
    <row r="32" spans="1:38" x14ac:dyDescent="0.3">
      <c r="A32" t="s">
        <v>70</v>
      </c>
      <c r="B32" t="s">
        <v>39</v>
      </c>
      <c r="C32">
        <v>27.1</v>
      </c>
      <c r="D32">
        <v>8.1</v>
      </c>
      <c r="E32">
        <v>18.899999999999999</v>
      </c>
      <c r="F32">
        <v>3.7</v>
      </c>
      <c r="G32">
        <v>33</v>
      </c>
      <c r="H32">
        <v>6.9</v>
      </c>
      <c r="I32">
        <v>3.5</v>
      </c>
      <c r="J32">
        <v>0</v>
      </c>
      <c r="K32">
        <v>5.9</v>
      </c>
      <c r="L32">
        <v>0.7</v>
      </c>
      <c r="M32">
        <v>7.8</v>
      </c>
      <c r="N32">
        <v>1.6</v>
      </c>
      <c r="O32">
        <v>0.8</v>
      </c>
      <c r="P32">
        <v>0.1</v>
      </c>
      <c r="Q32">
        <v>4.3</v>
      </c>
      <c r="R32">
        <v>1</v>
      </c>
      <c r="S32">
        <v>1.4</v>
      </c>
      <c r="T32">
        <v>0.4</v>
      </c>
      <c r="U32">
        <v>23.2</v>
      </c>
      <c r="V32">
        <v>4.7</v>
      </c>
      <c r="W32">
        <v>28.2</v>
      </c>
      <c r="X32">
        <v>5.9</v>
      </c>
      <c r="Y32">
        <v>3</v>
      </c>
      <c r="Z32">
        <v>1</v>
      </c>
      <c r="AA32">
        <v>27.3</v>
      </c>
      <c r="AB32">
        <v>11.9</v>
      </c>
      <c r="AC32">
        <v>20.3</v>
      </c>
      <c r="AD32">
        <v>7.6</v>
      </c>
      <c r="AE32">
        <v>2.6</v>
      </c>
      <c r="AF32">
        <v>5.3</v>
      </c>
      <c r="AG32">
        <v>8</v>
      </c>
      <c r="AH32">
        <v>3.6</v>
      </c>
      <c r="AI32">
        <v>6</v>
      </c>
      <c r="AJ32">
        <v>1.7</v>
      </c>
      <c r="AK32">
        <v>0.6</v>
      </c>
      <c r="AL32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37DC-762A-4719-93FE-B608B9387672}">
  <dimension ref="A1:AL32"/>
  <sheetViews>
    <sheetView workbookViewId="0">
      <selection activeCell="E9" sqref="E9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 t="s">
        <v>40</v>
      </c>
      <c r="C2">
        <v>34.299999999999997</v>
      </c>
      <c r="D2">
        <v>15.4</v>
      </c>
      <c r="E2">
        <v>18.899999999999999</v>
      </c>
      <c r="F2">
        <v>5.5</v>
      </c>
      <c r="G2">
        <v>33.700000000000003</v>
      </c>
      <c r="H2">
        <v>11.5</v>
      </c>
      <c r="I2">
        <v>4.5999999999999996</v>
      </c>
      <c r="J2">
        <v>1.2</v>
      </c>
      <c r="K2">
        <v>11</v>
      </c>
      <c r="L2">
        <v>2.7</v>
      </c>
      <c r="M2">
        <v>3.9</v>
      </c>
      <c r="N2">
        <v>0.2</v>
      </c>
      <c r="O2">
        <v>2.2999999999999998</v>
      </c>
      <c r="P2">
        <v>0.2</v>
      </c>
      <c r="Q2">
        <v>3.2</v>
      </c>
      <c r="R2">
        <v>0</v>
      </c>
      <c r="S2">
        <v>8.1999999999999993</v>
      </c>
      <c r="T2">
        <v>0.2</v>
      </c>
      <c r="U2">
        <v>22.1</v>
      </c>
      <c r="V2">
        <v>4.9000000000000004</v>
      </c>
      <c r="W2">
        <v>25.1</v>
      </c>
      <c r="X2">
        <v>6.2</v>
      </c>
      <c r="Y2">
        <v>8</v>
      </c>
      <c r="Z2">
        <v>3.8</v>
      </c>
      <c r="AA2">
        <v>24</v>
      </c>
      <c r="AB2">
        <v>21.6</v>
      </c>
      <c r="AC2">
        <v>22.8</v>
      </c>
      <c r="AD2">
        <v>8.6999999999999993</v>
      </c>
      <c r="AE2">
        <v>4.8</v>
      </c>
      <c r="AF2">
        <v>6.7</v>
      </c>
      <c r="AG2">
        <v>7.9</v>
      </c>
      <c r="AH2">
        <v>7.2</v>
      </c>
      <c r="AI2">
        <v>7.6</v>
      </c>
      <c r="AJ2">
        <v>2.6</v>
      </c>
      <c r="AK2">
        <v>0.9</v>
      </c>
      <c r="AL2">
        <v>1.7</v>
      </c>
    </row>
    <row r="3" spans="1:38" x14ac:dyDescent="0.3">
      <c r="A3" t="s">
        <v>41</v>
      </c>
      <c r="B3" t="s">
        <v>40</v>
      </c>
      <c r="C3">
        <v>29.6</v>
      </c>
      <c r="D3">
        <v>13</v>
      </c>
      <c r="E3">
        <v>7.4</v>
      </c>
      <c r="F3">
        <v>1.6</v>
      </c>
      <c r="G3">
        <v>16.600000000000001</v>
      </c>
      <c r="H3">
        <v>4</v>
      </c>
      <c r="I3">
        <v>0.3</v>
      </c>
      <c r="J3">
        <v>0</v>
      </c>
      <c r="K3">
        <v>2.4</v>
      </c>
      <c r="L3">
        <v>0.1</v>
      </c>
      <c r="M3">
        <v>4.8</v>
      </c>
      <c r="N3">
        <v>0.5</v>
      </c>
      <c r="O3">
        <v>2.2000000000000002</v>
      </c>
      <c r="P3">
        <v>0.5</v>
      </c>
      <c r="Q3">
        <v>8.6</v>
      </c>
      <c r="R3">
        <v>2.6</v>
      </c>
      <c r="S3">
        <v>3.6</v>
      </c>
      <c r="T3">
        <v>0.5</v>
      </c>
      <c r="U3">
        <v>21.5</v>
      </c>
      <c r="V3">
        <v>6.8</v>
      </c>
      <c r="W3">
        <v>8.9</v>
      </c>
      <c r="X3">
        <v>2.6</v>
      </c>
      <c r="Y3">
        <v>9.9</v>
      </c>
      <c r="Z3">
        <v>3.2</v>
      </c>
      <c r="AA3">
        <v>11.9</v>
      </c>
      <c r="AB3">
        <v>9.5</v>
      </c>
      <c r="AC3">
        <v>10.8</v>
      </c>
      <c r="AD3">
        <v>1.6</v>
      </c>
      <c r="AE3">
        <v>1</v>
      </c>
      <c r="AF3">
        <v>1.3</v>
      </c>
      <c r="AG3">
        <v>12</v>
      </c>
      <c r="AH3">
        <v>5.7</v>
      </c>
      <c r="AI3">
        <v>9.1999999999999993</v>
      </c>
      <c r="AJ3">
        <v>3.1</v>
      </c>
      <c r="AK3">
        <v>0.7</v>
      </c>
      <c r="AL3">
        <v>2.1</v>
      </c>
    </row>
    <row r="4" spans="1:38" x14ac:dyDescent="0.3">
      <c r="A4" t="s">
        <v>42</v>
      </c>
      <c r="B4" t="s">
        <v>40</v>
      </c>
      <c r="C4">
        <v>34.200000000000003</v>
      </c>
      <c r="D4">
        <v>17.100000000000001</v>
      </c>
      <c r="E4">
        <v>19.7</v>
      </c>
      <c r="F4">
        <v>7.9</v>
      </c>
      <c r="G4">
        <v>30.8</v>
      </c>
      <c r="H4">
        <v>12.5</v>
      </c>
      <c r="I4">
        <v>8.5</v>
      </c>
      <c r="J4">
        <v>2.7</v>
      </c>
      <c r="K4">
        <v>14.2</v>
      </c>
      <c r="L4">
        <v>4.5</v>
      </c>
      <c r="M4">
        <v>25.1</v>
      </c>
      <c r="N4">
        <v>7</v>
      </c>
      <c r="O4">
        <v>0.1</v>
      </c>
      <c r="P4">
        <v>0</v>
      </c>
      <c r="Q4">
        <v>14.6</v>
      </c>
      <c r="R4">
        <v>2.9</v>
      </c>
      <c r="S4">
        <v>0.6</v>
      </c>
      <c r="T4">
        <v>0.2</v>
      </c>
      <c r="U4">
        <v>25.7</v>
      </c>
      <c r="V4">
        <v>11.1</v>
      </c>
      <c r="W4">
        <v>25.5</v>
      </c>
      <c r="X4">
        <v>6.6</v>
      </c>
      <c r="Y4">
        <v>7.8</v>
      </c>
      <c r="Z4">
        <v>2.5</v>
      </c>
      <c r="AA4">
        <v>27.1</v>
      </c>
      <c r="AB4">
        <v>17.2</v>
      </c>
      <c r="AC4">
        <v>22.7</v>
      </c>
      <c r="AD4">
        <v>10.1</v>
      </c>
      <c r="AE4">
        <v>4.5999999999999996</v>
      </c>
      <c r="AF4">
        <v>7.7</v>
      </c>
      <c r="AG4">
        <v>4.0999999999999996</v>
      </c>
      <c r="AH4">
        <v>1.3</v>
      </c>
      <c r="AI4">
        <v>2.9</v>
      </c>
      <c r="AJ4">
        <v>1.7</v>
      </c>
      <c r="AK4">
        <v>0</v>
      </c>
      <c r="AL4">
        <v>0.9</v>
      </c>
    </row>
    <row r="5" spans="1:38" x14ac:dyDescent="0.3">
      <c r="A5" t="s">
        <v>43</v>
      </c>
      <c r="B5" t="s">
        <v>40</v>
      </c>
      <c r="C5">
        <v>41.3</v>
      </c>
      <c r="D5">
        <v>16.3</v>
      </c>
      <c r="E5">
        <v>14.8</v>
      </c>
      <c r="F5">
        <v>2.8</v>
      </c>
      <c r="G5">
        <v>33.9</v>
      </c>
      <c r="H5">
        <v>11.3</v>
      </c>
      <c r="I5">
        <v>4.0999999999999996</v>
      </c>
      <c r="J5">
        <v>0.8</v>
      </c>
      <c r="K5">
        <v>13.7</v>
      </c>
      <c r="L5">
        <v>2.4</v>
      </c>
      <c r="M5">
        <v>6</v>
      </c>
      <c r="N5">
        <v>1.5</v>
      </c>
      <c r="O5">
        <v>0.2</v>
      </c>
      <c r="P5">
        <v>0</v>
      </c>
      <c r="Q5">
        <v>5</v>
      </c>
      <c r="R5">
        <v>0.8</v>
      </c>
      <c r="S5">
        <v>1.9</v>
      </c>
      <c r="T5">
        <v>0</v>
      </c>
      <c r="U5">
        <v>27.8</v>
      </c>
      <c r="V5">
        <v>9</v>
      </c>
      <c r="W5">
        <v>25.7</v>
      </c>
      <c r="X5">
        <v>3.8</v>
      </c>
      <c r="Y5">
        <v>1.1000000000000001</v>
      </c>
      <c r="Z5">
        <v>0.3</v>
      </c>
      <c r="AA5">
        <v>30</v>
      </c>
      <c r="AB5">
        <v>29.5</v>
      </c>
      <c r="AC5">
        <v>29.8</v>
      </c>
      <c r="AD5">
        <v>7</v>
      </c>
      <c r="AE5">
        <v>5.6</v>
      </c>
      <c r="AF5">
        <v>6.4</v>
      </c>
      <c r="AG5">
        <v>1.5</v>
      </c>
      <c r="AH5">
        <v>2.7</v>
      </c>
      <c r="AI5">
        <v>2</v>
      </c>
      <c r="AJ5">
        <v>0</v>
      </c>
      <c r="AK5">
        <v>0.4</v>
      </c>
      <c r="AL5">
        <v>0.2</v>
      </c>
    </row>
    <row r="6" spans="1:38" x14ac:dyDescent="0.3">
      <c r="A6" t="s">
        <v>44</v>
      </c>
      <c r="B6" t="s">
        <v>40</v>
      </c>
      <c r="C6">
        <v>36.9</v>
      </c>
      <c r="D6">
        <v>13.3</v>
      </c>
      <c r="E6">
        <v>20.2</v>
      </c>
      <c r="F6">
        <v>5.9</v>
      </c>
      <c r="G6">
        <v>41.5</v>
      </c>
      <c r="H6">
        <v>11.6</v>
      </c>
      <c r="I6">
        <v>4</v>
      </c>
      <c r="J6">
        <v>0.1</v>
      </c>
      <c r="K6">
        <v>13.4</v>
      </c>
      <c r="L6">
        <v>0.8</v>
      </c>
      <c r="M6">
        <v>15.4</v>
      </c>
      <c r="N6">
        <v>3.1</v>
      </c>
      <c r="O6">
        <v>0.2</v>
      </c>
      <c r="P6">
        <v>0</v>
      </c>
      <c r="Q6">
        <v>11</v>
      </c>
      <c r="R6">
        <v>1.7</v>
      </c>
      <c r="S6">
        <v>0.7</v>
      </c>
      <c r="T6">
        <v>0</v>
      </c>
      <c r="U6">
        <v>20.2</v>
      </c>
      <c r="V6">
        <v>5</v>
      </c>
      <c r="W6">
        <v>26.4</v>
      </c>
      <c r="X6">
        <v>6.6</v>
      </c>
      <c r="Y6">
        <v>1.8</v>
      </c>
      <c r="Z6">
        <v>0.6</v>
      </c>
      <c r="AA6">
        <v>28.8</v>
      </c>
      <c r="AB6">
        <v>18.7</v>
      </c>
      <c r="AC6">
        <v>24.6</v>
      </c>
      <c r="AD6">
        <v>12.3</v>
      </c>
      <c r="AE6">
        <v>2.8</v>
      </c>
      <c r="AF6">
        <v>8.3000000000000007</v>
      </c>
      <c r="AG6">
        <v>5.2</v>
      </c>
      <c r="AH6">
        <v>4.0999999999999996</v>
      </c>
      <c r="AI6">
        <v>4.7</v>
      </c>
      <c r="AJ6">
        <v>1.1000000000000001</v>
      </c>
      <c r="AK6">
        <v>0.8</v>
      </c>
      <c r="AL6">
        <v>1</v>
      </c>
    </row>
    <row r="7" spans="1:38" x14ac:dyDescent="0.3">
      <c r="A7" t="s">
        <v>45</v>
      </c>
      <c r="B7" t="s">
        <v>40</v>
      </c>
      <c r="C7">
        <v>28.1</v>
      </c>
      <c r="D7">
        <v>9.6999999999999993</v>
      </c>
      <c r="E7">
        <v>13.9</v>
      </c>
      <c r="F7">
        <v>3.2</v>
      </c>
      <c r="G7">
        <v>28.4</v>
      </c>
      <c r="H7">
        <v>6.3</v>
      </c>
      <c r="I7">
        <v>1.7</v>
      </c>
      <c r="J7">
        <v>0.4</v>
      </c>
      <c r="K7">
        <v>4.2</v>
      </c>
      <c r="L7">
        <v>0.8</v>
      </c>
      <c r="M7">
        <v>5.3</v>
      </c>
      <c r="N7">
        <v>0.7</v>
      </c>
      <c r="O7">
        <v>0.7</v>
      </c>
      <c r="P7">
        <v>0.3</v>
      </c>
      <c r="Q7">
        <v>5.5</v>
      </c>
      <c r="R7">
        <v>1.4</v>
      </c>
      <c r="S7">
        <v>2.2000000000000002</v>
      </c>
      <c r="T7">
        <v>0.5</v>
      </c>
      <c r="U7">
        <v>18</v>
      </c>
      <c r="V7">
        <v>5.8</v>
      </c>
      <c r="W7">
        <v>19</v>
      </c>
      <c r="X7">
        <v>4.5</v>
      </c>
      <c r="Y7">
        <v>7.2</v>
      </c>
      <c r="Z7">
        <v>2.6</v>
      </c>
      <c r="AA7">
        <v>21.3</v>
      </c>
      <c r="AB7">
        <v>22.8</v>
      </c>
      <c r="AC7">
        <v>21.9</v>
      </c>
      <c r="AD7">
        <v>5.8</v>
      </c>
      <c r="AE7">
        <v>8.4</v>
      </c>
      <c r="AF7">
        <v>6.9</v>
      </c>
      <c r="AG7">
        <v>17.2</v>
      </c>
      <c r="AH7">
        <v>9.6999999999999993</v>
      </c>
      <c r="AI7">
        <v>14</v>
      </c>
      <c r="AJ7">
        <v>3.4</v>
      </c>
      <c r="AK7">
        <v>2.5</v>
      </c>
      <c r="AL7">
        <v>3</v>
      </c>
    </row>
    <row r="8" spans="1:38" x14ac:dyDescent="0.3">
      <c r="A8" t="s">
        <v>46</v>
      </c>
      <c r="B8" t="s">
        <v>40</v>
      </c>
      <c r="C8">
        <v>21.1</v>
      </c>
      <c r="D8">
        <v>5.6</v>
      </c>
      <c r="E8">
        <v>16.100000000000001</v>
      </c>
      <c r="F8">
        <v>4.8</v>
      </c>
      <c r="G8">
        <v>21.3</v>
      </c>
      <c r="H8">
        <v>4.9000000000000004</v>
      </c>
      <c r="I8">
        <v>1.7</v>
      </c>
      <c r="J8">
        <v>0.1</v>
      </c>
      <c r="K8">
        <v>4.5</v>
      </c>
      <c r="L8">
        <v>0.4</v>
      </c>
      <c r="M8">
        <v>3.4</v>
      </c>
      <c r="N8">
        <v>0.6</v>
      </c>
      <c r="O8">
        <v>2.1</v>
      </c>
      <c r="P8">
        <v>0.3</v>
      </c>
      <c r="Q8">
        <v>5.6</v>
      </c>
      <c r="R8">
        <v>0.3</v>
      </c>
      <c r="S8">
        <v>4.8</v>
      </c>
      <c r="T8">
        <v>1</v>
      </c>
      <c r="U8">
        <v>13.8</v>
      </c>
      <c r="V8">
        <v>4</v>
      </c>
      <c r="W8">
        <v>22.6</v>
      </c>
      <c r="X8">
        <v>4.7</v>
      </c>
      <c r="Y8">
        <v>15.1</v>
      </c>
      <c r="Z8">
        <v>5.6</v>
      </c>
      <c r="AA8">
        <v>20.399999999999999</v>
      </c>
      <c r="AB8">
        <v>28.7</v>
      </c>
      <c r="AC8">
        <v>24.2</v>
      </c>
      <c r="AD8">
        <v>9.6</v>
      </c>
      <c r="AE8">
        <v>8.3000000000000007</v>
      </c>
      <c r="AF8">
        <v>9</v>
      </c>
      <c r="AG8">
        <v>17</v>
      </c>
      <c r="AH8">
        <v>9.1999999999999993</v>
      </c>
      <c r="AI8">
        <v>13.4</v>
      </c>
      <c r="AJ8">
        <v>7.1</v>
      </c>
      <c r="AK8">
        <v>3.7</v>
      </c>
      <c r="AL8">
        <v>5.6</v>
      </c>
    </row>
    <row r="9" spans="1:38" x14ac:dyDescent="0.3">
      <c r="A9" t="s">
        <v>47</v>
      </c>
      <c r="B9" t="s">
        <v>40</v>
      </c>
      <c r="C9">
        <v>39.200000000000003</v>
      </c>
      <c r="D9">
        <v>16.399999999999999</v>
      </c>
      <c r="E9">
        <v>17.899999999999999</v>
      </c>
      <c r="F9">
        <v>6.9</v>
      </c>
      <c r="G9">
        <v>36.299999999999997</v>
      </c>
      <c r="H9">
        <v>11.3</v>
      </c>
      <c r="I9">
        <v>3.3</v>
      </c>
      <c r="J9">
        <v>0</v>
      </c>
      <c r="K9">
        <v>12.3</v>
      </c>
      <c r="L9">
        <v>1.3</v>
      </c>
      <c r="M9">
        <v>20</v>
      </c>
      <c r="N9">
        <v>10.199999999999999</v>
      </c>
      <c r="O9">
        <v>0.7</v>
      </c>
      <c r="P9">
        <v>0.3</v>
      </c>
      <c r="Q9">
        <v>12.2</v>
      </c>
      <c r="R9">
        <v>1.6</v>
      </c>
      <c r="S9">
        <v>2.2000000000000002</v>
      </c>
      <c r="T9">
        <v>0</v>
      </c>
      <c r="U9">
        <v>25</v>
      </c>
      <c r="V9">
        <v>6.1</v>
      </c>
      <c r="W9">
        <v>22.2</v>
      </c>
      <c r="X9">
        <v>3.8</v>
      </c>
      <c r="Y9">
        <v>5.2</v>
      </c>
      <c r="Z9">
        <v>1.8</v>
      </c>
      <c r="AA9">
        <v>37.5</v>
      </c>
      <c r="AB9">
        <v>33.1</v>
      </c>
      <c r="AC9">
        <v>35.6</v>
      </c>
      <c r="AD9">
        <v>14.8</v>
      </c>
      <c r="AE9">
        <v>12.7</v>
      </c>
      <c r="AF9">
        <v>13.8</v>
      </c>
      <c r="AG9">
        <v>6.9</v>
      </c>
      <c r="AH9">
        <v>9</v>
      </c>
      <c r="AI9">
        <v>7.8</v>
      </c>
      <c r="AJ9">
        <v>1.6</v>
      </c>
      <c r="AK9">
        <v>2.5</v>
      </c>
      <c r="AL9">
        <v>2</v>
      </c>
    </row>
    <row r="10" spans="1:38" x14ac:dyDescent="0.3">
      <c r="A10" t="s">
        <v>48</v>
      </c>
      <c r="B10" t="s">
        <v>40</v>
      </c>
      <c r="C10">
        <v>37.200000000000003</v>
      </c>
      <c r="D10">
        <v>12.1</v>
      </c>
      <c r="E10">
        <v>13.1</v>
      </c>
      <c r="F10">
        <v>3.1</v>
      </c>
      <c r="G10">
        <v>29.9</v>
      </c>
      <c r="H10">
        <v>8.3000000000000007</v>
      </c>
      <c r="I10">
        <v>4</v>
      </c>
      <c r="J10">
        <v>0.3</v>
      </c>
      <c r="K10">
        <v>11</v>
      </c>
      <c r="L10">
        <v>2.9</v>
      </c>
      <c r="M10">
        <v>8.1999999999999993</v>
      </c>
      <c r="N10">
        <v>1.5</v>
      </c>
      <c r="O10">
        <v>2.2999999999999998</v>
      </c>
      <c r="P10">
        <v>0</v>
      </c>
      <c r="Q10">
        <v>10.7</v>
      </c>
      <c r="R10">
        <v>2.2000000000000002</v>
      </c>
      <c r="S10">
        <v>1.4</v>
      </c>
      <c r="T10">
        <v>0.3</v>
      </c>
      <c r="U10">
        <v>14.5</v>
      </c>
      <c r="V10">
        <v>2.2999999999999998</v>
      </c>
      <c r="W10">
        <v>22.7</v>
      </c>
      <c r="X10">
        <v>4.2</v>
      </c>
      <c r="Y10">
        <v>3.7</v>
      </c>
      <c r="Z10">
        <v>1.4</v>
      </c>
      <c r="AA10">
        <v>22.5</v>
      </c>
      <c r="AB10">
        <v>21.8</v>
      </c>
      <c r="AC10">
        <v>22.2</v>
      </c>
      <c r="AD10">
        <v>5</v>
      </c>
      <c r="AE10">
        <v>8.1</v>
      </c>
      <c r="AF10">
        <v>6.5</v>
      </c>
      <c r="AG10">
        <v>6.1</v>
      </c>
      <c r="AH10">
        <v>4.5</v>
      </c>
      <c r="AI10">
        <v>5.3</v>
      </c>
      <c r="AJ10">
        <v>2.1</v>
      </c>
      <c r="AK10">
        <v>1.5</v>
      </c>
      <c r="AL10">
        <v>1.8</v>
      </c>
    </row>
    <row r="11" spans="1:38" x14ac:dyDescent="0.3">
      <c r="A11" t="s">
        <v>49</v>
      </c>
      <c r="B11" t="s">
        <v>40</v>
      </c>
      <c r="C11">
        <v>32.700000000000003</v>
      </c>
      <c r="D11">
        <v>5.7</v>
      </c>
      <c r="E11">
        <v>11.5</v>
      </c>
      <c r="F11">
        <v>3.4</v>
      </c>
      <c r="G11">
        <v>22.1</v>
      </c>
      <c r="H11">
        <v>4.9000000000000004</v>
      </c>
      <c r="I11">
        <v>1.5</v>
      </c>
      <c r="J11">
        <v>0</v>
      </c>
      <c r="K11">
        <v>5.7</v>
      </c>
      <c r="L11">
        <v>0.9</v>
      </c>
      <c r="M11">
        <v>9.3000000000000007</v>
      </c>
      <c r="N11">
        <v>0.3</v>
      </c>
      <c r="O11">
        <v>0.1</v>
      </c>
      <c r="P11">
        <v>0</v>
      </c>
      <c r="Q11">
        <v>9</v>
      </c>
      <c r="R11">
        <v>1.4</v>
      </c>
      <c r="S11">
        <v>1.4</v>
      </c>
      <c r="T11">
        <v>0</v>
      </c>
      <c r="U11">
        <v>17.8</v>
      </c>
      <c r="V11">
        <v>3.7</v>
      </c>
      <c r="W11">
        <v>27</v>
      </c>
      <c r="X11">
        <v>4.9000000000000004</v>
      </c>
      <c r="Y11">
        <v>5.0999999999999996</v>
      </c>
      <c r="Z11">
        <v>1.2</v>
      </c>
      <c r="AA11">
        <v>30.1</v>
      </c>
      <c r="AB11">
        <v>32.700000000000003</v>
      </c>
      <c r="AC11">
        <v>31.4</v>
      </c>
      <c r="AD11">
        <v>9.5</v>
      </c>
      <c r="AE11">
        <v>7</v>
      </c>
      <c r="AF11">
        <v>8.3000000000000007</v>
      </c>
      <c r="AG11">
        <v>12</v>
      </c>
      <c r="AH11">
        <v>3.6</v>
      </c>
      <c r="AI11">
        <v>7.9</v>
      </c>
      <c r="AJ11">
        <v>1.7</v>
      </c>
      <c r="AK11">
        <v>1.3</v>
      </c>
      <c r="AL11">
        <v>1.5</v>
      </c>
    </row>
    <row r="12" spans="1:38" x14ac:dyDescent="0.3">
      <c r="A12" t="s">
        <v>50</v>
      </c>
      <c r="B12" t="s">
        <v>40</v>
      </c>
      <c r="C12">
        <v>17.399999999999999</v>
      </c>
      <c r="D12">
        <v>6.7</v>
      </c>
      <c r="E12">
        <v>12.7</v>
      </c>
      <c r="F12">
        <v>7.8</v>
      </c>
      <c r="G12">
        <v>16.600000000000001</v>
      </c>
      <c r="H12">
        <v>7.3</v>
      </c>
      <c r="I12">
        <v>5.6</v>
      </c>
      <c r="J12">
        <v>2.5</v>
      </c>
      <c r="K12">
        <v>8.6</v>
      </c>
      <c r="L12">
        <v>3</v>
      </c>
      <c r="M12">
        <v>16.899999999999999</v>
      </c>
      <c r="N12">
        <v>6.3</v>
      </c>
      <c r="O12">
        <v>0.8</v>
      </c>
      <c r="P12">
        <v>0</v>
      </c>
      <c r="Q12">
        <v>14.7</v>
      </c>
      <c r="R12">
        <v>2.1</v>
      </c>
      <c r="S12">
        <v>3.6</v>
      </c>
      <c r="T12">
        <v>0.2</v>
      </c>
      <c r="U12">
        <v>13.5</v>
      </c>
      <c r="V12">
        <v>4.3</v>
      </c>
      <c r="W12">
        <v>17.600000000000001</v>
      </c>
      <c r="X12">
        <v>7.1</v>
      </c>
      <c r="Y12">
        <v>9.5</v>
      </c>
      <c r="Z12">
        <v>4.3</v>
      </c>
      <c r="AA12">
        <v>19</v>
      </c>
      <c r="AB12">
        <v>11</v>
      </c>
      <c r="AC12">
        <v>15.4</v>
      </c>
      <c r="AD12">
        <v>6.5</v>
      </c>
      <c r="AE12">
        <v>5.4</v>
      </c>
      <c r="AF12">
        <v>6</v>
      </c>
      <c r="AG12">
        <v>12.1</v>
      </c>
      <c r="AH12">
        <v>4.4000000000000004</v>
      </c>
      <c r="AI12">
        <v>8.6999999999999993</v>
      </c>
      <c r="AJ12">
        <v>2.1</v>
      </c>
      <c r="AK12">
        <v>1.1000000000000001</v>
      </c>
      <c r="AL12">
        <v>1.6</v>
      </c>
    </row>
    <row r="13" spans="1:38" x14ac:dyDescent="0.3">
      <c r="A13" t="s">
        <v>51</v>
      </c>
      <c r="B13" t="s">
        <v>40</v>
      </c>
      <c r="C13">
        <v>35.4</v>
      </c>
      <c r="D13">
        <v>13.5</v>
      </c>
      <c r="E13">
        <v>29.1</v>
      </c>
      <c r="F13">
        <v>5.8</v>
      </c>
      <c r="G13">
        <v>39.6</v>
      </c>
      <c r="H13">
        <v>14.1</v>
      </c>
      <c r="I13">
        <v>4.2</v>
      </c>
      <c r="J13">
        <v>0.1</v>
      </c>
      <c r="K13">
        <v>12.2</v>
      </c>
      <c r="L13">
        <v>1.6</v>
      </c>
      <c r="M13">
        <v>10.6</v>
      </c>
      <c r="N13">
        <v>0.8</v>
      </c>
      <c r="O13">
        <v>0.2</v>
      </c>
      <c r="P13">
        <v>0</v>
      </c>
      <c r="Q13">
        <v>10.6</v>
      </c>
      <c r="R13">
        <v>1.7</v>
      </c>
      <c r="S13">
        <v>0.8</v>
      </c>
      <c r="T13">
        <v>0.1</v>
      </c>
      <c r="U13">
        <v>22.2</v>
      </c>
      <c r="V13">
        <v>5.3</v>
      </c>
      <c r="W13">
        <v>28.6</v>
      </c>
      <c r="X13">
        <v>5.4</v>
      </c>
      <c r="Y13">
        <v>0.4</v>
      </c>
      <c r="Z13">
        <v>0.2</v>
      </c>
      <c r="AA13">
        <v>37.1</v>
      </c>
      <c r="AB13">
        <v>26.2</v>
      </c>
      <c r="AC13">
        <v>33</v>
      </c>
      <c r="AD13">
        <v>10.199999999999999</v>
      </c>
      <c r="AE13">
        <v>5.5</v>
      </c>
      <c r="AF13">
        <v>8.4</v>
      </c>
      <c r="AG13">
        <v>2.2000000000000002</v>
      </c>
      <c r="AH13">
        <v>2</v>
      </c>
      <c r="AI13">
        <v>2.1</v>
      </c>
      <c r="AJ13">
        <v>0</v>
      </c>
      <c r="AK13">
        <v>0.7</v>
      </c>
      <c r="AL13">
        <v>0.3</v>
      </c>
    </row>
    <row r="14" spans="1:38" x14ac:dyDescent="0.3">
      <c r="A14" t="s">
        <v>52</v>
      </c>
      <c r="B14" t="s">
        <v>40</v>
      </c>
      <c r="C14">
        <v>31.9</v>
      </c>
      <c r="D14">
        <v>12</v>
      </c>
      <c r="E14">
        <v>20.2</v>
      </c>
      <c r="F14">
        <v>5.6</v>
      </c>
      <c r="G14">
        <v>30.7</v>
      </c>
      <c r="H14">
        <v>8.9</v>
      </c>
      <c r="I14">
        <v>1.8</v>
      </c>
      <c r="J14">
        <v>0.2</v>
      </c>
      <c r="K14">
        <v>8.1999999999999993</v>
      </c>
      <c r="L14">
        <v>0.9</v>
      </c>
      <c r="M14">
        <v>3.7</v>
      </c>
      <c r="N14">
        <v>0.4</v>
      </c>
      <c r="O14">
        <v>4.9000000000000004</v>
      </c>
      <c r="P14">
        <v>0.6</v>
      </c>
      <c r="Q14">
        <v>3.2</v>
      </c>
      <c r="R14">
        <v>0.1</v>
      </c>
      <c r="S14">
        <v>8.3000000000000007</v>
      </c>
      <c r="T14">
        <v>0.6</v>
      </c>
      <c r="U14">
        <v>22.8</v>
      </c>
      <c r="V14">
        <v>4.7</v>
      </c>
      <c r="W14">
        <v>30.3</v>
      </c>
      <c r="X14">
        <v>6.4</v>
      </c>
      <c r="Y14">
        <v>3.3</v>
      </c>
      <c r="Z14">
        <v>1.6</v>
      </c>
      <c r="AA14">
        <v>35.1</v>
      </c>
      <c r="AB14">
        <v>32.299999999999997</v>
      </c>
      <c r="AC14">
        <v>33.700000000000003</v>
      </c>
      <c r="AD14">
        <v>9.3000000000000007</v>
      </c>
      <c r="AE14">
        <v>11.1</v>
      </c>
      <c r="AF14">
        <v>10.199999999999999</v>
      </c>
      <c r="AG14">
        <v>6.8</v>
      </c>
      <c r="AH14">
        <v>6.1</v>
      </c>
      <c r="AI14">
        <v>6.5</v>
      </c>
      <c r="AJ14">
        <v>1</v>
      </c>
      <c r="AK14">
        <v>1.8</v>
      </c>
      <c r="AL14">
        <v>1.4</v>
      </c>
    </row>
    <row r="15" spans="1:38" x14ac:dyDescent="0.3">
      <c r="A15" t="s">
        <v>53</v>
      </c>
      <c r="B15" t="s">
        <v>40</v>
      </c>
      <c r="C15">
        <v>20.6</v>
      </c>
      <c r="D15">
        <v>6.1</v>
      </c>
      <c r="E15">
        <v>14.2</v>
      </c>
      <c r="F15">
        <v>2.7</v>
      </c>
      <c r="G15">
        <v>20.2</v>
      </c>
      <c r="H15">
        <v>1.9</v>
      </c>
      <c r="I15">
        <v>1.7</v>
      </c>
      <c r="J15">
        <v>1.2</v>
      </c>
      <c r="K15">
        <v>4.3</v>
      </c>
      <c r="L15">
        <v>0.4</v>
      </c>
      <c r="M15">
        <v>5</v>
      </c>
      <c r="N15">
        <v>1.4</v>
      </c>
      <c r="O15">
        <v>1</v>
      </c>
      <c r="P15">
        <v>0.2</v>
      </c>
      <c r="Q15">
        <v>17.5</v>
      </c>
      <c r="R15">
        <v>2.4</v>
      </c>
      <c r="S15">
        <v>0.4</v>
      </c>
      <c r="T15">
        <v>0</v>
      </c>
      <c r="U15">
        <v>10.7</v>
      </c>
      <c r="V15">
        <v>0.5</v>
      </c>
      <c r="W15">
        <v>18.5</v>
      </c>
      <c r="X15">
        <v>5.0999999999999996</v>
      </c>
      <c r="Y15">
        <v>10.7</v>
      </c>
      <c r="Z15">
        <v>6</v>
      </c>
      <c r="AA15">
        <v>20.7</v>
      </c>
      <c r="AB15">
        <v>30.2</v>
      </c>
      <c r="AC15">
        <v>24.8</v>
      </c>
      <c r="AD15">
        <v>8.3000000000000007</v>
      </c>
      <c r="AE15">
        <v>9.1</v>
      </c>
      <c r="AF15">
        <v>8.6999999999999993</v>
      </c>
      <c r="AG15">
        <v>8.8000000000000007</v>
      </c>
      <c r="AH15">
        <v>10</v>
      </c>
      <c r="AI15">
        <v>9.3000000000000007</v>
      </c>
      <c r="AJ15">
        <v>1.3</v>
      </c>
      <c r="AK15">
        <v>3.5</v>
      </c>
      <c r="AL15">
        <v>2.2000000000000002</v>
      </c>
    </row>
    <row r="16" spans="1:38" x14ac:dyDescent="0.3">
      <c r="A16" t="s">
        <v>54</v>
      </c>
      <c r="B16" t="s">
        <v>40</v>
      </c>
      <c r="C16">
        <v>17.399999999999999</v>
      </c>
      <c r="D16">
        <v>6.7</v>
      </c>
      <c r="E16">
        <v>12.7</v>
      </c>
      <c r="F16">
        <v>7.8</v>
      </c>
      <c r="G16">
        <v>16.600000000000001</v>
      </c>
      <c r="H16">
        <v>7.3</v>
      </c>
      <c r="I16">
        <v>5.6</v>
      </c>
      <c r="J16">
        <v>2.5</v>
      </c>
      <c r="K16">
        <v>8.6</v>
      </c>
      <c r="L16">
        <v>3</v>
      </c>
      <c r="M16">
        <v>16.899999999999999</v>
      </c>
      <c r="N16">
        <v>6.3</v>
      </c>
      <c r="O16">
        <v>0.8</v>
      </c>
      <c r="P16">
        <v>0</v>
      </c>
      <c r="Q16">
        <v>14.7</v>
      </c>
      <c r="R16">
        <v>2.1</v>
      </c>
      <c r="S16">
        <v>3.6</v>
      </c>
      <c r="T16">
        <v>0.2</v>
      </c>
      <c r="U16">
        <v>13.5</v>
      </c>
      <c r="V16">
        <v>4.3</v>
      </c>
      <c r="W16">
        <v>17.600000000000001</v>
      </c>
      <c r="X16">
        <v>7.1</v>
      </c>
      <c r="Y16">
        <v>9.5</v>
      </c>
      <c r="Z16">
        <v>4.3</v>
      </c>
      <c r="AA16">
        <v>19</v>
      </c>
      <c r="AB16">
        <v>11</v>
      </c>
      <c r="AC16">
        <v>15.4</v>
      </c>
      <c r="AD16">
        <v>6.5</v>
      </c>
      <c r="AE16">
        <v>5.4</v>
      </c>
      <c r="AF16">
        <v>6</v>
      </c>
      <c r="AG16">
        <v>12.1</v>
      </c>
      <c r="AH16">
        <v>4.4000000000000004</v>
      </c>
      <c r="AI16">
        <v>8.6999999999999993</v>
      </c>
      <c r="AJ16">
        <v>2.1</v>
      </c>
      <c r="AK16">
        <v>1.1000000000000001</v>
      </c>
      <c r="AL16">
        <v>1.6</v>
      </c>
    </row>
    <row r="17" spans="1:38" x14ac:dyDescent="0.3">
      <c r="A17" t="s">
        <v>55</v>
      </c>
      <c r="B17" t="s">
        <v>40</v>
      </c>
      <c r="C17">
        <v>40.5</v>
      </c>
      <c r="D17">
        <v>16.8</v>
      </c>
      <c r="E17">
        <v>22.1</v>
      </c>
      <c r="F17">
        <v>8.3000000000000007</v>
      </c>
      <c r="G17">
        <v>40.1</v>
      </c>
      <c r="H17">
        <v>10.6</v>
      </c>
      <c r="I17">
        <v>4.0999999999999996</v>
      </c>
      <c r="J17">
        <v>0</v>
      </c>
      <c r="K17">
        <v>13.7</v>
      </c>
      <c r="L17">
        <v>1.1000000000000001</v>
      </c>
      <c r="M17">
        <v>9</v>
      </c>
      <c r="N17">
        <v>2.1</v>
      </c>
      <c r="O17">
        <v>0.4</v>
      </c>
      <c r="P17">
        <v>0.1</v>
      </c>
      <c r="Q17">
        <v>12</v>
      </c>
      <c r="R17">
        <v>2.2999999999999998</v>
      </c>
      <c r="S17">
        <v>1.5</v>
      </c>
      <c r="T17">
        <v>0</v>
      </c>
      <c r="U17">
        <v>24.1</v>
      </c>
      <c r="V17">
        <v>6.9</v>
      </c>
      <c r="W17">
        <v>28.7</v>
      </c>
      <c r="X17">
        <v>6.9</v>
      </c>
      <c r="Y17">
        <v>1.8</v>
      </c>
      <c r="Z17">
        <v>1.1000000000000001</v>
      </c>
      <c r="AA17">
        <v>41.1</v>
      </c>
      <c r="AB17">
        <v>34.5</v>
      </c>
      <c r="AC17">
        <v>38.5</v>
      </c>
      <c r="AD17">
        <v>12.3</v>
      </c>
      <c r="AE17">
        <v>9.5</v>
      </c>
      <c r="AF17">
        <v>11.2</v>
      </c>
      <c r="AG17">
        <v>1.4</v>
      </c>
      <c r="AH17">
        <v>1.9</v>
      </c>
      <c r="AI17">
        <v>1.6</v>
      </c>
      <c r="AJ17">
        <v>0.4</v>
      </c>
      <c r="AK17">
        <v>0.3</v>
      </c>
      <c r="AL17">
        <v>0.4</v>
      </c>
    </row>
    <row r="18" spans="1:38" x14ac:dyDescent="0.3">
      <c r="A18" t="s">
        <v>56</v>
      </c>
      <c r="B18" t="s">
        <v>40</v>
      </c>
      <c r="C18">
        <v>37.299999999999997</v>
      </c>
      <c r="D18">
        <v>17.399999999999999</v>
      </c>
      <c r="E18">
        <v>17.899999999999999</v>
      </c>
      <c r="F18">
        <v>4.9000000000000004</v>
      </c>
      <c r="G18">
        <v>30.2</v>
      </c>
      <c r="H18">
        <v>10.8</v>
      </c>
      <c r="I18">
        <v>2.4</v>
      </c>
      <c r="J18">
        <v>0.5</v>
      </c>
      <c r="K18">
        <v>7.5</v>
      </c>
      <c r="L18">
        <v>0.9</v>
      </c>
      <c r="M18">
        <v>4.5999999999999996</v>
      </c>
      <c r="N18">
        <v>1.4</v>
      </c>
      <c r="O18">
        <v>0.7</v>
      </c>
      <c r="P18">
        <v>0</v>
      </c>
      <c r="Q18">
        <v>4</v>
      </c>
      <c r="R18">
        <v>0.4</v>
      </c>
      <c r="S18">
        <v>1.2</v>
      </c>
      <c r="T18">
        <v>0.3</v>
      </c>
      <c r="U18">
        <v>25.1</v>
      </c>
      <c r="V18">
        <v>4.8</v>
      </c>
      <c r="W18">
        <v>26.8</v>
      </c>
      <c r="X18">
        <v>6.7</v>
      </c>
      <c r="Y18">
        <v>7.5</v>
      </c>
      <c r="Z18">
        <v>3.1</v>
      </c>
      <c r="AA18">
        <v>33</v>
      </c>
      <c r="AB18">
        <v>26</v>
      </c>
      <c r="AC18">
        <v>29.7</v>
      </c>
      <c r="AD18">
        <v>10.3</v>
      </c>
      <c r="AE18">
        <v>8.1999999999999993</v>
      </c>
      <c r="AF18">
        <v>9.3000000000000007</v>
      </c>
      <c r="AG18">
        <v>10</v>
      </c>
      <c r="AH18">
        <v>6.4</v>
      </c>
      <c r="AI18">
        <v>8.3000000000000007</v>
      </c>
      <c r="AJ18">
        <v>2.8</v>
      </c>
      <c r="AK18">
        <v>0.9</v>
      </c>
      <c r="AL18">
        <v>1.9</v>
      </c>
    </row>
    <row r="19" spans="1:38" x14ac:dyDescent="0.3">
      <c r="A19" t="s">
        <v>57</v>
      </c>
      <c r="B19" t="s">
        <v>40</v>
      </c>
      <c r="C19">
        <v>29.8</v>
      </c>
      <c r="D19">
        <v>12.7</v>
      </c>
      <c r="E19">
        <v>6.6</v>
      </c>
      <c r="F19">
        <v>4.2</v>
      </c>
      <c r="G19">
        <v>13.4</v>
      </c>
      <c r="H19">
        <v>3.3</v>
      </c>
      <c r="I19">
        <v>0.8</v>
      </c>
      <c r="J19">
        <v>0</v>
      </c>
      <c r="K19">
        <v>4.4000000000000004</v>
      </c>
      <c r="L19">
        <v>0.4</v>
      </c>
      <c r="M19">
        <v>8.5</v>
      </c>
      <c r="N19">
        <v>4.2</v>
      </c>
      <c r="O19">
        <v>0.7</v>
      </c>
      <c r="P19">
        <v>0</v>
      </c>
      <c r="Q19">
        <v>8</v>
      </c>
      <c r="R19">
        <v>1.8</v>
      </c>
      <c r="S19">
        <v>1.8</v>
      </c>
      <c r="T19">
        <v>0.3</v>
      </c>
      <c r="U19">
        <v>20.399999999999999</v>
      </c>
      <c r="V19">
        <v>6</v>
      </c>
      <c r="W19">
        <v>7.5</v>
      </c>
      <c r="X19">
        <v>2.4</v>
      </c>
      <c r="Y19">
        <v>11.6</v>
      </c>
      <c r="Z19">
        <v>4</v>
      </c>
      <c r="AA19">
        <v>6.9</v>
      </c>
      <c r="AB19">
        <v>6.7</v>
      </c>
      <c r="AC19">
        <v>6.8</v>
      </c>
      <c r="AD19">
        <v>0.5</v>
      </c>
      <c r="AE19">
        <v>2</v>
      </c>
      <c r="AF19">
        <v>1.2</v>
      </c>
      <c r="AG19">
        <v>9.6</v>
      </c>
      <c r="AH19">
        <v>5.7</v>
      </c>
      <c r="AI19">
        <v>7.8</v>
      </c>
      <c r="AJ19">
        <v>3.1</v>
      </c>
      <c r="AK19">
        <v>1.7</v>
      </c>
      <c r="AL19">
        <v>2.5</v>
      </c>
    </row>
    <row r="20" spans="1:38" x14ac:dyDescent="0.3">
      <c r="A20" t="s">
        <v>58</v>
      </c>
      <c r="B20" t="s">
        <v>40</v>
      </c>
      <c r="C20">
        <v>37.9</v>
      </c>
      <c r="D20">
        <v>14.5</v>
      </c>
      <c r="E20">
        <v>18</v>
      </c>
      <c r="F20">
        <v>5.3</v>
      </c>
      <c r="G20">
        <v>29.8</v>
      </c>
      <c r="H20">
        <v>9.1999999999999993</v>
      </c>
      <c r="I20">
        <v>6.9</v>
      </c>
      <c r="J20">
        <v>2.8</v>
      </c>
      <c r="K20">
        <v>15.9</v>
      </c>
      <c r="L20">
        <v>4.2</v>
      </c>
      <c r="M20">
        <v>9.3000000000000007</v>
      </c>
      <c r="N20">
        <v>2.9</v>
      </c>
      <c r="O20">
        <v>1</v>
      </c>
      <c r="P20">
        <v>0.1</v>
      </c>
      <c r="Q20">
        <v>9.8000000000000007</v>
      </c>
      <c r="R20">
        <v>1.1000000000000001</v>
      </c>
      <c r="S20">
        <v>1.2</v>
      </c>
      <c r="T20">
        <v>0</v>
      </c>
      <c r="U20">
        <v>35.700000000000003</v>
      </c>
      <c r="V20">
        <v>10.199999999999999</v>
      </c>
      <c r="W20">
        <v>11.4</v>
      </c>
      <c r="X20">
        <v>4.5</v>
      </c>
      <c r="Y20">
        <v>8.1</v>
      </c>
      <c r="Z20">
        <v>3.3</v>
      </c>
      <c r="AA20">
        <v>6</v>
      </c>
      <c r="AB20">
        <v>12.1</v>
      </c>
      <c r="AC20">
        <v>8.6999999999999993</v>
      </c>
      <c r="AD20">
        <v>1.6</v>
      </c>
      <c r="AE20">
        <v>1.3</v>
      </c>
      <c r="AF20">
        <v>1.5</v>
      </c>
      <c r="AG20">
        <v>4.2</v>
      </c>
      <c r="AH20">
        <v>0.2</v>
      </c>
      <c r="AI20">
        <v>2.4</v>
      </c>
      <c r="AJ20">
        <v>0.6</v>
      </c>
      <c r="AK20">
        <v>0</v>
      </c>
      <c r="AL20">
        <v>0.4</v>
      </c>
    </row>
    <row r="21" spans="1:38" x14ac:dyDescent="0.3">
      <c r="A21" t="s">
        <v>59</v>
      </c>
      <c r="B21" t="s">
        <v>40</v>
      </c>
      <c r="C21">
        <v>28.2</v>
      </c>
      <c r="D21">
        <v>6.7</v>
      </c>
      <c r="E21">
        <v>5.6</v>
      </c>
      <c r="F21">
        <v>1.7</v>
      </c>
      <c r="G21">
        <v>10.199999999999999</v>
      </c>
      <c r="H21">
        <v>1.7</v>
      </c>
      <c r="I21">
        <v>1</v>
      </c>
      <c r="J21">
        <v>0</v>
      </c>
      <c r="K21">
        <v>3.4</v>
      </c>
      <c r="L21">
        <v>0.5</v>
      </c>
      <c r="M21">
        <v>9.1</v>
      </c>
      <c r="N21">
        <v>1.2</v>
      </c>
      <c r="O21">
        <v>0.7</v>
      </c>
      <c r="P21">
        <v>0.3</v>
      </c>
      <c r="Q21">
        <v>4.3</v>
      </c>
      <c r="R21">
        <v>0.2</v>
      </c>
      <c r="S21">
        <v>1.8</v>
      </c>
      <c r="T21">
        <v>0</v>
      </c>
      <c r="U21">
        <v>21.9</v>
      </c>
      <c r="V21">
        <v>6.1</v>
      </c>
      <c r="W21">
        <v>6.5</v>
      </c>
      <c r="X21">
        <v>1.9</v>
      </c>
      <c r="Y21">
        <v>10.7</v>
      </c>
      <c r="Z21">
        <v>3.5</v>
      </c>
      <c r="AA21">
        <v>9.1999999999999993</v>
      </c>
      <c r="AB21">
        <v>5.3</v>
      </c>
      <c r="AC21">
        <v>7.3</v>
      </c>
      <c r="AD21">
        <v>0.3</v>
      </c>
      <c r="AE21">
        <v>1.1000000000000001</v>
      </c>
      <c r="AF21">
        <v>0.7</v>
      </c>
      <c r="AG21">
        <v>10.5</v>
      </c>
      <c r="AH21">
        <v>4</v>
      </c>
      <c r="AI21">
        <v>7.4</v>
      </c>
      <c r="AJ21">
        <v>2.2000000000000002</v>
      </c>
      <c r="AK21">
        <v>0.4</v>
      </c>
      <c r="AL21">
        <v>1.3</v>
      </c>
    </row>
    <row r="22" spans="1:38" x14ac:dyDescent="0.3">
      <c r="A22" t="s">
        <v>60</v>
      </c>
      <c r="B22" t="s">
        <v>40</v>
      </c>
      <c r="C22">
        <v>27.1</v>
      </c>
      <c r="D22">
        <v>11.8</v>
      </c>
      <c r="E22">
        <v>12.7</v>
      </c>
      <c r="F22">
        <v>4.3</v>
      </c>
      <c r="G22">
        <v>16.600000000000001</v>
      </c>
      <c r="H22">
        <v>5.0999999999999996</v>
      </c>
      <c r="I22">
        <v>11.5</v>
      </c>
      <c r="J22">
        <v>6.9</v>
      </c>
      <c r="K22">
        <v>14.3</v>
      </c>
      <c r="L22">
        <v>7.9</v>
      </c>
      <c r="M22">
        <v>12.5</v>
      </c>
      <c r="N22">
        <v>2.9</v>
      </c>
      <c r="O22">
        <v>1.3</v>
      </c>
      <c r="P22">
        <v>0.1</v>
      </c>
      <c r="Q22">
        <v>10.6</v>
      </c>
      <c r="R22">
        <v>2.2999999999999998</v>
      </c>
      <c r="S22">
        <v>4.2</v>
      </c>
      <c r="T22">
        <v>0.4</v>
      </c>
      <c r="U22">
        <v>27.7</v>
      </c>
      <c r="V22">
        <v>9</v>
      </c>
      <c r="W22">
        <v>7.2</v>
      </c>
      <c r="X22">
        <v>2</v>
      </c>
      <c r="Y22">
        <v>13.1</v>
      </c>
      <c r="Z22">
        <v>4.4000000000000004</v>
      </c>
      <c r="AA22">
        <v>14.6</v>
      </c>
      <c r="AB22">
        <v>8.3000000000000007</v>
      </c>
      <c r="AC22">
        <v>12.1</v>
      </c>
      <c r="AD22">
        <v>3.3</v>
      </c>
      <c r="AE22">
        <v>1</v>
      </c>
      <c r="AF22">
        <v>2.4</v>
      </c>
      <c r="AG22">
        <v>12.9</v>
      </c>
      <c r="AH22">
        <v>5.3</v>
      </c>
      <c r="AI22">
        <v>9.9</v>
      </c>
      <c r="AJ22">
        <v>3.5</v>
      </c>
      <c r="AK22">
        <v>0</v>
      </c>
      <c r="AL22">
        <v>2.1</v>
      </c>
    </row>
    <row r="23" spans="1:38" x14ac:dyDescent="0.3">
      <c r="A23" t="s">
        <v>61</v>
      </c>
      <c r="B23" t="s">
        <v>40</v>
      </c>
      <c r="C23">
        <v>27.7</v>
      </c>
      <c r="D23">
        <v>7.4</v>
      </c>
      <c r="E23">
        <v>14.4</v>
      </c>
      <c r="F23">
        <v>2.5</v>
      </c>
      <c r="G23">
        <v>26</v>
      </c>
      <c r="H23">
        <v>6.2</v>
      </c>
      <c r="I23">
        <v>1.2</v>
      </c>
      <c r="J23">
        <v>0</v>
      </c>
      <c r="K23">
        <v>4.8</v>
      </c>
      <c r="L23">
        <v>0.3</v>
      </c>
      <c r="M23">
        <v>11.4</v>
      </c>
      <c r="N23">
        <v>0.9</v>
      </c>
      <c r="O23">
        <v>1.9</v>
      </c>
      <c r="P23">
        <v>0.8</v>
      </c>
      <c r="Q23">
        <v>13.8</v>
      </c>
      <c r="R23">
        <v>1.3</v>
      </c>
      <c r="S23">
        <v>1.4</v>
      </c>
      <c r="T23">
        <v>0.3</v>
      </c>
      <c r="U23">
        <v>24.5</v>
      </c>
      <c r="V23">
        <v>5.9</v>
      </c>
      <c r="W23">
        <v>20.7</v>
      </c>
      <c r="X23">
        <v>4.5999999999999996</v>
      </c>
      <c r="Y23">
        <v>8.6999999999999993</v>
      </c>
      <c r="Z23">
        <v>3.7</v>
      </c>
      <c r="AA23">
        <v>23</v>
      </c>
      <c r="AB23">
        <v>17.100000000000001</v>
      </c>
      <c r="AC23">
        <v>20.6</v>
      </c>
      <c r="AD23">
        <v>4.8</v>
      </c>
      <c r="AE23">
        <v>2.2999999999999998</v>
      </c>
      <c r="AF23">
        <v>3.8</v>
      </c>
      <c r="AG23">
        <v>10.9</v>
      </c>
      <c r="AH23">
        <v>6.4</v>
      </c>
      <c r="AI23">
        <v>9.1</v>
      </c>
      <c r="AJ23">
        <v>2.2000000000000002</v>
      </c>
      <c r="AK23">
        <v>1.4</v>
      </c>
      <c r="AL23">
        <v>1.9</v>
      </c>
    </row>
    <row r="24" spans="1:38" x14ac:dyDescent="0.3">
      <c r="A24" t="s">
        <v>62</v>
      </c>
      <c r="B24" t="s">
        <v>40</v>
      </c>
      <c r="C24">
        <v>28.6</v>
      </c>
      <c r="D24">
        <v>10.5</v>
      </c>
      <c r="E24">
        <v>9</v>
      </c>
      <c r="F24">
        <v>3</v>
      </c>
      <c r="G24">
        <v>22.9</v>
      </c>
      <c r="H24">
        <v>6.9</v>
      </c>
      <c r="I24">
        <v>3.6</v>
      </c>
      <c r="J24">
        <v>0.8</v>
      </c>
      <c r="K24">
        <v>11.8</v>
      </c>
      <c r="L24">
        <v>1.4</v>
      </c>
      <c r="M24">
        <v>7.3</v>
      </c>
      <c r="N24">
        <v>1.2</v>
      </c>
      <c r="O24">
        <v>2.2000000000000002</v>
      </c>
      <c r="P24">
        <v>0</v>
      </c>
      <c r="Q24">
        <v>4.5</v>
      </c>
      <c r="R24">
        <v>1.1000000000000001</v>
      </c>
      <c r="S24">
        <v>3.6</v>
      </c>
      <c r="T24">
        <v>0</v>
      </c>
      <c r="U24">
        <v>11.2</v>
      </c>
      <c r="V24">
        <v>2.6</v>
      </c>
      <c r="W24">
        <v>14</v>
      </c>
      <c r="X24">
        <v>2.1</v>
      </c>
      <c r="Y24">
        <v>7.9</v>
      </c>
      <c r="Z24">
        <v>3</v>
      </c>
      <c r="AA24">
        <v>21.4</v>
      </c>
      <c r="AB24">
        <v>13</v>
      </c>
      <c r="AC24">
        <v>17.600000000000001</v>
      </c>
      <c r="AD24">
        <v>5.5</v>
      </c>
      <c r="AE24">
        <v>1.4</v>
      </c>
      <c r="AF24">
        <v>3.6</v>
      </c>
      <c r="AG24">
        <v>12.3</v>
      </c>
      <c r="AH24">
        <v>10.1</v>
      </c>
      <c r="AI24">
        <v>11.3</v>
      </c>
      <c r="AJ24">
        <v>2.7</v>
      </c>
      <c r="AK24">
        <v>2.9</v>
      </c>
      <c r="AL24">
        <v>2.8</v>
      </c>
    </row>
    <row r="25" spans="1:38" x14ac:dyDescent="0.3">
      <c r="A25" t="s">
        <v>63</v>
      </c>
      <c r="B25" t="s">
        <v>40</v>
      </c>
      <c r="C25">
        <v>40.6</v>
      </c>
      <c r="D25">
        <v>14.6</v>
      </c>
      <c r="E25">
        <v>14.8</v>
      </c>
      <c r="F25">
        <v>4.2</v>
      </c>
      <c r="G25">
        <v>33.200000000000003</v>
      </c>
      <c r="H25">
        <v>9.5</v>
      </c>
      <c r="I25">
        <v>5.5</v>
      </c>
      <c r="J25">
        <v>0.9</v>
      </c>
      <c r="K25">
        <v>15.1</v>
      </c>
      <c r="L25">
        <v>1.8</v>
      </c>
      <c r="M25">
        <v>5.0999999999999996</v>
      </c>
      <c r="N25">
        <v>0.2</v>
      </c>
      <c r="O25">
        <v>1.6</v>
      </c>
      <c r="P25">
        <v>0.1</v>
      </c>
      <c r="Q25">
        <v>9.1999999999999993</v>
      </c>
      <c r="R25">
        <v>1.4</v>
      </c>
      <c r="S25">
        <v>2.9</v>
      </c>
      <c r="T25">
        <v>0.4</v>
      </c>
      <c r="U25">
        <v>23.3</v>
      </c>
      <c r="V25">
        <v>6.6</v>
      </c>
      <c r="W25">
        <v>22.5</v>
      </c>
      <c r="X25">
        <v>4.3</v>
      </c>
      <c r="Y25">
        <v>1.6</v>
      </c>
      <c r="Z25">
        <v>0.6</v>
      </c>
      <c r="AA25">
        <v>36.6</v>
      </c>
      <c r="AB25">
        <v>32.9</v>
      </c>
      <c r="AC25">
        <v>35.1</v>
      </c>
      <c r="AD25">
        <v>13.8</v>
      </c>
      <c r="AE25">
        <v>6.4</v>
      </c>
      <c r="AF25">
        <v>10.7</v>
      </c>
      <c r="AG25">
        <v>2.8</v>
      </c>
      <c r="AH25">
        <v>2.2999999999999998</v>
      </c>
      <c r="AI25">
        <v>2.6</v>
      </c>
      <c r="AJ25">
        <v>0.2</v>
      </c>
      <c r="AK25">
        <v>0.5</v>
      </c>
      <c r="AL25">
        <v>0.3</v>
      </c>
    </row>
    <row r="26" spans="1:38" x14ac:dyDescent="0.3">
      <c r="A26" t="s">
        <v>64</v>
      </c>
      <c r="B26" t="s">
        <v>40</v>
      </c>
      <c r="C26">
        <v>22</v>
      </c>
      <c r="D26">
        <v>7.2</v>
      </c>
      <c r="E26">
        <v>7.6</v>
      </c>
      <c r="F26">
        <v>1.3</v>
      </c>
      <c r="G26">
        <v>11.5</v>
      </c>
      <c r="H26">
        <v>2.8</v>
      </c>
      <c r="I26">
        <v>1.9</v>
      </c>
      <c r="J26">
        <v>0.9</v>
      </c>
      <c r="K26">
        <v>4.2</v>
      </c>
      <c r="L26">
        <v>1.4</v>
      </c>
      <c r="M26">
        <v>2.8</v>
      </c>
      <c r="N26">
        <v>0.9</v>
      </c>
      <c r="O26">
        <v>5.6</v>
      </c>
      <c r="P26">
        <v>1.1000000000000001</v>
      </c>
      <c r="Q26">
        <v>5.4</v>
      </c>
      <c r="R26">
        <v>0.9</v>
      </c>
      <c r="S26">
        <v>6.4</v>
      </c>
      <c r="T26">
        <v>0.3</v>
      </c>
      <c r="U26">
        <v>19.100000000000001</v>
      </c>
      <c r="V26">
        <v>4.4000000000000004</v>
      </c>
      <c r="W26">
        <v>10.7</v>
      </c>
      <c r="X26">
        <v>1.4</v>
      </c>
      <c r="Y26">
        <v>13.1</v>
      </c>
      <c r="Z26">
        <v>5.9</v>
      </c>
      <c r="AA26">
        <v>14.5</v>
      </c>
      <c r="AB26">
        <v>14.5</v>
      </c>
      <c r="AC26">
        <v>14.5</v>
      </c>
      <c r="AD26">
        <v>2</v>
      </c>
      <c r="AE26">
        <v>3.8</v>
      </c>
      <c r="AF26">
        <v>2.9</v>
      </c>
      <c r="AG26">
        <v>9.5</v>
      </c>
      <c r="AH26">
        <v>2.1</v>
      </c>
      <c r="AI26">
        <v>6.1</v>
      </c>
      <c r="AJ26">
        <v>3</v>
      </c>
      <c r="AK26">
        <v>0.2</v>
      </c>
      <c r="AL26">
        <v>1.7</v>
      </c>
    </row>
    <row r="27" spans="1:38" x14ac:dyDescent="0.3">
      <c r="A27" t="s">
        <v>65</v>
      </c>
      <c r="B27" t="s">
        <v>40</v>
      </c>
      <c r="C27">
        <v>21</v>
      </c>
      <c r="D27">
        <v>6.3</v>
      </c>
      <c r="E27">
        <v>22.3</v>
      </c>
      <c r="F27">
        <v>8.6</v>
      </c>
      <c r="G27">
        <v>24.3</v>
      </c>
      <c r="H27">
        <v>8.1999999999999993</v>
      </c>
      <c r="I27">
        <v>3.4</v>
      </c>
      <c r="J27">
        <v>0.3</v>
      </c>
      <c r="K27">
        <v>8.6999999999999993</v>
      </c>
      <c r="L27">
        <v>1.1000000000000001</v>
      </c>
      <c r="M27">
        <v>9.9</v>
      </c>
      <c r="N27">
        <v>2.1</v>
      </c>
      <c r="O27">
        <v>0.1</v>
      </c>
      <c r="P27">
        <v>0</v>
      </c>
      <c r="Q27">
        <v>6.6</v>
      </c>
      <c r="R27">
        <v>0.6</v>
      </c>
      <c r="S27">
        <v>0.9</v>
      </c>
      <c r="T27">
        <v>0</v>
      </c>
      <c r="U27">
        <v>9.5</v>
      </c>
      <c r="V27">
        <v>2.2000000000000002</v>
      </c>
      <c r="W27">
        <v>23.6</v>
      </c>
      <c r="X27">
        <v>7.3</v>
      </c>
      <c r="Y27">
        <v>8.6999999999999993</v>
      </c>
      <c r="Z27">
        <v>5.2</v>
      </c>
      <c r="AA27">
        <v>26.4</v>
      </c>
      <c r="AB27">
        <v>23.5</v>
      </c>
      <c r="AC27">
        <v>25.1</v>
      </c>
      <c r="AD27">
        <v>12.5</v>
      </c>
      <c r="AE27">
        <v>7.9</v>
      </c>
      <c r="AF27">
        <v>10.5</v>
      </c>
      <c r="AG27">
        <v>16.600000000000001</v>
      </c>
      <c r="AH27">
        <v>8.4</v>
      </c>
      <c r="AI27">
        <v>13</v>
      </c>
      <c r="AJ27">
        <v>3.5</v>
      </c>
      <c r="AK27">
        <v>1.9</v>
      </c>
      <c r="AL27">
        <v>2.8</v>
      </c>
    </row>
    <row r="28" spans="1:38" x14ac:dyDescent="0.3">
      <c r="A28" t="s">
        <v>66</v>
      </c>
      <c r="B28" t="s">
        <v>40</v>
      </c>
      <c r="C28">
        <v>28.5</v>
      </c>
      <c r="D28">
        <v>10.1</v>
      </c>
      <c r="E28">
        <v>19.7</v>
      </c>
      <c r="F28">
        <v>5.9</v>
      </c>
      <c r="G28">
        <v>31.9</v>
      </c>
      <c r="H28">
        <v>9.1</v>
      </c>
      <c r="I28">
        <v>5.7</v>
      </c>
      <c r="J28">
        <v>0.5</v>
      </c>
      <c r="K28">
        <v>16.3</v>
      </c>
      <c r="L28">
        <v>4</v>
      </c>
      <c r="M28">
        <v>2.8</v>
      </c>
      <c r="N28">
        <v>0</v>
      </c>
      <c r="O28">
        <v>0.9</v>
      </c>
      <c r="P28">
        <v>0.1</v>
      </c>
      <c r="Q28">
        <v>4.5</v>
      </c>
      <c r="R28">
        <v>0.6</v>
      </c>
      <c r="S28">
        <v>3.6</v>
      </c>
      <c r="T28">
        <v>0.2</v>
      </c>
      <c r="U28">
        <v>15.6</v>
      </c>
      <c r="V28">
        <v>2.7</v>
      </c>
      <c r="W28">
        <v>31.4</v>
      </c>
      <c r="X28">
        <v>9.9</v>
      </c>
      <c r="Y28">
        <v>5.5</v>
      </c>
      <c r="Z28">
        <v>1.9</v>
      </c>
      <c r="AA28">
        <v>33.200000000000003</v>
      </c>
      <c r="AB28">
        <v>35.4</v>
      </c>
      <c r="AC28">
        <v>34.200000000000003</v>
      </c>
      <c r="AD28">
        <v>14.3</v>
      </c>
      <c r="AE28">
        <v>8.1999999999999993</v>
      </c>
      <c r="AF28">
        <v>11.7</v>
      </c>
      <c r="AG28">
        <v>5.3</v>
      </c>
      <c r="AH28">
        <v>4.8</v>
      </c>
      <c r="AI28">
        <v>5.0999999999999996</v>
      </c>
      <c r="AJ28">
        <v>1.5</v>
      </c>
      <c r="AK28">
        <v>0.6</v>
      </c>
      <c r="AL28">
        <v>1.1000000000000001</v>
      </c>
    </row>
    <row r="29" spans="1:38" x14ac:dyDescent="0.3">
      <c r="A29" t="s">
        <v>67</v>
      </c>
      <c r="B29" t="s">
        <v>40</v>
      </c>
      <c r="C29">
        <v>32.5</v>
      </c>
      <c r="D29">
        <v>14.4</v>
      </c>
      <c r="E29">
        <v>14</v>
      </c>
      <c r="F29">
        <v>6.2</v>
      </c>
      <c r="G29">
        <v>22.7</v>
      </c>
      <c r="H29">
        <v>7.9</v>
      </c>
      <c r="I29">
        <v>3.1</v>
      </c>
      <c r="J29">
        <v>0</v>
      </c>
      <c r="K29">
        <v>8.8000000000000007</v>
      </c>
      <c r="L29">
        <v>1.3</v>
      </c>
      <c r="M29">
        <v>13.4</v>
      </c>
      <c r="N29">
        <v>3.3</v>
      </c>
      <c r="O29">
        <v>5.8</v>
      </c>
      <c r="P29">
        <v>2.2999999999999998</v>
      </c>
      <c r="Q29">
        <v>9.1</v>
      </c>
      <c r="R29">
        <v>3.9</v>
      </c>
      <c r="S29">
        <v>8.8000000000000007</v>
      </c>
      <c r="T29">
        <v>1.7</v>
      </c>
      <c r="U29">
        <v>29.6</v>
      </c>
      <c r="V29">
        <v>11.8</v>
      </c>
      <c r="W29">
        <v>24.4</v>
      </c>
      <c r="X29">
        <v>7.1</v>
      </c>
      <c r="Y29">
        <v>13.5</v>
      </c>
      <c r="Z29">
        <v>6.8</v>
      </c>
      <c r="AA29">
        <v>22.6</v>
      </c>
      <c r="AB29">
        <v>12.8</v>
      </c>
      <c r="AC29">
        <v>18.100000000000001</v>
      </c>
      <c r="AD29">
        <v>5.8</v>
      </c>
      <c r="AE29">
        <v>4.2</v>
      </c>
      <c r="AF29">
        <v>5.0999999999999996</v>
      </c>
      <c r="AG29">
        <v>11.6</v>
      </c>
      <c r="AH29">
        <v>7.6</v>
      </c>
      <c r="AI29">
        <v>9.8000000000000007</v>
      </c>
      <c r="AJ29">
        <v>3.8</v>
      </c>
      <c r="AK29">
        <v>0.5</v>
      </c>
      <c r="AL29">
        <v>2.2999999999999998</v>
      </c>
    </row>
    <row r="30" spans="1:38" x14ac:dyDescent="0.3">
      <c r="A30" t="s">
        <v>68</v>
      </c>
      <c r="B30" t="s">
        <v>40</v>
      </c>
      <c r="C30">
        <v>38.5</v>
      </c>
      <c r="D30">
        <v>13.7</v>
      </c>
      <c r="E30">
        <v>19.2</v>
      </c>
      <c r="F30">
        <v>4.9000000000000004</v>
      </c>
      <c r="G30">
        <v>34.299999999999997</v>
      </c>
      <c r="H30">
        <v>12.1</v>
      </c>
      <c r="I30">
        <v>5.2</v>
      </c>
      <c r="J30">
        <v>0.5</v>
      </c>
      <c r="K30">
        <v>12.5</v>
      </c>
      <c r="L30">
        <v>1.7</v>
      </c>
      <c r="M30">
        <v>14</v>
      </c>
      <c r="N30">
        <v>3</v>
      </c>
      <c r="O30">
        <v>0.7</v>
      </c>
      <c r="P30">
        <v>0.1</v>
      </c>
      <c r="Q30">
        <v>10.3</v>
      </c>
      <c r="R30">
        <v>2.7</v>
      </c>
      <c r="S30">
        <v>0.5</v>
      </c>
      <c r="T30">
        <v>0.2</v>
      </c>
      <c r="U30">
        <v>21.4</v>
      </c>
      <c r="V30">
        <v>6.3</v>
      </c>
      <c r="W30">
        <v>28.1</v>
      </c>
      <c r="X30">
        <v>6.5</v>
      </c>
      <c r="Y30">
        <v>2.2999999999999998</v>
      </c>
      <c r="Z30">
        <v>0.7</v>
      </c>
      <c r="AA30">
        <v>32.1</v>
      </c>
      <c r="AB30">
        <v>23.6</v>
      </c>
      <c r="AC30">
        <v>28.6</v>
      </c>
      <c r="AD30">
        <v>10</v>
      </c>
      <c r="AE30">
        <v>6.6</v>
      </c>
      <c r="AF30">
        <v>8.6</v>
      </c>
      <c r="AG30">
        <v>0.8</v>
      </c>
      <c r="AH30">
        <v>1.8</v>
      </c>
      <c r="AI30">
        <v>1.2</v>
      </c>
      <c r="AJ30">
        <v>0.4</v>
      </c>
      <c r="AK30">
        <v>0</v>
      </c>
      <c r="AL30">
        <v>0.2</v>
      </c>
    </row>
    <row r="31" spans="1:38" x14ac:dyDescent="0.3">
      <c r="A31" t="s">
        <v>69</v>
      </c>
      <c r="B31" t="s">
        <v>40</v>
      </c>
      <c r="C31">
        <v>30.4</v>
      </c>
      <c r="D31">
        <v>9.9</v>
      </c>
      <c r="E31">
        <v>5.0999999999999996</v>
      </c>
      <c r="F31">
        <v>0.8</v>
      </c>
      <c r="G31">
        <v>16.899999999999999</v>
      </c>
      <c r="H31">
        <v>3</v>
      </c>
      <c r="I31">
        <v>0</v>
      </c>
      <c r="J31">
        <v>0</v>
      </c>
      <c r="K31">
        <v>2.4</v>
      </c>
      <c r="L31">
        <v>0</v>
      </c>
      <c r="M31">
        <v>5.2</v>
      </c>
      <c r="N31">
        <v>2.6</v>
      </c>
      <c r="O31">
        <v>3.8</v>
      </c>
      <c r="P31">
        <v>0.3</v>
      </c>
      <c r="Q31">
        <v>5.4</v>
      </c>
      <c r="R31">
        <v>2.1</v>
      </c>
      <c r="S31">
        <v>4.5</v>
      </c>
      <c r="T31">
        <v>0.6</v>
      </c>
      <c r="U31">
        <v>22.4</v>
      </c>
      <c r="V31">
        <v>4.0999999999999996</v>
      </c>
      <c r="W31">
        <v>16.100000000000001</v>
      </c>
      <c r="X31">
        <v>4.7</v>
      </c>
      <c r="Y31">
        <v>6.8</v>
      </c>
      <c r="Z31">
        <v>2.2999999999999998</v>
      </c>
      <c r="AA31">
        <v>21.9</v>
      </c>
      <c r="AB31">
        <v>10.199999999999999</v>
      </c>
      <c r="AC31">
        <v>16.899999999999999</v>
      </c>
      <c r="AD31">
        <v>3.5</v>
      </c>
      <c r="AE31">
        <v>1.2</v>
      </c>
      <c r="AF31">
        <v>2.5</v>
      </c>
      <c r="AG31">
        <v>6.2</v>
      </c>
      <c r="AH31">
        <v>3.6</v>
      </c>
      <c r="AI31">
        <v>5.0999999999999996</v>
      </c>
      <c r="AJ31">
        <v>1.4</v>
      </c>
      <c r="AK31">
        <v>0.8</v>
      </c>
      <c r="AL31">
        <v>1.2</v>
      </c>
    </row>
    <row r="32" spans="1:38" x14ac:dyDescent="0.3">
      <c r="A32" t="s">
        <v>70</v>
      </c>
      <c r="B32" t="s">
        <v>40</v>
      </c>
      <c r="C32">
        <v>23.6</v>
      </c>
      <c r="D32">
        <v>6.5</v>
      </c>
      <c r="E32">
        <v>21.3</v>
      </c>
      <c r="F32">
        <v>4.9000000000000004</v>
      </c>
      <c r="G32">
        <v>29</v>
      </c>
      <c r="H32">
        <v>7.7</v>
      </c>
      <c r="I32">
        <v>0.6</v>
      </c>
      <c r="J32">
        <v>0</v>
      </c>
      <c r="K32">
        <v>6.5</v>
      </c>
      <c r="L32">
        <v>1</v>
      </c>
      <c r="M32">
        <v>6.1</v>
      </c>
      <c r="N32">
        <v>1.6</v>
      </c>
      <c r="O32">
        <v>1</v>
      </c>
      <c r="P32">
        <v>0.1</v>
      </c>
      <c r="Q32">
        <v>5.3</v>
      </c>
      <c r="R32">
        <v>1.3</v>
      </c>
      <c r="S32">
        <v>1.8</v>
      </c>
      <c r="T32">
        <v>0.6</v>
      </c>
      <c r="U32">
        <v>14.3</v>
      </c>
      <c r="V32">
        <v>3.5</v>
      </c>
      <c r="W32">
        <v>28.4</v>
      </c>
      <c r="X32">
        <v>8.8000000000000007</v>
      </c>
      <c r="Y32">
        <v>6</v>
      </c>
      <c r="Z32">
        <v>2.6</v>
      </c>
      <c r="AA32">
        <v>35.200000000000003</v>
      </c>
      <c r="AB32">
        <v>24.9</v>
      </c>
      <c r="AC32">
        <v>30.7</v>
      </c>
      <c r="AD32">
        <v>10.9</v>
      </c>
      <c r="AE32">
        <v>6.7</v>
      </c>
      <c r="AF32">
        <v>9.1</v>
      </c>
      <c r="AG32">
        <v>9.1</v>
      </c>
      <c r="AH32">
        <v>9.1999999999999993</v>
      </c>
      <c r="AI32">
        <v>9.1999999999999993</v>
      </c>
      <c r="AJ32">
        <v>3</v>
      </c>
      <c r="AK32">
        <v>2.2000000000000002</v>
      </c>
      <c r="AL32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84BF-E28A-42BD-959A-8C7EC43F5C2C}">
  <dimension ref="A1:F2233"/>
  <sheetViews>
    <sheetView tabSelected="1" workbookViewId="0">
      <selection activeCell="E9" sqref="E9"/>
    </sheetView>
  </sheetViews>
  <sheetFormatPr defaultRowHeight="14.4" x14ac:dyDescent="0.3"/>
  <cols>
    <col min="1" max="1" width="13.88671875" bestFit="1" customWidth="1"/>
    <col min="2" max="2" width="7" bestFit="1" customWidth="1"/>
    <col min="3" max="3" width="12.44140625" bestFit="1" customWidth="1"/>
    <col min="4" max="4" width="12.6640625" bestFit="1" customWidth="1"/>
    <col min="5" max="5" width="27" bestFit="1" customWidth="1"/>
    <col min="6" max="6" width="18.5546875" bestFit="1" customWidth="1"/>
    <col min="10" max="10" width="13.88671875" bestFit="1" customWidth="1"/>
    <col min="11" max="11" width="7" bestFit="1" customWidth="1"/>
    <col min="12" max="12" width="12.44140625" bestFit="1" customWidth="1"/>
    <col min="13" max="13" width="12.6640625" bestFit="1" customWidth="1"/>
    <col min="14" max="14" width="27" bestFit="1" customWidth="1"/>
    <col min="16" max="16" width="13.88671875" bestFit="1" customWidth="1"/>
    <col min="17" max="17" width="7" bestFit="1" customWidth="1"/>
    <col min="18" max="18" width="12.44140625" bestFit="1" customWidth="1"/>
    <col min="19" max="19" width="12.6640625" bestFit="1" customWidth="1"/>
    <col min="20" max="20" width="27" bestFit="1" customWidth="1"/>
  </cols>
  <sheetData>
    <row r="1" spans="1:6" x14ac:dyDescent="0.3">
      <c r="A1" t="s">
        <v>0</v>
      </c>
      <c r="B1" t="s">
        <v>1</v>
      </c>
      <c r="C1" t="s">
        <v>71</v>
      </c>
      <c r="D1" t="s">
        <v>72</v>
      </c>
      <c r="E1" t="s">
        <v>80</v>
      </c>
      <c r="F1" t="s">
        <v>106</v>
      </c>
    </row>
    <row r="2" spans="1:6" x14ac:dyDescent="0.3">
      <c r="A2" t="s">
        <v>38</v>
      </c>
      <c r="B2" t="s">
        <v>39</v>
      </c>
      <c r="C2" t="s">
        <v>73</v>
      </c>
      <c r="D2" t="s">
        <v>74</v>
      </c>
      <c r="E2" t="s">
        <v>81</v>
      </c>
      <c r="F2">
        <f>VLOOKUP(Template!A2,Female!A:C,3,0)</f>
        <v>28.3</v>
      </c>
    </row>
    <row r="3" spans="1:6" x14ac:dyDescent="0.3">
      <c r="A3" t="s">
        <v>38</v>
      </c>
      <c r="B3" t="s">
        <v>39</v>
      </c>
      <c r="C3" t="s">
        <v>73</v>
      </c>
      <c r="D3" t="s">
        <v>74</v>
      </c>
      <c r="E3" t="s">
        <v>82</v>
      </c>
      <c r="F3">
        <f>VLOOKUP(Template!A3,Female!A:D,4,0)</f>
        <v>13.3</v>
      </c>
    </row>
    <row r="4" spans="1:6" x14ac:dyDescent="0.3">
      <c r="A4" t="s">
        <v>38</v>
      </c>
      <c r="B4" t="s">
        <v>39</v>
      </c>
      <c r="C4" t="s">
        <v>73</v>
      </c>
      <c r="D4" t="s">
        <v>74</v>
      </c>
      <c r="E4" t="s">
        <v>83</v>
      </c>
      <c r="F4">
        <f>VLOOKUP(Template!A4,Female!A:E,5,0)</f>
        <v>15.2</v>
      </c>
    </row>
    <row r="5" spans="1:6" x14ac:dyDescent="0.3">
      <c r="A5" t="s">
        <v>38</v>
      </c>
      <c r="B5" t="s">
        <v>39</v>
      </c>
      <c r="C5" t="s">
        <v>73</v>
      </c>
      <c r="D5" t="s">
        <v>74</v>
      </c>
      <c r="E5" t="s">
        <v>84</v>
      </c>
      <c r="F5">
        <f>VLOOKUP(Template!A5,Female!A:F,6,0)</f>
        <v>6.2</v>
      </c>
    </row>
    <row r="6" spans="1:6" x14ac:dyDescent="0.3">
      <c r="A6" t="s">
        <v>38</v>
      </c>
      <c r="B6" t="s">
        <v>39</v>
      </c>
      <c r="C6" t="s">
        <v>73</v>
      </c>
      <c r="D6" t="s">
        <v>74</v>
      </c>
      <c r="E6" t="s">
        <v>85</v>
      </c>
      <c r="F6">
        <f>VLOOKUP(Template!A6,Female!A:G,7,0)</f>
        <v>33.200000000000003</v>
      </c>
    </row>
    <row r="7" spans="1:6" x14ac:dyDescent="0.3">
      <c r="A7" t="s">
        <v>38</v>
      </c>
      <c r="B7" t="s">
        <v>39</v>
      </c>
      <c r="C7" t="s">
        <v>73</v>
      </c>
      <c r="D7" t="s">
        <v>74</v>
      </c>
      <c r="E7" t="s">
        <v>86</v>
      </c>
      <c r="F7">
        <f>VLOOKUP(Template!A7,Female!A:H,8,0)</f>
        <v>8</v>
      </c>
    </row>
    <row r="8" spans="1:6" x14ac:dyDescent="0.3">
      <c r="A8" t="s">
        <v>38</v>
      </c>
      <c r="B8" t="s">
        <v>39</v>
      </c>
      <c r="C8" t="s">
        <v>73</v>
      </c>
      <c r="D8" t="s">
        <v>75</v>
      </c>
      <c r="E8" t="s">
        <v>87</v>
      </c>
      <c r="F8">
        <f>VLOOKUP(Template!A8,Female!A:I,9,0)</f>
        <v>3.2</v>
      </c>
    </row>
    <row r="9" spans="1:6" x14ac:dyDescent="0.3">
      <c r="A9" t="s">
        <v>38</v>
      </c>
      <c r="B9" t="s">
        <v>39</v>
      </c>
      <c r="C9" t="s">
        <v>73</v>
      </c>
      <c r="D9" t="s">
        <v>75</v>
      </c>
      <c r="E9" t="s">
        <v>88</v>
      </c>
      <c r="F9">
        <f>VLOOKUP(Template!A9,Female!A:J,10,0)</f>
        <v>0.4</v>
      </c>
    </row>
    <row r="10" spans="1:6" x14ac:dyDescent="0.3">
      <c r="A10" t="s">
        <v>38</v>
      </c>
      <c r="B10" t="s">
        <v>39</v>
      </c>
      <c r="C10" t="s">
        <v>73</v>
      </c>
      <c r="D10" t="s">
        <v>75</v>
      </c>
      <c r="E10" t="s">
        <v>89</v>
      </c>
      <c r="F10">
        <f>VLOOKUP(Template!A10,Female!A:K,11,0)</f>
        <v>11.2</v>
      </c>
    </row>
    <row r="11" spans="1:6" x14ac:dyDescent="0.3">
      <c r="A11" t="s">
        <v>38</v>
      </c>
      <c r="B11" t="s">
        <v>39</v>
      </c>
      <c r="C11" t="s">
        <v>73</v>
      </c>
      <c r="D11" t="s">
        <v>75</v>
      </c>
      <c r="E11" t="s">
        <v>90</v>
      </c>
      <c r="F11">
        <f>VLOOKUP(Template!A11,Female!A:L,12,0)</f>
        <v>0.5</v>
      </c>
    </row>
    <row r="12" spans="1:6" x14ac:dyDescent="0.3">
      <c r="A12" t="s">
        <v>38</v>
      </c>
      <c r="B12" t="s">
        <v>39</v>
      </c>
      <c r="C12" t="s">
        <v>73</v>
      </c>
      <c r="D12" t="s">
        <v>74</v>
      </c>
      <c r="E12" t="s">
        <v>91</v>
      </c>
      <c r="F12">
        <f>VLOOKUP(Template!A12,Female!A:M,13,0)</f>
        <v>4.9000000000000004</v>
      </c>
    </row>
    <row r="13" spans="1:6" x14ac:dyDescent="0.3">
      <c r="A13" t="s">
        <v>38</v>
      </c>
      <c r="B13" t="s">
        <v>39</v>
      </c>
      <c r="C13" t="s">
        <v>73</v>
      </c>
      <c r="D13" t="s">
        <v>74</v>
      </c>
      <c r="E13" t="s">
        <v>92</v>
      </c>
      <c r="F13">
        <f>VLOOKUP(Template!A13,Female!A:N,14,0)</f>
        <v>0.9</v>
      </c>
    </row>
    <row r="14" spans="1:6" x14ac:dyDescent="0.3">
      <c r="A14" t="s">
        <v>38</v>
      </c>
      <c r="B14" t="s">
        <v>39</v>
      </c>
      <c r="C14" t="s">
        <v>73</v>
      </c>
      <c r="D14" t="s">
        <v>74</v>
      </c>
      <c r="E14" t="s">
        <v>93</v>
      </c>
      <c r="F14">
        <f>VLOOKUP(Template!A14,Female!A:O,15,0)</f>
        <v>2.4</v>
      </c>
    </row>
    <row r="15" spans="1:6" x14ac:dyDescent="0.3">
      <c r="A15" t="s">
        <v>38</v>
      </c>
      <c r="B15" t="s">
        <v>39</v>
      </c>
      <c r="C15" t="s">
        <v>73</v>
      </c>
      <c r="D15" t="s">
        <v>74</v>
      </c>
      <c r="E15" t="s">
        <v>94</v>
      </c>
      <c r="F15">
        <f>VLOOKUP(Template!A15,Female!A:P,16,0)</f>
        <v>0</v>
      </c>
    </row>
    <row r="16" spans="1:6" x14ac:dyDescent="0.3">
      <c r="A16" t="s">
        <v>38</v>
      </c>
      <c r="B16" t="s">
        <v>39</v>
      </c>
      <c r="C16" t="s">
        <v>73</v>
      </c>
      <c r="D16" t="s">
        <v>95</v>
      </c>
      <c r="E16" t="s">
        <v>98</v>
      </c>
      <c r="F16">
        <f>VLOOKUP(Template!A16,Female!A:Q,17,0)</f>
        <v>3.7</v>
      </c>
    </row>
    <row r="17" spans="1:6" x14ac:dyDescent="0.3">
      <c r="A17" t="s">
        <v>38</v>
      </c>
      <c r="B17" t="s">
        <v>39</v>
      </c>
      <c r="C17" t="s">
        <v>73</v>
      </c>
      <c r="D17" t="s">
        <v>95</v>
      </c>
      <c r="E17" t="s">
        <v>97</v>
      </c>
      <c r="F17">
        <f>VLOOKUP(Template!A17,Female!A:R,18,0)</f>
        <v>0.2</v>
      </c>
    </row>
    <row r="18" spans="1:6" x14ac:dyDescent="0.3">
      <c r="A18" t="s">
        <v>38</v>
      </c>
      <c r="B18" t="s">
        <v>39</v>
      </c>
      <c r="C18" t="s">
        <v>73</v>
      </c>
      <c r="D18" t="s">
        <v>95</v>
      </c>
      <c r="E18" t="s">
        <v>99</v>
      </c>
      <c r="F18">
        <f>VLOOKUP(Template!A18,Female!A:S,19,0)</f>
        <v>4.3</v>
      </c>
    </row>
    <row r="19" spans="1:6" x14ac:dyDescent="0.3">
      <c r="A19" t="s">
        <v>38</v>
      </c>
      <c r="B19" t="s">
        <v>39</v>
      </c>
      <c r="C19" t="s">
        <v>73</v>
      </c>
      <c r="D19" t="s">
        <v>95</v>
      </c>
      <c r="E19" t="s">
        <v>96</v>
      </c>
      <c r="F19">
        <f>VLOOKUP(Template!A19,Female!A:T,20,0)</f>
        <v>0</v>
      </c>
    </row>
    <row r="20" spans="1:6" x14ac:dyDescent="0.3">
      <c r="A20" t="s">
        <v>38</v>
      </c>
      <c r="B20" t="s">
        <v>39</v>
      </c>
      <c r="C20" t="s">
        <v>100</v>
      </c>
      <c r="D20" t="s">
        <v>101</v>
      </c>
      <c r="E20" t="s">
        <v>81</v>
      </c>
      <c r="F20">
        <f>VLOOKUP(Template!A20,Female!A:U,21,0)</f>
        <v>20.3</v>
      </c>
    </row>
    <row r="21" spans="1:6" x14ac:dyDescent="0.3">
      <c r="A21" t="s">
        <v>38</v>
      </c>
      <c r="B21" t="s">
        <v>39</v>
      </c>
      <c r="C21" t="s">
        <v>100</v>
      </c>
      <c r="D21" t="s">
        <v>101</v>
      </c>
      <c r="E21" t="s">
        <v>82</v>
      </c>
      <c r="F21">
        <f>VLOOKUP(Template!A21,Female!A:V,22,0)</f>
        <v>3.7</v>
      </c>
    </row>
    <row r="22" spans="1:6" x14ac:dyDescent="0.3">
      <c r="A22" t="s">
        <v>38</v>
      </c>
      <c r="B22" t="s">
        <v>39</v>
      </c>
      <c r="C22" t="s">
        <v>100</v>
      </c>
      <c r="D22" t="s">
        <v>101</v>
      </c>
      <c r="E22" t="s">
        <v>102</v>
      </c>
      <c r="F22">
        <f>VLOOKUP(Template!A22,Female!A:W,23,0)</f>
        <v>16.2</v>
      </c>
    </row>
    <row r="23" spans="1:6" x14ac:dyDescent="0.3">
      <c r="A23" t="s">
        <v>38</v>
      </c>
      <c r="B23" t="s">
        <v>39</v>
      </c>
      <c r="C23" t="s">
        <v>100</v>
      </c>
      <c r="D23" t="s">
        <v>101</v>
      </c>
      <c r="E23" t="s">
        <v>103</v>
      </c>
      <c r="F23">
        <f>VLOOKUP(Template!A23,Female!A:X,24,0)</f>
        <v>3.2</v>
      </c>
    </row>
    <row r="24" spans="1:6" x14ac:dyDescent="0.3">
      <c r="A24" t="s">
        <v>38</v>
      </c>
      <c r="B24" t="s">
        <v>39</v>
      </c>
      <c r="C24" t="s">
        <v>100</v>
      </c>
      <c r="D24" t="s">
        <v>101</v>
      </c>
      <c r="E24" t="s">
        <v>104</v>
      </c>
      <c r="F24">
        <f>VLOOKUP(Template!A24,Female!A:Y,25,0)</f>
        <v>8.5</v>
      </c>
    </row>
    <row r="25" spans="1:6" x14ac:dyDescent="0.3">
      <c r="A25" t="s">
        <v>38</v>
      </c>
      <c r="B25" t="s">
        <v>39</v>
      </c>
      <c r="C25" t="s">
        <v>100</v>
      </c>
      <c r="D25" t="s">
        <v>101</v>
      </c>
      <c r="E25" t="s">
        <v>105</v>
      </c>
      <c r="F25">
        <f>VLOOKUP(Template!A25,Female!A:Z,26,0)</f>
        <v>2.8</v>
      </c>
    </row>
    <row r="26" spans="1:6" x14ac:dyDescent="0.3">
      <c r="A26" t="s">
        <v>38</v>
      </c>
      <c r="B26" t="s">
        <v>39</v>
      </c>
      <c r="C26" t="s">
        <v>76</v>
      </c>
      <c r="D26" t="s">
        <v>78</v>
      </c>
      <c r="E26" t="s">
        <v>102</v>
      </c>
      <c r="F26">
        <f>VLOOKUP(Template!A26,Female!A:AA,27,0)</f>
        <v>20.7</v>
      </c>
    </row>
    <row r="27" spans="1:6" x14ac:dyDescent="0.3">
      <c r="A27" t="s">
        <v>38</v>
      </c>
      <c r="B27" t="s">
        <v>39</v>
      </c>
      <c r="C27" t="s">
        <v>76</v>
      </c>
      <c r="D27" t="s">
        <v>79</v>
      </c>
      <c r="E27" t="s">
        <v>102</v>
      </c>
      <c r="F27">
        <f>VLOOKUP(Template!A27,Female!A:AB,28,0)</f>
        <v>9.5</v>
      </c>
    </row>
    <row r="28" spans="1:6" x14ac:dyDescent="0.3">
      <c r="A28" t="s">
        <v>38</v>
      </c>
      <c r="B28" t="s">
        <v>39</v>
      </c>
      <c r="C28" t="s">
        <v>76</v>
      </c>
      <c r="D28" t="s">
        <v>77</v>
      </c>
      <c r="E28" t="s">
        <v>102</v>
      </c>
      <c r="F28">
        <f>VLOOKUP(Template!A28,Female!A:AC,29,0)</f>
        <v>16</v>
      </c>
    </row>
    <row r="29" spans="1:6" x14ac:dyDescent="0.3">
      <c r="A29" t="s">
        <v>38</v>
      </c>
      <c r="B29" t="s">
        <v>39</v>
      </c>
      <c r="C29" t="s">
        <v>76</v>
      </c>
      <c r="D29" t="s">
        <v>78</v>
      </c>
      <c r="E29" t="s">
        <v>103</v>
      </c>
      <c r="F29">
        <f>VLOOKUP(Template!A29,Female!A:AD,30,0)</f>
        <v>6.6</v>
      </c>
    </row>
    <row r="30" spans="1:6" x14ac:dyDescent="0.3">
      <c r="A30" t="s">
        <v>38</v>
      </c>
      <c r="B30" t="s">
        <v>39</v>
      </c>
      <c r="C30" t="s">
        <v>76</v>
      </c>
      <c r="D30" t="s">
        <v>79</v>
      </c>
      <c r="E30" t="s">
        <v>103</v>
      </c>
      <c r="F30">
        <f>VLOOKUP(Template!A30,Female!A:AE,31,0)</f>
        <v>0</v>
      </c>
    </row>
    <row r="31" spans="1:6" x14ac:dyDescent="0.3">
      <c r="A31" t="s">
        <v>38</v>
      </c>
      <c r="B31" t="s">
        <v>39</v>
      </c>
      <c r="C31" t="s">
        <v>76</v>
      </c>
      <c r="D31" t="s">
        <v>77</v>
      </c>
      <c r="E31" t="s">
        <v>103</v>
      </c>
      <c r="F31">
        <f>VLOOKUP(Template!A31,Female!A:AF,32,0)</f>
        <v>3.9</v>
      </c>
    </row>
    <row r="32" spans="1:6" x14ac:dyDescent="0.3">
      <c r="A32" t="s">
        <v>38</v>
      </c>
      <c r="B32" t="s">
        <v>39</v>
      </c>
      <c r="C32" t="s">
        <v>76</v>
      </c>
      <c r="D32" t="s">
        <v>78</v>
      </c>
      <c r="E32" t="s">
        <v>104</v>
      </c>
      <c r="F32">
        <f>VLOOKUP(Template!A31,Female!A:AG,33,0)</f>
        <v>10.9</v>
      </c>
    </row>
    <row r="33" spans="1:6" x14ac:dyDescent="0.3">
      <c r="A33" t="s">
        <v>38</v>
      </c>
      <c r="B33" t="s">
        <v>39</v>
      </c>
      <c r="C33" t="s">
        <v>76</v>
      </c>
      <c r="D33" t="s">
        <v>79</v>
      </c>
      <c r="E33" t="s">
        <v>104</v>
      </c>
      <c r="F33">
        <f>VLOOKUP(Template!A31,Female!A:AH,34,0)</f>
        <v>9.9</v>
      </c>
    </row>
    <row r="34" spans="1:6" x14ac:dyDescent="0.3">
      <c r="A34" t="s">
        <v>38</v>
      </c>
      <c r="B34" t="s">
        <v>39</v>
      </c>
      <c r="C34" t="s">
        <v>76</v>
      </c>
      <c r="D34" t="s">
        <v>77</v>
      </c>
      <c r="E34" t="s">
        <v>104</v>
      </c>
      <c r="F34">
        <f>VLOOKUP(Template!A32,Female!A:AI,35,0)</f>
        <v>10.5</v>
      </c>
    </row>
    <row r="35" spans="1:6" x14ac:dyDescent="0.3">
      <c r="A35" t="s">
        <v>38</v>
      </c>
      <c r="B35" t="s">
        <v>39</v>
      </c>
      <c r="C35" t="s">
        <v>76</v>
      </c>
      <c r="D35" t="s">
        <v>78</v>
      </c>
      <c r="E35" t="s">
        <v>105</v>
      </c>
      <c r="F35">
        <f>VLOOKUP(Template!A33,Female!A:AJ,36,0)</f>
        <v>2.2999999999999998</v>
      </c>
    </row>
    <row r="36" spans="1:6" x14ac:dyDescent="0.3">
      <c r="A36" t="s">
        <v>38</v>
      </c>
      <c r="B36" t="s">
        <v>39</v>
      </c>
      <c r="C36" t="s">
        <v>76</v>
      </c>
      <c r="D36" t="s">
        <v>79</v>
      </c>
      <c r="E36" t="s">
        <v>105</v>
      </c>
      <c r="F36">
        <f>VLOOKUP(Template!A34,Female!A:AK,37,0)</f>
        <v>3.3</v>
      </c>
    </row>
    <row r="37" spans="1:6" x14ac:dyDescent="0.3">
      <c r="A37" t="s">
        <v>38</v>
      </c>
      <c r="B37" t="s">
        <v>39</v>
      </c>
      <c r="C37" t="s">
        <v>76</v>
      </c>
      <c r="D37" t="s">
        <v>77</v>
      </c>
      <c r="E37" t="s">
        <v>105</v>
      </c>
      <c r="F37">
        <f>VLOOKUP(Template!A35,Female!A:AL,38,0)</f>
        <v>2.7</v>
      </c>
    </row>
    <row r="38" spans="1:6" x14ac:dyDescent="0.3">
      <c r="A38" t="s">
        <v>38</v>
      </c>
      <c r="B38" t="s">
        <v>40</v>
      </c>
      <c r="C38" t="s">
        <v>73</v>
      </c>
      <c r="D38" t="s">
        <v>74</v>
      </c>
      <c r="E38" t="s">
        <v>81</v>
      </c>
      <c r="F38">
        <f>VLOOKUP(Template!A38,Male!A:C,3,0)</f>
        <v>34.299999999999997</v>
      </c>
    </row>
    <row r="39" spans="1:6" x14ac:dyDescent="0.3">
      <c r="A39" t="s">
        <v>38</v>
      </c>
      <c r="B39" t="s">
        <v>40</v>
      </c>
      <c r="C39" t="s">
        <v>73</v>
      </c>
      <c r="D39" t="s">
        <v>74</v>
      </c>
      <c r="E39" t="s">
        <v>82</v>
      </c>
      <c r="F39">
        <f>VLOOKUP(Template!A39,Male!A:D,4,0)</f>
        <v>15.4</v>
      </c>
    </row>
    <row r="40" spans="1:6" x14ac:dyDescent="0.3">
      <c r="A40" t="s">
        <v>38</v>
      </c>
      <c r="B40" t="s">
        <v>40</v>
      </c>
      <c r="C40" t="s">
        <v>73</v>
      </c>
      <c r="D40" t="s">
        <v>74</v>
      </c>
      <c r="E40" t="s">
        <v>83</v>
      </c>
      <c r="F40">
        <f>VLOOKUP(Template!A40,Male!A:E,5,0)</f>
        <v>18.899999999999999</v>
      </c>
    </row>
    <row r="41" spans="1:6" x14ac:dyDescent="0.3">
      <c r="A41" t="s">
        <v>38</v>
      </c>
      <c r="B41" t="s">
        <v>40</v>
      </c>
      <c r="C41" t="s">
        <v>73</v>
      </c>
      <c r="D41" t="s">
        <v>74</v>
      </c>
      <c r="E41" t="s">
        <v>84</v>
      </c>
      <c r="F41">
        <f>VLOOKUP(Template!A41,Male!A:F,6,0)</f>
        <v>5.5</v>
      </c>
    </row>
    <row r="42" spans="1:6" x14ac:dyDescent="0.3">
      <c r="A42" t="s">
        <v>38</v>
      </c>
      <c r="B42" t="s">
        <v>40</v>
      </c>
      <c r="C42" t="s">
        <v>73</v>
      </c>
      <c r="D42" t="s">
        <v>74</v>
      </c>
      <c r="E42" t="s">
        <v>85</v>
      </c>
      <c r="F42">
        <f>VLOOKUP(Template!A42,Male!A:G,7,0)</f>
        <v>33.700000000000003</v>
      </c>
    </row>
    <row r="43" spans="1:6" x14ac:dyDescent="0.3">
      <c r="A43" t="s">
        <v>38</v>
      </c>
      <c r="B43" t="s">
        <v>40</v>
      </c>
      <c r="C43" t="s">
        <v>73</v>
      </c>
      <c r="D43" t="s">
        <v>74</v>
      </c>
      <c r="E43" t="s">
        <v>86</v>
      </c>
      <c r="F43">
        <f>VLOOKUP(Template!A43,Male!A:H,8,0)</f>
        <v>11.5</v>
      </c>
    </row>
    <row r="44" spans="1:6" x14ac:dyDescent="0.3">
      <c r="A44" t="s">
        <v>38</v>
      </c>
      <c r="B44" t="s">
        <v>40</v>
      </c>
      <c r="C44" t="s">
        <v>73</v>
      </c>
      <c r="D44" t="s">
        <v>75</v>
      </c>
      <c r="E44" t="s">
        <v>87</v>
      </c>
      <c r="F44">
        <f>VLOOKUP(Template!A44,Male!A:I,9,0)</f>
        <v>4.5999999999999996</v>
      </c>
    </row>
    <row r="45" spans="1:6" x14ac:dyDescent="0.3">
      <c r="A45" t="s">
        <v>38</v>
      </c>
      <c r="B45" t="s">
        <v>40</v>
      </c>
      <c r="C45" t="s">
        <v>73</v>
      </c>
      <c r="D45" t="s">
        <v>75</v>
      </c>
      <c r="E45" t="s">
        <v>88</v>
      </c>
      <c r="F45">
        <f>VLOOKUP(Template!A45,Male!A:J,10,0)</f>
        <v>1.2</v>
      </c>
    </row>
    <row r="46" spans="1:6" x14ac:dyDescent="0.3">
      <c r="A46" t="s">
        <v>38</v>
      </c>
      <c r="B46" t="s">
        <v>40</v>
      </c>
      <c r="C46" t="s">
        <v>73</v>
      </c>
      <c r="D46" t="s">
        <v>75</v>
      </c>
      <c r="E46" t="s">
        <v>89</v>
      </c>
      <c r="F46">
        <f>VLOOKUP(Template!A46,Male!A:K,11,0)</f>
        <v>11</v>
      </c>
    </row>
    <row r="47" spans="1:6" x14ac:dyDescent="0.3">
      <c r="A47" t="s">
        <v>38</v>
      </c>
      <c r="B47" t="s">
        <v>40</v>
      </c>
      <c r="C47" t="s">
        <v>73</v>
      </c>
      <c r="D47" t="s">
        <v>75</v>
      </c>
      <c r="E47" t="s">
        <v>90</v>
      </c>
      <c r="F47">
        <f>VLOOKUP(Template!A47,Male!A:L,12,0)</f>
        <v>2.7</v>
      </c>
    </row>
    <row r="48" spans="1:6" x14ac:dyDescent="0.3">
      <c r="A48" t="s">
        <v>38</v>
      </c>
      <c r="B48" t="s">
        <v>40</v>
      </c>
      <c r="C48" t="s">
        <v>73</v>
      </c>
      <c r="D48" t="s">
        <v>74</v>
      </c>
      <c r="E48" t="s">
        <v>91</v>
      </c>
      <c r="F48">
        <f>VLOOKUP(Template!A48,Male!A:M,13,0)</f>
        <v>3.9</v>
      </c>
    </row>
    <row r="49" spans="1:6" x14ac:dyDescent="0.3">
      <c r="A49" t="s">
        <v>38</v>
      </c>
      <c r="B49" t="s">
        <v>40</v>
      </c>
      <c r="C49" t="s">
        <v>73</v>
      </c>
      <c r="D49" t="s">
        <v>74</v>
      </c>
      <c r="E49" t="s">
        <v>92</v>
      </c>
      <c r="F49">
        <f>VLOOKUP(Template!A49,Male!A:N,14,0)</f>
        <v>0.2</v>
      </c>
    </row>
    <row r="50" spans="1:6" x14ac:dyDescent="0.3">
      <c r="A50" t="s">
        <v>38</v>
      </c>
      <c r="B50" t="s">
        <v>40</v>
      </c>
      <c r="C50" t="s">
        <v>73</v>
      </c>
      <c r="D50" t="s">
        <v>74</v>
      </c>
      <c r="E50" t="s">
        <v>93</v>
      </c>
      <c r="F50">
        <f>VLOOKUP(Template!A50,Male!A:O,15,0)</f>
        <v>2.2999999999999998</v>
      </c>
    </row>
    <row r="51" spans="1:6" x14ac:dyDescent="0.3">
      <c r="A51" t="s">
        <v>38</v>
      </c>
      <c r="B51" t="s">
        <v>40</v>
      </c>
      <c r="C51" t="s">
        <v>73</v>
      </c>
      <c r="D51" t="s">
        <v>74</v>
      </c>
      <c r="E51" t="s">
        <v>94</v>
      </c>
      <c r="F51">
        <f>VLOOKUP(Template!A51,Male!A:P,16,0)</f>
        <v>0.2</v>
      </c>
    </row>
    <row r="52" spans="1:6" x14ac:dyDescent="0.3">
      <c r="A52" t="s">
        <v>38</v>
      </c>
      <c r="B52" t="s">
        <v>40</v>
      </c>
      <c r="C52" t="s">
        <v>73</v>
      </c>
      <c r="D52" t="s">
        <v>95</v>
      </c>
      <c r="E52" t="s">
        <v>98</v>
      </c>
      <c r="F52">
        <f>VLOOKUP(Template!A52,Male!A:Q,17,0)</f>
        <v>3.2</v>
      </c>
    </row>
    <row r="53" spans="1:6" x14ac:dyDescent="0.3">
      <c r="A53" t="s">
        <v>38</v>
      </c>
      <c r="B53" t="s">
        <v>40</v>
      </c>
      <c r="C53" t="s">
        <v>73</v>
      </c>
      <c r="D53" t="s">
        <v>95</v>
      </c>
      <c r="E53" t="s">
        <v>97</v>
      </c>
      <c r="F53">
        <f>VLOOKUP(Template!A53,Male!A:R,18,0)</f>
        <v>0</v>
      </c>
    </row>
    <row r="54" spans="1:6" x14ac:dyDescent="0.3">
      <c r="A54" t="s">
        <v>38</v>
      </c>
      <c r="B54" t="s">
        <v>40</v>
      </c>
      <c r="C54" t="s">
        <v>73</v>
      </c>
      <c r="D54" t="s">
        <v>95</v>
      </c>
      <c r="E54" t="s">
        <v>99</v>
      </c>
      <c r="F54">
        <f>VLOOKUP(Template!A54,Male!A:S,19,0)</f>
        <v>8.1999999999999993</v>
      </c>
    </row>
    <row r="55" spans="1:6" x14ac:dyDescent="0.3">
      <c r="A55" t="s">
        <v>38</v>
      </c>
      <c r="B55" t="s">
        <v>40</v>
      </c>
      <c r="C55" t="s">
        <v>73</v>
      </c>
      <c r="D55" t="s">
        <v>95</v>
      </c>
      <c r="E55" t="s">
        <v>96</v>
      </c>
      <c r="F55">
        <f>VLOOKUP(Template!A55,Male!A:T,20,0)</f>
        <v>0.2</v>
      </c>
    </row>
    <row r="56" spans="1:6" x14ac:dyDescent="0.3">
      <c r="A56" t="s">
        <v>38</v>
      </c>
      <c r="B56" t="s">
        <v>40</v>
      </c>
      <c r="C56" t="s">
        <v>100</v>
      </c>
      <c r="D56" t="s">
        <v>101</v>
      </c>
      <c r="E56" t="s">
        <v>81</v>
      </c>
      <c r="F56">
        <f>VLOOKUP(Template!A56,Male!A:U,21,0)</f>
        <v>22.1</v>
      </c>
    </row>
    <row r="57" spans="1:6" x14ac:dyDescent="0.3">
      <c r="A57" t="s">
        <v>38</v>
      </c>
      <c r="B57" t="s">
        <v>40</v>
      </c>
      <c r="C57" t="s">
        <v>100</v>
      </c>
      <c r="D57" t="s">
        <v>101</v>
      </c>
      <c r="E57" t="s">
        <v>82</v>
      </c>
      <c r="F57">
        <f>VLOOKUP(Template!A57,Male!A:V,22,0)</f>
        <v>4.9000000000000004</v>
      </c>
    </row>
    <row r="58" spans="1:6" x14ac:dyDescent="0.3">
      <c r="A58" t="s">
        <v>38</v>
      </c>
      <c r="B58" t="s">
        <v>40</v>
      </c>
      <c r="C58" t="s">
        <v>100</v>
      </c>
      <c r="D58" t="s">
        <v>101</v>
      </c>
      <c r="E58" t="s">
        <v>102</v>
      </c>
      <c r="F58">
        <f>VLOOKUP(Template!A58,Male!A:W,23,0)</f>
        <v>25.1</v>
      </c>
    </row>
    <row r="59" spans="1:6" x14ac:dyDescent="0.3">
      <c r="A59" t="s">
        <v>38</v>
      </c>
      <c r="B59" t="s">
        <v>40</v>
      </c>
      <c r="C59" t="s">
        <v>100</v>
      </c>
      <c r="D59" t="s">
        <v>101</v>
      </c>
      <c r="E59" t="s">
        <v>103</v>
      </c>
      <c r="F59">
        <f>VLOOKUP(Template!A59,Male!A:X,24,0)</f>
        <v>6.2</v>
      </c>
    </row>
    <row r="60" spans="1:6" x14ac:dyDescent="0.3">
      <c r="A60" t="s">
        <v>38</v>
      </c>
      <c r="B60" t="s">
        <v>40</v>
      </c>
      <c r="C60" t="s">
        <v>100</v>
      </c>
      <c r="D60" t="s">
        <v>101</v>
      </c>
      <c r="E60" t="s">
        <v>104</v>
      </c>
      <c r="F60">
        <f>VLOOKUP(Template!A60,Male!A:Y,25,0)</f>
        <v>8</v>
      </c>
    </row>
    <row r="61" spans="1:6" x14ac:dyDescent="0.3">
      <c r="A61" t="s">
        <v>38</v>
      </c>
      <c r="B61" t="s">
        <v>40</v>
      </c>
      <c r="C61" t="s">
        <v>100</v>
      </c>
      <c r="D61" t="s">
        <v>101</v>
      </c>
      <c r="E61" t="s">
        <v>105</v>
      </c>
      <c r="F61">
        <f>VLOOKUP(Template!A61,Male!A:Z,26,0)</f>
        <v>3.8</v>
      </c>
    </row>
    <row r="62" spans="1:6" x14ac:dyDescent="0.3">
      <c r="A62" t="s">
        <v>38</v>
      </c>
      <c r="B62" t="s">
        <v>40</v>
      </c>
      <c r="C62" t="s">
        <v>76</v>
      </c>
      <c r="D62" t="s">
        <v>78</v>
      </c>
      <c r="E62" t="s">
        <v>102</v>
      </c>
      <c r="F62">
        <f>VLOOKUP(Template!A62,Male!A:AA,27,0)</f>
        <v>24</v>
      </c>
    </row>
    <row r="63" spans="1:6" x14ac:dyDescent="0.3">
      <c r="A63" t="s">
        <v>38</v>
      </c>
      <c r="B63" t="s">
        <v>40</v>
      </c>
      <c r="C63" t="s">
        <v>76</v>
      </c>
      <c r="D63" t="s">
        <v>79</v>
      </c>
      <c r="E63" t="s">
        <v>102</v>
      </c>
      <c r="F63">
        <f>VLOOKUP(Template!A63,Male!A:AB,28,0)</f>
        <v>21.6</v>
      </c>
    </row>
    <row r="64" spans="1:6" x14ac:dyDescent="0.3">
      <c r="A64" t="s">
        <v>38</v>
      </c>
      <c r="B64" t="s">
        <v>40</v>
      </c>
      <c r="C64" t="s">
        <v>76</v>
      </c>
      <c r="D64" t="s">
        <v>77</v>
      </c>
      <c r="E64" t="s">
        <v>102</v>
      </c>
      <c r="F64">
        <f>VLOOKUP(Template!A64,Male!A:AC,29,0)</f>
        <v>22.8</v>
      </c>
    </row>
    <row r="65" spans="1:6" x14ac:dyDescent="0.3">
      <c r="A65" t="s">
        <v>38</v>
      </c>
      <c r="B65" t="s">
        <v>40</v>
      </c>
      <c r="C65" t="s">
        <v>76</v>
      </c>
      <c r="D65" t="s">
        <v>78</v>
      </c>
      <c r="E65" t="s">
        <v>103</v>
      </c>
      <c r="F65">
        <f>VLOOKUP(Template!A65,Male!A:AD,30,0)</f>
        <v>8.6999999999999993</v>
      </c>
    </row>
    <row r="66" spans="1:6" x14ac:dyDescent="0.3">
      <c r="A66" t="s">
        <v>38</v>
      </c>
      <c r="B66" t="s">
        <v>40</v>
      </c>
      <c r="C66" t="s">
        <v>76</v>
      </c>
      <c r="D66" t="s">
        <v>79</v>
      </c>
      <c r="E66" t="s">
        <v>103</v>
      </c>
      <c r="F66">
        <f>VLOOKUP(Template!A66,Male!A:AE,31,0)</f>
        <v>4.8</v>
      </c>
    </row>
    <row r="67" spans="1:6" x14ac:dyDescent="0.3">
      <c r="A67" t="s">
        <v>38</v>
      </c>
      <c r="B67" t="s">
        <v>40</v>
      </c>
      <c r="C67" t="s">
        <v>76</v>
      </c>
      <c r="D67" t="s">
        <v>77</v>
      </c>
      <c r="E67" t="s">
        <v>103</v>
      </c>
      <c r="F67">
        <f>VLOOKUP(Template!A67,Male!A:AF,32,0)</f>
        <v>6.7</v>
      </c>
    </row>
    <row r="68" spans="1:6" x14ac:dyDescent="0.3">
      <c r="A68" t="s">
        <v>38</v>
      </c>
      <c r="B68" t="s">
        <v>40</v>
      </c>
      <c r="C68" t="s">
        <v>76</v>
      </c>
      <c r="D68" t="s">
        <v>78</v>
      </c>
      <c r="E68" t="s">
        <v>104</v>
      </c>
      <c r="F68">
        <f>VLOOKUP(Template!A67,Male!A:AG,33,0)</f>
        <v>7.9</v>
      </c>
    </row>
    <row r="69" spans="1:6" x14ac:dyDescent="0.3">
      <c r="A69" t="s">
        <v>38</v>
      </c>
      <c r="B69" t="s">
        <v>40</v>
      </c>
      <c r="C69" t="s">
        <v>76</v>
      </c>
      <c r="D69" t="s">
        <v>79</v>
      </c>
      <c r="E69" t="s">
        <v>104</v>
      </c>
      <c r="F69">
        <f>VLOOKUP(Template!A67,Male!A:AH,34,0)</f>
        <v>7.2</v>
      </c>
    </row>
    <row r="70" spans="1:6" x14ac:dyDescent="0.3">
      <c r="A70" t="s">
        <v>38</v>
      </c>
      <c r="B70" t="s">
        <v>40</v>
      </c>
      <c r="C70" t="s">
        <v>76</v>
      </c>
      <c r="D70" t="s">
        <v>77</v>
      </c>
      <c r="E70" t="s">
        <v>104</v>
      </c>
      <c r="F70">
        <f>VLOOKUP(Template!A68,Male!A:AI,35,0)</f>
        <v>7.6</v>
      </c>
    </row>
    <row r="71" spans="1:6" x14ac:dyDescent="0.3">
      <c r="A71" t="s">
        <v>38</v>
      </c>
      <c r="B71" t="s">
        <v>40</v>
      </c>
      <c r="C71" t="s">
        <v>76</v>
      </c>
      <c r="D71" t="s">
        <v>78</v>
      </c>
      <c r="E71" t="s">
        <v>105</v>
      </c>
      <c r="F71">
        <f>VLOOKUP(Template!A69,Male!A:AJ,36,0)</f>
        <v>2.6</v>
      </c>
    </row>
    <row r="72" spans="1:6" x14ac:dyDescent="0.3">
      <c r="A72" t="s">
        <v>38</v>
      </c>
      <c r="B72" t="s">
        <v>40</v>
      </c>
      <c r="C72" t="s">
        <v>76</v>
      </c>
      <c r="D72" t="s">
        <v>79</v>
      </c>
      <c r="E72" t="s">
        <v>105</v>
      </c>
      <c r="F72">
        <f>VLOOKUP(Template!A70,Male!A:AK,37,0)</f>
        <v>0.9</v>
      </c>
    </row>
    <row r="73" spans="1:6" x14ac:dyDescent="0.3">
      <c r="A73" t="s">
        <v>38</v>
      </c>
      <c r="B73" t="s">
        <v>40</v>
      </c>
      <c r="C73" t="s">
        <v>76</v>
      </c>
      <c r="D73" t="s">
        <v>77</v>
      </c>
      <c r="E73" t="s">
        <v>105</v>
      </c>
      <c r="F73">
        <f>VLOOKUP(Template!A71,Male!A:AL,38,0)</f>
        <v>1.7</v>
      </c>
    </row>
    <row r="74" spans="1:6" x14ac:dyDescent="0.3">
      <c r="A74" t="s">
        <v>41</v>
      </c>
      <c r="B74" t="s">
        <v>39</v>
      </c>
      <c r="C74" t="s">
        <v>73</v>
      </c>
      <c r="D74" t="s">
        <v>74</v>
      </c>
      <c r="E74" t="s">
        <v>81</v>
      </c>
      <c r="F74">
        <f>VLOOKUP(Template!A74,Female!A:C,3,0)</f>
        <v>26.2</v>
      </c>
    </row>
    <row r="75" spans="1:6" x14ac:dyDescent="0.3">
      <c r="A75" t="s">
        <v>41</v>
      </c>
      <c r="B75" t="s">
        <v>39</v>
      </c>
      <c r="C75" t="s">
        <v>73</v>
      </c>
      <c r="D75" t="s">
        <v>74</v>
      </c>
      <c r="E75" t="s">
        <v>82</v>
      </c>
      <c r="F75">
        <f>VLOOKUP(Template!A75,Female!A:D,4,0)</f>
        <v>8.3000000000000007</v>
      </c>
    </row>
    <row r="76" spans="1:6" x14ac:dyDescent="0.3">
      <c r="A76" t="s">
        <v>41</v>
      </c>
      <c r="B76" t="s">
        <v>39</v>
      </c>
      <c r="C76" t="s">
        <v>73</v>
      </c>
      <c r="D76" t="s">
        <v>74</v>
      </c>
      <c r="E76" t="s">
        <v>83</v>
      </c>
      <c r="F76">
        <f>VLOOKUP(Template!A76,Female!A:E,5,0)</f>
        <v>6.3</v>
      </c>
    </row>
    <row r="77" spans="1:6" x14ac:dyDescent="0.3">
      <c r="A77" t="s">
        <v>41</v>
      </c>
      <c r="B77" t="s">
        <v>39</v>
      </c>
      <c r="C77" t="s">
        <v>73</v>
      </c>
      <c r="D77" t="s">
        <v>74</v>
      </c>
      <c r="E77" t="s">
        <v>84</v>
      </c>
      <c r="F77">
        <f>VLOOKUP(Template!A77,Female!A:F,6,0)</f>
        <v>1.7</v>
      </c>
    </row>
    <row r="78" spans="1:6" x14ac:dyDescent="0.3">
      <c r="A78" t="s">
        <v>41</v>
      </c>
      <c r="B78" t="s">
        <v>39</v>
      </c>
      <c r="C78" t="s">
        <v>73</v>
      </c>
      <c r="D78" t="s">
        <v>74</v>
      </c>
      <c r="E78" t="s">
        <v>85</v>
      </c>
      <c r="F78">
        <f>VLOOKUP(Template!A78,Female!A:G,7,0)</f>
        <v>14.3</v>
      </c>
    </row>
    <row r="79" spans="1:6" x14ac:dyDescent="0.3">
      <c r="A79" t="s">
        <v>41</v>
      </c>
      <c r="B79" t="s">
        <v>39</v>
      </c>
      <c r="C79" t="s">
        <v>73</v>
      </c>
      <c r="D79" t="s">
        <v>74</v>
      </c>
      <c r="E79" t="s">
        <v>86</v>
      </c>
      <c r="F79">
        <f>VLOOKUP(Template!A79,Female!A:H,8,0)</f>
        <v>2.1</v>
      </c>
    </row>
    <row r="80" spans="1:6" x14ac:dyDescent="0.3">
      <c r="A80" t="s">
        <v>41</v>
      </c>
      <c r="B80" t="s">
        <v>39</v>
      </c>
      <c r="C80" t="s">
        <v>73</v>
      </c>
      <c r="D80" t="s">
        <v>75</v>
      </c>
      <c r="E80" t="s">
        <v>87</v>
      </c>
      <c r="F80">
        <f>VLOOKUP(Template!A80,Female!A:I,9,0)</f>
        <v>1.7</v>
      </c>
    </row>
    <row r="81" spans="1:6" x14ac:dyDescent="0.3">
      <c r="A81" t="s">
        <v>41</v>
      </c>
      <c r="B81" t="s">
        <v>39</v>
      </c>
      <c r="C81" t="s">
        <v>73</v>
      </c>
      <c r="D81" t="s">
        <v>75</v>
      </c>
      <c r="E81" t="s">
        <v>88</v>
      </c>
      <c r="F81">
        <f>VLOOKUP(Template!A81,Female!A:J,10,0)</f>
        <v>0.1</v>
      </c>
    </row>
    <row r="82" spans="1:6" x14ac:dyDescent="0.3">
      <c r="A82" t="s">
        <v>41</v>
      </c>
      <c r="B82" t="s">
        <v>39</v>
      </c>
      <c r="C82" t="s">
        <v>73</v>
      </c>
      <c r="D82" t="s">
        <v>75</v>
      </c>
      <c r="E82" t="s">
        <v>89</v>
      </c>
      <c r="F82">
        <f>VLOOKUP(Template!A82,Female!A:K,11,0)</f>
        <v>2.6</v>
      </c>
    </row>
    <row r="83" spans="1:6" x14ac:dyDescent="0.3">
      <c r="A83" t="s">
        <v>41</v>
      </c>
      <c r="B83" t="s">
        <v>39</v>
      </c>
      <c r="C83" t="s">
        <v>73</v>
      </c>
      <c r="D83" t="s">
        <v>75</v>
      </c>
      <c r="E83" t="s">
        <v>90</v>
      </c>
      <c r="F83">
        <f>VLOOKUP(Template!A83,Female!A:L,12,0)</f>
        <v>0.1</v>
      </c>
    </row>
    <row r="84" spans="1:6" x14ac:dyDescent="0.3">
      <c r="A84" t="s">
        <v>41</v>
      </c>
      <c r="B84" t="s">
        <v>39</v>
      </c>
      <c r="C84" t="s">
        <v>73</v>
      </c>
      <c r="D84" t="s">
        <v>74</v>
      </c>
      <c r="E84" t="s">
        <v>91</v>
      </c>
      <c r="F84">
        <f>VLOOKUP(Template!A84,Female!A:M,13,0)</f>
        <v>6.8</v>
      </c>
    </row>
    <row r="85" spans="1:6" x14ac:dyDescent="0.3">
      <c r="A85" t="s">
        <v>41</v>
      </c>
      <c r="B85" t="s">
        <v>39</v>
      </c>
      <c r="C85" t="s">
        <v>73</v>
      </c>
      <c r="D85" t="s">
        <v>74</v>
      </c>
      <c r="E85" t="s">
        <v>92</v>
      </c>
      <c r="F85">
        <f>VLOOKUP(Template!A85,Female!A:N,14,0)</f>
        <v>0.5</v>
      </c>
    </row>
    <row r="86" spans="1:6" x14ac:dyDescent="0.3">
      <c r="A86" t="s">
        <v>41</v>
      </c>
      <c r="B86" t="s">
        <v>39</v>
      </c>
      <c r="C86" t="s">
        <v>73</v>
      </c>
      <c r="D86" t="s">
        <v>74</v>
      </c>
      <c r="E86" t="s">
        <v>93</v>
      </c>
      <c r="F86">
        <f>VLOOKUP(Template!A86,Female!A:O,15,0)</f>
        <v>2.2000000000000002</v>
      </c>
    </row>
    <row r="87" spans="1:6" x14ac:dyDescent="0.3">
      <c r="A87" t="s">
        <v>41</v>
      </c>
      <c r="B87" t="s">
        <v>39</v>
      </c>
      <c r="C87" t="s">
        <v>73</v>
      </c>
      <c r="D87" t="s">
        <v>74</v>
      </c>
      <c r="E87" t="s">
        <v>94</v>
      </c>
      <c r="F87">
        <f>VLOOKUP(Template!A87,Female!A:P,16,0)</f>
        <v>0.6</v>
      </c>
    </row>
    <row r="88" spans="1:6" x14ac:dyDescent="0.3">
      <c r="A88" t="s">
        <v>41</v>
      </c>
      <c r="B88" t="s">
        <v>39</v>
      </c>
      <c r="C88" t="s">
        <v>73</v>
      </c>
      <c r="D88" t="s">
        <v>95</v>
      </c>
      <c r="E88" t="s">
        <v>98</v>
      </c>
      <c r="F88">
        <f>VLOOKUP(Template!A88,Female!A:Q,17,0)</f>
        <v>5.4</v>
      </c>
    </row>
    <row r="89" spans="1:6" x14ac:dyDescent="0.3">
      <c r="A89" t="s">
        <v>41</v>
      </c>
      <c r="B89" t="s">
        <v>39</v>
      </c>
      <c r="C89" t="s">
        <v>73</v>
      </c>
      <c r="D89" t="s">
        <v>95</v>
      </c>
      <c r="E89" t="s">
        <v>97</v>
      </c>
      <c r="F89">
        <f>VLOOKUP(Template!A89,Female!A:R,18,0)</f>
        <v>0.6</v>
      </c>
    </row>
    <row r="90" spans="1:6" x14ac:dyDescent="0.3">
      <c r="A90" t="s">
        <v>41</v>
      </c>
      <c r="B90" t="s">
        <v>39</v>
      </c>
      <c r="C90" t="s">
        <v>73</v>
      </c>
      <c r="D90" t="s">
        <v>95</v>
      </c>
      <c r="E90" t="s">
        <v>99</v>
      </c>
      <c r="F90">
        <f>VLOOKUP(Template!A90,Female!A:S,19,0)</f>
        <v>2.6</v>
      </c>
    </row>
    <row r="91" spans="1:6" x14ac:dyDescent="0.3">
      <c r="A91" t="s">
        <v>41</v>
      </c>
      <c r="B91" t="s">
        <v>39</v>
      </c>
      <c r="C91" t="s">
        <v>73</v>
      </c>
      <c r="D91" t="s">
        <v>95</v>
      </c>
      <c r="E91" t="s">
        <v>96</v>
      </c>
      <c r="F91">
        <f>VLOOKUP(Template!A91,Female!A:T,20,0)</f>
        <v>0.4</v>
      </c>
    </row>
    <row r="92" spans="1:6" x14ac:dyDescent="0.3">
      <c r="A92" t="s">
        <v>41</v>
      </c>
      <c r="B92" t="s">
        <v>39</v>
      </c>
      <c r="C92" t="s">
        <v>100</v>
      </c>
      <c r="D92" t="s">
        <v>101</v>
      </c>
      <c r="E92" t="s">
        <v>81</v>
      </c>
      <c r="F92">
        <f>VLOOKUP(Template!A92,Female!A:U,21,0)</f>
        <v>15.2</v>
      </c>
    </row>
    <row r="93" spans="1:6" x14ac:dyDescent="0.3">
      <c r="A93" t="s">
        <v>41</v>
      </c>
      <c r="B93" t="s">
        <v>39</v>
      </c>
      <c r="C93" t="s">
        <v>100</v>
      </c>
      <c r="D93" t="s">
        <v>101</v>
      </c>
      <c r="E93" t="s">
        <v>82</v>
      </c>
      <c r="F93">
        <f>VLOOKUP(Template!A93,Female!A:V,22,0)</f>
        <v>3.4</v>
      </c>
    </row>
    <row r="94" spans="1:6" x14ac:dyDescent="0.3">
      <c r="A94" t="s">
        <v>41</v>
      </c>
      <c r="B94" t="s">
        <v>39</v>
      </c>
      <c r="C94" t="s">
        <v>100</v>
      </c>
      <c r="D94" t="s">
        <v>101</v>
      </c>
      <c r="E94" t="s">
        <v>102</v>
      </c>
      <c r="F94">
        <f>VLOOKUP(Template!A94,Female!A:W,23,0)</f>
        <v>9.9</v>
      </c>
    </row>
    <row r="95" spans="1:6" x14ac:dyDescent="0.3">
      <c r="A95" t="s">
        <v>41</v>
      </c>
      <c r="B95" t="s">
        <v>39</v>
      </c>
      <c r="C95" t="s">
        <v>100</v>
      </c>
      <c r="D95" t="s">
        <v>101</v>
      </c>
      <c r="E95" t="s">
        <v>103</v>
      </c>
      <c r="F95">
        <f>VLOOKUP(Template!A95,Female!A:X,24,0)</f>
        <v>2.7</v>
      </c>
    </row>
    <row r="96" spans="1:6" x14ac:dyDescent="0.3">
      <c r="A96" t="s">
        <v>41</v>
      </c>
      <c r="B96" t="s">
        <v>39</v>
      </c>
      <c r="C96" t="s">
        <v>100</v>
      </c>
      <c r="D96" t="s">
        <v>101</v>
      </c>
      <c r="E96" t="s">
        <v>104</v>
      </c>
      <c r="F96">
        <f>VLOOKUP(Template!A96,Female!A:Y,25,0)</f>
        <v>9.1</v>
      </c>
    </row>
    <row r="97" spans="1:6" x14ac:dyDescent="0.3">
      <c r="A97" t="s">
        <v>41</v>
      </c>
      <c r="B97" t="s">
        <v>39</v>
      </c>
      <c r="C97" t="s">
        <v>100</v>
      </c>
      <c r="D97" t="s">
        <v>101</v>
      </c>
      <c r="E97" t="s">
        <v>105</v>
      </c>
      <c r="F97">
        <f>VLOOKUP(Template!A97,Female!A:Z,26,0)</f>
        <v>2.7</v>
      </c>
    </row>
    <row r="98" spans="1:6" x14ac:dyDescent="0.3">
      <c r="A98" t="s">
        <v>41</v>
      </c>
      <c r="B98" t="s">
        <v>39</v>
      </c>
      <c r="C98" t="s">
        <v>76</v>
      </c>
      <c r="D98" t="s">
        <v>78</v>
      </c>
      <c r="E98" t="s">
        <v>102</v>
      </c>
      <c r="F98">
        <f>VLOOKUP(Template!A98,Female!A:AA,27,0)</f>
        <v>6.5</v>
      </c>
    </row>
    <row r="99" spans="1:6" x14ac:dyDescent="0.3">
      <c r="A99" t="s">
        <v>41</v>
      </c>
      <c r="B99" t="s">
        <v>39</v>
      </c>
      <c r="C99" t="s">
        <v>76</v>
      </c>
      <c r="D99" t="s">
        <v>79</v>
      </c>
      <c r="E99" t="s">
        <v>102</v>
      </c>
      <c r="F99">
        <f>VLOOKUP(Template!A99,Female!A:AB,28,0)</f>
        <v>1.9</v>
      </c>
    </row>
    <row r="100" spans="1:6" x14ac:dyDescent="0.3">
      <c r="A100" t="s">
        <v>41</v>
      </c>
      <c r="B100" t="s">
        <v>39</v>
      </c>
      <c r="C100" t="s">
        <v>76</v>
      </c>
      <c r="D100" t="s">
        <v>77</v>
      </c>
      <c r="E100" t="s">
        <v>102</v>
      </c>
      <c r="F100">
        <f>VLOOKUP(Template!A100,Female!A:AC,29,0)</f>
        <v>4.4000000000000004</v>
      </c>
    </row>
    <row r="101" spans="1:6" x14ac:dyDescent="0.3">
      <c r="A101" t="s">
        <v>41</v>
      </c>
      <c r="B101" t="s">
        <v>39</v>
      </c>
      <c r="C101" t="s">
        <v>76</v>
      </c>
      <c r="D101" t="s">
        <v>78</v>
      </c>
      <c r="E101" t="s">
        <v>103</v>
      </c>
      <c r="F101">
        <f>VLOOKUP(Template!A101,Female!A:AD,30,0)</f>
        <v>2.7</v>
      </c>
    </row>
    <row r="102" spans="1:6" x14ac:dyDescent="0.3">
      <c r="A102" t="s">
        <v>41</v>
      </c>
      <c r="B102" t="s">
        <v>39</v>
      </c>
      <c r="C102" t="s">
        <v>76</v>
      </c>
      <c r="D102" t="s">
        <v>79</v>
      </c>
      <c r="E102" t="s">
        <v>103</v>
      </c>
      <c r="F102">
        <f>VLOOKUP(Template!A102,Female!A:AE,31,0)</f>
        <v>0</v>
      </c>
    </row>
    <row r="103" spans="1:6" x14ac:dyDescent="0.3">
      <c r="A103" t="s">
        <v>41</v>
      </c>
      <c r="B103" t="s">
        <v>39</v>
      </c>
      <c r="C103" t="s">
        <v>76</v>
      </c>
      <c r="D103" t="s">
        <v>77</v>
      </c>
      <c r="E103" t="s">
        <v>103</v>
      </c>
      <c r="F103">
        <f>VLOOKUP(Template!A103,Female!A:AF,32,0)</f>
        <v>1.5</v>
      </c>
    </row>
    <row r="104" spans="1:6" x14ac:dyDescent="0.3">
      <c r="A104" t="s">
        <v>41</v>
      </c>
      <c r="B104" t="s">
        <v>39</v>
      </c>
      <c r="C104" t="s">
        <v>76</v>
      </c>
      <c r="D104" t="s">
        <v>78</v>
      </c>
      <c r="E104" t="s">
        <v>104</v>
      </c>
      <c r="F104">
        <f>VLOOKUP(Template!A103,Female!A:AG,33,0)</f>
        <v>14.6</v>
      </c>
    </row>
    <row r="105" spans="1:6" x14ac:dyDescent="0.3">
      <c r="A105" t="s">
        <v>41</v>
      </c>
      <c r="B105" t="s">
        <v>39</v>
      </c>
      <c r="C105" t="s">
        <v>76</v>
      </c>
      <c r="D105" t="s">
        <v>79</v>
      </c>
      <c r="E105" t="s">
        <v>104</v>
      </c>
      <c r="F105">
        <f>VLOOKUP(Template!A103,Female!A:AH,34,0)</f>
        <v>10.7</v>
      </c>
    </row>
    <row r="106" spans="1:6" x14ac:dyDescent="0.3">
      <c r="A106" t="s">
        <v>41</v>
      </c>
      <c r="B106" t="s">
        <v>39</v>
      </c>
      <c r="C106" t="s">
        <v>76</v>
      </c>
      <c r="D106" t="s">
        <v>77</v>
      </c>
      <c r="E106" t="s">
        <v>104</v>
      </c>
      <c r="F106">
        <f>VLOOKUP(Template!A104,Female!A:AI,35,0)</f>
        <v>12.9</v>
      </c>
    </row>
    <row r="107" spans="1:6" x14ac:dyDescent="0.3">
      <c r="A107" t="s">
        <v>41</v>
      </c>
      <c r="B107" t="s">
        <v>39</v>
      </c>
      <c r="C107" t="s">
        <v>76</v>
      </c>
      <c r="D107" t="s">
        <v>78</v>
      </c>
      <c r="E107" t="s">
        <v>105</v>
      </c>
      <c r="F107">
        <f>VLOOKUP(Template!A105,Female!A:AJ,36,0)</f>
        <v>3.7</v>
      </c>
    </row>
    <row r="108" spans="1:6" x14ac:dyDescent="0.3">
      <c r="A108" t="s">
        <v>41</v>
      </c>
      <c r="B108" t="s">
        <v>39</v>
      </c>
      <c r="C108" t="s">
        <v>76</v>
      </c>
      <c r="D108" t="s">
        <v>79</v>
      </c>
      <c r="E108" t="s">
        <v>105</v>
      </c>
      <c r="F108">
        <f>VLOOKUP(Template!A106,Female!A:AK,37,0)</f>
        <v>0.7</v>
      </c>
    </row>
    <row r="109" spans="1:6" x14ac:dyDescent="0.3">
      <c r="A109" t="s">
        <v>41</v>
      </c>
      <c r="B109" t="s">
        <v>39</v>
      </c>
      <c r="C109" t="s">
        <v>76</v>
      </c>
      <c r="D109" t="s">
        <v>77</v>
      </c>
      <c r="E109" t="s">
        <v>105</v>
      </c>
      <c r="F109">
        <f>VLOOKUP(Template!A107,Female!A:AL,38,0)</f>
        <v>2.4</v>
      </c>
    </row>
    <row r="110" spans="1:6" x14ac:dyDescent="0.3">
      <c r="A110" t="s">
        <v>41</v>
      </c>
      <c r="B110" t="s">
        <v>40</v>
      </c>
      <c r="C110" t="s">
        <v>73</v>
      </c>
      <c r="D110" t="s">
        <v>74</v>
      </c>
      <c r="E110" t="s">
        <v>81</v>
      </c>
      <c r="F110">
        <f>VLOOKUP(Template!A110,Male!A:C,3,0)</f>
        <v>29.6</v>
      </c>
    </row>
    <row r="111" spans="1:6" x14ac:dyDescent="0.3">
      <c r="A111" t="s">
        <v>41</v>
      </c>
      <c r="B111" t="s">
        <v>40</v>
      </c>
      <c r="C111" t="s">
        <v>73</v>
      </c>
      <c r="D111" t="s">
        <v>74</v>
      </c>
      <c r="E111" t="s">
        <v>82</v>
      </c>
      <c r="F111">
        <f>VLOOKUP(Template!A111,Male!A:D,4,0)</f>
        <v>13</v>
      </c>
    </row>
    <row r="112" spans="1:6" x14ac:dyDescent="0.3">
      <c r="A112" t="s">
        <v>41</v>
      </c>
      <c r="B112" t="s">
        <v>40</v>
      </c>
      <c r="C112" t="s">
        <v>73</v>
      </c>
      <c r="D112" t="s">
        <v>74</v>
      </c>
      <c r="E112" t="s">
        <v>83</v>
      </c>
      <c r="F112">
        <f>VLOOKUP(Template!A112,Male!A:E,5,0)</f>
        <v>7.4</v>
      </c>
    </row>
    <row r="113" spans="1:6" x14ac:dyDescent="0.3">
      <c r="A113" t="s">
        <v>41</v>
      </c>
      <c r="B113" t="s">
        <v>40</v>
      </c>
      <c r="C113" t="s">
        <v>73</v>
      </c>
      <c r="D113" t="s">
        <v>74</v>
      </c>
      <c r="E113" t="s">
        <v>84</v>
      </c>
      <c r="F113">
        <f>VLOOKUP(Template!A113,Male!A:F,6,0)</f>
        <v>1.6</v>
      </c>
    </row>
    <row r="114" spans="1:6" x14ac:dyDescent="0.3">
      <c r="A114" t="s">
        <v>41</v>
      </c>
      <c r="B114" t="s">
        <v>40</v>
      </c>
      <c r="C114" t="s">
        <v>73</v>
      </c>
      <c r="D114" t="s">
        <v>74</v>
      </c>
      <c r="E114" t="s">
        <v>85</v>
      </c>
      <c r="F114">
        <f>VLOOKUP(Template!A114,Male!A:G,7,0)</f>
        <v>16.600000000000001</v>
      </c>
    </row>
    <row r="115" spans="1:6" x14ac:dyDescent="0.3">
      <c r="A115" t="s">
        <v>41</v>
      </c>
      <c r="B115" t="s">
        <v>40</v>
      </c>
      <c r="C115" t="s">
        <v>73</v>
      </c>
      <c r="D115" t="s">
        <v>74</v>
      </c>
      <c r="E115" t="s">
        <v>86</v>
      </c>
      <c r="F115">
        <f>VLOOKUP(Template!A115,Male!A:H,8,0)</f>
        <v>4</v>
      </c>
    </row>
    <row r="116" spans="1:6" x14ac:dyDescent="0.3">
      <c r="A116" t="s">
        <v>41</v>
      </c>
      <c r="B116" t="s">
        <v>40</v>
      </c>
      <c r="C116" t="s">
        <v>73</v>
      </c>
      <c r="D116" t="s">
        <v>75</v>
      </c>
      <c r="E116" t="s">
        <v>87</v>
      </c>
      <c r="F116">
        <f>VLOOKUP(Template!A116,Male!A:I,9,0)</f>
        <v>0.3</v>
      </c>
    </row>
    <row r="117" spans="1:6" x14ac:dyDescent="0.3">
      <c r="A117" t="s">
        <v>41</v>
      </c>
      <c r="B117" t="s">
        <v>40</v>
      </c>
      <c r="C117" t="s">
        <v>73</v>
      </c>
      <c r="D117" t="s">
        <v>75</v>
      </c>
      <c r="E117" t="s">
        <v>88</v>
      </c>
      <c r="F117">
        <f>VLOOKUP(Template!A117,Male!A:J,10,0)</f>
        <v>0</v>
      </c>
    </row>
    <row r="118" spans="1:6" x14ac:dyDescent="0.3">
      <c r="A118" t="s">
        <v>41</v>
      </c>
      <c r="B118" t="s">
        <v>40</v>
      </c>
      <c r="C118" t="s">
        <v>73</v>
      </c>
      <c r="D118" t="s">
        <v>75</v>
      </c>
      <c r="E118" t="s">
        <v>89</v>
      </c>
      <c r="F118">
        <f>VLOOKUP(Template!A118,Male!A:K,11,0)</f>
        <v>2.4</v>
      </c>
    </row>
    <row r="119" spans="1:6" x14ac:dyDescent="0.3">
      <c r="A119" t="s">
        <v>41</v>
      </c>
      <c r="B119" t="s">
        <v>40</v>
      </c>
      <c r="C119" t="s">
        <v>73</v>
      </c>
      <c r="D119" t="s">
        <v>75</v>
      </c>
      <c r="E119" t="s">
        <v>90</v>
      </c>
      <c r="F119">
        <f>VLOOKUP(Template!A119,Male!A:L,12,0)</f>
        <v>0.1</v>
      </c>
    </row>
    <row r="120" spans="1:6" x14ac:dyDescent="0.3">
      <c r="A120" t="s">
        <v>41</v>
      </c>
      <c r="B120" t="s">
        <v>40</v>
      </c>
      <c r="C120" t="s">
        <v>73</v>
      </c>
      <c r="D120" t="s">
        <v>74</v>
      </c>
      <c r="E120" t="s">
        <v>91</v>
      </c>
      <c r="F120">
        <f>VLOOKUP(Template!A120,Male!A:M,13,0)</f>
        <v>4.8</v>
      </c>
    </row>
    <row r="121" spans="1:6" x14ac:dyDescent="0.3">
      <c r="A121" t="s">
        <v>41</v>
      </c>
      <c r="B121" t="s">
        <v>40</v>
      </c>
      <c r="C121" t="s">
        <v>73</v>
      </c>
      <c r="D121" t="s">
        <v>74</v>
      </c>
      <c r="E121" t="s">
        <v>92</v>
      </c>
      <c r="F121">
        <f>VLOOKUP(Template!A121,Male!A:N,14,0)</f>
        <v>0.5</v>
      </c>
    </row>
    <row r="122" spans="1:6" x14ac:dyDescent="0.3">
      <c r="A122" t="s">
        <v>41</v>
      </c>
      <c r="B122" t="s">
        <v>40</v>
      </c>
      <c r="C122" t="s">
        <v>73</v>
      </c>
      <c r="D122" t="s">
        <v>74</v>
      </c>
      <c r="E122" t="s">
        <v>93</v>
      </c>
      <c r="F122">
        <f>VLOOKUP(Template!A122,Male!A:O,15,0)</f>
        <v>2.2000000000000002</v>
      </c>
    </row>
    <row r="123" spans="1:6" x14ac:dyDescent="0.3">
      <c r="A123" t="s">
        <v>41</v>
      </c>
      <c r="B123" t="s">
        <v>40</v>
      </c>
      <c r="C123" t="s">
        <v>73</v>
      </c>
      <c r="D123" t="s">
        <v>74</v>
      </c>
      <c r="E123" t="s">
        <v>94</v>
      </c>
      <c r="F123">
        <f>VLOOKUP(Template!A123,Male!A:P,16,0)</f>
        <v>0.5</v>
      </c>
    </row>
    <row r="124" spans="1:6" x14ac:dyDescent="0.3">
      <c r="A124" t="s">
        <v>41</v>
      </c>
      <c r="B124" t="s">
        <v>40</v>
      </c>
      <c r="C124" t="s">
        <v>73</v>
      </c>
      <c r="D124" t="s">
        <v>95</v>
      </c>
      <c r="E124" t="s">
        <v>98</v>
      </c>
      <c r="F124">
        <f>VLOOKUP(Template!A124,Male!A:Q,17,0)</f>
        <v>8.6</v>
      </c>
    </row>
    <row r="125" spans="1:6" x14ac:dyDescent="0.3">
      <c r="A125" t="s">
        <v>41</v>
      </c>
      <c r="B125" t="s">
        <v>40</v>
      </c>
      <c r="C125" t="s">
        <v>73</v>
      </c>
      <c r="D125" t="s">
        <v>95</v>
      </c>
      <c r="E125" t="s">
        <v>97</v>
      </c>
      <c r="F125">
        <f>VLOOKUP(Template!A125,Male!A:R,18,0)</f>
        <v>2.6</v>
      </c>
    </row>
    <row r="126" spans="1:6" x14ac:dyDescent="0.3">
      <c r="A126" t="s">
        <v>41</v>
      </c>
      <c r="B126" t="s">
        <v>40</v>
      </c>
      <c r="C126" t="s">
        <v>73</v>
      </c>
      <c r="D126" t="s">
        <v>95</v>
      </c>
      <c r="E126" t="s">
        <v>99</v>
      </c>
      <c r="F126">
        <f>VLOOKUP(Template!A126,Male!A:S,19,0)</f>
        <v>3.6</v>
      </c>
    </row>
    <row r="127" spans="1:6" x14ac:dyDescent="0.3">
      <c r="A127" t="s">
        <v>41</v>
      </c>
      <c r="B127" t="s">
        <v>40</v>
      </c>
      <c r="C127" t="s">
        <v>73</v>
      </c>
      <c r="D127" t="s">
        <v>95</v>
      </c>
      <c r="E127" t="s">
        <v>96</v>
      </c>
      <c r="F127">
        <f>VLOOKUP(Template!A127,Male!A:T,20,0)</f>
        <v>0.5</v>
      </c>
    </row>
    <row r="128" spans="1:6" x14ac:dyDescent="0.3">
      <c r="A128" t="s">
        <v>41</v>
      </c>
      <c r="B128" t="s">
        <v>40</v>
      </c>
      <c r="C128" t="s">
        <v>100</v>
      </c>
      <c r="D128" t="s">
        <v>101</v>
      </c>
      <c r="E128" t="s">
        <v>81</v>
      </c>
      <c r="F128">
        <f>VLOOKUP(Template!A128,Male!A:U,21,0)</f>
        <v>21.5</v>
      </c>
    </row>
    <row r="129" spans="1:6" x14ac:dyDescent="0.3">
      <c r="A129" t="s">
        <v>41</v>
      </c>
      <c r="B129" t="s">
        <v>40</v>
      </c>
      <c r="C129" t="s">
        <v>100</v>
      </c>
      <c r="D129" t="s">
        <v>101</v>
      </c>
      <c r="E129" t="s">
        <v>82</v>
      </c>
      <c r="F129">
        <f>VLOOKUP(Template!A129,Male!A:V,22,0)</f>
        <v>6.8</v>
      </c>
    </row>
    <row r="130" spans="1:6" x14ac:dyDescent="0.3">
      <c r="A130" t="s">
        <v>41</v>
      </c>
      <c r="B130" t="s">
        <v>40</v>
      </c>
      <c r="C130" t="s">
        <v>100</v>
      </c>
      <c r="D130" t="s">
        <v>101</v>
      </c>
      <c r="E130" t="s">
        <v>102</v>
      </c>
      <c r="F130">
        <f>VLOOKUP(Template!A130,Male!A:W,23,0)</f>
        <v>8.9</v>
      </c>
    </row>
    <row r="131" spans="1:6" x14ac:dyDescent="0.3">
      <c r="A131" t="s">
        <v>41</v>
      </c>
      <c r="B131" t="s">
        <v>40</v>
      </c>
      <c r="C131" t="s">
        <v>100</v>
      </c>
      <c r="D131" t="s">
        <v>101</v>
      </c>
      <c r="E131" t="s">
        <v>103</v>
      </c>
      <c r="F131">
        <f>VLOOKUP(Template!A131,Male!A:X,24,0)</f>
        <v>2.6</v>
      </c>
    </row>
    <row r="132" spans="1:6" x14ac:dyDescent="0.3">
      <c r="A132" t="s">
        <v>41</v>
      </c>
      <c r="B132" t="s">
        <v>40</v>
      </c>
      <c r="C132" t="s">
        <v>100</v>
      </c>
      <c r="D132" t="s">
        <v>101</v>
      </c>
      <c r="E132" t="s">
        <v>104</v>
      </c>
      <c r="F132">
        <f>VLOOKUP(Template!A132,Male!A:Y,25,0)</f>
        <v>9.9</v>
      </c>
    </row>
    <row r="133" spans="1:6" x14ac:dyDescent="0.3">
      <c r="A133" t="s">
        <v>41</v>
      </c>
      <c r="B133" t="s">
        <v>40</v>
      </c>
      <c r="C133" t="s">
        <v>100</v>
      </c>
      <c r="D133" t="s">
        <v>101</v>
      </c>
      <c r="E133" t="s">
        <v>105</v>
      </c>
      <c r="F133">
        <f>VLOOKUP(Template!A133,Male!A:Z,26,0)</f>
        <v>3.2</v>
      </c>
    </row>
    <row r="134" spans="1:6" x14ac:dyDescent="0.3">
      <c r="A134" t="s">
        <v>41</v>
      </c>
      <c r="B134" t="s">
        <v>40</v>
      </c>
      <c r="C134" t="s">
        <v>76</v>
      </c>
      <c r="D134" t="s">
        <v>78</v>
      </c>
      <c r="E134" t="s">
        <v>102</v>
      </c>
      <c r="F134">
        <f>VLOOKUP(Template!A134,Male!A:AA,27,0)</f>
        <v>11.9</v>
      </c>
    </row>
    <row r="135" spans="1:6" x14ac:dyDescent="0.3">
      <c r="A135" t="s">
        <v>41</v>
      </c>
      <c r="B135" t="s">
        <v>40</v>
      </c>
      <c r="C135" t="s">
        <v>76</v>
      </c>
      <c r="D135" t="s">
        <v>79</v>
      </c>
      <c r="E135" t="s">
        <v>102</v>
      </c>
      <c r="F135">
        <f>VLOOKUP(Template!A135,Male!A:AB,28,0)</f>
        <v>9.5</v>
      </c>
    </row>
    <row r="136" spans="1:6" x14ac:dyDescent="0.3">
      <c r="A136" t="s">
        <v>41</v>
      </c>
      <c r="B136" t="s">
        <v>40</v>
      </c>
      <c r="C136" t="s">
        <v>76</v>
      </c>
      <c r="D136" t="s">
        <v>77</v>
      </c>
      <c r="E136" t="s">
        <v>102</v>
      </c>
      <c r="F136">
        <f>VLOOKUP(Template!A136,Male!A:AC,29,0)</f>
        <v>10.8</v>
      </c>
    </row>
    <row r="137" spans="1:6" x14ac:dyDescent="0.3">
      <c r="A137" t="s">
        <v>41</v>
      </c>
      <c r="B137" t="s">
        <v>40</v>
      </c>
      <c r="C137" t="s">
        <v>76</v>
      </c>
      <c r="D137" t="s">
        <v>78</v>
      </c>
      <c r="E137" t="s">
        <v>103</v>
      </c>
      <c r="F137">
        <f>VLOOKUP(Template!A137,Male!A:AD,30,0)</f>
        <v>1.6</v>
      </c>
    </row>
    <row r="138" spans="1:6" x14ac:dyDescent="0.3">
      <c r="A138" t="s">
        <v>41</v>
      </c>
      <c r="B138" t="s">
        <v>40</v>
      </c>
      <c r="C138" t="s">
        <v>76</v>
      </c>
      <c r="D138" t="s">
        <v>79</v>
      </c>
      <c r="E138" t="s">
        <v>103</v>
      </c>
      <c r="F138">
        <f>VLOOKUP(Template!A138,Male!A:AE,31,0)</f>
        <v>1</v>
      </c>
    </row>
    <row r="139" spans="1:6" x14ac:dyDescent="0.3">
      <c r="A139" t="s">
        <v>41</v>
      </c>
      <c r="B139" t="s">
        <v>40</v>
      </c>
      <c r="C139" t="s">
        <v>76</v>
      </c>
      <c r="D139" t="s">
        <v>77</v>
      </c>
      <c r="E139" t="s">
        <v>103</v>
      </c>
      <c r="F139">
        <f>VLOOKUP(Template!A139,Male!A:AF,32,0)</f>
        <v>1.3</v>
      </c>
    </row>
    <row r="140" spans="1:6" x14ac:dyDescent="0.3">
      <c r="A140" t="s">
        <v>41</v>
      </c>
      <c r="B140" t="s">
        <v>40</v>
      </c>
      <c r="C140" t="s">
        <v>76</v>
      </c>
      <c r="D140" t="s">
        <v>78</v>
      </c>
      <c r="E140" t="s">
        <v>104</v>
      </c>
      <c r="F140">
        <f>VLOOKUP(Template!A139,Male!A:AG,33,0)</f>
        <v>12</v>
      </c>
    </row>
    <row r="141" spans="1:6" x14ac:dyDescent="0.3">
      <c r="A141" t="s">
        <v>41</v>
      </c>
      <c r="B141" t="s">
        <v>40</v>
      </c>
      <c r="C141" t="s">
        <v>76</v>
      </c>
      <c r="D141" t="s">
        <v>79</v>
      </c>
      <c r="E141" t="s">
        <v>104</v>
      </c>
      <c r="F141">
        <f>VLOOKUP(Template!A139,Male!A:AH,34,0)</f>
        <v>5.7</v>
      </c>
    </row>
    <row r="142" spans="1:6" x14ac:dyDescent="0.3">
      <c r="A142" t="s">
        <v>41</v>
      </c>
      <c r="B142" t="s">
        <v>40</v>
      </c>
      <c r="C142" t="s">
        <v>76</v>
      </c>
      <c r="D142" t="s">
        <v>77</v>
      </c>
      <c r="E142" t="s">
        <v>104</v>
      </c>
      <c r="F142">
        <f>VLOOKUP(Template!A140,Male!A:AI,35,0)</f>
        <v>9.1999999999999993</v>
      </c>
    </row>
    <row r="143" spans="1:6" x14ac:dyDescent="0.3">
      <c r="A143" t="s">
        <v>41</v>
      </c>
      <c r="B143" t="s">
        <v>40</v>
      </c>
      <c r="C143" t="s">
        <v>76</v>
      </c>
      <c r="D143" t="s">
        <v>78</v>
      </c>
      <c r="E143" t="s">
        <v>105</v>
      </c>
      <c r="F143">
        <f>VLOOKUP(Template!A141,Male!A:AJ,36,0)</f>
        <v>3.1</v>
      </c>
    </row>
    <row r="144" spans="1:6" x14ac:dyDescent="0.3">
      <c r="A144" t="s">
        <v>41</v>
      </c>
      <c r="B144" t="s">
        <v>40</v>
      </c>
      <c r="C144" t="s">
        <v>76</v>
      </c>
      <c r="D144" t="s">
        <v>79</v>
      </c>
      <c r="E144" t="s">
        <v>105</v>
      </c>
      <c r="F144">
        <f>VLOOKUP(Template!A142,Male!A:AK,37,0)</f>
        <v>0.7</v>
      </c>
    </row>
    <row r="145" spans="1:6" x14ac:dyDescent="0.3">
      <c r="A145" t="s">
        <v>41</v>
      </c>
      <c r="B145" t="s">
        <v>40</v>
      </c>
      <c r="C145" t="s">
        <v>76</v>
      </c>
      <c r="D145" t="s">
        <v>77</v>
      </c>
      <c r="E145" t="s">
        <v>105</v>
      </c>
      <c r="F145">
        <f>VLOOKUP(Template!A143,Male!A:AL,38,0)</f>
        <v>2.1</v>
      </c>
    </row>
    <row r="146" spans="1:6" x14ac:dyDescent="0.3">
      <c r="A146" t="s">
        <v>42</v>
      </c>
      <c r="B146" t="s">
        <v>39</v>
      </c>
      <c r="C146" t="s">
        <v>73</v>
      </c>
      <c r="D146" t="s">
        <v>74</v>
      </c>
      <c r="E146" t="s">
        <v>81</v>
      </c>
      <c r="F146">
        <f>VLOOKUP(Template!A146,Female!A:C,3,0)</f>
        <v>30.6</v>
      </c>
    </row>
    <row r="147" spans="1:6" x14ac:dyDescent="0.3">
      <c r="A147" t="s">
        <v>42</v>
      </c>
      <c r="B147" t="s">
        <v>39</v>
      </c>
      <c r="C147" t="s">
        <v>73</v>
      </c>
      <c r="D147" t="s">
        <v>74</v>
      </c>
      <c r="E147" t="s">
        <v>82</v>
      </c>
      <c r="F147">
        <f>VLOOKUP(Template!A147,Female!A:D,4,0)</f>
        <v>13.1</v>
      </c>
    </row>
    <row r="148" spans="1:6" x14ac:dyDescent="0.3">
      <c r="A148" t="s">
        <v>42</v>
      </c>
      <c r="B148" t="s">
        <v>39</v>
      </c>
      <c r="C148" t="s">
        <v>73</v>
      </c>
      <c r="D148" t="s">
        <v>74</v>
      </c>
      <c r="E148" t="s">
        <v>83</v>
      </c>
      <c r="F148">
        <f>VLOOKUP(Template!A148,Female!A:E,5,0)</f>
        <v>19</v>
      </c>
    </row>
    <row r="149" spans="1:6" x14ac:dyDescent="0.3">
      <c r="A149" t="s">
        <v>42</v>
      </c>
      <c r="B149" t="s">
        <v>39</v>
      </c>
      <c r="C149" t="s">
        <v>73</v>
      </c>
      <c r="D149" t="s">
        <v>74</v>
      </c>
      <c r="E149" t="s">
        <v>84</v>
      </c>
      <c r="F149">
        <f>VLOOKUP(Template!A149,Female!A:F,6,0)</f>
        <v>7.8</v>
      </c>
    </row>
    <row r="150" spans="1:6" x14ac:dyDescent="0.3">
      <c r="A150" t="s">
        <v>42</v>
      </c>
      <c r="B150" t="s">
        <v>39</v>
      </c>
      <c r="C150" t="s">
        <v>73</v>
      </c>
      <c r="D150" t="s">
        <v>74</v>
      </c>
      <c r="E150" t="s">
        <v>85</v>
      </c>
      <c r="F150">
        <f>VLOOKUP(Template!A150,Female!A:G,7,0)</f>
        <v>28</v>
      </c>
    </row>
    <row r="151" spans="1:6" x14ac:dyDescent="0.3">
      <c r="A151" t="s">
        <v>42</v>
      </c>
      <c r="B151" t="s">
        <v>39</v>
      </c>
      <c r="C151" t="s">
        <v>73</v>
      </c>
      <c r="D151" t="s">
        <v>74</v>
      </c>
      <c r="E151" t="s">
        <v>86</v>
      </c>
      <c r="F151">
        <f>VLOOKUP(Template!A151,Female!A:H,8,0)</f>
        <v>10.199999999999999</v>
      </c>
    </row>
    <row r="152" spans="1:6" x14ac:dyDescent="0.3">
      <c r="A152" t="s">
        <v>42</v>
      </c>
      <c r="B152" t="s">
        <v>39</v>
      </c>
      <c r="C152" t="s">
        <v>73</v>
      </c>
      <c r="D152" t="s">
        <v>75</v>
      </c>
      <c r="E152" t="s">
        <v>87</v>
      </c>
      <c r="F152">
        <f>VLOOKUP(Template!A152,Female!A:I,9,0)</f>
        <v>8.9</v>
      </c>
    </row>
    <row r="153" spans="1:6" x14ac:dyDescent="0.3">
      <c r="A153" t="s">
        <v>42</v>
      </c>
      <c r="B153" t="s">
        <v>39</v>
      </c>
      <c r="C153" t="s">
        <v>73</v>
      </c>
      <c r="D153" t="s">
        <v>75</v>
      </c>
      <c r="E153" t="s">
        <v>88</v>
      </c>
      <c r="F153">
        <f>VLOOKUP(Template!A153,Female!A:J,10,0)</f>
        <v>4.5999999999999996</v>
      </c>
    </row>
    <row r="154" spans="1:6" x14ac:dyDescent="0.3">
      <c r="A154" t="s">
        <v>42</v>
      </c>
      <c r="B154" t="s">
        <v>39</v>
      </c>
      <c r="C154" t="s">
        <v>73</v>
      </c>
      <c r="D154" t="s">
        <v>75</v>
      </c>
      <c r="E154" t="s">
        <v>89</v>
      </c>
      <c r="F154">
        <f>VLOOKUP(Template!A154,Female!A:K,11,0)</f>
        <v>12.4</v>
      </c>
    </row>
    <row r="155" spans="1:6" x14ac:dyDescent="0.3">
      <c r="A155" t="s">
        <v>42</v>
      </c>
      <c r="B155" t="s">
        <v>39</v>
      </c>
      <c r="C155" t="s">
        <v>73</v>
      </c>
      <c r="D155" t="s">
        <v>75</v>
      </c>
      <c r="E155" t="s">
        <v>90</v>
      </c>
      <c r="F155">
        <f>VLOOKUP(Template!A155,Female!A:L,12,0)</f>
        <v>4.7</v>
      </c>
    </row>
    <row r="156" spans="1:6" x14ac:dyDescent="0.3">
      <c r="A156" t="s">
        <v>42</v>
      </c>
      <c r="B156" t="s">
        <v>39</v>
      </c>
      <c r="C156" t="s">
        <v>73</v>
      </c>
      <c r="D156" t="s">
        <v>74</v>
      </c>
      <c r="E156" t="s">
        <v>91</v>
      </c>
      <c r="F156">
        <f>VLOOKUP(Template!A156,Female!A:M,13,0)</f>
        <v>36.299999999999997</v>
      </c>
    </row>
    <row r="157" spans="1:6" x14ac:dyDescent="0.3">
      <c r="A157" t="s">
        <v>42</v>
      </c>
      <c r="B157" t="s">
        <v>39</v>
      </c>
      <c r="C157" t="s">
        <v>73</v>
      </c>
      <c r="D157" t="s">
        <v>74</v>
      </c>
      <c r="E157" t="s">
        <v>92</v>
      </c>
      <c r="F157">
        <f>VLOOKUP(Template!A157,Female!A:N,14,0)</f>
        <v>10.3</v>
      </c>
    </row>
    <row r="158" spans="1:6" x14ac:dyDescent="0.3">
      <c r="A158" t="s">
        <v>42</v>
      </c>
      <c r="B158" t="s">
        <v>39</v>
      </c>
      <c r="C158" t="s">
        <v>73</v>
      </c>
      <c r="D158" t="s">
        <v>74</v>
      </c>
      <c r="E158" t="s">
        <v>93</v>
      </c>
      <c r="F158">
        <f>VLOOKUP(Template!A158,Female!A:O,15,0)</f>
        <v>0.7</v>
      </c>
    </row>
    <row r="159" spans="1:6" x14ac:dyDescent="0.3">
      <c r="A159" t="s">
        <v>42</v>
      </c>
      <c r="B159" t="s">
        <v>39</v>
      </c>
      <c r="C159" t="s">
        <v>73</v>
      </c>
      <c r="D159" t="s">
        <v>74</v>
      </c>
      <c r="E159" t="s">
        <v>94</v>
      </c>
      <c r="F159">
        <f>VLOOKUP(Template!A159,Female!A:P,16,0)</f>
        <v>0</v>
      </c>
    </row>
    <row r="160" spans="1:6" x14ac:dyDescent="0.3">
      <c r="A160" t="s">
        <v>42</v>
      </c>
      <c r="B160" t="s">
        <v>39</v>
      </c>
      <c r="C160" t="s">
        <v>73</v>
      </c>
      <c r="D160" t="s">
        <v>95</v>
      </c>
      <c r="E160" t="s">
        <v>98</v>
      </c>
      <c r="F160">
        <f>VLOOKUP(Template!A160,Female!A:Q,17,0)</f>
        <v>19.8</v>
      </c>
    </row>
    <row r="161" spans="1:6" x14ac:dyDescent="0.3">
      <c r="A161" t="s">
        <v>42</v>
      </c>
      <c r="B161" t="s">
        <v>39</v>
      </c>
      <c r="C161" t="s">
        <v>73</v>
      </c>
      <c r="D161" t="s">
        <v>95</v>
      </c>
      <c r="E161" t="s">
        <v>97</v>
      </c>
      <c r="F161">
        <f>VLOOKUP(Template!A161,Female!A:R,18,0)</f>
        <v>2.5</v>
      </c>
    </row>
    <row r="162" spans="1:6" x14ac:dyDescent="0.3">
      <c r="A162" t="s">
        <v>42</v>
      </c>
      <c r="B162" t="s">
        <v>39</v>
      </c>
      <c r="C162" t="s">
        <v>73</v>
      </c>
      <c r="D162" t="s">
        <v>95</v>
      </c>
      <c r="E162" t="s">
        <v>99</v>
      </c>
      <c r="F162">
        <f>VLOOKUP(Template!A162,Female!A:S,19,0)</f>
        <v>1.1000000000000001</v>
      </c>
    </row>
    <row r="163" spans="1:6" x14ac:dyDescent="0.3">
      <c r="A163" t="s">
        <v>42</v>
      </c>
      <c r="B163" t="s">
        <v>39</v>
      </c>
      <c r="C163" t="s">
        <v>73</v>
      </c>
      <c r="D163" t="s">
        <v>95</v>
      </c>
      <c r="E163" t="s">
        <v>96</v>
      </c>
      <c r="F163">
        <f>VLOOKUP(Template!A163,Female!A:T,20,0)</f>
        <v>0</v>
      </c>
    </row>
    <row r="164" spans="1:6" x14ac:dyDescent="0.3">
      <c r="A164" t="s">
        <v>42</v>
      </c>
      <c r="B164" t="s">
        <v>39</v>
      </c>
      <c r="C164" t="s">
        <v>100</v>
      </c>
      <c r="D164" t="s">
        <v>101</v>
      </c>
      <c r="E164" t="s">
        <v>81</v>
      </c>
      <c r="F164">
        <f>VLOOKUP(Template!A164,Female!A:U,21,0)</f>
        <v>26.4</v>
      </c>
    </row>
    <row r="165" spans="1:6" x14ac:dyDescent="0.3">
      <c r="A165" t="s">
        <v>42</v>
      </c>
      <c r="B165" t="s">
        <v>39</v>
      </c>
      <c r="C165" t="s">
        <v>100</v>
      </c>
      <c r="D165" t="s">
        <v>101</v>
      </c>
      <c r="E165" t="s">
        <v>82</v>
      </c>
      <c r="F165">
        <f>VLOOKUP(Template!A165,Female!A:V,22,0)</f>
        <v>8.1</v>
      </c>
    </row>
    <row r="166" spans="1:6" x14ac:dyDescent="0.3">
      <c r="A166" t="s">
        <v>42</v>
      </c>
      <c r="B166" t="s">
        <v>39</v>
      </c>
      <c r="C166" t="s">
        <v>100</v>
      </c>
      <c r="D166" t="s">
        <v>101</v>
      </c>
      <c r="E166" t="s">
        <v>102</v>
      </c>
      <c r="F166">
        <f>VLOOKUP(Template!A166,Female!A:W,23,0)</f>
        <v>23.7</v>
      </c>
    </row>
    <row r="167" spans="1:6" x14ac:dyDescent="0.3">
      <c r="A167" t="s">
        <v>42</v>
      </c>
      <c r="B167" t="s">
        <v>39</v>
      </c>
      <c r="C167" t="s">
        <v>100</v>
      </c>
      <c r="D167" t="s">
        <v>101</v>
      </c>
      <c r="E167" t="s">
        <v>103</v>
      </c>
      <c r="F167">
        <f>VLOOKUP(Template!A167,Female!A:X,24,0)</f>
        <v>5.2</v>
      </c>
    </row>
    <row r="168" spans="1:6" x14ac:dyDescent="0.3">
      <c r="A168" t="s">
        <v>42</v>
      </c>
      <c r="B168" t="s">
        <v>39</v>
      </c>
      <c r="C168" t="s">
        <v>100</v>
      </c>
      <c r="D168" t="s">
        <v>101</v>
      </c>
      <c r="E168" t="s">
        <v>104</v>
      </c>
      <c r="F168">
        <f>VLOOKUP(Template!A168,Female!A:Y,25,0)</f>
        <v>6.9</v>
      </c>
    </row>
    <row r="169" spans="1:6" x14ac:dyDescent="0.3">
      <c r="A169" t="s">
        <v>42</v>
      </c>
      <c r="B169" t="s">
        <v>39</v>
      </c>
      <c r="C169" t="s">
        <v>100</v>
      </c>
      <c r="D169" t="s">
        <v>101</v>
      </c>
      <c r="E169" t="s">
        <v>105</v>
      </c>
      <c r="F169">
        <f>VLOOKUP(Template!A169,Female!A:Z,26,0)</f>
        <v>3.1</v>
      </c>
    </row>
    <row r="170" spans="1:6" x14ac:dyDescent="0.3">
      <c r="A170" t="s">
        <v>42</v>
      </c>
      <c r="B170" t="s">
        <v>39</v>
      </c>
      <c r="C170" t="s">
        <v>76</v>
      </c>
      <c r="D170" t="s">
        <v>78</v>
      </c>
      <c r="E170" t="s">
        <v>102</v>
      </c>
      <c r="F170">
        <f>VLOOKUP(Template!A170,Female!A:AA,27,0)</f>
        <v>21.1</v>
      </c>
    </row>
    <row r="171" spans="1:6" x14ac:dyDescent="0.3">
      <c r="A171" t="s">
        <v>42</v>
      </c>
      <c r="B171" t="s">
        <v>39</v>
      </c>
      <c r="C171" t="s">
        <v>76</v>
      </c>
      <c r="D171" t="s">
        <v>79</v>
      </c>
      <c r="E171" t="s">
        <v>102</v>
      </c>
      <c r="F171">
        <f>VLOOKUP(Template!A171,Female!A:AB,28,0)</f>
        <v>9.1</v>
      </c>
    </row>
    <row r="172" spans="1:6" x14ac:dyDescent="0.3">
      <c r="A172" t="s">
        <v>42</v>
      </c>
      <c r="B172" t="s">
        <v>39</v>
      </c>
      <c r="C172" t="s">
        <v>76</v>
      </c>
      <c r="D172" t="s">
        <v>77</v>
      </c>
      <c r="E172" t="s">
        <v>102</v>
      </c>
      <c r="F172">
        <f>VLOOKUP(Template!A172,Female!A:AC,29,0)</f>
        <v>16.399999999999999</v>
      </c>
    </row>
    <row r="173" spans="1:6" x14ac:dyDescent="0.3">
      <c r="A173" t="s">
        <v>42</v>
      </c>
      <c r="B173" t="s">
        <v>39</v>
      </c>
      <c r="C173" t="s">
        <v>76</v>
      </c>
      <c r="D173" t="s">
        <v>78</v>
      </c>
      <c r="E173" t="s">
        <v>103</v>
      </c>
      <c r="F173">
        <f>VLOOKUP(Template!A173,Female!A:AD,30,0)</f>
        <v>8.9</v>
      </c>
    </row>
    <row r="174" spans="1:6" x14ac:dyDescent="0.3">
      <c r="A174" t="s">
        <v>42</v>
      </c>
      <c r="B174" t="s">
        <v>39</v>
      </c>
      <c r="C174" t="s">
        <v>76</v>
      </c>
      <c r="D174" t="s">
        <v>79</v>
      </c>
      <c r="E174" t="s">
        <v>103</v>
      </c>
      <c r="F174">
        <f>VLOOKUP(Template!A174,Female!A:AE,31,0)</f>
        <v>4.2</v>
      </c>
    </row>
    <row r="175" spans="1:6" x14ac:dyDescent="0.3">
      <c r="A175" t="s">
        <v>42</v>
      </c>
      <c r="B175" t="s">
        <v>39</v>
      </c>
      <c r="C175" t="s">
        <v>76</v>
      </c>
      <c r="D175" t="s">
        <v>77</v>
      </c>
      <c r="E175" t="s">
        <v>103</v>
      </c>
      <c r="F175">
        <f>VLOOKUP(Template!A175,Female!A:AF,32,0)</f>
        <v>7</v>
      </c>
    </row>
    <row r="176" spans="1:6" x14ac:dyDescent="0.3">
      <c r="A176" t="s">
        <v>42</v>
      </c>
      <c r="B176" t="s">
        <v>39</v>
      </c>
      <c r="C176" t="s">
        <v>76</v>
      </c>
      <c r="D176" t="s">
        <v>78</v>
      </c>
      <c r="E176" t="s">
        <v>104</v>
      </c>
      <c r="F176">
        <f>VLOOKUP(Template!A175,Female!A:AG,33,0)</f>
        <v>7.5</v>
      </c>
    </row>
    <row r="177" spans="1:6" x14ac:dyDescent="0.3">
      <c r="A177" t="s">
        <v>42</v>
      </c>
      <c r="B177" t="s">
        <v>39</v>
      </c>
      <c r="C177" t="s">
        <v>76</v>
      </c>
      <c r="D177" t="s">
        <v>79</v>
      </c>
      <c r="E177" t="s">
        <v>104</v>
      </c>
      <c r="F177">
        <f>VLOOKUP(Template!A175,Female!A:AH,34,0)</f>
        <v>2.6</v>
      </c>
    </row>
    <row r="178" spans="1:6" x14ac:dyDescent="0.3">
      <c r="A178" t="s">
        <v>42</v>
      </c>
      <c r="B178" t="s">
        <v>39</v>
      </c>
      <c r="C178" t="s">
        <v>76</v>
      </c>
      <c r="D178" t="s">
        <v>77</v>
      </c>
      <c r="E178" t="s">
        <v>104</v>
      </c>
      <c r="F178">
        <f>VLOOKUP(Template!A176,Female!A:AI,35,0)</f>
        <v>5.6</v>
      </c>
    </row>
    <row r="179" spans="1:6" x14ac:dyDescent="0.3">
      <c r="A179" t="s">
        <v>42</v>
      </c>
      <c r="B179" t="s">
        <v>39</v>
      </c>
      <c r="C179" t="s">
        <v>76</v>
      </c>
      <c r="D179" t="s">
        <v>78</v>
      </c>
      <c r="E179" t="s">
        <v>105</v>
      </c>
      <c r="F179">
        <f>VLOOKUP(Template!A177,Female!A:AJ,36,0)</f>
        <v>2.7</v>
      </c>
    </row>
    <row r="180" spans="1:6" x14ac:dyDescent="0.3">
      <c r="A180" t="s">
        <v>42</v>
      </c>
      <c r="B180" t="s">
        <v>39</v>
      </c>
      <c r="C180" t="s">
        <v>76</v>
      </c>
      <c r="D180" t="s">
        <v>79</v>
      </c>
      <c r="E180" t="s">
        <v>105</v>
      </c>
      <c r="F180">
        <f>VLOOKUP(Template!A178,Female!A:AK,37,0)</f>
        <v>0.3</v>
      </c>
    </row>
    <row r="181" spans="1:6" x14ac:dyDescent="0.3">
      <c r="A181" t="s">
        <v>42</v>
      </c>
      <c r="B181" t="s">
        <v>39</v>
      </c>
      <c r="C181" t="s">
        <v>76</v>
      </c>
      <c r="D181" t="s">
        <v>77</v>
      </c>
      <c r="E181" t="s">
        <v>105</v>
      </c>
      <c r="F181">
        <f>VLOOKUP(Template!A179,Female!A:AL,38,0)</f>
        <v>1.7</v>
      </c>
    </row>
    <row r="182" spans="1:6" x14ac:dyDescent="0.3">
      <c r="A182" t="s">
        <v>42</v>
      </c>
      <c r="B182" t="s">
        <v>40</v>
      </c>
      <c r="C182" t="s">
        <v>73</v>
      </c>
      <c r="D182" t="s">
        <v>74</v>
      </c>
      <c r="E182" t="s">
        <v>81</v>
      </c>
      <c r="F182">
        <f>VLOOKUP(Template!A182,Male!A:C,3,0)</f>
        <v>34.200000000000003</v>
      </c>
    </row>
    <row r="183" spans="1:6" x14ac:dyDescent="0.3">
      <c r="A183" t="s">
        <v>42</v>
      </c>
      <c r="B183" t="s">
        <v>40</v>
      </c>
      <c r="C183" t="s">
        <v>73</v>
      </c>
      <c r="D183" t="s">
        <v>74</v>
      </c>
      <c r="E183" t="s">
        <v>82</v>
      </c>
      <c r="F183">
        <f>VLOOKUP(Template!A183,Male!A:D,4,0)</f>
        <v>17.100000000000001</v>
      </c>
    </row>
    <row r="184" spans="1:6" x14ac:dyDescent="0.3">
      <c r="A184" t="s">
        <v>42</v>
      </c>
      <c r="B184" t="s">
        <v>40</v>
      </c>
      <c r="C184" t="s">
        <v>73</v>
      </c>
      <c r="D184" t="s">
        <v>74</v>
      </c>
      <c r="E184" t="s">
        <v>83</v>
      </c>
      <c r="F184">
        <f>VLOOKUP(Template!A184,Male!A:E,5,0)</f>
        <v>19.7</v>
      </c>
    </row>
    <row r="185" spans="1:6" x14ac:dyDescent="0.3">
      <c r="A185" t="s">
        <v>42</v>
      </c>
      <c r="B185" t="s">
        <v>40</v>
      </c>
      <c r="C185" t="s">
        <v>73</v>
      </c>
      <c r="D185" t="s">
        <v>74</v>
      </c>
      <c r="E185" t="s">
        <v>84</v>
      </c>
      <c r="F185">
        <f>VLOOKUP(Template!A185,Male!A:F,6,0)</f>
        <v>7.9</v>
      </c>
    </row>
    <row r="186" spans="1:6" x14ac:dyDescent="0.3">
      <c r="A186" t="s">
        <v>42</v>
      </c>
      <c r="B186" t="s">
        <v>40</v>
      </c>
      <c r="C186" t="s">
        <v>73</v>
      </c>
      <c r="D186" t="s">
        <v>74</v>
      </c>
      <c r="E186" t="s">
        <v>85</v>
      </c>
      <c r="F186">
        <f>VLOOKUP(Template!A186,Male!A:G,7,0)</f>
        <v>30.8</v>
      </c>
    </row>
    <row r="187" spans="1:6" x14ac:dyDescent="0.3">
      <c r="A187" t="s">
        <v>42</v>
      </c>
      <c r="B187" t="s">
        <v>40</v>
      </c>
      <c r="C187" t="s">
        <v>73</v>
      </c>
      <c r="D187" t="s">
        <v>74</v>
      </c>
      <c r="E187" t="s">
        <v>86</v>
      </c>
      <c r="F187">
        <f>VLOOKUP(Template!A187,Male!A:H,8,0)</f>
        <v>12.5</v>
      </c>
    </row>
    <row r="188" spans="1:6" x14ac:dyDescent="0.3">
      <c r="A188" t="s">
        <v>42</v>
      </c>
      <c r="B188" t="s">
        <v>40</v>
      </c>
      <c r="C188" t="s">
        <v>73</v>
      </c>
      <c r="D188" t="s">
        <v>75</v>
      </c>
      <c r="E188" t="s">
        <v>87</v>
      </c>
      <c r="F188">
        <f>VLOOKUP(Template!A188,Male!A:I,9,0)</f>
        <v>8.5</v>
      </c>
    </row>
    <row r="189" spans="1:6" x14ac:dyDescent="0.3">
      <c r="A189" t="s">
        <v>42</v>
      </c>
      <c r="B189" t="s">
        <v>40</v>
      </c>
      <c r="C189" t="s">
        <v>73</v>
      </c>
      <c r="D189" t="s">
        <v>75</v>
      </c>
      <c r="E189" t="s">
        <v>88</v>
      </c>
      <c r="F189">
        <f>VLOOKUP(Template!A189,Male!A:J,10,0)</f>
        <v>2.7</v>
      </c>
    </row>
    <row r="190" spans="1:6" x14ac:dyDescent="0.3">
      <c r="A190" t="s">
        <v>42</v>
      </c>
      <c r="B190" t="s">
        <v>40</v>
      </c>
      <c r="C190" t="s">
        <v>73</v>
      </c>
      <c r="D190" t="s">
        <v>75</v>
      </c>
      <c r="E190" t="s">
        <v>89</v>
      </c>
      <c r="F190">
        <f>VLOOKUP(Template!A190,Male!A:K,11,0)</f>
        <v>14.2</v>
      </c>
    </row>
    <row r="191" spans="1:6" x14ac:dyDescent="0.3">
      <c r="A191" t="s">
        <v>42</v>
      </c>
      <c r="B191" t="s">
        <v>40</v>
      </c>
      <c r="C191" t="s">
        <v>73</v>
      </c>
      <c r="D191" t="s">
        <v>75</v>
      </c>
      <c r="E191" t="s">
        <v>90</v>
      </c>
      <c r="F191">
        <f>VLOOKUP(Template!A191,Male!A:L,12,0)</f>
        <v>4.5</v>
      </c>
    </row>
    <row r="192" spans="1:6" x14ac:dyDescent="0.3">
      <c r="A192" t="s">
        <v>42</v>
      </c>
      <c r="B192" t="s">
        <v>40</v>
      </c>
      <c r="C192" t="s">
        <v>73</v>
      </c>
      <c r="D192" t="s">
        <v>74</v>
      </c>
      <c r="E192" t="s">
        <v>91</v>
      </c>
      <c r="F192">
        <f>VLOOKUP(Template!A192,Male!A:M,13,0)</f>
        <v>25.1</v>
      </c>
    </row>
    <row r="193" spans="1:6" x14ac:dyDescent="0.3">
      <c r="A193" t="s">
        <v>42</v>
      </c>
      <c r="B193" t="s">
        <v>40</v>
      </c>
      <c r="C193" t="s">
        <v>73</v>
      </c>
      <c r="D193" t="s">
        <v>74</v>
      </c>
      <c r="E193" t="s">
        <v>92</v>
      </c>
      <c r="F193">
        <f>VLOOKUP(Template!A193,Male!A:N,14,0)</f>
        <v>7</v>
      </c>
    </row>
    <row r="194" spans="1:6" x14ac:dyDescent="0.3">
      <c r="A194" t="s">
        <v>42</v>
      </c>
      <c r="B194" t="s">
        <v>40</v>
      </c>
      <c r="C194" t="s">
        <v>73</v>
      </c>
      <c r="D194" t="s">
        <v>74</v>
      </c>
      <c r="E194" t="s">
        <v>93</v>
      </c>
      <c r="F194">
        <f>VLOOKUP(Template!A194,Male!A:O,15,0)</f>
        <v>0.1</v>
      </c>
    </row>
    <row r="195" spans="1:6" x14ac:dyDescent="0.3">
      <c r="A195" t="s">
        <v>42</v>
      </c>
      <c r="B195" t="s">
        <v>40</v>
      </c>
      <c r="C195" t="s">
        <v>73</v>
      </c>
      <c r="D195" t="s">
        <v>74</v>
      </c>
      <c r="E195" t="s">
        <v>94</v>
      </c>
      <c r="F195">
        <f>VLOOKUP(Template!A195,Male!A:P,16,0)</f>
        <v>0</v>
      </c>
    </row>
    <row r="196" spans="1:6" x14ac:dyDescent="0.3">
      <c r="A196" t="s">
        <v>42</v>
      </c>
      <c r="B196" t="s">
        <v>40</v>
      </c>
      <c r="C196" t="s">
        <v>73</v>
      </c>
      <c r="D196" t="s">
        <v>95</v>
      </c>
      <c r="E196" t="s">
        <v>98</v>
      </c>
      <c r="F196">
        <f>VLOOKUP(Template!A196,Male!A:Q,17,0)</f>
        <v>14.6</v>
      </c>
    </row>
    <row r="197" spans="1:6" x14ac:dyDescent="0.3">
      <c r="A197" t="s">
        <v>42</v>
      </c>
      <c r="B197" t="s">
        <v>40</v>
      </c>
      <c r="C197" t="s">
        <v>73</v>
      </c>
      <c r="D197" t="s">
        <v>95</v>
      </c>
      <c r="E197" t="s">
        <v>97</v>
      </c>
      <c r="F197">
        <f>VLOOKUP(Template!A197,Male!A:R,18,0)</f>
        <v>2.9</v>
      </c>
    </row>
    <row r="198" spans="1:6" x14ac:dyDescent="0.3">
      <c r="A198" t="s">
        <v>42</v>
      </c>
      <c r="B198" t="s">
        <v>40</v>
      </c>
      <c r="C198" t="s">
        <v>73</v>
      </c>
      <c r="D198" t="s">
        <v>95</v>
      </c>
      <c r="E198" t="s">
        <v>99</v>
      </c>
      <c r="F198">
        <f>VLOOKUP(Template!A198,Male!A:S,19,0)</f>
        <v>0.6</v>
      </c>
    </row>
    <row r="199" spans="1:6" x14ac:dyDescent="0.3">
      <c r="A199" t="s">
        <v>42</v>
      </c>
      <c r="B199" t="s">
        <v>40</v>
      </c>
      <c r="C199" t="s">
        <v>73</v>
      </c>
      <c r="D199" t="s">
        <v>95</v>
      </c>
      <c r="E199" t="s">
        <v>96</v>
      </c>
      <c r="F199">
        <f>VLOOKUP(Template!A199,Male!A:T,20,0)</f>
        <v>0.2</v>
      </c>
    </row>
    <row r="200" spans="1:6" x14ac:dyDescent="0.3">
      <c r="A200" t="s">
        <v>42</v>
      </c>
      <c r="B200" t="s">
        <v>40</v>
      </c>
      <c r="C200" t="s">
        <v>100</v>
      </c>
      <c r="D200" t="s">
        <v>101</v>
      </c>
      <c r="E200" t="s">
        <v>81</v>
      </c>
      <c r="F200">
        <f>VLOOKUP(Template!A200,Male!A:U,21,0)</f>
        <v>25.7</v>
      </c>
    </row>
    <row r="201" spans="1:6" x14ac:dyDescent="0.3">
      <c r="A201" t="s">
        <v>42</v>
      </c>
      <c r="B201" t="s">
        <v>40</v>
      </c>
      <c r="C201" t="s">
        <v>100</v>
      </c>
      <c r="D201" t="s">
        <v>101</v>
      </c>
      <c r="E201" t="s">
        <v>82</v>
      </c>
      <c r="F201">
        <f>VLOOKUP(Template!A201,Male!A:V,22,0)</f>
        <v>11.1</v>
      </c>
    </row>
    <row r="202" spans="1:6" x14ac:dyDescent="0.3">
      <c r="A202" t="s">
        <v>42</v>
      </c>
      <c r="B202" t="s">
        <v>40</v>
      </c>
      <c r="C202" t="s">
        <v>100</v>
      </c>
      <c r="D202" t="s">
        <v>101</v>
      </c>
      <c r="E202" t="s">
        <v>102</v>
      </c>
      <c r="F202">
        <f>VLOOKUP(Template!A202,Male!A:W,23,0)</f>
        <v>25.5</v>
      </c>
    </row>
    <row r="203" spans="1:6" x14ac:dyDescent="0.3">
      <c r="A203" t="s">
        <v>42</v>
      </c>
      <c r="B203" t="s">
        <v>40</v>
      </c>
      <c r="C203" t="s">
        <v>100</v>
      </c>
      <c r="D203" t="s">
        <v>101</v>
      </c>
      <c r="E203" t="s">
        <v>103</v>
      </c>
      <c r="F203">
        <f>VLOOKUP(Template!A203,Male!A:X,24,0)</f>
        <v>6.6</v>
      </c>
    </row>
    <row r="204" spans="1:6" x14ac:dyDescent="0.3">
      <c r="A204" t="s">
        <v>42</v>
      </c>
      <c r="B204" t="s">
        <v>40</v>
      </c>
      <c r="C204" t="s">
        <v>100</v>
      </c>
      <c r="D204" t="s">
        <v>101</v>
      </c>
      <c r="E204" t="s">
        <v>104</v>
      </c>
      <c r="F204">
        <f>VLOOKUP(Template!A204,Male!A:Y,25,0)</f>
        <v>7.8</v>
      </c>
    </row>
    <row r="205" spans="1:6" x14ac:dyDescent="0.3">
      <c r="A205" t="s">
        <v>42</v>
      </c>
      <c r="B205" t="s">
        <v>40</v>
      </c>
      <c r="C205" t="s">
        <v>100</v>
      </c>
      <c r="D205" t="s">
        <v>101</v>
      </c>
      <c r="E205" t="s">
        <v>105</v>
      </c>
      <c r="F205">
        <f>VLOOKUP(Template!A205,Male!A:Z,26,0)</f>
        <v>2.5</v>
      </c>
    </row>
    <row r="206" spans="1:6" x14ac:dyDescent="0.3">
      <c r="A206" t="s">
        <v>42</v>
      </c>
      <c r="B206" t="s">
        <v>40</v>
      </c>
      <c r="C206" t="s">
        <v>76</v>
      </c>
      <c r="D206" t="s">
        <v>78</v>
      </c>
      <c r="E206" t="s">
        <v>102</v>
      </c>
      <c r="F206">
        <f>VLOOKUP(Template!A206,Male!A:AA,27,0)</f>
        <v>27.1</v>
      </c>
    </row>
    <row r="207" spans="1:6" x14ac:dyDescent="0.3">
      <c r="A207" t="s">
        <v>42</v>
      </c>
      <c r="B207" t="s">
        <v>40</v>
      </c>
      <c r="C207" t="s">
        <v>76</v>
      </c>
      <c r="D207" t="s">
        <v>79</v>
      </c>
      <c r="E207" t="s">
        <v>102</v>
      </c>
      <c r="F207">
        <f>VLOOKUP(Template!A207,Male!A:AB,28,0)</f>
        <v>17.2</v>
      </c>
    </row>
    <row r="208" spans="1:6" x14ac:dyDescent="0.3">
      <c r="A208" t="s">
        <v>42</v>
      </c>
      <c r="B208" t="s">
        <v>40</v>
      </c>
      <c r="C208" t="s">
        <v>76</v>
      </c>
      <c r="D208" t="s">
        <v>77</v>
      </c>
      <c r="E208" t="s">
        <v>102</v>
      </c>
      <c r="F208">
        <f>VLOOKUP(Template!A208,Male!A:AC,29,0)</f>
        <v>22.7</v>
      </c>
    </row>
    <row r="209" spans="1:6" x14ac:dyDescent="0.3">
      <c r="A209" t="s">
        <v>42</v>
      </c>
      <c r="B209" t="s">
        <v>40</v>
      </c>
      <c r="C209" t="s">
        <v>76</v>
      </c>
      <c r="D209" t="s">
        <v>78</v>
      </c>
      <c r="E209" t="s">
        <v>103</v>
      </c>
      <c r="F209">
        <f>VLOOKUP(Template!A209,Male!A:AD,30,0)</f>
        <v>10.1</v>
      </c>
    </row>
    <row r="210" spans="1:6" x14ac:dyDescent="0.3">
      <c r="A210" t="s">
        <v>42</v>
      </c>
      <c r="B210" t="s">
        <v>40</v>
      </c>
      <c r="C210" t="s">
        <v>76</v>
      </c>
      <c r="D210" t="s">
        <v>79</v>
      </c>
      <c r="E210" t="s">
        <v>103</v>
      </c>
      <c r="F210">
        <f>VLOOKUP(Template!A210,Male!A:AE,31,0)</f>
        <v>4.5999999999999996</v>
      </c>
    </row>
    <row r="211" spans="1:6" x14ac:dyDescent="0.3">
      <c r="A211" t="s">
        <v>42</v>
      </c>
      <c r="B211" t="s">
        <v>40</v>
      </c>
      <c r="C211" t="s">
        <v>76</v>
      </c>
      <c r="D211" t="s">
        <v>77</v>
      </c>
      <c r="E211" t="s">
        <v>103</v>
      </c>
      <c r="F211">
        <f>VLOOKUP(Template!A211,Male!A:AF,32,0)</f>
        <v>7.7</v>
      </c>
    </row>
    <row r="212" spans="1:6" x14ac:dyDescent="0.3">
      <c r="A212" t="s">
        <v>42</v>
      </c>
      <c r="B212" t="s">
        <v>40</v>
      </c>
      <c r="C212" t="s">
        <v>76</v>
      </c>
      <c r="D212" t="s">
        <v>78</v>
      </c>
      <c r="E212" t="s">
        <v>104</v>
      </c>
      <c r="F212">
        <f>VLOOKUP(Template!A211,Male!A:AG,33,0)</f>
        <v>4.0999999999999996</v>
      </c>
    </row>
    <row r="213" spans="1:6" x14ac:dyDescent="0.3">
      <c r="A213" t="s">
        <v>42</v>
      </c>
      <c r="B213" t="s">
        <v>40</v>
      </c>
      <c r="C213" t="s">
        <v>76</v>
      </c>
      <c r="D213" t="s">
        <v>79</v>
      </c>
      <c r="E213" t="s">
        <v>104</v>
      </c>
      <c r="F213">
        <f>VLOOKUP(Template!A211,Male!A:AH,34,0)</f>
        <v>1.3</v>
      </c>
    </row>
    <row r="214" spans="1:6" x14ac:dyDescent="0.3">
      <c r="A214" t="s">
        <v>42</v>
      </c>
      <c r="B214" t="s">
        <v>40</v>
      </c>
      <c r="C214" t="s">
        <v>76</v>
      </c>
      <c r="D214" t="s">
        <v>77</v>
      </c>
      <c r="E214" t="s">
        <v>104</v>
      </c>
      <c r="F214">
        <f>VLOOKUP(Template!A212,Male!A:AI,35,0)</f>
        <v>2.9</v>
      </c>
    </row>
    <row r="215" spans="1:6" x14ac:dyDescent="0.3">
      <c r="A215" t="s">
        <v>42</v>
      </c>
      <c r="B215" t="s">
        <v>40</v>
      </c>
      <c r="C215" t="s">
        <v>76</v>
      </c>
      <c r="D215" t="s">
        <v>78</v>
      </c>
      <c r="E215" t="s">
        <v>105</v>
      </c>
      <c r="F215">
        <f>VLOOKUP(Template!A213,Male!A:AJ,36,0)</f>
        <v>1.7</v>
      </c>
    </row>
    <row r="216" spans="1:6" x14ac:dyDescent="0.3">
      <c r="A216" t="s">
        <v>42</v>
      </c>
      <c r="B216" t="s">
        <v>40</v>
      </c>
      <c r="C216" t="s">
        <v>76</v>
      </c>
      <c r="D216" t="s">
        <v>79</v>
      </c>
      <c r="E216" t="s">
        <v>105</v>
      </c>
      <c r="F216">
        <f>VLOOKUP(Template!A214,Male!A:AK,37,0)</f>
        <v>0</v>
      </c>
    </row>
    <row r="217" spans="1:6" x14ac:dyDescent="0.3">
      <c r="A217" t="s">
        <v>42</v>
      </c>
      <c r="B217" t="s">
        <v>40</v>
      </c>
      <c r="C217" t="s">
        <v>76</v>
      </c>
      <c r="D217" t="s">
        <v>77</v>
      </c>
      <c r="E217" t="s">
        <v>105</v>
      </c>
      <c r="F217">
        <f>VLOOKUP(Template!A215,Male!A:AL,38,0)</f>
        <v>0.9</v>
      </c>
    </row>
    <row r="218" spans="1:6" x14ac:dyDescent="0.3">
      <c r="A218" t="s">
        <v>43</v>
      </c>
      <c r="B218" t="s">
        <v>39</v>
      </c>
      <c r="C218" t="s">
        <v>73</v>
      </c>
      <c r="D218" t="s">
        <v>74</v>
      </c>
      <c r="E218" t="s">
        <v>81</v>
      </c>
      <c r="F218">
        <f>VLOOKUP(Template!A218,Female!A:C,3,0)</f>
        <v>42.7</v>
      </c>
    </row>
    <row r="219" spans="1:6" x14ac:dyDescent="0.3">
      <c r="A219" t="s">
        <v>43</v>
      </c>
      <c r="B219" t="s">
        <v>39</v>
      </c>
      <c r="C219" t="s">
        <v>73</v>
      </c>
      <c r="D219" t="s">
        <v>74</v>
      </c>
      <c r="E219" t="s">
        <v>82</v>
      </c>
      <c r="F219">
        <f>VLOOKUP(Template!A219,Female!A:D,4,0)</f>
        <v>20.100000000000001</v>
      </c>
    </row>
    <row r="220" spans="1:6" x14ac:dyDescent="0.3">
      <c r="A220" t="s">
        <v>43</v>
      </c>
      <c r="B220" t="s">
        <v>39</v>
      </c>
      <c r="C220" t="s">
        <v>73</v>
      </c>
      <c r="D220" t="s">
        <v>74</v>
      </c>
      <c r="E220" t="s">
        <v>83</v>
      </c>
      <c r="F220">
        <f>VLOOKUP(Template!A220,Female!A:E,5,0)</f>
        <v>14.3</v>
      </c>
    </row>
    <row r="221" spans="1:6" x14ac:dyDescent="0.3">
      <c r="A221" t="s">
        <v>43</v>
      </c>
      <c r="B221" t="s">
        <v>39</v>
      </c>
      <c r="C221" t="s">
        <v>73</v>
      </c>
      <c r="D221" t="s">
        <v>74</v>
      </c>
      <c r="E221" t="s">
        <v>84</v>
      </c>
      <c r="F221">
        <f>VLOOKUP(Template!A221,Female!A:F,6,0)</f>
        <v>5.5</v>
      </c>
    </row>
    <row r="222" spans="1:6" x14ac:dyDescent="0.3">
      <c r="A222" t="s">
        <v>43</v>
      </c>
      <c r="B222" t="s">
        <v>39</v>
      </c>
      <c r="C222" t="s">
        <v>73</v>
      </c>
      <c r="D222" t="s">
        <v>74</v>
      </c>
      <c r="E222" t="s">
        <v>85</v>
      </c>
      <c r="F222">
        <f>VLOOKUP(Template!A222,Female!A:G,7,0)</f>
        <v>43.6</v>
      </c>
    </row>
    <row r="223" spans="1:6" x14ac:dyDescent="0.3">
      <c r="A223" t="s">
        <v>43</v>
      </c>
      <c r="B223" t="s">
        <v>39</v>
      </c>
      <c r="C223" t="s">
        <v>73</v>
      </c>
      <c r="D223" t="s">
        <v>74</v>
      </c>
      <c r="E223" t="s">
        <v>86</v>
      </c>
      <c r="F223">
        <f>VLOOKUP(Template!A223,Female!A:H,8,0)</f>
        <v>11.5</v>
      </c>
    </row>
    <row r="224" spans="1:6" x14ac:dyDescent="0.3">
      <c r="A224" t="s">
        <v>43</v>
      </c>
      <c r="B224" t="s">
        <v>39</v>
      </c>
      <c r="C224" t="s">
        <v>73</v>
      </c>
      <c r="D224" t="s">
        <v>75</v>
      </c>
      <c r="E224" t="s">
        <v>87</v>
      </c>
      <c r="F224">
        <f>VLOOKUP(Template!A224,Female!A:I,9,0)</f>
        <v>7.5</v>
      </c>
    </row>
    <row r="225" spans="1:6" x14ac:dyDescent="0.3">
      <c r="A225" t="s">
        <v>43</v>
      </c>
      <c r="B225" t="s">
        <v>39</v>
      </c>
      <c r="C225" t="s">
        <v>73</v>
      </c>
      <c r="D225" t="s">
        <v>75</v>
      </c>
      <c r="E225" t="s">
        <v>88</v>
      </c>
      <c r="F225">
        <f>VLOOKUP(Template!A225,Female!A:J,10,0)</f>
        <v>1.2</v>
      </c>
    </row>
    <row r="226" spans="1:6" x14ac:dyDescent="0.3">
      <c r="A226" t="s">
        <v>43</v>
      </c>
      <c r="B226" t="s">
        <v>39</v>
      </c>
      <c r="C226" t="s">
        <v>73</v>
      </c>
      <c r="D226" t="s">
        <v>75</v>
      </c>
      <c r="E226" t="s">
        <v>89</v>
      </c>
      <c r="F226">
        <f>VLOOKUP(Template!A226,Female!A:K,11,0)</f>
        <v>12.3</v>
      </c>
    </row>
    <row r="227" spans="1:6" x14ac:dyDescent="0.3">
      <c r="A227" t="s">
        <v>43</v>
      </c>
      <c r="B227" t="s">
        <v>39</v>
      </c>
      <c r="C227" t="s">
        <v>73</v>
      </c>
      <c r="D227" t="s">
        <v>75</v>
      </c>
      <c r="E227" t="s">
        <v>90</v>
      </c>
      <c r="F227">
        <f>VLOOKUP(Template!A227,Female!A:L,12,0)</f>
        <v>1.6</v>
      </c>
    </row>
    <row r="228" spans="1:6" x14ac:dyDescent="0.3">
      <c r="A228" t="s">
        <v>43</v>
      </c>
      <c r="B228" t="s">
        <v>39</v>
      </c>
      <c r="C228" t="s">
        <v>73</v>
      </c>
      <c r="D228" t="s">
        <v>74</v>
      </c>
      <c r="E228" t="s">
        <v>91</v>
      </c>
      <c r="F228">
        <f>VLOOKUP(Template!A228,Female!A:M,13,0)</f>
        <v>5.2</v>
      </c>
    </row>
    <row r="229" spans="1:6" x14ac:dyDescent="0.3">
      <c r="A229" t="s">
        <v>43</v>
      </c>
      <c r="B229" t="s">
        <v>39</v>
      </c>
      <c r="C229" t="s">
        <v>73</v>
      </c>
      <c r="D229" t="s">
        <v>74</v>
      </c>
      <c r="E229" t="s">
        <v>92</v>
      </c>
      <c r="F229">
        <f>VLOOKUP(Template!A229,Female!A:N,14,0)</f>
        <v>0.6</v>
      </c>
    </row>
    <row r="230" spans="1:6" x14ac:dyDescent="0.3">
      <c r="A230" t="s">
        <v>43</v>
      </c>
      <c r="B230" t="s">
        <v>39</v>
      </c>
      <c r="C230" t="s">
        <v>73</v>
      </c>
      <c r="D230" t="s">
        <v>74</v>
      </c>
      <c r="E230" t="s">
        <v>93</v>
      </c>
      <c r="F230">
        <f>VLOOKUP(Template!A230,Female!A:O,15,0)</f>
        <v>1.5</v>
      </c>
    </row>
    <row r="231" spans="1:6" x14ac:dyDescent="0.3">
      <c r="A231" t="s">
        <v>43</v>
      </c>
      <c r="B231" t="s">
        <v>39</v>
      </c>
      <c r="C231" t="s">
        <v>73</v>
      </c>
      <c r="D231" t="s">
        <v>74</v>
      </c>
      <c r="E231" t="s">
        <v>94</v>
      </c>
      <c r="F231">
        <f>VLOOKUP(Template!A231,Female!A:P,16,0)</f>
        <v>0</v>
      </c>
    </row>
    <row r="232" spans="1:6" x14ac:dyDescent="0.3">
      <c r="A232" t="s">
        <v>43</v>
      </c>
      <c r="B232" t="s">
        <v>39</v>
      </c>
      <c r="C232" t="s">
        <v>73</v>
      </c>
      <c r="D232" t="s">
        <v>95</v>
      </c>
      <c r="E232" t="s">
        <v>98</v>
      </c>
      <c r="F232">
        <f>VLOOKUP(Template!A232,Female!A:Q,17,0)</f>
        <v>6.5</v>
      </c>
    </row>
    <row r="233" spans="1:6" x14ac:dyDescent="0.3">
      <c r="A233" t="s">
        <v>43</v>
      </c>
      <c r="B233" t="s">
        <v>39</v>
      </c>
      <c r="C233" t="s">
        <v>73</v>
      </c>
      <c r="D233" t="s">
        <v>95</v>
      </c>
      <c r="E233" t="s">
        <v>97</v>
      </c>
      <c r="F233">
        <f>VLOOKUP(Template!A233,Female!A:R,18,0)</f>
        <v>1.5</v>
      </c>
    </row>
    <row r="234" spans="1:6" x14ac:dyDescent="0.3">
      <c r="A234" t="s">
        <v>43</v>
      </c>
      <c r="B234" t="s">
        <v>39</v>
      </c>
      <c r="C234" t="s">
        <v>73</v>
      </c>
      <c r="D234" t="s">
        <v>95</v>
      </c>
      <c r="E234" t="s">
        <v>99</v>
      </c>
      <c r="F234">
        <f>VLOOKUP(Template!A234,Female!A:S,19,0)</f>
        <v>2.1</v>
      </c>
    </row>
    <row r="235" spans="1:6" x14ac:dyDescent="0.3">
      <c r="A235" t="s">
        <v>43</v>
      </c>
      <c r="B235" t="s">
        <v>39</v>
      </c>
      <c r="C235" t="s">
        <v>73</v>
      </c>
      <c r="D235" t="s">
        <v>95</v>
      </c>
      <c r="E235" t="s">
        <v>96</v>
      </c>
      <c r="F235">
        <f>VLOOKUP(Template!A235,Female!A:T,20,0)</f>
        <v>0</v>
      </c>
    </row>
    <row r="236" spans="1:6" x14ac:dyDescent="0.3">
      <c r="A236" t="s">
        <v>43</v>
      </c>
      <c r="B236" t="s">
        <v>39</v>
      </c>
      <c r="C236" t="s">
        <v>100</v>
      </c>
      <c r="D236" t="s">
        <v>101</v>
      </c>
      <c r="E236" t="s">
        <v>81</v>
      </c>
      <c r="F236">
        <f>VLOOKUP(Template!A236,Female!A:U,21,0)</f>
        <v>29.2</v>
      </c>
    </row>
    <row r="237" spans="1:6" x14ac:dyDescent="0.3">
      <c r="A237" t="s">
        <v>43</v>
      </c>
      <c r="B237" t="s">
        <v>39</v>
      </c>
      <c r="C237" t="s">
        <v>100</v>
      </c>
      <c r="D237" t="s">
        <v>101</v>
      </c>
      <c r="E237" t="s">
        <v>82</v>
      </c>
      <c r="F237">
        <f>VLOOKUP(Template!A237,Female!A:V,22,0)</f>
        <v>9</v>
      </c>
    </row>
    <row r="238" spans="1:6" x14ac:dyDescent="0.3">
      <c r="A238" t="s">
        <v>43</v>
      </c>
      <c r="B238" t="s">
        <v>39</v>
      </c>
      <c r="C238" t="s">
        <v>100</v>
      </c>
      <c r="D238" t="s">
        <v>101</v>
      </c>
      <c r="E238" t="s">
        <v>102</v>
      </c>
      <c r="F238">
        <f>VLOOKUP(Template!A238,Female!A:W,23,0)</f>
        <v>17.600000000000001</v>
      </c>
    </row>
    <row r="239" spans="1:6" x14ac:dyDescent="0.3">
      <c r="A239" t="s">
        <v>43</v>
      </c>
      <c r="B239" t="s">
        <v>39</v>
      </c>
      <c r="C239" t="s">
        <v>100</v>
      </c>
      <c r="D239" t="s">
        <v>101</v>
      </c>
      <c r="E239" t="s">
        <v>103</v>
      </c>
      <c r="F239">
        <f>VLOOKUP(Template!A239,Female!A:X,24,0)</f>
        <v>4.4000000000000004</v>
      </c>
    </row>
    <row r="240" spans="1:6" x14ac:dyDescent="0.3">
      <c r="A240" t="s">
        <v>43</v>
      </c>
      <c r="B240" t="s">
        <v>39</v>
      </c>
      <c r="C240" t="s">
        <v>100</v>
      </c>
      <c r="D240" t="s">
        <v>101</v>
      </c>
      <c r="E240" t="s">
        <v>104</v>
      </c>
      <c r="F240">
        <f>VLOOKUP(Template!A240,Female!A:Y,25,0)</f>
        <v>0.5</v>
      </c>
    </row>
    <row r="241" spans="1:6" x14ac:dyDescent="0.3">
      <c r="A241" t="s">
        <v>43</v>
      </c>
      <c r="B241" t="s">
        <v>39</v>
      </c>
      <c r="C241" t="s">
        <v>100</v>
      </c>
      <c r="D241" t="s">
        <v>101</v>
      </c>
      <c r="E241" t="s">
        <v>105</v>
      </c>
      <c r="F241">
        <f>VLOOKUP(Template!A241,Female!A:Z,26,0)</f>
        <v>0</v>
      </c>
    </row>
    <row r="242" spans="1:6" x14ac:dyDescent="0.3">
      <c r="A242" t="s">
        <v>43</v>
      </c>
      <c r="B242" t="s">
        <v>39</v>
      </c>
      <c r="C242" t="s">
        <v>76</v>
      </c>
      <c r="D242" t="s">
        <v>78</v>
      </c>
      <c r="E242" t="s">
        <v>102</v>
      </c>
      <c r="F242">
        <f>VLOOKUP(Template!A242,Female!A:AA,27,0)</f>
        <v>16</v>
      </c>
    </row>
    <row r="243" spans="1:6" x14ac:dyDescent="0.3">
      <c r="A243" t="s">
        <v>43</v>
      </c>
      <c r="B243" t="s">
        <v>39</v>
      </c>
      <c r="C243" t="s">
        <v>76</v>
      </c>
      <c r="D243" t="s">
        <v>79</v>
      </c>
      <c r="E243" t="s">
        <v>102</v>
      </c>
      <c r="F243">
        <f>VLOOKUP(Template!A243,Female!A:AB,28,0)</f>
        <v>17.3</v>
      </c>
    </row>
    <row r="244" spans="1:6" x14ac:dyDescent="0.3">
      <c r="A244" t="s">
        <v>43</v>
      </c>
      <c r="B244" t="s">
        <v>39</v>
      </c>
      <c r="C244" t="s">
        <v>76</v>
      </c>
      <c r="D244" t="s">
        <v>77</v>
      </c>
      <c r="E244" t="s">
        <v>102</v>
      </c>
      <c r="F244">
        <f>VLOOKUP(Template!A244,Female!A:AC,29,0)</f>
        <v>16.600000000000001</v>
      </c>
    </row>
    <row r="245" spans="1:6" x14ac:dyDescent="0.3">
      <c r="A245" t="s">
        <v>43</v>
      </c>
      <c r="B245" t="s">
        <v>39</v>
      </c>
      <c r="C245" t="s">
        <v>76</v>
      </c>
      <c r="D245" t="s">
        <v>78</v>
      </c>
      <c r="E245" t="s">
        <v>103</v>
      </c>
      <c r="F245">
        <f>VLOOKUP(Template!A245,Female!A:AD,30,0)</f>
        <v>2.8</v>
      </c>
    </row>
    <row r="246" spans="1:6" x14ac:dyDescent="0.3">
      <c r="A246" t="s">
        <v>43</v>
      </c>
      <c r="B246" t="s">
        <v>39</v>
      </c>
      <c r="C246" t="s">
        <v>76</v>
      </c>
      <c r="D246" t="s">
        <v>79</v>
      </c>
      <c r="E246" t="s">
        <v>103</v>
      </c>
      <c r="F246">
        <f>VLOOKUP(Template!A246,Female!A:AE,31,0)</f>
        <v>4</v>
      </c>
    </row>
    <row r="247" spans="1:6" x14ac:dyDescent="0.3">
      <c r="A247" t="s">
        <v>43</v>
      </c>
      <c r="B247" t="s">
        <v>39</v>
      </c>
      <c r="C247" t="s">
        <v>76</v>
      </c>
      <c r="D247" t="s">
        <v>77</v>
      </c>
      <c r="E247" t="s">
        <v>103</v>
      </c>
      <c r="F247">
        <f>VLOOKUP(Template!A247,Female!A:AF,32,0)</f>
        <v>3.3</v>
      </c>
    </row>
    <row r="248" spans="1:6" x14ac:dyDescent="0.3">
      <c r="A248" t="s">
        <v>43</v>
      </c>
      <c r="B248" t="s">
        <v>39</v>
      </c>
      <c r="C248" t="s">
        <v>76</v>
      </c>
      <c r="D248" t="s">
        <v>78</v>
      </c>
      <c r="E248" t="s">
        <v>104</v>
      </c>
      <c r="F248">
        <f>VLOOKUP(Template!A247,Female!A:AG,33,0)</f>
        <v>1.3</v>
      </c>
    </row>
    <row r="249" spans="1:6" x14ac:dyDescent="0.3">
      <c r="A249" t="s">
        <v>43</v>
      </c>
      <c r="B249" t="s">
        <v>39</v>
      </c>
      <c r="C249" t="s">
        <v>76</v>
      </c>
      <c r="D249" t="s">
        <v>79</v>
      </c>
      <c r="E249" t="s">
        <v>104</v>
      </c>
      <c r="F249">
        <f>VLOOKUP(Template!A247,Female!A:AH,34,0)</f>
        <v>2.2999999999999998</v>
      </c>
    </row>
    <row r="250" spans="1:6" x14ac:dyDescent="0.3">
      <c r="A250" t="s">
        <v>43</v>
      </c>
      <c r="B250" t="s">
        <v>39</v>
      </c>
      <c r="C250" t="s">
        <v>76</v>
      </c>
      <c r="D250" t="s">
        <v>77</v>
      </c>
      <c r="E250" t="s">
        <v>104</v>
      </c>
      <c r="F250">
        <f>VLOOKUP(Template!A248,Female!A:AI,35,0)</f>
        <v>1.7</v>
      </c>
    </row>
    <row r="251" spans="1:6" x14ac:dyDescent="0.3">
      <c r="A251" t="s">
        <v>43</v>
      </c>
      <c r="B251" t="s">
        <v>39</v>
      </c>
      <c r="C251" t="s">
        <v>76</v>
      </c>
      <c r="D251" t="s">
        <v>78</v>
      </c>
      <c r="E251" t="s">
        <v>105</v>
      </c>
      <c r="F251">
        <f>VLOOKUP(Template!A249,Female!A:AJ,36,0)</f>
        <v>0</v>
      </c>
    </row>
    <row r="252" spans="1:6" x14ac:dyDescent="0.3">
      <c r="A252" t="s">
        <v>43</v>
      </c>
      <c r="B252" t="s">
        <v>39</v>
      </c>
      <c r="C252" t="s">
        <v>76</v>
      </c>
      <c r="D252" t="s">
        <v>79</v>
      </c>
      <c r="E252" t="s">
        <v>105</v>
      </c>
      <c r="F252">
        <f>VLOOKUP(Template!A250,Female!A:AK,37,0)</f>
        <v>0</v>
      </c>
    </row>
    <row r="253" spans="1:6" x14ac:dyDescent="0.3">
      <c r="A253" t="s">
        <v>43</v>
      </c>
      <c r="B253" t="s">
        <v>39</v>
      </c>
      <c r="C253" t="s">
        <v>76</v>
      </c>
      <c r="D253" t="s">
        <v>77</v>
      </c>
      <c r="E253" t="s">
        <v>105</v>
      </c>
      <c r="F253">
        <f>VLOOKUP(Template!A251,Female!A:AL,38,0)</f>
        <v>0</v>
      </c>
    </row>
    <row r="254" spans="1:6" x14ac:dyDescent="0.3">
      <c r="A254" t="s">
        <v>43</v>
      </c>
      <c r="B254" t="s">
        <v>40</v>
      </c>
      <c r="C254" t="s">
        <v>73</v>
      </c>
      <c r="D254" t="s">
        <v>74</v>
      </c>
      <c r="E254" t="s">
        <v>81</v>
      </c>
      <c r="F254">
        <f>VLOOKUP(Template!A254,Male!A:C,3,0)</f>
        <v>41.3</v>
      </c>
    </row>
    <row r="255" spans="1:6" x14ac:dyDescent="0.3">
      <c r="A255" t="s">
        <v>43</v>
      </c>
      <c r="B255" t="s">
        <v>40</v>
      </c>
      <c r="C255" t="s">
        <v>73</v>
      </c>
      <c r="D255" t="s">
        <v>74</v>
      </c>
      <c r="E255" t="s">
        <v>82</v>
      </c>
      <c r="F255">
        <f>VLOOKUP(Template!A255,Male!A:D,4,0)</f>
        <v>16.3</v>
      </c>
    </row>
    <row r="256" spans="1:6" x14ac:dyDescent="0.3">
      <c r="A256" t="s">
        <v>43</v>
      </c>
      <c r="B256" t="s">
        <v>40</v>
      </c>
      <c r="C256" t="s">
        <v>73</v>
      </c>
      <c r="D256" t="s">
        <v>74</v>
      </c>
      <c r="E256" t="s">
        <v>83</v>
      </c>
      <c r="F256">
        <f>VLOOKUP(Template!A256,Male!A:E,5,0)</f>
        <v>14.8</v>
      </c>
    </row>
    <row r="257" spans="1:6" x14ac:dyDescent="0.3">
      <c r="A257" t="s">
        <v>43</v>
      </c>
      <c r="B257" t="s">
        <v>40</v>
      </c>
      <c r="C257" t="s">
        <v>73</v>
      </c>
      <c r="D257" t="s">
        <v>74</v>
      </c>
      <c r="E257" t="s">
        <v>84</v>
      </c>
      <c r="F257">
        <f>VLOOKUP(Template!A257,Male!A:F,6,0)</f>
        <v>2.8</v>
      </c>
    </row>
    <row r="258" spans="1:6" x14ac:dyDescent="0.3">
      <c r="A258" t="s">
        <v>43</v>
      </c>
      <c r="B258" t="s">
        <v>40</v>
      </c>
      <c r="C258" t="s">
        <v>73</v>
      </c>
      <c r="D258" t="s">
        <v>74</v>
      </c>
      <c r="E258" t="s">
        <v>85</v>
      </c>
      <c r="F258">
        <f>VLOOKUP(Template!A258,Male!A:G,7,0)</f>
        <v>33.9</v>
      </c>
    </row>
    <row r="259" spans="1:6" x14ac:dyDescent="0.3">
      <c r="A259" t="s">
        <v>43</v>
      </c>
      <c r="B259" t="s">
        <v>40</v>
      </c>
      <c r="C259" t="s">
        <v>73</v>
      </c>
      <c r="D259" t="s">
        <v>74</v>
      </c>
      <c r="E259" t="s">
        <v>86</v>
      </c>
      <c r="F259">
        <f>VLOOKUP(Template!A259,Male!A:H,8,0)</f>
        <v>11.3</v>
      </c>
    </row>
    <row r="260" spans="1:6" x14ac:dyDescent="0.3">
      <c r="A260" t="s">
        <v>43</v>
      </c>
      <c r="B260" t="s">
        <v>40</v>
      </c>
      <c r="C260" t="s">
        <v>73</v>
      </c>
      <c r="D260" t="s">
        <v>75</v>
      </c>
      <c r="E260" t="s">
        <v>87</v>
      </c>
      <c r="F260">
        <f>VLOOKUP(Template!A260,Male!A:I,9,0)</f>
        <v>4.0999999999999996</v>
      </c>
    </row>
    <row r="261" spans="1:6" x14ac:dyDescent="0.3">
      <c r="A261" t="s">
        <v>43</v>
      </c>
      <c r="B261" t="s">
        <v>40</v>
      </c>
      <c r="C261" t="s">
        <v>73</v>
      </c>
      <c r="D261" t="s">
        <v>75</v>
      </c>
      <c r="E261" t="s">
        <v>88</v>
      </c>
      <c r="F261">
        <f>VLOOKUP(Template!A261,Male!A:J,10,0)</f>
        <v>0.8</v>
      </c>
    </row>
    <row r="262" spans="1:6" x14ac:dyDescent="0.3">
      <c r="A262" t="s">
        <v>43</v>
      </c>
      <c r="B262" t="s">
        <v>40</v>
      </c>
      <c r="C262" t="s">
        <v>73</v>
      </c>
      <c r="D262" t="s">
        <v>75</v>
      </c>
      <c r="E262" t="s">
        <v>89</v>
      </c>
      <c r="F262">
        <f>VLOOKUP(Template!A262,Male!A:K,11,0)</f>
        <v>13.7</v>
      </c>
    </row>
    <row r="263" spans="1:6" x14ac:dyDescent="0.3">
      <c r="A263" t="s">
        <v>43</v>
      </c>
      <c r="B263" t="s">
        <v>40</v>
      </c>
      <c r="C263" t="s">
        <v>73</v>
      </c>
      <c r="D263" t="s">
        <v>75</v>
      </c>
      <c r="E263" t="s">
        <v>90</v>
      </c>
      <c r="F263">
        <f>VLOOKUP(Template!A263,Male!A:L,12,0)</f>
        <v>2.4</v>
      </c>
    </row>
    <row r="264" spans="1:6" x14ac:dyDescent="0.3">
      <c r="A264" t="s">
        <v>43</v>
      </c>
      <c r="B264" t="s">
        <v>40</v>
      </c>
      <c r="C264" t="s">
        <v>73</v>
      </c>
      <c r="D264" t="s">
        <v>74</v>
      </c>
      <c r="E264" t="s">
        <v>91</v>
      </c>
      <c r="F264">
        <f>VLOOKUP(Template!A264,Male!A:M,13,0)</f>
        <v>6</v>
      </c>
    </row>
    <row r="265" spans="1:6" x14ac:dyDescent="0.3">
      <c r="A265" t="s">
        <v>43</v>
      </c>
      <c r="B265" t="s">
        <v>40</v>
      </c>
      <c r="C265" t="s">
        <v>73</v>
      </c>
      <c r="D265" t="s">
        <v>74</v>
      </c>
      <c r="E265" t="s">
        <v>92</v>
      </c>
      <c r="F265">
        <f>VLOOKUP(Template!A265,Male!A:N,14,0)</f>
        <v>1.5</v>
      </c>
    </row>
    <row r="266" spans="1:6" x14ac:dyDescent="0.3">
      <c r="A266" t="s">
        <v>43</v>
      </c>
      <c r="B266" t="s">
        <v>40</v>
      </c>
      <c r="C266" t="s">
        <v>73</v>
      </c>
      <c r="D266" t="s">
        <v>74</v>
      </c>
      <c r="E266" t="s">
        <v>93</v>
      </c>
      <c r="F266">
        <f>VLOOKUP(Template!A266,Male!A:O,15,0)</f>
        <v>0.2</v>
      </c>
    </row>
    <row r="267" spans="1:6" x14ac:dyDescent="0.3">
      <c r="A267" t="s">
        <v>43</v>
      </c>
      <c r="B267" t="s">
        <v>40</v>
      </c>
      <c r="C267" t="s">
        <v>73</v>
      </c>
      <c r="D267" t="s">
        <v>74</v>
      </c>
      <c r="E267" t="s">
        <v>94</v>
      </c>
      <c r="F267">
        <f>VLOOKUP(Template!A267,Male!A:P,16,0)</f>
        <v>0</v>
      </c>
    </row>
    <row r="268" spans="1:6" x14ac:dyDescent="0.3">
      <c r="A268" t="s">
        <v>43</v>
      </c>
      <c r="B268" t="s">
        <v>40</v>
      </c>
      <c r="C268" t="s">
        <v>73</v>
      </c>
      <c r="D268" t="s">
        <v>95</v>
      </c>
      <c r="E268" t="s">
        <v>98</v>
      </c>
      <c r="F268">
        <f>VLOOKUP(Template!A268,Male!A:Q,17,0)</f>
        <v>5</v>
      </c>
    </row>
    <row r="269" spans="1:6" x14ac:dyDescent="0.3">
      <c r="A269" t="s">
        <v>43</v>
      </c>
      <c r="B269" t="s">
        <v>40</v>
      </c>
      <c r="C269" t="s">
        <v>73</v>
      </c>
      <c r="D269" t="s">
        <v>95</v>
      </c>
      <c r="E269" t="s">
        <v>97</v>
      </c>
      <c r="F269">
        <f>VLOOKUP(Template!A269,Male!A:R,18,0)</f>
        <v>0.8</v>
      </c>
    </row>
    <row r="270" spans="1:6" x14ac:dyDescent="0.3">
      <c r="A270" t="s">
        <v>43</v>
      </c>
      <c r="B270" t="s">
        <v>40</v>
      </c>
      <c r="C270" t="s">
        <v>73</v>
      </c>
      <c r="D270" t="s">
        <v>95</v>
      </c>
      <c r="E270" t="s">
        <v>99</v>
      </c>
      <c r="F270">
        <f>VLOOKUP(Template!A270,Male!A:S,19,0)</f>
        <v>1.9</v>
      </c>
    </row>
    <row r="271" spans="1:6" x14ac:dyDescent="0.3">
      <c r="A271" t="s">
        <v>43</v>
      </c>
      <c r="B271" t="s">
        <v>40</v>
      </c>
      <c r="C271" t="s">
        <v>73</v>
      </c>
      <c r="D271" t="s">
        <v>95</v>
      </c>
      <c r="E271" t="s">
        <v>96</v>
      </c>
      <c r="F271">
        <f>VLOOKUP(Template!A271,Male!A:T,20,0)</f>
        <v>0</v>
      </c>
    </row>
    <row r="272" spans="1:6" x14ac:dyDescent="0.3">
      <c r="A272" t="s">
        <v>43</v>
      </c>
      <c r="B272" t="s">
        <v>40</v>
      </c>
      <c r="C272" t="s">
        <v>100</v>
      </c>
      <c r="D272" t="s">
        <v>101</v>
      </c>
      <c r="E272" t="s">
        <v>81</v>
      </c>
      <c r="F272">
        <f>VLOOKUP(Template!A272,Male!A:U,21,0)</f>
        <v>27.8</v>
      </c>
    </row>
    <row r="273" spans="1:6" x14ac:dyDescent="0.3">
      <c r="A273" t="s">
        <v>43</v>
      </c>
      <c r="B273" t="s">
        <v>40</v>
      </c>
      <c r="C273" t="s">
        <v>100</v>
      </c>
      <c r="D273" t="s">
        <v>101</v>
      </c>
      <c r="E273" t="s">
        <v>82</v>
      </c>
      <c r="F273">
        <f>VLOOKUP(Template!A273,Male!A:V,22,0)</f>
        <v>9</v>
      </c>
    </row>
    <row r="274" spans="1:6" x14ac:dyDescent="0.3">
      <c r="A274" t="s">
        <v>43</v>
      </c>
      <c r="B274" t="s">
        <v>40</v>
      </c>
      <c r="C274" t="s">
        <v>100</v>
      </c>
      <c r="D274" t="s">
        <v>101</v>
      </c>
      <c r="E274" t="s">
        <v>102</v>
      </c>
      <c r="F274">
        <f>VLOOKUP(Template!A274,Male!A:W,23,0)</f>
        <v>25.7</v>
      </c>
    </row>
    <row r="275" spans="1:6" x14ac:dyDescent="0.3">
      <c r="A275" t="s">
        <v>43</v>
      </c>
      <c r="B275" t="s">
        <v>40</v>
      </c>
      <c r="C275" t="s">
        <v>100</v>
      </c>
      <c r="D275" t="s">
        <v>101</v>
      </c>
      <c r="E275" t="s">
        <v>103</v>
      </c>
      <c r="F275">
        <f>VLOOKUP(Template!A275,Male!A:X,24,0)</f>
        <v>3.8</v>
      </c>
    </row>
    <row r="276" spans="1:6" x14ac:dyDescent="0.3">
      <c r="A276" t="s">
        <v>43</v>
      </c>
      <c r="B276" t="s">
        <v>40</v>
      </c>
      <c r="C276" t="s">
        <v>100</v>
      </c>
      <c r="D276" t="s">
        <v>101</v>
      </c>
      <c r="E276" t="s">
        <v>104</v>
      </c>
      <c r="F276">
        <f>VLOOKUP(Template!A276,Male!A:Y,25,0)</f>
        <v>1.1000000000000001</v>
      </c>
    </row>
    <row r="277" spans="1:6" x14ac:dyDescent="0.3">
      <c r="A277" t="s">
        <v>43</v>
      </c>
      <c r="B277" t="s">
        <v>40</v>
      </c>
      <c r="C277" t="s">
        <v>100</v>
      </c>
      <c r="D277" t="s">
        <v>101</v>
      </c>
      <c r="E277" t="s">
        <v>105</v>
      </c>
      <c r="F277">
        <f>VLOOKUP(Template!A277,Male!A:Z,26,0)</f>
        <v>0.3</v>
      </c>
    </row>
    <row r="278" spans="1:6" x14ac:dyDescent="0.3">
      <c r="A278" t="s">
        <v>43</v>
      </c>
      <c r="B278" t="s">
        <v>40</v>
      </c>
      <c r="C278" t="s">
        <v>76</v>
      </c>
      <c r="D278" t="s">
        <v>78</v>
      </c>
      <c r="E278" t="s">
        <v>102</v>
      </c>
      <c r="F278">
        <f>VLOOKUP(Template!A278,Male!A:AA,27,0)</f>
        <v>30</v>
      </c>
    </row>
    <row r="279" spans="1:6" x14ac:dyDescent="0.3">
      <c r="A279" t="s">
        <v>43</v>
      </c>
      <c r="B279" t="s">
        <v>40</v>
      </c>
      <c r="C279" t="s">
        <v>76</v>
      </c>
      <c r="D279" t="s">
        <v>79</v>
      </c>
      <c r="E279" t="s">
        <v>102</v>
      </c>
      <c r="F279">
        <f>VLOOKUP(Template!A279,Male!A:AB,28,0)</f>
        <v>29.5</v>
      </c>
    </row>
    <row r="280" spans="1:6" x14ac:dyDescent="0.3">
      <c r="A280" t="s">
        <v>43</v>
      </c>
      <c r="B280" t="s">
        <v>40</v>
      </c>
      <c r="C280" t="s">
        <v>76</v>
      </c>
      <c r="D280" t="s">
        <v>77</v>
      </c>
      <c r="E280" t="s">
        <v>102</v>
      </c>
      <c r="F280">
        <f>VLOOKUP(Template!A280,Male!A:AC,29,0)</f>
        <v>29.8</v>
      </c>
    </row>
    <row r="281" spans="1:6" x14ac:dyDescent="0.3">
      <c r="A281" t="s">
        <v>43</v>
      </c>
      <c r="B281" t="s">
        <v>40</v>
      </c>
      <c r="C281" t="s">
        <v>76</v>
      </c>
      <c r="D281" t="s">
        <v>78</v>
      </c>
      <c r="E281" t="s">
        <v>103</v>
      </c>
      <c r="F281">
        <f>VLOOKUP(Template!A281,Male!A:AD,30,0)</f>
        <v>7</v>
      </c>
    </row>
    <row r="282" spans="1:6" x14ac:dyDescent="0.3">
      <c r="A282" t="s">
        <v>43</v>
      </c>
      <c r="B282" t="s">
        <v>40</v>
      </c>
      <c r="C282" t="s">
        <v>76</v>
      </c>
      <c r="D282" t="s">
        <v>79</v>
      </c>
      <c r="E282" t="s">
        <v>103</v>
      </c>
      <c r="F282">
        <f>VLOOKUP(Template!A282,Male!A:AE,31,0)</f>
        <v>5.6</v>
      </c>
    </row>
    <row r="283" spans="1:6" x14ac:dyDescent="0.3">
      <c r="A283" t="s">
        <v>43</v>
      </c>
      <c r="B283" t="s">
        <v>40</v>
      </c>
      <c r="C283" t="s">
        <v>76</v>
      </c>
      <c r="D283" t="s">
        <v>77</v>
      </c>
      <c r="E283" t="s">
        <v>103</v>
      </c>
      <c r="F283">
        <f>VLOOKUP(Template!A283,Male!A:AF,32,0)</f>
        <v>6.4</v>
      </c>
    </row>
    <row r="284" spans="1:6" x14ac:dyDescent="0.3">
      <c r="A284" t="s">
        <v>43</v>
      </c>
      <c r="B284" t="s">
        <v>40</v>
      </c>
      <c r="C284" t="s">
        <v>76</v>
      </c>
      <c r="D284" t="s">
        <v>78</v>
      </c>
      <c r="E284" t="s">
        <v>104</v>
      </c>
      <c r="F284">
        <f>VLOOKUP(Template!A283,Male!A:AG,33,0)</f>
        <v>1.5</v>
      </c>
    </row>
    <row r="285" spans="1:6" x14ac:dyDescent="0.3">
      <c r="A285" t="s">
        <v>43</v>
      </c>
      <c r="B285" t="s">
        <v>40</v>
      </c>
      <c r="C285" t="s">
        <v>76</v>
      </c>
      <c r="D285" t="s">
        <v>79</v>
      </c>
      <c r="E285" t="s">
        <v>104</v>
      </c>
      <c r="F285">
        <f>VLOOKUP(Template!A283,Male!A:AH,34,0)</f>
        <v>2.7</v>
      </c>
    </row>
    <row r="286" spans="1:6" x14ac:dyDescent="0.3">
      <c r="A286" t="s">
        <v>43</v>
      </c>
      <c r="B286" t="s">
        <v>40</v>
      </c>
      <c r="C286" t="s">
        <v>76</v>
      </c>
      <c r="D286" t="s">
        <v>77</v>
      </c>
      <c r="E286" t="s">
        <v>104</v>
      </c>
      <c r="F286">
        <f>VLOOKUP(Template!A284,Male!A:AI,35,0)</f>
        <v>2</v>
      </c>
    </row>
    <row r="287" spans="1:6" x14ac:dyDescent="0.3">
      <c r="A287" t="s">
        <v>43</v>
      </c>
      <c r="B287" t="s">
        <v>40</v>
      </c>
      <c r="C287" t="s">
        <v>76</v>
      </c>
      <c r="D287" t="s">
        <v>78</v>
      </c>
      <c r="E287" t="s">
        <v>105</v>
      </c>
      <c r="F287">
        <f>VLOOKUP(Template!A285,Male!A:AJ,36,0)</f>
        <v>0</v>
      </c>
    </row>
    <row r="288" spans="1:6" x14ac:dyDescent="0.3">
      <c r="A288" t="s">
        <v>43</v>
      </c>
      <c r="B288" t="s">
        <v>40</v>
      </c>
      <c r="C288" t="s">
        <v>76</v>
      </c>
      <c r="D288" t="s">
        <v>79</v>
      </c>
      <c r="E288" t="s">
        <v>105</v>
      </c>
      <c r="F288">
        <f>VLOOKUP(Template!A286,Male!A:AK,37,0)</f>
        <v>0.4</v>
      </c>
    </row>
    <row r="289" spans="1:6" x14ac:dyDescent="0.3">
      <c r="A289" t="s">
        <v>43</v>
      </c>
      <c r="B289" t="s">
        <v>40</v>
      </c>
      <c r="C289" t="s">
        <v>76</v>
      </c>
      <c r="D289" t="s">
        <v>77</v>
      </c>
      <c r="E289" t="s">
        <v>105</v>
      </c>
      <c r="F289">
        <f>VLOOKUP(Template!A287,Male!A:AL,38,0)</f>
        <v>0.2</v>
      </c>
    </row>
    <row r="290" spans="1:6" x14ac:dyDescent="0.3">
      <c r="A290" t="s">
        <v>44</v>
      </c>
      <c r="B290" t="s">
        <v>39</v>
      </c>
      <c r="C290" t="s">
        <v>73</v>
      </c>
      <c r="D290" t="s">
        <v>74</v>
      </c>
      <c r="E290" t="s">
        <v>81</v>
      </c>
      <c r="F290">
        <f>VLOOKUP(Template!A290,Female!A:C,3,0)</f>
        <v>33.6</v>
      </c>
    </row>
    <row r="291" spans="1:6" x14ac:dyDescent="0.3">
      <c r="A291" t="s">
        <v>44</v>
      </c>
      <c r="B291" t="s">
        <v>39</v>
      </c>
      <c r="C291" t="s">
        <v>73</v>
      </c>
      <c r="D291" t="s">
        <v>74</v>
      </c>
      <c r="E291" t="s">
        <v>82</v>
      </c>
      <c r="F291">
        <f>VLOOKUP(Template!A291,Female!A:D,4,0)</f>
        <v>9.3000000000000007</v>
      </c>
    </row>
    <row r="292" spans="1:6" x14ac:dyDescent="0.3">
      <c r="A292" t="s">
        <v>44</v>
      </c>
      <c r="B292" t="s">
        <v>39</v>
      </c>
      <c r="C292" t="s">
        <v>73</v>
      </c>
      <c r="D292" t="s">
        <v>74</v>
      </c>
      <c r="E292" t="s">
        <v>83</v>
      </c>
      <c r="F292">
        <f>VLOOKUP(Template!A292,Female!A:E,5,0)</f>
        <v>18.3</v>
      </c>
    </row>
    <row r="293" spans="1:6" x14ac:dyDescent="0.3">
      <c r="A293" t="s">
        <v>44</v>
      </c>
      <c r="B293" t="s">
        <v>39</v>
      </c>
      <c r="C293" t="s">
        <v>73</v>
      </c>
      <c r="D293" t="s">
        <v>74</v>
      </c>
      <c r="E293" t="s">
        <v>84</v>
      </c>
      <c r="F293">
        <f>VLOOKUP(Template!A293,Female!A:F,6,0)</f>
        <v>4</v>
      </c>
    </row>
    <row r="294" spans="1:6" x14ac:dyDescent="0.3">
      <c r="A294" t="s">
        <v>44</v>
      </c>
      <c r="B294" t="s">
        <v>39</v>
      </c>
      <c r="C294" t="s">
        <v>73</v>
      </c>
      <c r="D294" t="s">
        <v>74</v>
      </c>
      <c r="E294" t="s">
        <v>85</v>
      </c>
      <c r="F294">
        <f>VLOOKUP(Template!A294,Female!A:G,7,0)</f>
        <v>38.4</v>
      </c>
    </row>
    <row r="295" spans="1:6" x14ac:dyDescent="0.3">
      <c r="A295" t="s">
        <v>44</v>
      </c>
      <c r="B295" t="s">
        <v>39</v>
      </c>
      <c r="C295" t="s">
        <v>73</v>
      </c>
      <c r="D295" t="s">
        <v>74</v>
      </c>
      <c r="E295" t="s">
        <v>86</v>
      </c>
      <c r="F295">
        <f>VLOOKUP(Template!A295,Female!A:H,8,0)</f>
        <v>12.5</v>
      </c>
    </row>
    <row r="296" spans="1:6" x14ac:dyDescent="0.3">
      <c r="A296" t="s">
        <v>44</v>
      </c>
      <c r="B296" t="s">
        <v>39</v>
      </c>
      <c r="C296" t="s">
        <v>73</v>
      </c>
      <c r="D296" t="s">
        <v>75</v>
      </c>
      <c r="E296" t="s">
        <v>87</v>
      </c>
      <c r="F296">
        <f>VLOOKUP(Template!A296,Female!A:I,9,0)</f>
        <v>3.7</v>
      </c>
    </row>
    <row r="297" spans="1:6" x14ac:dyDescent="0.3">
      <c r="A297" t="s">
        <v>44</v>
      </c>
      <c r="B297" t="s">
        <v>39</v>
      </c>
      <c r="C297" t="s">
        <v>73</v>
      </c>
      <c r="D297" t="s">
        <v>75</v>
      </c>
      <c r="E297" t="s">
        <v>88</v>
      </c>
      <c r="F297">
        <f>VLOOKUP(Template!A297,Female!A:J,10,0)</f>
        <v>0.2</v>
      </c>
    </row>
    <row r="298" spans="1:6" x14ac:dyDescent="0.3">
      <c r="A298" t="s">
        <v>44</v>
      </c>
      <c r="B298" t="s">
        <v>39</v>
      </c>
      <c r="C298" t="s">
        <v>73</v>
      </c>
      <c r="D298" t="s">
        <v>75</v>
      </c>
      <c r="E298" t="s">
        <v>89</v>
      </c>
      <c r="F298">
        <f>VLOOKUP(Template!A298,Female!A:K,11,0)</f>
        <v>8.6999999999999993</v>
      </c>
    </row>
    <row r="299" spans="1:6" x14ac:dyDescent="0.3">
      <c r="A299" t="s">
        <v>44</v>
      </c>
      <c r="B299" t="s">
        <v>39</v>
      </c>
      <c r="C299" t="s">
        <v>73</v>
      </c>
      <c r="D299" t="s">
        <v>75</v>
      </c>
      <c r="E299" t="s">
        <v>90</v>
      </c>
      <c r="F299">
        <f>VLOOKUP(Template!A299,Female!A:L,12,0)</f>
        <v>1.1000000000000001</v>
      </c>
    </row>
    <row r="300" spans="1:6" x14ac:dyDescent="0.3">
      <c r="A300" t="s">
        <v>44</v>
      </c>
      <c r="B300" t="s">
        <v>39</v>
      </c>
      <c r="C300" t="s">
        <v>73</v>
      </c>
      <c r="D300" t="s">
        <v>74</v>
      </c>
      <c r="E300" t="s">
        <v>91</v>
      </c>
      <c r="F300">
        <f>VLOOKUP(Template!A300,Female!A:M,13,0)</f>
        <v>16.2</v>
      </c>
    </row>
    <row r="301" spans="1:6" x14ac:dyDescent="0.3">
      <c r="A301" t="s">
        <v>44</v>
      </c>
      <c r="B301" t="s">
        <v>39</v>
      </c>
      <c r="C301" t="s">
        <v>73</v>
      </c>
      <c r="D301" t="s">
        <v>74</v>
      </c>
      <c r="E301" t="s">
        <v>92</v>
      </c>
      <c r="F301">
        <f>VLOOKUP(Template!A301,Female!A:N,14,0)</f>
        <v>3.8</v>
      </c>
    </row>
    <row r="302" spans="1:6" x14ac:dyDescent="0.3">
      <c r="A302" t="s">
        <v>44</v>
      </c>
      <c r="B302" t="s">
        <v>39</v>
      </c>
      <c r="C302" t="s">
        <v>73</v>
      </c>
      <c r="D302" t="s">
        <v>74</v>
      </c>
      <c r="E302" t="s">
        <v>93</v>
      </c>
      <c r="F302">
        <f>VLOOKUP(Template!A302,Female!A:O,15,0)</f>
        <v>0.5</v>
      </c>
    </row>
    <row r="303" spans="1:6" x14ac:dyDescent="0.3">
      <c r="A303" t="s">
        <v>44</v>
      </c>
      <c r="B303" t="s">
        <v>39</v>
      </c>
      <c r="C303" t="s">
        <v>73</v>
      </c>
      <c r="D303" t="s">
        <v>74</v>
      </c>
      <c r="E303" t="s">
        <v>94</v>
      </c>
      <c r="F303">
        <f>VLOOKUP(Template!A303,Female!A:P,16,0)</f>
        <v>0</v>
      </c>
    </row>
    <row r="304" spans="1:6" x14ac:dyDescent="0.3">
      <c r="A304" t="s">
        <v>44</v>
      </c>
      <c r="B304" t="s">
        <v>39</v>
      </c>
      <c r="C304" t="s">
        <v>73</v>
      </c>
      <c r="D304" t="s">
        <v>95</v>
      </c>
      <c r="E304" t="s">
        <v>98</v>
      </c>
      <c r="F304">
        <f>VLOOKUP(Template!A304,Female!A:Q,17,0)</f>
        <v>12.4</v>
      </c>
    </row>
    <row r="305" spans="1:6" x14ac:dyDescent="0.3">
      <c r="A305" t="s">
        <v>44</v>
      </c>
      <c r="B305" t="s">
        <v>39</v>
      </c>
      <c r="C305" t="s">
        <v>73</v>
      </c>
      <c r="D305" t="s">
        <v>95</v>
      </c>
      <c r="E305" t="s">
        <v>97</v>
      </c>
      <c r="F305">
        <f>VLOOKUP(Template!A305,Female!A:R,18,0)</f>
        <v>2.2000000000000002</v>
      </c>
    </row>
    <row r="306" spans="1:6" x14ac:dyDescent="0.3">
      <c r="A306" t="s">
        <v>44</v>
      </c>
      <c r="B306" t="s">
        <v>39</v>
      </c>
      <c r="C306" t="s">
        <v>73</v>
      </c>
      <c r="D306" t="s">
        <v>95</v>
      </c>
      <c r="E306" t="s">
        <v>99</v>
      </c>
      <c r="F306">
        <f>VLOOKUP(Template!A306,Female!A:S,19,0)</f>
        <v>0.8</v>
      </c>
    </row>
    <row r="307" spans="1:6" x14ac:dyDescent="0.3">
      <c r="A307" t="s">
        <v>44</v>
      </c>
      <c r="B307" t="s">
        <v>39</v>
      </c>
      <c r="C307" t="s">
        <v>73</v>
      </c>
      <c r="D307" t="s">
        <v>95</v>
      </c>
      <c r="E307" t="s">
        <v>96</v>
      </c>
      <c r="F307">
        <f>VLOOKUP(Template!A307,Female!A:T,20,0)</f>
        <v>0</v>
      </c>
    </row>
    <row r="308" spans="1:6" x14ac:dyDescent="0.3">
      <c r="A308" t="s">
        <v>44</v>
      </c>
      <c r="B308" t="s">
        <v>39</v>
      </c>
      <c r="C308" t="s">
        <v>100</v>
      </c>
      <c r="D308" t="s">
        <v>101</v>
      </c>
      <c r="E308" t="s">
        <v>81</v>
      </c>
      <c r="F308">
        <f>VLOOKUP(Template!A308,Female!A:U,21,0)</f>
        <v>21.9</v>
      </c>
    </row>
    <row r="309" spans="1:6" x14ac:dyDescent="0.3">
      <c r="A309" t="s">
        <v>44</v>
      </c>
      <c r="B309" t="s">
        <v>39</v>
      </c>
      <c r="C309" t="s">
        <v>100</v>
      </c>
      <c r="D309" t="s">
        <v>101</v>
      </c>
      <c r="E309" t="s">
        <v>82</v>
      </c>
      <c r="F309">
        <f>VLOOKUP(Template!A309,Female!A:V,22,0)</f>
        <v>5.4</v>
      </c>
    </row>
    <row r="310" spans="1:6" x14ac:dyDescent="0.3">
      <c r="A310" t="s">
        <v>44</v>
      </c>
      <c r="B310" t="s">
        <v>39</v>
      </c>
      <c r="C310" t="s">
        <v>100</v>
      </c>
      <c r="D310" t="s">
        <v>101</v>
      </c>
      <c r="E310" t="s">
        <v>102</v>
      </c>
      <c r="F310">
        <f>VLOOKUP(Template!A310,Female!A:W,23,0)</f>
        <v>21</v>
      </c>
    </row>
    <row r="311" spans="1:6" x14ac:dyDescent="0.3">
      <c r="A311" t="s">
        <v>44</v>
      </c>
      <c r="B311" t="s">
        <v>39</v>
      </c>
      <c r="C311" t="s">
        <v>100</v>
      </c>
      <c r="D311" t="s">
        <v>101</v>
      </c>
      <c r="E311" t="s">
        <v>103</v>
      </c>
      <c r="F311">
        <f>VLOOKUP(Template!A311,Female!A:X,24,0)</f>
        <v>5.2</v>
      </c>
    </row>
    <row r="312" spans="1:6" x14ac:dyDescent="0.3">
      <c r="A312" t="s">
        <v>44</v>
      </c>
      <c r="B312" t="s">
        <v>39</v>
      </c>
      <c r="C312" t="s">
        <v>100</v>
      </c>
      <c r="D312" t="s">
        <v>101</v>
      </c>
      <c r="E312" t="s">
        <v>104</v>
      </c>
      <c r="F312">
        <f>VLOOKUP(Template!A312,Female!A:Y,25,0)</f>
        <v>1.7</v>
      </c>
    </row>
    <row r="313" spans="1:6" x14ac:dyDescent="0.3">
      <c r="A313" t="s">
        <v>44</v>
      </c>
      <c r="B313" t="s">
        <v>39</v>
      </c>
      <c r="C313" t="s">
        <v>100</v>
      </c>
      <c r="D313" t="s">
        <v>101</v>
      </c>
      <c r="E313" t="s">
        <v>105</v>
      </c>
      <c r="F313">
        <f>VLOOKUP(Template!A313,Female!A:Z,26,0)</f>
        <v>0.1</v>
      </c>
    </row>
    <row r="314" spans="1:6" x14ac:dyDescent="0.3">
      <c r="A314" t="s">
        <v>44</v>
      </c>
      <c r="B314" t="s">
        <v>39</v>
      </c>
      <c r="C314" t="s">
        <v>76</v>
      </c>
      <c r="D314" t="s">
        <v>78</v>
      </c>
      <c r="E314" t="s">
        <v>102</v>
      </c>
      <c r="F314">
        <f>VLOOKUP(Template!A314,Female!A:AA,27,0)</f>
        <v>13.9</v>
      </c>
    </row>
    <row r="315" spans="1:6" x14ac:dyDescent="0.3">
      <c r="A315" t="s">
        <v>44</v>
      </c>
      <c r="B315" t="s">
        <v>39</v>
      </c>
      <c r="C315" t="s">
        <v>76</v>
      </c>
      <c r="D315" t="s">
        <v>79</v>
      </c>
      <c r="E315" t="s">
        <v>102</v>
      </c>
      <c r="F315">
        <f>VLOOKUP(Template!A315,Female!A:AB,28,0)</f>
        <v>11</v>
      </c>
    </row>
    <row r="316" spans="1:6" x14ac:dyDescent="0.3">
      <c r="A316" t="s">
        <v>44</v>
      </c>
      <c r="B316" t="s">
        <v>39</v>
      </c>
      <c r="C316" t="s">
        <v>76</v>
      </c>
      <c r="D316" t="s">
        <v>77</v>
      </c>
      <c r="E316" t="s">
        <v>102</v>
      </c>
      <c r="F316">
        <f>VLOOKUP(Template!A316,Female!A:AC,29,0)</f>
        <v>12.7</v>
      </c>
    </row>
    <row r="317" spans="1:6" x14ac:dyDescent="0.3">
      <c r="A317" t="s">
        <v>44</v>
      </c>
      <c r="B317" t="s">
        <v>39</v>
      </c>
      <c r="C317" t="s">
        <v>76</v>
      </c>
      <c r="D317" t="s">
        <v>78</v>
      </c>
      <c r="E317" t="s">
        <v>103</v>
      </c>
      <c r="F317">
        <f>VLOOKUP(Template!A317,Female!A:AD,30,0)</f>
        <v>4.0999999999999996</v>
      </c>
    </row>
    <row r="318" spans="1:6" x14ac:dyDescent="0.3">
      <c r="A318" t="s">
        <v>44</v>
      </c>
      <c r="B318" t="s">
        <v>39</v>
      </c>
      <c r="C318" t="s">
        <v>76</v>
      </c>
      <c r="D318" t="s">
        <v>79</v>
      </c>
      <c r="E318" t="s">
        <v>103</v>
      </c>
      <c r="F318">
        <f>VLOOKUP(Template!A318,Female!A:AE,31,0)</f>
        <v>0.7</v>
      </c>
    </row>
    <row r="319" spans="1:6" x14ac:dyDescent="0.3">
      <c r="A319" t="s">
        <v>44</v>
      </c>
      <c r="B319" t="s">
        <v>39</v>
      </c>
      <c r="C319" t="s">
        <v>76</v>
      </c>
      <c r="D319" t="s">
        <v>77</v>
      </c>
      <c r="E319" t="s">
        <v>103</v>
      </c>
      <c r="F319">
        <f>VLOOKUP(Template!A319,Female!A:AF,32,0)</f>
        <v>2.7</v>
      </c>
    </row>
    <row r="320" spans="1:6" x14ac:dyDescent="0.3">
      <c r="A320" t="s">
        <v>44</v>
      </c>
      <c r="B320" t="s">
        <v>39</v>
      </c>
      <c r="C320" t="s">
        <v>76</v>
      </c>
      <c r="D320" t="s">
        <v>78</v>
      </c>
      <c r="E320" t="s">
        <v>104</v>
      </c>
      <c r="F320">
        <f>VLOOKUP(Template!A319,Female!A:AG,33,0)</f>
        <v>3.9</v>
      </c>
    </row>
    <row r="321" spans="1:6" x14ac:dyDescent="0.3">
      <c r="A321" t="s">
        <v>44</v>
      </c>
      <c r="B321" t="s">
        <v>39</v>
      </c>
      <c r="C321" t="s">
        <v>76</v>
      </c>
      <c r="D321" t="s">
        <v>79</v>
      </c>
      <c r="E321" t="s">
        <v>104</v>
      </c>
      <c r="F321">
        <f>VLOOKUP(Template!A319,Female!A:AH,34,0)</f>
        <v>3.7</v>
      </c>
    </row>
    <row r="322" spans="1:6" x14ac:dyDescent="0.3">
      <c r="A322" t="s">
        <v>44</v>
      </c>
      <c r="B322" t="s">
        <v>39</v>
      </c>
      <c r="C322" t="s">
        <v>76</v>
      </c>
      <c r="D322" t="s">
        <v>77</v>
      </c>
      <c r="E322" t="s">
        <v>104</v>
      </c>
      <c r="F322">
        <f>VLOOKUP(Template!A320,Female!A:AI,35,0)</f>
        <v>3.8</v>
      </c>
    </row>
    <row r="323" spans="1:6" x14ac:dyDescent="0.3">
      <c r="A323" t="s">
        <v>44</v>
      </c>
      <c r="B323" t="s">
        <v>39</v>
      </c>
      <c r="C323" t="s">
        <v>76</v>
      </c>
      <c r="D323" t="s">
        <v>78</v>
      </c>
      <c r="E323" t="s">
        <v>105</v>
      </c>
      <c r="F323">
        <f>VLOOKUP(Template!A321,Female!A:AJ,36,0)</f>
        <v>1.3</v>
      </c>
    </row>
    <row r="324" spans="1:6" x14ac:dyDescent="0.3">
      <c r="A324" t="s">
        <v>44</v>
      </c>
      <c r="B324" t="s">
        <v>39</v>
      </c>
      <c r="C324" t="s">
        <v>76</v>
      </c>
      <c r="D324" t="s">
        <v>79</v>
      </c>
      <c r="E324" t="s">
        <v>105</v>
      </c>
      <c r="F324">
        <f>VLOOKUP(Template!A322,Female!A:AK,37,0)</f>
        <v>0</v>
      </c>
    </row>
    <row r="325" spans="1:6" x14ac:dyDescent="0.3">
      <c r="A325" t="s">
        <v>44</v>
      </c>
      <c r="B325" t="s">
        <v>39</v>
      </c>
      <c r="C325" t="s">
        <v>76</v>
      </c>
      <c r="D325" t="s">
        <v>77</v>
      </c>
      <c r="E325" t="s">
        <v>105</v>
      </c>
      <c r="F325">
        <f>VLOOKUP(Template!A323,Female!A:AL,38,0)</f>
        <v>0.8</v>
      </c>
    </row>
    <row r="326" spans="1:6" x14ac:dyDescent="0.3">
      <c r="A326" t="s">
        <v>44</v>
      </c>
      <c r="B326" t="s">
        <v>40</v>
      </c>
      <c r="C326" t="s">
        <v>73</v>
      </c>
      <c r="D326" t="s">
        <v>74</v>
      </c>
      <c r="E326" t="s">
        <v>81</v>
      </c>
      <c r="F326">
        <f>VLOOKUP(Template!A326,Male!A:C,3,0)</f>
        <v>36.9</v>
      </c>
    </row>
    <row r="327" spans="1:6" x14ac:dyDescent="0.3">
      <c r="A327" t="s">
        <v>44</v>
      </c>
      <c r="B327" t="s">
        <v>40</v>
      </c>
      <c r="C327" t="s">
        <v>73</v>
      </c>
      <c r="D327" t="s">
        <v>74</v>
      </c>
      <c r="E327" t="s">
        <v>82</v>
      </c>
      <c r="F327">
        <f>VLOOKUP(Template!A327,Male!A:D,4,0)</f>
        <v>13.3</v>
      </c>
    </row>
    <row r="328" spans="1:6" x14ac:dyDescent="0.3">
      <c r="A328" t="s">
        <v>44</v>
      </c>
      <c r="B328" t="s">
        <v>40</v>
      </c>
      <c r="C328" t="s">
        <v>73</v>
      </c>
      <c r="D328" t="s">
        <v>74</v>
      </c>
      <c r="E328" t="s">
        <v>83</v>
      </c>
      <c r="F328">
        <f>VLOOKUP(Template!A328,Male!A:E,5,0)</f>
        <v>20.2</v>
      </c>
    </row>
    <row r="329" spans="1:6" x14ac:dyDescent="0.3">
      <c r="A329" t="s">
        <v>44</v>
      </c>
      <c r="B329" t="s">
        <v>40</v>
      </c>
      <c r="C329" t="s">
        <v>73</v>
      </c>
      <c r="D329" t="s">
        <v>74</v>
      </c>
      <c r="E329" t="s">
        <v>84</v>
      </c>
      <c r="F329">
        <f>VLOOKUP(Template!A329,Male!A:F,6,0)</f>
        <v>5.9</v>
      </c>
    </row>
    <row r="330" spans="1:6" x14ac:dyDescent="0.3">
      <c r="A330" t="s">
        <v>44</v>
      </c>
      <c r="B330" t="s">
        <v>40</v>
      </c>
      <c r="C330" t="s">
        <v>73</v>
      </c>
      <c r="D330" t="s">
        <v>74</v>
      </c>
      <c r="E330" t="s">
        <v>85</v>
      </c>
      <c r="F330">
        <f>VLOOKUP(Template!A330,Male!A:G,7,0)</f>
        <v>41.5</v>
      </c>
    </row>
    <row r="331" spans="1:6" x14ac:dyDescent="0.3">
      <c r="A331" t="s">
        <v>44</v>
      </c>
      <c r="B331" t="s">
        <v>40</v>
      </c>
      <c r="C331" t="s">
        <v>73</v>
      </c>
      <c r="D331" t="s">
        <v>74</v>
      </c>
      <c r="E331" t="s">
        <v>86</v>
      </c>
      <c r="F331">
        <f>VLOOKUP(Template!A331,Male!A:H,8,0)</f>
        <v>11.6</v>
      </c>
    </row>
    <row r="332" spans="1:6" x14ac:dyDescent="0.3">
      <c r="A332" t="s">
        <v>44</v>
      </c>
      <c r="B332" t="s">
        <v>40</v>
      </c>
      <c r="C332" t="s">
        <v>73</v>
      </c>
      <c r="D332" t="s">
        <v>75</v>
      </c>
      <c r="E332" t="s">
        <v>87</v>
      </c>
      <c r="F332">
        <f>VLOOKUP(Template!A332,Male!A:I,9,0)</f>
        <v>4</v>
      </c>
    </row>
    <row r="333" spans="1:6" x14ac:dyDescent="0.3">
      <c r="A333" t="s">
        <v>44</v>
      </c>
      <c r="B333" t="s">
        <v>40</v>
      </c>
      <c r="C333" t="s">
        <v>73</v>
      </c>
      <c r="D333" t="s">
        <v>75</v>
      </c>
      <c r="E333" t="s">
        <v>88</v>
      </c>
      <c r="F333">
        <f>VLOOKUP(Template!A333,Male!A:J,10,0)</f>
        <v>0.1</v>
      </c>
    </row>
    <row r="334" spans="1:6" x14ac:dyDescent="0.3">
      <c r="A334" t="s">
        <v>44</v>
      </c>
      <c r="B334" t="s">
        <v>40</v>
      </c>
      <c r="C334" t="s">
        <v>73</v>
      </c>
      <c r="D334" t="s">
        <v>75</v>
      </c>
      <c r="E334" t="s">
        <v>89</v>
      </c>
      <c r="F334">
        <f>VLOOKUP(Template!A334,Male!A:K,11,0)</f>
        <v>13.4</v>
      </c>
    </row>
    <row r="335" spans="1:6" x14ac:dyDescent="0.3">
      <c r="A335" t="s">
        <v>44</v>
      </c>
      <c r="B335" t="s">
        <v>40</v>
      </c>
      <c r="C335" t="s">
        <v>73</v>
      </c>
      <c r="D335" t="s">
        <v>75</v>
      </c>
      <c r="E335" t="s">
        <v>90</v>
      </c>
      <c r="F335">
        <f>VLOOKUP(Template!A335,Male!A:L,12,0)</f>
        <v>0.8</v>
      </c>
    </row>
    <row r="336" spans="1:6" x14ac:dyDescent="0.3">
      <c r="A336" t="s">
        <v>44</v>
      </c>
      <c r="B336" t="s">
        <v>40</v>
      </c>
      <c r="C336" t="s">
        <v>73</v>
      </c>
      <c r="D336" t="s">
        <v>74</v>
      </c>
      <c r="E336" t="s">
        <v>91</v>
      </c>
      <c r="F336">
        <f>VLOOKUP(Template!A336,Male!A:M,13,0)</f>
        <v>15.4</v>
      </c>
    </row>
    <row r="337" spans="1:6" x14ac:dyDescent="0.3">
      <c r="A337" t="s">
        <v>44</v>
      </c>
      <c r="B337" t="s">
        <v>40</v>
      </c>
      <c r="C337" t="s">
        <v>73</v>
      </c>
      <c r="D337" t="s">
        <v>74</v>
      </c>
      <c r="E337" t="s">
        <v>92</v>
      </c>
      <c r="F337">
        <f>VLOOKUP(Template!A337,Male!A:N,14,0)</f>
        <v>3.1</v>
      </c>
    </row>
    <row r="338" spans="1:6" x14ac:dyDescent="0.3">
      <c r="A338" t="s">
        <v>44</v>
      </c>
      <c r="B338" t="s">
        <v>40</v>
      </c>
      <c r="C338" t="s">
        <v>73</v>
      </c>
      <c r="D338" t="s">
        <v>74</v>
      </c>
      <c r="E338" t="s">
        <v>93</v>
      </c>
      <c r="F338">
        <f>VLOOKUP(Template!A338,Male!A:O,15,0)</f>
        <v>0.2</v>
      </c>
    </row>
    <row r="339" spans="1:6" x14ac:dyDescent="0.3">
      <c r="A339" t="s">
        <v>44</v>
      </c>
      <c r="B339" t="s">
        <v>40</v>
      </c>
      <c r="C339" t="s">
        <v>73</v>
      </c>
      <c r="D339" t="s">
        <v>74</v>
      </c>
      <c r="E339" t="s">
        <v>94</v>
      </c>
      <c r="F339">
        <f>VLOOKUP(Template!A339,Male!A:P,16,0)</f>
        <v>0</v>
      </c>
    </row>
    <row r="340" spans="1:6" x14ac:dyDescent="0.3">
      <c r="A340" t="s">
        <v>44</v>
      </c>
      <c r="B340" t="s">
        <v>40</v>
      </c>
      <c r="C340" t="s">
        <v>73</v>
      </c>
      <c r="D340" t="s">
        <v>95</v>
      </c>
      <c r="E340" t="s">
        <v>98</v>
      </c>
      <c r="F340">
        <f>VLOOKUP(Template!A340,Male!A:Q,17,0)</f>
        <v>11</v>
      </c>
    </row>
    <row r="341" spans="1:6" x14ac:dyDescent="0.3">
      <c r="A341" t="s">
        <v>44</v>
      </c>
      <c r="B341" t="s">
        <v>40</v>
      </c>
      <c r="C341" t="s">
        <v>73</v>
      </c>
      <c r="D341" t="s">
        <v>95</v>
      </c>
      <c r="E341" t="s">
        <v>97</v>
      </c>
      <c r="F341">
        <f>VLOOKUP(Template!A341,Male!A:R,18,0)</f>
        <v>1.7</v>
      </c>
    </row>
    <row r="342" spans="1:6" x14ac:dyDescent="0.3">
      <c r="A342" t="s">
        <v>44</v>
      </c>
      <c r="B342" t="s">
        <v>40</v>
      </c>
      <c r="C342" t="s">
        <v>73</v>
      </c>
      <c r="D342" t="s">
        <v>95</v>
      </c>
      <c r="E342" t="s">
        <v>99</v>
      </c>
      <c r="F342">
        <f>VLOOKUP(Template!A342,Male!A:S,19,0)</f>
        <v>0.7</v>
      </c>
    </row>
    <row r="343" spans="1:6" x14ac:dyDescent="0.3">
      <c r="A343" t="s">
        <v>44</v>
      </c>
      <c r="B343" t="s">
        <v>40</v>
      </c>
      <c r="C343" t="s">
        <v>73</v>
      </c>
      <c r="D343" t="s">
        <v>95</v>
      </c>
      <c r="E343" t="s">
        <v>96</v>
      </c>
      <c r="F343">
        <f>VLOOKUP(Template!A343,Male!A:T,20,0)</f>
        <v>0</v>
      </c>
    </row>
    <row r="344" spans="1:6" x14ac:dyDescent="0.3">
      <c r="A344" t="s">
        <v>44</v>
      </c>
      <c r="B344" t="s">
        <v>40</v>
      </c>
      <c r="C344" t="s">
        <v>100</v>
      </c>
      <c r="D344" t="s">
        <v>101</v>
      </c>
      <c r="E344" t="s">
        <v>81</v>
      </c>
      <c r="F344">
        <f>VLOOKUP(Template!A344,Male!A:U,21,0)</f>
        <v>20.2</v>
      </c>
    </row>
    <row r="345" spans="1:6" x14ac:dyDescent="0.3">
      <c r="A345" t="s">
        <v>44</v>
      </c>
      <c r="B345" t="s">
        <v>40</v>
      </c>
      <c r="C345" t="s">
        <v>100</v>
      </c>
      <c r="D345" t="s">
        <v>101</v>
      </c>
      <c r="E345" t="s">
        <v>82</v>
      </c>
      <c r="F345">
        <f>VLOOKUP(Template!A345,Male!A:V,22,0)</f>
        <v>5</v>
      </c>
    </row>
    <row r="346" spans="1:6" x14ac:dyDescent="0.3">
      <c r="A346" t="s">
        <v>44</v>
      </c>
      <c r="B346" t="s">
        <v>40</v>
      </c>
      <c r="C346" t="s">
        <v>100</v>
      </c>
      <c r="D346" t="s">
        <v>101</v>
      </c>
      <c r="E346" t="s">
        <v>102</v>
      </c>
      <c r="F346">
        <f>VLOOKUP(Template!A346,Male!A:W,23,0)</f>
        <v>26.4</v>
      </c>
    </row>
    <row r="347" spans="1:6" x14ac:dyDescent="0.3">
      <c r="A347" t="s">
        <v>44</v>
      </c>
      <c r="B347" t="s">
        <v>40</v>
      </c>
      <c r="C347" t="s">
        <v>100</v>
      </c>
      <c r="D347" t="s">
        <v>101</v>
      </c>
      <c r="E347" t="s">
        <v>103</v>
      </c>
      <c r="F347">
        <f>VLOOKUP(Template!A347,Male!A:X,24,0)</f>
        <v>6.6</v>
      </c>
    </row>
    <row r="348" spans="1:6" x14ac:dyDescent="0.3">
      <c r="A348" t="s">
        <v>44</v>
      </c>
      <c r="B348" t="s">
        <v>40</v>
      </c>
      <c r="C348" t="s">
        <v>100</v>
      </c>
      <c r="D348" t="s">
        <v>101</v>
      </c>
      <c r="E348" t="s">
        <v>104</v>
      </c>
      <c r="F348">
        <f>VLOOKUP(Template!A348,Male!A:Y,25,0)</f>
        <v>1.8</v>
      </c>
    </row>
    <row r="349" spans="1:6" x14ac:dyDescent="0.3">
      <c r="A349" t="s">
        <v>44</v>
      </c>
      <c r="B349" t="s">
        <v>40</v>
      </c>
      <c r="C349" t="s">
        <v>100</v>
      </c>
      <c r="D349" t="s">
        <v>101</v>
      </c>
      <c r="E349" t="s">
        <v>105</v>
      </c>
      <c r="F349">
        <f>VLOOKUP(Template!A349,Male!A:Z,26,0)</f>
        <v>0.6</v>
      </c>
    </row>
    <row r="350" spans="1:6" x14ac:dyDescent="0.3">
      <c r="A350" t="s">
        <v>44</v>
      </c>
      <c r="B350" t="s">
        <v>40</v>
      </c>
      <c r="C350" t="s">
        <v>76</v>
      </c>
      <c r="D350" t="s">
        <v>78</v>
      </c>
      <c r="E350" t="s">
        <v>102</v>
      </c>
      <c r="F350">
        <f>VLOOKUP(Template!A350,Male!A:AA,27,0)</f>
        <v>28.8</v>
      </c>
    </row>
    <row r="351" spans="1:6" x14ac:dyDescent="0.3">
      <c r="A351" t="s">
        <v>44</v>
      </c>
      <c r="B351" t="s">
        <v>40</v>
      </c>
      <c r="C351" t="s">
        <v>76</v>
      </c>
      <c r="D351" t="s">
        <v>79</v>
      </c>
      <c r="E351" t="s">
        <v>102</v>
      </c>
      <c r="F351">
        <f>VLOOKUP(Template!A351,Male!A:AB,28,0)</f>
        <v>18.7</v>
      </c>
    </row>
    <row r="352" spans="1:6" x14ac:dyDescent="0.3">
      <c r="A352" t="s">
        <v>44</v>
      </c>
      <c r="B352" t="s">
        <v>40</v>
      </c>
      <c r="C352" t="s">
        <v>76</v>
      </c>
      <c r="D352" t="s">
        <v>77</v>
      </c>
      <c r="E352" t="s">
        <v>102</v>
      </c>
      <c r="F352">
        <f>VLOOKUP(Template!A352,Male!A:AC,29,0)</f>
        <v>24.6</v>
      </c>
    </row>
    <row r="353" spans="1:6" x14ac:dyDescent="0.3">
      <c r="A353" t="s">
        <v>44</v>
      </c>
      <c r="B353" t="s">
        <v>40</v>
      </c>
      <c r="C353" t="s">
        <v>76</v>
      </c>
      <c r="D353" t="s">
        <v>78</v>
      </c>
      <c r="E353" t="s">
        <v>103</v>
      </c>
      <c r="F353">
        <f>VLOOKUP(Template!A353,Male!A:AD,30,0)</f>
        <v>12.3</v>
      </c>
    </row>
    <row r="354" spans="1:6" x14ac:dyDescent="0.3">
      <c r="A354" t="s">
        <v>44</v>
      </c>
      <c r="B354" t="s">
        <v>40</v>
      </c>
      <c r="C354" t="s">
        <v>76</v>
      </c>
      <c r="D354" t="s">
        <v>79</v>
      </c>
      <c r="E354" t="s">
        <v>103</v>
      </c>
      <c r="F354">
        <f>VLOOKUP(Template!A354,Male!A:AE,31,0)</f>
        <v>2.8</v>
      </c>
    </row>
    <row r="355" spans="1:6" x14ac:dyDescent="0.3">
      <c r="A355" t="s">
        <v>44</v>
      </c>
      <c r="B355" t="s">
        <v>40</v>
      </c>
      <c r="C355" t="s">
        <v>76</v>
      </c>
      <c r="D355" t="s">
        <v>77</v>
      </c>
      <c r="E355" t="s">
        <v>103</v>
      </c>
      <c r="F355">
        <f>VLOOKUP(Template!A355,Male!A:AF,32,0)</f>
        <v>8.3000000000000007</v>
      </c>
    </row>
    <row r="356" spans="1:6" x14ac:dyDescent="0.3">
      <c r="A356" t="s">
        <v>44</v>
      </c>
      <c r="B356" t="s">
        <v>40</v>
      </c>
      <c r="C356" t="s">
        <v>76</v>
      </c>
      <c r="D356" t="s">
        <v>78</v>
      </c>
      <c r="E356" t="s">
        <v>104</v>
      </c>
      <c r="F356">
        <f>VLOOKUP(Template!A355,Male!A:AG,33,0)</f>
        <v>5.2</v>
      </c>
    </row>
    <row r="357" spans="1:6" x14ac:dyDescent="0.3">
      <c r="A357" t="s">
        <v>44</v>
      </c>
      <c r="B357" t="s">
        <v>40</v>
      </c>
      <c r="C357" t="s">
        <v>76</v>
      </c>
      <c r="D357" t="s">
        <v>79</v>
      </c>
      <c r="E357" t="s">
        <v>104</v>
      </c>
      <c r="F357">
        <f>VLOOKUP(Template!A355,Male!A:AH,34,0)</f>
        <v>4.0999999999999996</v>
      </c>
    </row>
    <row r="358" spans="1:6" x14ac:dyDescent="0.3">
      <c r="A358" t="s">
        <v>44</v>
      </c>
      <c r="B358" t="s">
        <v>40</v>
      </c>
      <c r="C358" t="s">
        <v>76</v>
      </c>
      <c r="D358" t="s">
        <v>77</v>
      </c>
      <c r="E358" t="s">
        <v>104</v>
      </c>
      <c r="F358">
        <f>VLOOKUP(Template!A356,Male!A:AI,35,0)</f>
        <v>4.7</v>
      </c>
    </row>
    <row r="359" spans="1:6" x14ac:dyDescent="0.3">
      <c r="A359" t="s">
        <v>44</v>
      </c>
      <c r="B359" t="s">
        <v>40</v>
      </c>
      <c r="C359" t="s">
        <v>76</v>
      </c>
      <c r="D359" t="s">
        <v>78</v>
      </c>
      <c r="E359" t="s">
        <v>105</v>
      </c>
      <c r="F359">
        <f>VLOOKUP(Template!A357,Male!A:AJ,36,0)</f>
        <v>1.1000000000000001</v>
      </c>
    </row>
    <row r="360" spans="1:6" x14ac:dyDescent="0.3">
      <c r="A360" t="s">
        <v>44</v>
      </c>
      <c r="B360" t="s">
        <v>40</v>
      </c>
      <c r="C360" t="s">
        <v>76</v>
      </c>
      <c r="D360" t="s">
        <v>79</v>
      </c>
      <c r="E360" t="s">
        <v>105</v>
      </c>
      <c r="F360">
        <f>VLOOKUP(Template!A358,Male!A:AK,37,0)</f>
        <v>0.8</v>
      </c>
    </row>
    <row r="361" spans="1:6" x14ac:dyDescent="0.3">
      <c r="A361" t="s">
        <v>44</v>
      </c>
      <c r="B361" t="s">
        <v>40</v>
      </c>
      <c r="C361" t="s">
        <v>76</v>
      </c>
      <c r="D361" t="s">
        <v>77</v>
      </c>
      <c r="E361" t="s">
        <v>105</v>
      </c>
      <c r="F361">
        <f>VLOOKUP(Template!A359,Male!A:AL,38,0)</f>
        <v>1</v>
      </c>
    </row>
    <row r="362" spans="1:6" x14ac:dyDescent="0.3">
      <c r="A362" t="s">
        <v>45</v>
      </c>
      <c r="B362" t="s">
        <v>39</v>
      </c>
      <c r="C362" t="s">
        <v>73</v>
      </c>
      <c r="D362" t="s">
        <v>74</v>
      </c>
      <c r="E362" t="s">
        <v>81</v>
      </c>
      <c r="F362">
        <f>VLOOKUP(Template!A362,Female!A:C,3,0)</f>
        <v>29.6</v>
      </c>
    </row>
    <row r="363" spans="1:6" x14ac:dyDescent="0.3">
      <c r="A363" t="s">
        <v>45</v>
      </c>
      <c r="B363" t="s">
        <v>39</v>
      </c>
      <c r="C363" t="s">
        <v>73</v>
      </c>
      <c r="D363" t="s">
        <v>74</v>
      </c>
      <c r="E363" t="s">
        <v>82</v>
      </c>
      <c r="F363">
        <f>VLOOKUP(Template!A363,Female!A:D,4,0)</f>
        <v>9.6</v>
      </c>
    </row>
    <row r="364" spans="1:6" x14ac:dyDescent="0.3">
      <c r="A364" t="s">
        <v>45</v>
      </c>
      <c r="B364" t="s">
        <v>39</v>
      </c>
      <c r="C364" t="s">
        <v>73</v>
      </c>
      <c r="D364" t="s">
        <v>74</v>
      </c>
      <c r="E364" t="s">
        <v>83</v>
      </c>
      <c r="F364">
        <f>VLOOKUP(Template!A364,Female!A:E,5,0)</f>
        <v>15.7</v>
      </c>
    </row>
    <row r="365" spans="1:6" x14ac:dyDescent="0.3">
      <c r="A365" t="s">
        <v>45</v>
      </c>
      <c r="B365" t="s">
        <v>39</v>
      </c>
      <c r="C365" t="s">
        <v>73</v>
      </c>
      <c r="D365" t="s">
        <v>74</v>
      </c>
      <c r="E365" t="s">
        <v>84</v>
      </c>
      <c r="F365">
        <f>VLOOKUP(Template!A365,Female!A:F,6,0)</f>
        <v>3.2</v>
      </c>
    </row>
    <row r="366" spans="1:6" x14ac:dyDescent="0.3">
      <c r="A366" t="s">
        <v>45</v>
      </c>
      <c r="B366" t="s">
        <v>39</v>
      </c>
      <c r="C366" t="s">
        <v>73</v>
      </c>
      <c r="D366" t="s">
        <v>74</v>
      </c>
      <c r="E366" t="s">
        <v>85</v>
      </c>
      <c r="F366">
        <f>VLOOKUP(Template!A366,Female!A:G,7,0)</f>
        <v>27.7</v>
      </c>
    </row>
    <row r="367" spans="1:6" x14ac:dyDescent="0.3">
      <c r="A367" t="s">
        <v>45</v>
      </c>
      <c r="B367" t="s">
        <v>39</v>
      </c>
      <c r="C367" t="s">
        <v>73</v>
      </c>
      <c r="D367" t="s">
        <v>74</v>
      </c>
      <c r="E367" t="s">
        <v>86</v>
      </c>
      <c r="F367">
        <f>VLOOKUP(Template!A367,Female!A:H,8,0)</f>
        <v>6</v>
      </c>
    </row>
    <row r="368" spans="1:6" x14ac:dyDescent="0.3">
      <c r="A368" t="s">
        <v>45</v>
      </c>
      <c r="B368" t="s">
        <v>39</v>
      </c>
      <c r="C368" t="s">
        <v>73</v>
      </c>
      <c r="D368" t="s">
        <v>75</v>
      </c>
      <c r="E368" t="s">
        <v>87</v>
      </c>
      <c r="F368">
        <f>VLOOKUP(Template!A368,Female!A:I,9,0)</f>
        <v>3.2</v>
      </c>
    </row>
    <row r="369" spans="1:6" x14ac:dyDescent="0.3">
      <c r="A369" t="s">
        <v>45</v>
      </c>
      <c r="B369" t="s">
        <v>39</v>
      </c>
      <c r="C369" t="s">
        <v>73</v>
      </c>
      <c r="D369" t="s">
        <v>75</v>
      </c>
      <c r="E369" t="s">
        <v>88</v>
      </c>
      <c r="F369">
        <f>VLOOKUP(Template!A369,Female!A:J,10,0)</f>
        <v>0.2</v>
      </c>
    </row>
    <row r="370" spans="1:6" x14ac:dyDescent="0.3">
      <c r="A370" t="s">
        <v>45</v>
      </c>
      <c r="B370" t="s">
        <v>39</v>
      </c>
      <c r="C370" t="s">
        <v>73</v>
      </c>
      <c r="D370" t="s">
        <v>75</v>
      </c>
      <c r="E370" t="s">
        <v>89</v>
      </c>
      <c r="F370">
        <f>VLOOKUP(Template!A370,Female!A:K,11,0)</f>
        <v>4.5</v>
      </c>
    </row>
    <row r="371" spans="1:6" x14ac:dyDescent="0.3">
      <c r="A371" t="s">
        <v>45</v>
      </c>
      <c r="B371" t="s">
        <v>39</v>
      </c>
      <c r="C371" t="s">
        <v>73</v>
      </c>
      <c r="D371" t="s">
        <v>75</v>
      </c>
      <c r="E371" t="s">
        <v>90</v>
      </c>
      <c r="F371">
        <f>VLOOKUP(Template!A371,Female!A:L,12,0)</f>
        <v>0.5</v>
      </c>
    </row>
    <row r="372" spans="1:6" x14ac:dyDescent="0.3">
      <c r="A372" t="s">
        <v>45</v>
      </c>
      <c r="B372" t="s">
        <v>39</v>
      </c>
      <c r="C372" t="s">
        <v>73</v>
      </c>
      <c r="D372" t="s">
        <v>74</v>
      </c>
      <c r="E372" t="s">
        <v>91</v>
      </c>
      <c r="F372">
        <f>VLOOKUP(Template!A372,Female!A:M,13,0)</f>
        <v>4.7</v>
      </c>
    </row>
    <row r="373" spans="1:6" x14ac:dyDescent="0.3">
      <c r="A373" t="s">
        <v>45</v>
      </c>
      <c r="B373" t="s">
        <v>39</v>
      </c>
      <c r="C373" t="s">
        <v>73</v>
      </c>
      <c r="D373" t="s">
        <v>74</v>
      </c>
      <c r="E373" t="s">
        <v>92</v>
      </c>
      <c r="F373">
        <f>VLOOKUP(Template!A373,Female!A:N,14,0)</f>
        <v>0.5</v>
      </c>
    </row>
    <row r="374" spans="1:6" x14ac:dyDescent="0.3">
      <c r="A374" t="s">
        <v>45</v>
      </c>
      <c r="B374" t="s">
        <v>39</v>
      </c>
      <c r="C374" t="s">
        <v>73</v>
      </c>
      <c r="D374" t="s">
        <v>74</v>
      </c>
      <c r="E374" t="s">
        <v>93</v>
      </c>
      <c r="F374">
        <f>VLOOKUP(Template!A374,Female!A:O,15,0)</f>
        <v>1.4</v>
      </c>
    </row>
    <row r="375" spans="1:6" x14ac:dyDescent="0.3">
      <c r="A375" t="s">
        <v>45</v>
      </c>
      <c r="B375" t="s">
        <v>39</v>
      </c>
      <c r="C375" t="s">
        <v>73</v>
      </c>
      <c r="D375" t="s">
        <v>74</v>
      </c>
      <c r="E375" t="s">
        <v>94</v>
      </c>
      <c r="F375">
        <f>VLOOKUP(Template!A375,Female!A:P,16,0)</f>
        <v>0.2</v>
      </c>
    </row>
    <row r="376" spans="1:6" x14ac:dyDescent="0.3">
      <c r="A376" t="s">
        <v>45</v>
      </c>
      <c r="B376" t="s">
        <v>39</v>
      </c>
      <c r="C376" t="s">
        <v>73</v>
      </c>
      <c r="D376" t="s">
        <v>95</v>
      </c>
      <c r="E376" t="s">
        <v>98</v>
      </c>
      <c r="F376">
        <f>VLOOKUP(Template!A376,Female!A:Q,17,0)</f>
        <v>4.2</v>
      </c>
    </row>
    <row r="377" spans="1:6" x14ac:dyDescent="0.3">
      <c r="A377" t="s">
        <v>45</v>
      </c>
      <c r="B377" t="s">
        <v>39</v>
      </c>
      <c r="C377" t="s">
        <v>73</v>
      </c>
      <c r="D377" t="s">
        <v>95</v>
      </c>
      <c r="E377" t="s">
        <v>97</v>
      </c>
      <c r="F377">
        <f>VLOOKUP(Template!A377,Female!A:R,18,0)</f>
        <v>1</v>
      </c>
    </row>
    <row r="378" spans="1:6" x14ac:dyDescent="0.3">
      <c r="A378" t="s">
        <v>45</v>
      </c>
      <c r="B378" t="s">
        <v>39</v>
      </c>
      <c r="C378" t="s">
        <v>73</v>
      </c>
      <c r="D378" t="s">
        <v>95</v>
      </c>
      <c r="E378" t="s">
        <v>99</v>
      </c>
      <c r="F378">
        <f>VLOOKUP(Template!A378,Female!A:S,19,0)</f>
        <v>4.2</v>
      </c>
    </row>
    <row r="379" spans="1:6" x14ac:dyDescent="0.3">
      <c r="A379" t="s">
        <v>45</v>
      </c>
      <c r="B379" t="s">
        <v>39</v>
      </c>
      <c r="C379" t="s">
        <v>73</v>
      </c>
      <c r="D379" t="s">
        <v>95</v>
      </c>
      <c r="E379" t="s">
        <v>96</v>
      </c>
      <c r="F379">
        <f>VLOOKUP(Template!A379,Female!A:T,20,0)</f>
        <v>1</v>
      </c>
    </row>
    <row r="380" spans="1:6" x14ac:dyDescent="0.3">
      <c r="A380" t="s">
        <v>45</v>
      </c>
      <c r="B380" t="s">
        <v>39</v>
      </c>
      <c r="C380" t="s">
        <v>100</v>
      </c>
      <c r="D380" t="s">
        <v>101</v>
      </c>
      <c r="E380" t="s">
        <v>81</v>
      </c>
      <c r="F380">
        <f>VLOOKUP(Template!A380,Female!A:U,21,0)</f>
        <v>24</v>
      </c>
    </row>
    <row r="381" spans="1:6" x14ac:dyDescent="0.3">
      <c r="A381" t="s">
        <v>45</v>
      </c>
      <c r="B381" t="s">
        <v>39</v>
      </c>
      <c r="C381" t="s">
        <v>100</v>
      </c>
      <c r="D381" t="s">
        <v>101</v>
      </c>
      <c r="E381" t="s">
        <v>82</v>
      </c>
      <c r="F381">
        <f>VLOOKUP(Template!A381,Female!A:V,22,0)</f>
        <v>5.0999999999999996</v>
      </c>
    </row>
    <row r="382" spans="1:6" x14ac:dyDescent="0.3">
      <c r="A382" t="s">
        <v>45</v>
      </c>
      <c r="B382" t="s">
        <v>39</v>
      </c>
      <c r="C382" t="s">
        <v>100</v>
      </c>
      <c r="D382" t="s">
        <v>101</v>
      </c>
      <c r="E382" t="s">
        <v>102</v>
      </c>
      <c r="F382">
        <f>VLOOKUP(Template!A382,Female!A:W,23,0)</f>
        <v>18</v>
      </c>
    </row>
    <row r="383" spans="1:6" x14ac:dyDescent="0.3">
      <c r="A383" t="s">
        <v>45</v>
      </c>
      <c r="B383" t="s">
        <v>39</v>
      </c>
      <c r="C383" t="s">
        <v>100</v>
      </c>
      <c r="D383" t="s">
        <v>101</v>
      </c>
      <c r="E383" t="s">
        <v>103</v>
      </c>
      <c r="F383">
        <f>VLOOKUP(Template!A383,Female!A:X,24,0)</f>
        <v>1.8</v>
      </c>
    </row>
    <row r="384" spans="1:6" x14ac:dyDescent="0.3">
      <c r="A384" t="s">
        <v>45</v>
      </c>
      <c r="B384" t="s">
        <v>39</v>
      </c>
      <c r="C384" t="s">
        <v>100</v>
      </c>
      <c r="D384" t="s">
        <v>101</v>
      </c>
      <c r="E384" t="s">
        <v>104</v>
      </c>
      <c r="F384">
        <f>VLOOKUP(Template!A384,Female!A:Y,25,0)</f>
        <v>4.9000000000000004</v>
      </c>
    </row>
    <row r="385" spans="1:6" x14ac:dyDescent="0.3">
      <c r="A385" t="s">
        <v>45</v>
      </c>
      <c r="B385" t="s">
        <v>39</v>
      </c>
      <c r="C385" t="s">
        <v>100</v>
      </c>
      <c r="D385" t="s">
        <v>101</v>
      </c>
      <c r="E385" t="s">
        <v>105</v>
      </c>
      <c r="F385">
        <f>VLOOKUP(Template!A385,Female!A:Z,26,0)</f>
        <v>1.4</v>
      </c>
    </row>
    <row r="386" spans="1:6" x14ac:dyDescent="0.3">
      <c r="A386" t="s">
        <v>45</v>
      </c>
      <c r="B386" t="s">
        <v>39</v>
      </c>
      <c r="C386" t="s">
        <v>76</v>
      </c>
      <c r="D386" t="s">
        <v>78</v>
      </c>
      <c r="E386" t="s">
        <v>102</v>
      </c>
      <c r="F386">
        <f>VLOOKUP(Template!A386,Female!A:AA,27,0)</f>
        <v>26.1</v>
      </c>
    </row>
    <row r="387" spans="1:6" x14ac:dyDescent="0.3">
      <c r="A387" t="s">
        <v>45</v>
      </c>
      <c r="B387" t="s">
        <v>39</v>
      </c>
      <c r="C387" t="s">
        <v>76</v>
      </c>
      <c r="D387" t="s">
        <v>79</v>
      </c>
      <c r="E387" t="s">
        <v>102</v>
      </c>
      <c r="F387">
        <f>VLOOKUP(Template!A387,Female!A:AB,28,0)</f>
        <v>14.1</v>
      </c>
    </row>
    <row r="388" spans="1:6" x14ac:dyDescent="0.3">
      <c r="A388" t="s">
        <v>45</v>
      </c>
      <c r="B388" t="s">
        <v>39</v>
      </c>
      <c r="C388" t="s">
        <v>76</v>
      </c>
      <c r="D388" t="s">
        <v>77</v>
      </c>
      <c r="E388" t="s">
        <v>102</v>
      </c>
      <c r="F388">
        <f>VLOOKUP(Template!A388,Female!A:AC,29,0)</f>
        <v>20.5</v>
      </c>
    </row>
    <row r="389" spans="1:6" x14ac:dyDescent="0.3">
      <c r="A389" t="s">
        <v>45</v>
      </c>
      <c r="B389" t="s">
        <v>39</v>
      </c>
      <c r="C389" t="s">
        <v>76</v>
      </c>
      <c r="D389" t="s">
        <v>78</v>
      </c>
      <c r="E389" t="s">
        <v>103</v>
      </c>
      <c r="F389">
        <f>VLOOKUP(Template!A389,Female!A:AD,30,0)</f>
        <v>4.3</v>
      </c>
    </row>
    <row r="390" spans="1:6" x14ac:dyDescent="0.3">
      <c r="A390" t="s">
        <v>45</v>
      </c>
      <c r="B390" t="s">
        <v>39</v>
      </c>
      <c r="C390" t="s">
        <v>76</v>
      </c>
      <c r="D390" t="s">
        <v>79</v>
      </c>
      <c r="E390" t="s">
        <v>103</v>
      </c>
      <c r="F390">
        <f>VLOOKUP(Template!A390,Female!A:AE,31,0)</f>
        <v>0.8</v>
      </c>
    </row>
    <row r="391" spans="1:6" x14ac:dyDescent="0.3">
      <c r="A391" t="s">
        <v>45</v>
      </c>
      <c r="B391" t="s">
        <v>39</v>
      </c>
      <c r="C391" t="s">
        <v>76</v>
      </c>
      <c r="D391" t="s">
        <v>77</v>
      </c>
      <c r="E391" t="s">
        <v>103</v>
      </c>
      <c r="F391">
        <f>VLOOKUP(Template!A391,Female!A:AF,32,0)</f>
        <v>2.7</v>
      </c>
    </row>
    <row r="392" spans="1:6" x14ac:dyDescent="0.3">
      <c r="A392" t="s">
        <v>45</v>
      </c>
      <c r="B392" t="s">
        <v>39</v>
      </c>
      <c r="C392" t="s">
        <v>76</v>
      </c>
      <c r="D392" t="s">
        <v>78</v>
      </c>
      <c r="E392" t="s">
        <v>104</v>
      </c>
      <c r="F392">
        <f>VLOOKUP(Template!A391,Female!A:AG,33,0)</f>
        <v>13.4</v>
      </c>
    </row>
    <row r="393" spans="1:6" x14ac:dyDescent="0.3">
      <c r="A393" t="s">
        <v>45</v>
      </c>
      <c r="B393" t="s">
        <v>39</v>
      </c>
      <c r="C393" t="s">
        <v>76</v>
      </c>
      <c r="D393" t="s">
        <v>79</v>
      </c>
      <c r="E393" t="s">
        <v>104</v>
      </c>
      <c r="F393">
        <f>VLOOKUP(Template!A391,Female!A:AH,34,0)</f>
        <v>6.8</v>
      </c>
    </row>
    <row r="394" spans="1:6" x14ac:dyDescent="0.3">
      <c r="A394" t="s">
        <v>45</v>
      </c>
      <c r="B394" t="s">
        <v>39</v>
      </c>
      <c r="C394" t="s">
        <v>76</v>
      </c>
      <c r="D394" t="s">
        <v>77</v>
      </c>
      <c r="E394" t="s">
        <v>104</v>
      </c>
      <c r="F394">
        <f>VLOOKUP(Template!A392,Female!A:AI,35,0)</f>
        <v>10.3</v>
      </c>
    </row>
    <row r="395" spans="1:6" x14ac:dyDescent="0.3">
      <c r="A395" t="s">
        <v>45</v>
      </c>
      <c r="B395" t="s">
        <v>39</v>
      </c>
      <c r="C395" t="s">
        <v>76</v>
      </c>
      <c r="D395" t="s">
        <v>78</v>
      </c>
      <c r="E395" t="s">
        <v>105</v>
      </c>
      <c r="F395">
        <f>VLOOKUP(Template!A393,Female!A:AJ,36,0)</f>
        <v>3.7</v>
      </c>
    </row>
    <row r="396" spans="1:6" x14ac:dyDescent="0.3">
      <c r="A396" t="s">
        <v>45</v>
      </c>
      <c r="B396" t="s">
        <v>39</v>
      </c>
      <c r="C396" t="s">
        <v>76</v>
      </c>
      <c r="D396" t="s">
        <v>79</v>
      </c>
      <c r="E396" t="s">
        <v>105</v>
      </c>
      <c r="F396">
        <f>VLOOKUP(Template!A394,Female!A:AK,37,0)</f>
        <v>3.6</v>
      </c>
    </row>
    <row r="397" spans="1:6" x14ac:dyDescent="0.3">
      <c r="A397" t="s">
        <v>45</v>
      </c>
      <c r="B397" t="s">
        <v>39</v>
      </c>
      <c r="C397" t="s">
        <v>76</v>
      </c>
      <c r="D397" t="s">
        <v>77</v>
      </c>
      <c r="E397" t="s">
        <v>105</v>
      </c>
      <c r="F397">
        <f>VLOOKUP(Template!A395,Female!A:AL,38,0)</f>
        <v>3.7</v>
      </c>
    </row>
    <row r="398" spans="1:6" x14ac:dyDescent="0.3">
      <c r="A398" t="s">
        <v>45</v>
      </c>
      <c r="B398" t="s">
        <v>40</v>
      </c>
      <c r="C398" t="s">
        <v>73</v>
      </c>
      <c r="D398" t="s">
        <v>74</v>
      </c>
      <c r="E398" t="s">
        <v>81</v>
      </c>
      <c r="F398">
        <f>VLOOKUP(Template!A398,Male!A:C,3,0)</f>
        <v>28.1</v>
      </c>
    </row>
    <row r="399" spans="1:6" x14ac:dyDescent="0.3">
      <c r="A399" t="s">
        <v>45</v>
      </c>
      <c r="B399" t="s">
        <v>40</v>
      </c>
      <c r="C399" t="s">
        <v>73</v>
      </c>
      <c r="D399" t="s">
        <v>74</v>
      </c>
      <c r="E399" t="s">
        <v>82</v>
      </c>
      <c r="F399">
        <f>VLOOKUP(Template!A399,Male!A:D,4,0)</f>
        <v>9.6999999999999993</v>
      </c>
    </row>
    <row r="400" spans="1:6" x14ac:dyDescent="0.3">
      <c r="A400" t="s">
        <v>45</v>
      </c>
      <c r="B400" t="s">
        <v>40</v>
      </c>
      <c r="C400" t="s">
        <v>73</v>
      </c>
      <c r="D400" t="s">
        <v>74</v>
      </c>
      <c r="E400" t="s">
        <v>83</v>
      </c>
      <c r="F400">
        <f>VLOOKUP(Template!A400,Male!A:E,5,0)</f>
        <v>13.9</v>
      </c>
    </row>
    <row r="401" spans="1:6" x14ac:dyDescent="0.3">
      <c r="A401" t="s">
        <v>45</v>
      </c>
      <c r="B401" t="s">
        <v>40</v>
      </c>
      <c r="C401" t="s">
        <v>73</v>
      </c>
      <c r="D401" t="s">
        <v>74</v>
      </c>
      <c r="E401" t="s">
        <v>84</v>
      </c>
      <c r="F401">
        <f>VLOOKUP(Template!A401,Male!A:F,6,0)</f>
        <v>3.2</v>
      </c>
    </row>
    <row r="402" spans="1:6" x14ac:dyDescent="0.3">
      <c r="A402" t="s">
        <v>45</v>
      </c>
      <c r="B402" t="s">
        <v>40</v>
      </c>
      <c r="C402" t="s">
        <v>73</v>
      </c>
      <c r="D402" t="s">
        <v>74</v>
      </c>
      <c r="E402" t="s">
        <v>85</v>
      </c>
      <c r="F402">
        <f>VLOOKUP(Template!A402,Male!A:G,7,0)</f>
        <v>28.4</v>
      </c>
    </row>
    <row r="403" spans="1:6" x14ac:dyDescent="0.3">
      <c r="A403" t="s">
        <v>45</v>
      </c>
      <c r="B403" t="s">
        <v>40</v>
      </c>
      <c r="C403" t="s">
        <v>73</v>
      </c>
      <c r="D403" t="s">
        <v>74</v>
      </c>
      <c r="E403" t="s">
        <v>86</v>
      </c>
      <c r="F403">
        <f>VLOOKUP(Template!A403,Male!A:H,8,0)</f>
        <v>6.3</v>
      </c>
    </row>
    <row r="404" spans="1:6" x14ac:dyDescent="0.3">
      <c r="A404" t="s">
        <v>45</v>
      </c>
      <c r="B404" t="s">
        <v>40</v>
      </c>
      <c r="C404" t="s">
        <v>73</v>
      </c>
      <c r="D404" t="s">
        <v>75</v>
      </c>
      <c r="E404" t="s">
        <v>87</v>
      </c>
      <c r="F404">
        <f>VLOOKUP(Template!A404,Male!A:I,9,0)</f>
        <v>1.7</v>
      </c>
    </row>
    <row r="405" spans="1:6" x14ac:dyDescent="0.3">
      <c r="A405" t="s">
        <v>45</v>
      </c>
      <c r="B405" t="s">
        <v>40</v>
      </c>
      <c r="C405" t="s">
        <v>73</v>
      </c>
      <c r="D405" t="s">
        <v>75</v>
      </c>
      <c r="E405" t="s">
        <v>88</v>
      </c>
      <c r="F405">
        <f>VLOOKUP(Template!A405,Male!A:J,10,0)</f>
        <v>0.4</v>
      </c>
    </row>
    <row r="406" spans="1:6" x14ac:dyDescent="0.3">
      <c r="A406" t="s">
        <v>45</v>
      </c>
      <c r="B406" t="s">
        <v>40</v>
      </c>
      <c r="C406" t="s">
        <v>73</v>
      </c>
      <c r="D406" t="s">
        <v>75</v>
      </c>
      <c r="E406" t="s">
        <v>89</v>
      </c>
      <c r="F406">
        <f>VLOOKUP(Template!A406,Male!A:K,11,0)</f>
        <v>4.2</v>
      </c>
    </row>
    <row r="407" spans="1:6" x14ac:dyDescent="0.3">
      <c r="A407" t="s">
        <v>45</v>
      </c>
      <c r="B407" t="s">
        <v>40</v>
      </c>
      <c r="C407" t="s">
        <v>73</v>
      </c>
      <c r="D407" t="s">
        <v>75</v>
      </c>
      <c r="E407" t="s">
        <v>90</v>
      </c>
      <c r="F407">
        <f>VLOOKUP(Template!A407,Male!A:L,12,0)</f>
        <v>0.8</v>
      </c>
    </row>
    <row r="408" spans="1:6" x14ac:dyDescent="0.3">
      <c r="A408" t="s">
        <v>45</v>
      </c>
      <c r="B408" t="s">
        <v>40</v>
      </c>
      <c r="C408" t="s">
        <v>73</v>
      </c>
      <c r="D408" t="s">
        <v>74</v>
      </c>
      <c r="E408" t="s">
        <v>91</v>
      </c>
      <c r="F408">
        <f>VLOOKUP(Template!A408,Male!A:M,13,0)</f>
        <v>5.3</v>
      </c>
    </row>
    <row r="409" spans="1:6" x14ac:dyDescent="0.3">
      <c r="A409" t="s">
        <v>45</v>
      </c>
      <c r="B409" t="s">
        <v>40</v>
      </c>
      <c r="C409" t="s">
        <v>73</v>
      </c>
      <c r="D409" t="s">
        <v>74</v>
      </c>
      <c r="E409" t="s">
        <v>92</v>
      </c>
      <c r="F409">
        <f>VLOOKUP(Template!A409,Male!A:N,14,0)</f>
        <v>0.7</v>
      </c>
    </row>
    <row r="410" spans="1:6" x14ac:dyDescent="0.3">
      <c r="A410" t="s">
        <v>45</v>
      </c>
      <c r="B410" t="s">
        <v>40</v>
      </c>
      <c r="C410" t="s">
        <v>73</v>
      </c>
      <c r="D410" t="s">
        <v>74</v>
      </c>
      <c r="E410" t="s">
        <v>93</v>
      </c>
      <c r="F410">
        <f>VLOOKUP(Template!A410,Male!A:O,15,0)</f>
        <v>0.7</v>
      </c>
    </row>
    <row r="411" spans="1:6" x14ac:dyDescent="0.3">
      <c r="A411" t="s">
        <v>45</v>
      </c>
      <c r="B411" t="s">
        <v>40</v>
      </c>
      <c r="C411" t="s">
        <v>73</v>
      </c>
      <c r="D411" t="s">
        <v>74</v>
      </c>
      <c r="E411" t="s">
        <v>94</v>
      </c>
      <c r="F411">
        <f>VLOOKUP(Template!A411,Male!A:P,16,0)</f>
        <v>0.3</v>
      </c>
    </row>
    <row r="412" spans="1:6" x14ac:dyDescent="0.3">
      <c r="A412" t="s">
        <v>45</v>
      </c>
      <c r="B412" t="s">
        <v>40</v>
      </c>
      <c r="C412" t="s">
        <v>73</v>
      </c>
      <c r="D412" t="s">
        <v>95</v>
      </c>
      <c r="E412" t="s">
        <v>98</v>
      </c>
      <c r="F412">
        <f>VLOOKUP(Template!A412,Male!A:Q,17,0)</f>
        <v>5.5</v>
      </c>
    </row>
    <row r="413" spans="1:6" x14ac:dyDescent="0.3">
      <c r="A413" t="s">
        <v>45</v>
      </c>
      <c r="B413" t="s">
        <v>40</v>
      </c>
      <c r="C413" t="s">
        <v>73</v>
      </c>
      <c r="D413" t="s">
        <v>95</v>
      </c>
      <c r="E413" t="s">
        <v>97</v>
      </c>
      <c r="F413">
        <f>VLOOKUP(Template!A413,Male!A:R,18,0)</f>
        <v>1.4</v>
      </c>
    </row>
    <row r="414" spans="1:6" x14ac:dyDescent="0.3">
      <c r="A414" t="s">
        <v>45</v>
      </c>
      <c r="B414" t="s">
        <v>40</v>
      </c>
      <c r="C414" t="s">
        <v>73</v>
      </c>
      <c r="D414" t="s">
        <v>95</v>
      </c>
      <c r="E414" t="s">
        <v>99</v>
      </c>
      <c r="F414">
        <f>VLOOKUP(Template!A414,Male!A:S,19,0)</f>
        <v>2.2000000000000002</v>
      </c>
    </row>
    <row r="415" spans="1:6" x14ac:dyDescent="0.3">
      <c r="A415" t="s">
        <v>45</v>
      </c>
      <c r="B415" t="s">
        <v>40</v>
      </c>
      <c r="C415" t="s">
        <v>73</v>
      </c>
      <c r="D415" t="s">
        <v>95</v>
      </c>
      <c r="E415" t="s">
        <v>96</v>
      </c>
      <c r="F415">
        <f>VLOOKUP(Template!A415,Male!A:T,20,0)</f>
        <v>0.5</v>
      </c>
    </row>
    <row r="416" spans="1:6" x14ac:dyDescent="0.3">
      <c r="A416" t="s">
        <v>45</v>
      </c>
      <c r="B416" t="s">
        <v>40</v>
      </c>
      <c r="C416" t="s">
        <v>100</v>
      </c>
      <c r="D416" t="s">
        <v>101</v>
      </c>
      <c r="E416" t="s">
        <v>81</v>
      </c>
      <c r="F416">
        <f>VLOOKUP(Template!A416,Male!A:U,21,0)</f>
        <v>18</v>
      </c>
    </row>
    <row r="417" spans="1:6" x14ac:dyDescent="0.3">
      <c r="A417" t="s">
        <v>45</v>
      </c>
      <c r="B417" t="s">
        <v>40</v>
      </c>
      <c r="C417" t="s">
        <v>100</v>
      </c>
      <c r="D417" t="s">
        <v>101</v>
      </c>
      <c r="E417" t="s">
        <v>82</v>
      </c>
      <c r="F417">
        <f>VLOOKUP(Template!A417,Male!A:V,22,0)</f>
        <v>5.8</v>
      </c>
    </row>
    <row r="418" spans="1:6" x14ac:dyDescent="0.3">
      <c r="A418" t="s">
        <v>45</v>
      </c>
      <c r="B418" t="s">
        <v>40</v>
      </c>
      <c r="C418" t="s">
        <v>100</v>
      </c>
      <c r="D418" t="s">
        <v>101</v>
      </c>
      <c r="E418" t="s">
        <v>102</v>
      </c>
      <c r="F418">
        <f>VLOOKUP(Template!A418,Male!A:W,23,0)</f>
        <v>19</v>
      </c>
    </row>
    <row r="419" spans="1:6" x14ac:dyDescent="0.3">
      <c r="A419" t="s">
        <v>45</v>
      </c>
      <c r="B419" t="s">
        <v>40</v>
      </c>
      <c r="C419" t="s">
        <v>100</v>
      </c>
      <c r="D419" t="s">
        <v>101</v>
      </c>
      <c r="E419" t="s">
        <v>103</v>
      </c>
      <c r="F419">
        <f>VLOOKUP(Template!A419,Male!A:X,24,0)</f>
        <v>4.5</v>
      </c>
    </row>
    <row r="420" spans="1:6" x14ac:dyDescent="0.3">
      <c r="A420" t="s">
        <v>45</v>
      </c>
      <c r="B420" t="s">
        <v>40</v>
      </c>
      <c r="C420" t="s">
        <v>100</v>
      </c>
      <c r="D420" t="s">
        <v>101</v>
      </c>
      <c r="E420" t="s">
        <v>104</v>
      </c>
      <c r="F420">
        <f>VLOOKUP(Template!A420,Male!A:Y,25,0)</f>
        <v>7.2</v>
      </c>
    </row>
    <row r="421" spans="1:6" x14ac:dyDescent="0.3">
      <c r="A421" t="s">
        <v>45</v>
      </c>
      <c r="B421" t="s">
        <v>40</v>
      </c>
      <c r="C421" t="s">
        <v>100</v>
      </c>
      <c r="D421" t="s">
        <v>101</v>
      </c>
      <c r="E421" t="s">
        <v>105</v>
      </c>
      <c r="F421">
        <f>VLOOKUP(Template!A421,Male!A:Z,26,0)</f>
        <v>2.6</v>
      </c>
    </row>
    <row r="422" spans="1:6" x14ac:dyDescent="0.3">
      <c r="A422" t="s">
        <v>45</v>
      </c>
      <c r="B422" t="s">
        <v>40</v>
      </c>
      <c r="C422" t="s">
        <v>76</v>
      </c>
      <c r="D422" t="s">
        <v>78</v>
      </c>
      <c r="E422" t="s">
        <v>102</v>
      </c>
      <c r="F422">
        <f>VLOOKUP(Template!A422,Male!A:AA,27,0)</f>
        <v>21.3</v>
      </c>
    </row>
    <row r="423" spans="1:6" x14ac:dyDescent="0.3">
      <c r="A423" t="s">
        <v>45</v>
      </c>
      <c r="B423" t="s">
        <v>40</v>
      </c>
      <c r="C423" t="s">
        <v>76</v>
      </c>
      <c r="D423" t="s">
        <v>79</v>
      </c>
      <c r="E423" t="s">
        <v>102</v>
      </c>
      <c r="F423">
        <f>VLOOKUP(Template!A423,Male!A:AB,28,0)</f>
        <v>22.8</v>
      </c>
    </row>
    <row r="424" spans="1:6" x14ac:dyDescent="0.3">
      <c r="A424" t="s">
        <v>45</v>
      </c>
      <c r="B424" t="s">
        <v>40</v>
      </c>
      <c r="C424" t="s">
        <v>76</v>
      </c>
      <c r="D424" t="s">
        <v>77</v>
      </c>
      <c r="E424" t="s">
        <v>102</v>
      </c>
      <c r="F424">
        <f>VLOOKUP(Template!A424,Male!A:AC,29,0)</f>
        <v>21.9</v>
      </c>
    </row>
    <row r="425" spans="1:6" x14ac:dyDescent="0.3">
      <c r="A425" t="s">
        <v>45</v>
      </c>
      <c r="B425" t="s">
        <v>40</v>
      </c>
      <c r="C425" t="s">
        <v>76</v>
      </c>
      <c r="D425" t="s">
        <v>78</v>
      </c>
      <c r="E425" t="s">
        <v>103</v>
      </c>
      <c r="F425">
        <f>VLOOKUP(Template!A425,Male!A:AD,30,0)</f>
        <v>5.8</v>
      </c>
    </row>
    <row r="426" spans="1:6" x14ac:dyDescent="0.3">
      <c r="A426" t="s">
        <v>45</v>
      </c>
      <c r="B426" t="s">
        <v>40</v>
      </c>
      <c r="C426" t="s">
        <v>76</v>
      </c>
      <c r="D426" t="s">
        <v>79</v>
      </c>
      <c r="E426" t="s">
        <v>103</v>
      </c>
      <c r="F426">
        <f>VLOOKUP(Template!A426,Male!A:AE,31,0)</f>
        <v>8.4</v>
      </c>
    </row>
    <row r="427" spans="1:6" x14ac:dyDescent="0.3">
      <c r="A427" t="s">
        <v>45</v>
      </c>
      <c r="B427" t="s">
        <v>40</v>
      </c>
      <c r="C427" t="s">
        <v>76</v>
      </c>
      <c r="D427" t="s">
        <v>77</v>
      </c>
      <c r="E427" t="s">
        <v>103</v>
      </c>
      <c r="F427">
        <f>VLOOKUP(Template!A427,Male!A:AF,32,0)</f>
        <v>6.9</v>
      </c>
    </row>
    <row r="428" spans="1:6" x14ac:dyDescent="0.3">
      <c r="A428" t="s">
        <v>45</v>
      </c>
      <c r="B428" t="s">
        <v>40</v>
      </c>
      <c r="C428" t="s">
        <v>76</v>
      </c>
      <c r="D428" t="s">
        <v>78</v>
      </c>
      <c r="E428" t="s">
        <v>104</v>
      </c>
      <c r="F428">
        <f>VLOOKUP(Template!A427,Male!A:AG,33,0)</f>
        <v>17.2</v>
      </c>
    </row>
    <row r="429" spans="1:6" x14ac:dyDescent="0.3">
      <c r="A429" t="s">
        <v>45</v>
      </c>
      <c r="B429" t="s">
        <v>40</v>
      </c>
      <c r="C429" t="s">
        <v>76</v>
      </c>
      <c r="D429" t="s">
        <v>79</v>
      </c>
      <c r="E429" t="s">
        <v>104</v>
      </c>
      <c r="F429">
        <f>VLOOKUP(Template!A427,Male!A:AH,34,0)</f>
        <v>9.6999999999999993</v>
      </c>
    </row>
    <row r="430" spans="1:6" x14ac:dyDescent="0.3">
      <c r="A430" t="s">
        <v>45</v>
      </c>
      <c r="B430" t="s">
        <v>40</v>
      </c>
      <c r="C430" t="s">
        <v>76</v>
      </c>
      <c r="D430" t="s">
        <v>77</v>
      </c>
      <c r="E430" t="s">
        <v>104</v>
      </c>
      <c r="F430">
        <f>VLOOKUP(Template!A428,Male!A:AI,35,0)</f>
        <v>14</v>
      </c>
    </row>
    <row r="431" spans="1:6" x14ac:dyDescent="0.3">
      <c r="A431" t="s">
        <v>45</v>
      </c>
      <c r="B431" t="s">
        <v>40</v>
      </c>
      <c r="C431" t="s">
        <v>76</v>
      </c>
      <c r="D431" t="s">
        <v>78</v>
      </c>
      <c r="E431" t="s">
        <v>105</v>
      </c>
      <c r="F431">
        <f>VLOOKUP(Template!A429,Male!A:AJ,36,0)</f>
        <v>3.4</v>
      </c>
    </row>
    <row r="432" spans="1:6" x14ac:dyDescent="0.3">
      <c r="A432" t="s">
        <v>45</v>
      </c>
      <c r="B432" t="s">
        <v>40</v>
      </c>
      <c r="C432" t="s">
        <v>76</v>
      </c>
      <c r="D432" t="s">
        <v>79</v>
      </c>
      <c r="E432" t="s">
        <v>105</v>
      </c>
      <c r="F432">
        <f>VLOOKUP(Template!A430,Male!A:AK,37,0)</f>
        <v>2.5</v>
      </c>
    </row>
    <row r="433" spans="1:6" x14ac:dyDescent="0.3">
      <c r="A433" t="s">
        <v>45</v>
      </c>
      <c r="B433" t="s">
        <v>40</v>
      </c>
      <c r="C433" t="s">
        <v>76</v>
      </c>
      <c r="D433" t="s">
        <v>77</v>
      </c>
      <c r="E433" t="s">
        <v>105</v>
      </c>
      <c r="F433">
        <f>VLOOKUP(Template!A431,Male!A:AL,38,0)</f>
        <v>3</v>
      </c>
    </row>
    <row r="434" spans="1:6" x14ac:dyDescent="0.3">
      <c r="A434" t="s">
        <v>46</v>
      </c>
      <c r="B434" t="s">
        <v>39</v>
      </c>
      <c r="C434" t="s">
        <v>73</v>
      </c>
      <c r="D434" t="s">
        <v>74</v>
      </c>
      <c r="E434" t="s">
        <v>81</v>
      </c>
      <c r="F434">
        <f>VLOOKUP(Template!A434,Female!A:C,3,0)</f>
        <v>18</v>
      </c>
    </row>
    <row r="435" spans="1:6" x14ac:dyDescent="0.3">
      <c r="A435" t="s">
        <v>46</v>
      </c>
      <c r="B435" t="s">
        <v>39</v>
      </c>
      <c r="C435" t="s">
        <v>73</v>
      </c>
      <c r="D435" t="s">
        <v>74</v>
      </c>
      <c r="E435" t="s">
        <v>82</v>
      </c>
      <c r="F435">
        <f>VLOOKUP(Template!A435,Female!A:D,4,0)</f>
        <v>4.9000000000000004</v>
      </c>
    </row>
    <row r="436" spans="1:6" x14ac:dyDescent="0.3">
      <c r="A436" t="s">
        <v>46</v>
      </c>
      <c r="B436" t="s">
        <v>39</v>
      </c>
      <c r="C436" t="s">
        <v>73</v>
      </c>
      <c r="D436" t="s">
        <v>74</v>
      </c>
      <c r="E436" t="s">
        <v>83</v>
      </c>
      <c r="F436">
        <f>VLOOKUP(Template!A436,Female!A:E,5,0)</f>
        <v>15.6</v>
      </c>
    </row>
    <row r="437" spans="1:6" x14ac:dyDescent="0.3">
      <c r="A437" t="s">
        <v>46</v>
      </c>
      <c r="B437" t="s">
        <v>39</v>
      </c>
      <c r="C437" t="s">
        <v>73</v>
      </c>
      <c r="D437" t="s">
        <v>74</v>
      </c>
      <c r="E437" t="s">
        <v>84</v>
      </c>
      <c r="F437">
        <f>VLOOKUP(Template!A437,Female!A:F,6,0)</f>
        <v>5.3</v>
      </c>
    </row>
    <row r="438" spans="1:6" x14ac:dyDescent="0.3">
      <c r="A438" t="s">
        <v>46</v>
      </c>
      <c r="B438" t="s">
        <v>39</v>
      </c>
      <c r="C438" t="s">
        <v>73</v>
      </c>
      <c r="D438" t="s">
        <v>74</v>
      </c>
      <c r="E438" t="s">
        <v>85</v>
      </c>
      <c r="F438">
        <f>VLOOKUP(Template!A438,Female!A:G,7,0)</f>
        <v>19.3</v>
      </c>
    </row>
    <row r="439" spans="1:6" x14ac:dyDescent="0.3">
      <c r="A439" t="s">
        <v>46</v>
      </c>
      <c r="B439" t="s">
        <v>39</v>
      </c>
      <c r="C439" t="s">
        <v>73</v>
      </c>
      <c r="D439" t="s">
        <v>74</v>
      </c>
      <c r="E439" t="s">
        <v>86</v>
      </c>
      <c r="F439">
        <f>VLOOKUP(Template!A439,Female!A:H,8,0)</f>
        <v>5.5</v>
      </c>
    </row>
    <row r="440" spans="1:6" x14ac:dyDescent="0.3">
      <c r="A440" t="s">
        <v>46</v>
      </c>
      <c r="B440" t="s">
        <v>39</v>
      </c>
      <c r="C440" t="s">
        <v>73</v>
      </c>
      <c r="D440" t="s">
        <v>75</v>
      </c>
      <c r="E440" t="s">
        <v>87</v>
      </c>
      <c r="F440">
        <f>VLOOKUP(Template!A440,Female!A:I,9,0)</f>
        <v>2.7</v>
      </c>
    </row>
    <row r="441" spans="1:6" x14ac:dyDescent="0.3">
      <c r="A441" t="s">
        <v>46</v>
      </c>
      <c r="B441" t="s">
        <v>39</v>
      </c>
      <c r="C441" t="s">
        <v>73</v>
      </c>
      <c r="D441" t="s">
        <v>75</v>
      </c>
      <c r="E441" t="s">
        <v>88</v>
      </c>
      <c r="F441">
        <f>VLOOKUP(Template!A441,Female!A:J,10,0)</f>
        <v>0.5</v>
      </c>
    </row>
    <row r="442" spans="1:6" x14ac:dyDescent="0.3">
      <c r="A442" t="s">
        <v>46</v>
      </c>
      <c r="B442" t="s">
        <v>39</v>
      </c>
      <c r="C442" t="s">
        <v>73</v>
      </c>
      <c r="D442" t="s">
        <v>75</v>
      </c>
      <c r="E442" t="s">
        <v>89</v>
      </c>
      <c r="F442">
        <f>VLOOKUP(Template!A442,Female!A:K,11,0)</f>
        <v>4.8</v>
      </c>
    </row>
    <row r="443" spans="1:6" x14ac:dyDescent="0.3">
      <c r="A443" t="s">
        <v>46</v>
      </c>
      <c r="B443" t="s">
        <v>39</v>
      </c>
      <c r="C443" t="s">
        <v>73</v>
      </c>
      <c r="D443" t="s">
        <v>75</v>
      </c>
      <c r="E443" t="s">
        <v>90</v>
      </c>
      <c r="F443">
        <f>VLOOKUP(Template!A443,Female!A:L,12,0)</f>
        <v>0.5</v>
      </c>
    </row>
    <row r="444" spans="1:6" x14ac:dyDescent="0.3">
      <c r="A444" t="s">
        <v>46</v>
      </c>
      <c r="B444" t="s">
        <v>39</v>
      </c>
      <c r="C444" t="s">
        <v>73</v>
      </c>
      <c r="D444" t="s">
        <v>74</v>
      </c>
      <c r="E444" t="s">
        <v>91</v>
      </c>
      <c r="F444">
        <f>VLOOKUP(Template!A444,Female!A:M,13,0)</f>
        <v>6.6</v>
      </c>
    </row>
    <row r="445" spans="1:6" x14ac:dyDescent="0.3">
      <c r="A445" t="s">
        <v>46</v>
      </c>
      <c r="B445" t="s">
        <v>39</v>
      </c>
      <c r="C445" t="s">
        <v>73</v>
      </c>
      <c r="D445" t="s">
        <v>74</v>
      </c>
      <c r="E445" t="s">
        <v>92</v>
      </c>
      <c r="F445">
        <f>VLOOKUP(Template!A445,Female!A:N,14,0)</f>
        <v>0.9</v>
      </c>
    </row>
    <row r="446" spans="1:6" x14ac:dyDescent="0.3">
      <c r="A446" t="s">
        <v>46</v>
      </c>
      <c r="B446" t="s">
        <v>39</v>
      </c>
      <c r="C446" t="s">
        <v>73</v>
      </c>
      <c r="D446" t="s">
        <v>74</v>
      </c>
      <c r="E446" t="s">
        <v>93</v>
      </c>
      <c r="F446">
        <f>VLOOKUP(Template!A446,Female!A:O,15,0)</f>
        <v>2.1</v>
      </c>
    </row>
    <row r="447" spans="1:6" x14ac:dyDescent="0.3">
      <c r="A447" t="s">
        <v>46</v>
      </c>
      <c r="B447" t="s">
        <v>39</v>
      </c>
      <c r="C447" t="s">
        <v>73</v>
      </c>
      <c r="D447" t="s">
        <v>74</v>
      </c>
      <c r="E447" t="s">
        <v>94</v>
      </c>
      <c r="F447">
        <f>VLOOKUP(Template!A447,Female!A:P,16,0)</f>
        <v>0</v>
      </c>
    </row>
    <row r="448" spans="1:6" x14ac:dyDescent="0.3">
      <c r="A448" t="s">
        <v>46</v>
      </c>
      <c r="B448" t="s">
        <v>39</v>
      </c>
      <c r="C448" t="s">
        <v>73</v>
      </c>
      <c r="D448" t="s">
        <v>95</v>
      </c>
      <c r="E448" t="s">
        <v>98</v>
      </c>
      <c r="F448">
        <f>VLOOKUP(Template!A448,Female!A:Q,17,0)</f>
        <v>6.8</v>
      </c>
    </row>
    <row r="449" spans="1:6" x14ac:dyDescent="0.3">
      <c r="A449" t="s">
        <v>46</v>
      </c>
      <c r="B449" t="s">
        <v>39</v>
      </c>
      <c r="C449" t="s">
        <v>73</v>
      </c>
      <c r="D449" t="s">
        <v>95</v>
      </c>
      <c r="E449" t="s">
        <v>97</v>
      </c>
      <c r="F449">
        <f>VLOOKUP(Template!A449,Female!A:R,18,0)</f>
        <v>1</v>
      </c>
    </row>
    <row r="450" spans="1:6" x14ac:dyDescent="0.3">
      <c r="A450" t="s">
        <v>46</v>
      </c>
      <c r="B450" t="s">
        <v>39</v>
      </c>
      <c r="C450" t="s">
        <v>73</v>
      </c>
      <c r="D450" t="s">
        <v>95</v>
      </c>
      <c r="E450" t="s">
        <v>99</v>
      </c>
      <c r="F450">
        <f>VLOOKUP(Template!A450,Female!A:S,19,0)</f>
        <v>3.9</v>
      </c>
    </row>
    <row r="451" spans="1:6" x14ac:dyDescent="0.3">
      <c r="A451" t="s">
        <v>46</v>
      </c>
      <c r="B451" t="s">
        <v>39</v>
      </c>
      <c r="C451" t="s">
        <v>73</v>
      </c>
      <c r="D451" t="s">
        <v>95</v>
      </c>
      <c r="E451" t="s">
        <v>96</v>
      </c>
      <c r="F451">
        <f>VLOOKUP(Template!A451,Female!A:T,20,0)</f>
        <v>0.3</v>
      </c>
    </row>
    <row r="452" spans="1:6" x14ac:dyDescent="0.3">
      <c r="A452" t="s">
        <v>46</v>
      </c>
      <c r="B452" t="s">
        <v>39</v>
      </c>
      <c r="C452" t="s">
        <v>100</v>
      </c>
      <c r="D452" t="s">
        <v>101</v>
      </c>
      <c r="E452" t="s">
        <v>81</v>
      </c>
      <c r="F452">
        <f>VLOOKUP(Template!A452,Female!A:U,21,0)</f>
        <v>14.6</v>
      </c>
    </row>
    <row r="453" spans="1:6" x14ac:dyDescent="0.3">
      <c r="A453" t="s">
        <v>46</v>
      </c>
      <c r="B453" t="s">
        <v>39</v>
      </c>
      <c r="C453" t="s">
        <v>100</v>
      </c>
      <c r="D453" t="s">
        <v>101</v>
      </c>
      <c r="E453" t="s">
        <v>82</v>
      </c>
      <c r="F453">
        <f>VLOOKUP(Template!A453,Female!A:V,22,0)</f>
        <v>3.5</v>
      </c>
    </row>
    <row r="454" spans="1:6" x14ac:dyDescent="0.3">
      <c r="A454" t="s">
        <v>46</v>
      </c>
      <c r="B454" t="s">
        <v>39</v>
      </c>
      <c r="C454" t="s">
        <v>100</v>
      </c>
      <c r="D454" t="s">
        <v>101</v>
      </c>
      <c r="E454" t="s">
        <v>102</v>
      </c>
      <c r="F454">
        <f>VLOOKUP(Template!A454,Female!A:W,23,0)</f>
        <v>19.600000000000001</v>
      </c>
    </row>
    <row r="455" spans="1:6" x14ac:dyDescent="0.3">
      <c r="A455" t="s">
        <v>46</v>
      </c>
      <c r="B455" t="s">
        <v>39</v>
      </c>
      <c r="C455" t="s">
        <v>100</v>
      </c>
      <c r="D455" t="s">
        <v>101</v>
      </c>
      <c r="E455" t="s">
        <v>103</v>
      </c>
      <c r="F455">
        <f>VLOOKUP(Template!A455,Female!A:X,24,0)</f>
        <v>6.1</v>
      </c>
    </row>
    <row r="456" spans="1:6" x14ac:dyDescent="0.3">
      <c r="A456" t="s">
        <v>46</v>
      </c>
      <c r="B456" t="s">
        <v>39</v>
      </c>
      <c r="C456" t="s">
        <v>100</v>
      </c>
      <c r="D456" t="s">
        <v>101</v>
      </c>
      <c r="E456" t="s">
        <v>104</v>
      </c>
      <c r="F456">
        <f>VLOOKUP(Template!A456,Female!A:Y,25,0)</f>
        <v>13.9</v>
      </c>
    </row>
    <row r="457" spans="1:6" x14ac:dyDescent="0.3">
      <c r="A457" t="s">
        <v>46</v>
      </c>
      <c r="B457" t="s">
        <v>39</v>
      </c>
      <c r="C457" t="s">
        <v>100</v>
      </c>
      <c r="D457" t="s">
        <v>101</v>
      </c>
      <c r="E457" t="s">
        <v>105</v>
      </c>
      <c r="F457">
        <f>VLOOKUP(Template!A457,Female!A:Z,26,0)</f>
        <v>5.3</v>
      </c>
    </row>
    <row r="458" spans="1:6" x14ac:dyDescent="0.3">
      <c r="A458" t="s">
        <v>46</v>
      </c>
      <c r="B458" t="s">
        <v>39</v>
      </c>
      <c r="C458" t="s">
        <v>76</v>
      </c>
      <c r="D458" t="s">
        <v>78</v>
      </c>
      <c r="E458" t="s">
        <v>102</v>
      </c>
      <c r="F458">
        <f>VLOOKUP(Template!A458,Female!A:AA,27,0)</f>
        <v>16.399999999999999</v>
      </c>
    </row>
    <row r="459" spans="1:6" x14ac:dyDescent="0.3">
      <c r="A459" t="s">
        <v>46</v>
      </c>
      <c r="B459" t="s">
        <v>39</v>
      </c>
      <c r="C459" t="s">
        <v>76</v>
      </c>
      <c r="D459" t="s">
        <v>79</v>
      </c>
      <c r="E459" t="s">
        <v>102</v>
      </c>
      <c r="F459">
        <f>VLOOKUP(Template!A459,Female!A:AB,28,0)</f>
        <v>22.7</v>
      </c>
    </row>
    <row r="460" spans="1:6" x14ac:dyDescent="0.3">
      <c r="A460" t="s">
        <v>46</v>
      </c>
      <c r="B460" t="s">
        <v>39</v>
      </c>
      <c r="C460" t="s">
        <v>76</v>
      </c>
      <c r="D460" t="s">
        <v>77</v>
      </c>
      <c r="E460" t="s">
        <v>102</v>
      </c>
      <c r="F460">
        <f>VLOOKUP(Template!A460,Female!A:AC,29,0)</f>
        <v>19.3</v>
      </c>
    </row>
    <row r="461" spans="1:6" x14ac:dyDescent="0.3">
      <c r="A461" t="s">
        <v>46</v>
      </c>
      <c r="B461" t="s">
        <v>39</v>
      </c>
      <c r="C461" t="s">
        <v>76</v>
      </c>
      <c r="D461" t="s">
        <v>78</v>
      </c>
      <c r="E461" t="s">
        <v>103</v>
      </c>
      <c r="F461">
        <f>VLOOKUP(Template!A461,Female!A:AD,30,0)</f>
        <v>4.0999999999999996</v>
      </c>
    </row>
    <row r="462" spans="1:6" x14ac:dyDescent="0.3">
      <c r="A462" t="s">
        <v>46</v>
      </c>
      <c r="B462" t="s">
        <v>39</v>
      </c>
      <c r="C462" t="s">
        <v>76</v>
      </c>
      <c r="D462" t="s">
        <v>79</v>
      </c>
      <c r="E462" t="s">
        <v>103</v>
      </c>
      <c r="F462">
        <f>VLOOKUP(Template!A462,Female!A:AE,31,0)</f>
        <v>4.3</v>
      </c>
    </row>
    <row r="463" spans="1:6" x14ac:dyDescent="0.3">
      <c r="A463" t="s">
        <v>46</v>
      </c>
      <c r="B463" t="s">
        <v>39</v>
      </c>
      <c r="C463" t="s">
        <v>76</v>
      </c>
      <c r="D463" t="s">
        <v>77</v>
      </c>
      <c r="E463" t="s">
        <v>103</v>
      </c>
      <c r="F463">
        <f>VLOOKUP(Template!A463,Female!A:AF,32,0)</f>
        <v>4.2</v>
      </c>
    </row>
    <row r="464" spans="1:6" x14ac:dyDescent="0.3">
      <c r="A464" t="s">
        <v>46</v>
      </c>
      <c r="B464" t="s">
        <v>39</v>
      </c>
      <c r="C464" t="s">
        <v>76</v>
      </c>
      <c r="D464" t="s">
        <v>78</v>
      </c>
      <c r="E464" t="s">
        <v>104</v>
      </c>
      <c r="F464">
        <f>VLOOKUP(Template!A463,Female!A:AG,33,0)</f>
        <v>19.899999999999999</v>
      </c>
    </row>
    <row r="465" spans="1:6" x14ac:dyDescent="0.3">
      <c r="A465" t="s">
        <v>46</v>
      </c>
      <c r="B465" t="s">
        <v>39</v>
      </c>
      <c r="C465" t="s">
        <v>76</v>
      </c>
      <c r="D465" t="s">
        <v>79</v>
      </c>
      <c r="E465" t="s">
        <v>104</v>
      </c>
      <c r="F465">
        <f>VLOOKUP(Template!A463,Female!A:AH,34,0)</f>
        <v>9.4</v>
      </c>
    </row>
    <row r="466" spans="1:6" x14ac:dyDescent="0.3">
      <c r="A466" t="s">
        <v>46</v>
      </c>
      <c r="B466" t="s">
        <v>39</v>
      </c>
      <c r="C466" t="s">
        <v>76</v>
      </c>
      <c r="D466" t="s">
        <v>77</v>
      </c>
      <c r="E466" t="s">
        <v>104</v>
      </c>
      <c r="F466">
        <f>VLOOKUP(Template!A464,Female!A:AI,35,0)</f>
        <v>15.1</v>
      </c>
    </row>
    <row r="467" spans="1:6" x14ac:dyDescent="0.3">
      <c r="A467" t="s">
        <v>46</v>
      </c>
      <c r="B467" t="s">
        <v>39</v>
      </c>
      <c r="C467" t="s">
        <v>76</v>
      </c>
      <c r="D467" t="s">
        <v>78</v>
      </c>
      <c r="E467" t="s">
        <v>105</v>
      </c>
      <c r="F467">
        <f>VLOOKUP(Template!A465,Female!A:AJ,36,0)</f>
        <v>4.8</v>
      </c>
    </row>
    <row r="468" spans="1:6" x14ac:dyDescent="0.3">
      <c r="A468" t="s">
        <v>46</v>
      </c>
      <c r="B468" t="s">
        <v>39</v>
      </c>
      <c r="C468" t="s">
        <v>76</v>
      </c>
      <c r="D468" t="s">
        <v>79</v>
      </c>
      <c r="E468" t="s">
        <v>105</v>
      </c>
      <c r="F468">
        <f>VLOOKUP(Template!A466,Female!A:AK,37,0)</f>
        <v>3.5</v>
      </c>
    </row>
    <row r="469" spans="1:6" x14ac:dyDescent="0.3">
      <c r="A469" t="s">
        <v>46</v>
      </c>
      <c r="B469" t="s">
        <v>39</v>
      </c>
      <c r="C469" t="s">
        <v>76</v>
      </c>
      <c r="D469" t="s">
        <v>77</v>
      </c>
      <c r="E469" t="s">
        <v>105</v>
      </c>
      <c r="F469">
        <f>VLOOKUP(Template!A467,Female!A:AL,38,0)</f>
        <v>4.2</v>
      </c>
    </row>
    <row r="470" spans="1:6" x14ac:dyDescent="0.3">
      <c r="A470" t="s">
        <v>46</v>
      </c>
      <c r="B470" t="s">
        <v>40</v>
      </c>
      <c r="C470" t="s">
        <v>73</v>
      </c>
      <c r="D470" t="s">
        <v>74</v>
      </c>
      <c r="E470" t="s">
        <v>81</v>
      </c>
      <c r="F470">
        <f>VLOOKUP(Template!A470,Male!A:C,3,0)</f>
        <v>21.1</v>
      </c>
    </row>
    <row r="471" spans="1:6" x14ac:dyDescent="0.3">
      <c r="A471" t="s">
        <v>46</v>
      </c>
      <c r="B471" t="s">
        <v>40</v>
      </c>
      <c r="C471" t="s">
        <v>73</v>
      </c>
      <c r="D471" t="s">
        <v>74</v>
      </c>
      <c r="E471" t="s">
        <v>82</v>
      </c>
      <c r="F471">
        <f>VLOOKUP(Template!A471,Male!A:D,4,0)</f>
        <v>5.6</v>
      </c>
    </row>
    <row r="472" spans="1:6" x14ac:dyDescent="0.3">
      <c r="A472" t="s">
        <v>46</v>
      </c>
      <c r="B472" t="s">
        <v>40</v>
      </c>
      <c r="C472" t="s">
        <v>73</v>
      </c>
      <c r="D472" t="s">
        <v>74</v>
      </c>
      <c r="E472" t="s">
        <v>83</v>
      </c>
      <c r="F472">
        <f>VLOOKUP(Template!A472,Male!A:E,5,0)</f>
        <v>16.100000000000001</v>
      </c>
    </row>
    <row r="473" spans="1:6" x14ac:dyDescent="0.3">
      <c r="A473" t="s">
        <v>46</v>
      </c>
      <c r="B473" t="s">
        <v>40</v>
      </c>
      <c r="C473" t="s">
        <v>73</v>
      </c>
      <c r="D473" t="s">
        <v>74</v>
      </c>
      <c r="E473" t="s">
        <v>84</v>
      </c>
      <c r="F473">
        <f>VLOOKUP(Template!A473,Male!A:F,6,0)</f>
        <v>4.8</v>
      </c>
    </row>
    <row r="474" spans="1:6" x14ac:dyDescent="0.3">
      <c r="A474" t="s">
        <v>46</v>
      </c>
      <c r="B474" t="s">
        <v>40</v>
      </c>
      <c r="C474" t="s">
        <v>73</v>
      </c>
      <c r="D474" t="s">
        <v>74</v>
      </c>
      <c r="E474" t="s">
        <v>85</v>
      </c>
      <c r="F474">
        <f>VLOOKUP(Template!A474,Male!A:G,7,0)</f>
        <v>21.3</v>
      </c>
    </row>
    <row r="475" spans="1:6" x14ac:dyDescent="0.3">
      <c r="A475" t="s">
        <v>46</v>
      </c>
      <c r="B475" t="s">
        <v>40</v>
      </c>
      <c r="C475" t="s">
        <v>73</v>
      </c>
      <c r="D475" t="s">
        <v>74</v>
      </c>
      <c r="E475" t="s">
        <v>86</v>
      </c>
      <c r="F475">
        <f>VLOOKUP(Template!A475,Male!A:H,8,0)</f>
        <v>4.9000000000000004</v>
      </c>
    </row>
    <row r="476" spans="1:6" x14ac:dyDescent="0.3">
      <c r="A476" t="s">
        <v>46</v>
      </c>
      <c r="B476" t="s">
        <v>40</v>
      </c>
      <c r="C476" t="s">
        <v>73</v>
      </c>
      <c r="D476" t="s">
        <v>75</v>
      </c>
      <c r="E476" t="s">
        <v>87</v>
      </c>
      <c r="F476">
        <f>VLOOKUP(Template!A476,Male!A:I,9,0)</f>
        <v>1.7</v>
      </c>
    </row>
    <row r="477" spans="1:6" x14ac:dyDescent="0.3">
      <c r="A477" t="s">
        <v>46</v>
      </c>
      <c r="B477" t="s">
        <v>40</v>
      </c>
      <c r="C477" t="s">
        <v>73</v>
      </c>
      <c r="D477" t="s">
        <v>75</v>
      </c>
      <c r="E477" t="s">
        <v>88</v>
      </c>
      <c r="F477">
        <f>VLOOKUP(Template!A477,Male!A:J,10,0)</f>
        <v>0.1</v>
      </c>
    </row>
    <row r="478" spans="1:6" x14ac:dyDescent="0.3">
      <c r="A478" t="s">
        <v>46</v>
      </c>
      <c r="B478" t="s">
        <v>40</v>
      </c>
      <c r="C478" t="s">
        <v>73</v>
      </c>
      <c r="D478" t="s">
        <v>75</v>
      </c>
      <c r="E478" t="s">
        <v>89</v>
      </c>
      <c r="F478">
        <f>VLOOKUP(Template!A478,Male!A:K,11,0)</f>
        <v>4.5</v>
      </c>
    </row>
    <row r="479" spans="1:6" x14ac:dyDescent="0.3">
      <c r="A479" t="s">
        <v>46</v>
      </c>
      <c r="B479" t="s">
        <v>40</v>
      </c>
      <c r="C479" t="s">
        <v>73</v>
      </c>
      <c r="D479" t="s">
        <v>75</v>
      </c>
      <c r="E479" t="s">
        <v>90</v>
      </c>
      <c r="F479">
        <f>VLOOKUP(Template!A479,Male!A:L,12,0)</f>
        <v>0.4</v>
      </c>
    </row>
    <row r="480" spans="1:6" x14ac:dyDescent="0.3">
      <c r="A480" t="s">
        <v>46</v>
      </c>
      <c r="B480" t="s">
        <v>40</v>
      </c>
      <c r="C480" t="s">
        <v>73</v>
      </c>
      <c r="D480" t="s">
        <v>74</v>
      </c>
      <c r="E480" t="s">
        <v>91</v>
      </c>
      <c r="F480">
        <f>VLOOKUP(Template!A480,Male!A:M,13,0)</f>
        <v>3.4</v>
      </c>
    </row>
    <row r="481" spans="1:6" x14ac:dyDescent="0.3">
      <c r="A481" t="s">
        <v>46</v>
      </c>
      <c r="B481" t="s">
        <v>40</v>
      </c>
      <c r="C481" t="s">
        <v>73</v>
      </c>
      <c r="D481" t="s">
        <v>74</v>
      </c>
      <c r="E481" t="s">
        <v>92</v>
      </c>
      <c r="F481">
        <f>VLOOKUP(Template!A481,Male!A:N,14,0)</f>
        <v>0.6</v>
      </c>
    </row>
    <row r="482" spans="1:6" x14ac:dyDescent="0.3">
      <c r="A482" t="s">
        <v>46</v>
      </c>
      <c r="B482" t="s">
        <v>40</v>
      </c>
      <c r="C482" t="s">
        <v>73</v>
      </c>
      <c r="D482" t="s">
        <v>74</v>
      </c>
      <c r="E482" t="s">
        <v>93</v>
      </c>
      <c r="F482">
        <f>VLOOKUP(Template!A482,Male!A:O,15,0)</f>
        <v>2.1</v>
      </c>
    </row>
    <row r="483" spans="1:6" x14ac:dyDescent="0.3">
      <c r="A483" t="s">
        <v>46</v>
      </c>
      <c r="B483" t="s">
        <v>40</v>
      </c>
      <c r="C483" t="s">
        <v>73</v>
      </c>
      <c r="D483" t="s">
        <v>74</v>
      </c>
      <c r="E483" t="s">
        <v>94</v>
      </c>
      <c r="F483">
        <f>VLOOKUP(Template!A483,Male!A:P,16,0)</f>
        <v>0.3</v>
      </c>
    </row>
    <row r="484" spans="1:6" x14ac:dyDescent="0.3">
      <c r="A484" t="s">
        <v>46</v>
      </c>
      <c r="B484" t="s">
        <v>40</v>
      </c>
      <c r="C484" t="s">
        <v>73</v>
      </c>
      <c r="D484" t="s">
        <v>95</v>
      </c>
      <c r="E484" t="s">
        <v>98</v>
      </c>
      <c r="F484">
        <f>VLOOKUP(Template!A484,Male!A:Q,17,0)</f>
        <v>5.6</v>
      </c>
    </row>
    <row r="485" spans="1:6" x14ac:dyDescent="0.3">
      <c r="A485" t="s">
        <v>46</v>
      </c>
      <c r="B485" t="s">
        <v>40</v>
      </c>
      <c r="C485" t="s">
        <v>73</v>
      </c>
      <c r="D485" t="s">
        <v>95</v>
      </c>
      <c r="E485" t="s">
        <v>97</v>
      </c>
      <c r="F485">
        <f>VLOOKUP(Template!A485,Male!A:R,18,0)</f>
        <v>0.3</v>
      </c>
    </row>
    <row r="486" spans="1:6" x14ac:dyDescent="0.3">
      <c r="A486" t="s">
        <v>46</v>
      </c>
      <c r="B486" t="s">
        <v>40</v>
      </c>
      <c r="C486" t="s">
        <v>73</v>
      </c>
      <c r="D486" t="s">
        <v>95</v>
      </c>
      <c r="E486" t="s">
        <v>99</v>
      </c>
      <c r="F486">
        <f>VLOOKUP(Template!A486,Male!A:S,19,0)</f>
        <v>4.8</v>
      </c>
    </row>
    <row r="487" spans="1:6" x14ac:dyDescent="0.3">
      <c r="A487" t="s">
        <v>46</v>
      </c>
      <c r="B487" t="s">
        <v>40</v>
      </c>
      <c r="C487" t="s">
        <v>73</v>
      </c>
      <c r="D487" t="s">
        <v>95</v>
      </c>
      <c r="E487" t="s">
        <v>96</v>
      </c>
      <c r="F487">
        <f>VLOOKUP(Template!A487,Male!A:T,20,0)</f>
        <v>1</v>
      </c>
    </row>
    <row r="488" spans="1:6" x14ac:dyDescent="0.3">
      <c r="A488" t="s">
        <v>46</v>
      </c>
      <c r="B488" t="s">
        <v>40</v>
      </c>
      <c r="C488" t="s">
        <v>100</v>
      </c>
      <c r="D488" t="s">
        <v>101</v>
      </c>
      <c r="E488" t="s">
        <v>81</v>
      </c>
      <c r="F488">
        <f>VLOOKUP(Template!A488,Male!A:U,21,0)</f>
        <v>13.8</v>
      </c>
    </row>
    <row r="489" spans="1:6" x14ac:dyDescent="0.3">
      <c r="A489" t="s">
        <v>46</v>
      </c>
      <c r="B489" t="s">
        <v>40</v>
      </c>
      <c r="C489" t="s">
        <v>100</v>
      </c>
      <c r="D489" t="s">
        <v>101</v>
      </c>
      <c r="E489" t="s">
        <v>82</v>
      </c>
      <c r="F489">
        <f>VLOOKUP(Template!A489,Male!A:V,22,0)</f>
        <v>4</v>
      </c>
    </row>
    <row r="490" spans="1:6" x14ac:dyDescent="0.3">
      <c r="A490" t="s">
        <v>46</v>
      </c>
      <c r="B490" t="s">
        <v>40</v>
      </c>
      <c r="C490" t="s">
        <v>100</v>
      </c>
      <c r="D490" t="s">
        <v>101</v>
      </c>
      <c r="E490" t="s">
        <v>102</v>
      </c>
      <c r="F490">
        <f>VLOOKUP(Template!A490,Male!A:W,23,0)</f>
        <v>22.6</v>
      </c>
    </row>
    <row r="491" spans="1:6" x14ac:dyDescent="0.3">
      <c r="A491" t="s">
        <v>46</v>
      </c>
      <c r="B491" t="s">
        <v>40</v>
      </c>
      <c r="C491" t="s">
        <v>100</v>
      </c>
      <c r="D491" t="s">
        <v>101</v>
      </c>
      <c r="E491" t="s">
        <v>103</v>
      </c>
      <c r="F491">
        <f>VLOOKUP(Template!A491,Male!A:X,24,0)</f>
        <v>4.7</v>
      </c>
    </row>
    <row r="492" spans="1:6" x14ac:dyDescent="0.3">
      <c r="A492" t="s">
        <v>46</v>
      </c>
      <c r="B492" t="s">
        <v>40</v>
      </c>
      <c r="C492" t="s">
        <v>100</v>
      </c>
      <c r="D492" t="s">
        <v>101</v>
      </c>
      <c r="E492" t="s">
        <v>104</v>
      </c>
      <c r="F492">
        <f>VLOOKUP(Template!A492,Male!A:Y,25,0)</f>
        <v>15.1</v>
      </c>
    </row>
    <row r="493" spans="1:6" x14ac:dyDescent="0.3">
      <c r="A493" t="s">
        <v>46</v>
      </c>
      <c r="B493" t="s">
        <v>40</v>
      </c>
      <c r="C493" t="s">
        <v>100</v>
      </c>
      <c r="D493" t="s">
        <v>101</v>
      </c>
      <c r="E493" t="s">
        <v>105</v>
      </c>
      <c r="F493">
        <f>VLOOKUP(Template!A493,Male!A:Z,26,0)</f>
        <v>5.6</v>
      </c>
    </row>
    <row r="494" spans="1:6" x14ac:dyDescent="0.3">
      <c r="A494" t="s">
        <v>46</v>
      </c>
      <c r="B494" t="s">
        <v>40</v>
      </c>
      <c r="C494" t="s">
        <v>76</v>
      </c>
      <c r="D494" t="s">
        <v>78</v>
      </c>
      <c r="E494" t="s">
        <v>102</v>
      </c>
      <c r="F494">
        <f>VLOOKUP(Template!A494,Male!A:AA,27,0)</f>
        <v>20.399999999999999</v>
      </c>
    </row>
    <row r="495" spans="1:6" x14ac:dyDescent="0.3">
      <c r="A495" t="s">
        <v>46</v>
      </c>
      <c r="B495" t="s">
        <v>40</v>
      </c>
      <c r="C495" t="s">
        <v>76</v>
      </c>
      <c r="D495" t="s">
        <v>79</v>
      </c>
      <c r="E495" t="s">
        <v>102</v>
      </c>
      <c r="F495">
        <f>VLOOKUP(Template!A495,Male!A:AB,28,0)</f>
        <v>28.7</v>
      </c>
    </row>
    <row r="496" spans="1:6" x14ac:dyDescent="0.3">
      <c r="A496" t="s">
        <v>46</v>
      </c>
      <c r="B496" t="s">
        <v>40</v>
      </c>
      <c r="C496" t="s">
        <v>76</v>
      </c>
      <c r="D496" t="s">
        <v>77</v>
      </c>
      <c r="E496" t="s">
        <v>102</v>
      </c>
      <c r="F496">
        <f>VLOOKUP(Template!A496,Male!A:AC,29,0)</f>
        <v>24.2</v>
      </c>
    </row>
    <row r="497" spans="1:6" x14ac:dyDescent="0.3">
      <c r="A497" t="s">
        <v>46</v>
      </c>
      <c r="B497" t="s">
        <v>40</v>
      </c>
      <c r="C497" t="s">
        <v>76</v>
      </c>
      <c r="D497" t="s">
        <v>78</v>
      </c>
      <c r="E497" t="s">
        <v>103</v>
      </c>
      <c r="F497">
        <f>VLOOKUP(Template!A497,Male!A:AD,30,0)</f>
        <v>9.6</v>
      </c>
    </row>
    <row r="498" spans="1:6" x14ac:dyDescent="0.3">
      <c r="A498" t="s">
        <v>46</v>
      </c>
      <c r="B498" t="s">
        <v>40</v>
      </c>
      <c r="C498" t="s">
        <v>76</v>
      </c>
      <c r="D498" t="s">
        <v>79</v>
      </c>
      <c r="E498" t="s">
        <v>103</v>
      </c>
      <c r="F498">
        <f>VLOOKUP(Template!A498,Male!A:AE,31,0)</f>
        <v>8.3000000000000007</v>
      </c>
    </row>
    <row r="499" spans="1:6" x14ac:dyDescent="0.3">
      <c r="A499" t="s">
        <v>46</v>
      </c>
      <c r="B499" t="s">
        <v>40</v>
      </c>
      <c r="C499" t="s">
        <v>76</v>
      </c>
      <c r="D499" t="s">
        <v>77</v>
      </c>
      <c r="E499" t="s">
        <v>103</v>
      </c>
      <c r="F499">
        <f>VLOOKUP(Template!A499,Male!A:AF,32,0)</f>
        <v>9</v>
      </c>
    </row>
    <row r="500" spans="1:6" x14ac:dyDescent="0.3">
      <c r="A500" t="s">
        <v>46</v>
      </c>
      <c r="B500" t="s">
        <v>40</v>
      </c>
      <c r="C500" t="s">
        <v>76</v>
      </c>
      <c r="D500" t="s">
        <v>78</v>
      </c>
      <c r="E500" t="s">
        <v>104</v>
      </c>
      <c r="F500">
        <f>VLOOKUP(Template!A499,Male!A:AG,33,0)</f>
        <v>17</v>
      </c>
    </row>
    <row r="501" spans="1:6" x14ac:dyDescent="0.3">
      <c r="A501" t="s">
        <v>46</v>
      </c>
      <c r="B501" t="s">
        <v>40</v>
      </c>
      <c r="C501" t="s">
        <v>76</v>
      </c>
      <c r="D501" t="s">
        <v>79</v>
      </c>
      <c r="E501" t="s">
        <v>104</v>
      </c>
      <c r="F501">
        <f>VLOOKUP(Template!A499,Male!A:AH,34,0)</f>
        <v>9.1999999999999993</v>
      </c>
    </row>
    <row r="502" spans="1:6" x14ac:dyDescent="0.3">
      <c r="A502" t="s">
        <v>46</v>
      </c>
      <c r="B502" t="s">
        <v>40</v>
      </c>
      <c r="C502" t="s">
        <v>76</v>
      </c>
      <c r="D502" t="s">
        <v>77</v>
      </c>
      <c r="E502" t="s">
        <v>104</v>
      </c>
      <c r="F502">
        <f>VLOOKUP(Template!A500,Male!A:AI,35,0)</f>
        <v>13.4</v>
      </c>
    </row>
    <row r="503" spans="1:6" x14ac:dyDescent="0.3">
      <c r="A503" t="s">
        <v>46</v>
      </c>
      <c r="B503" t="s">
        <v>40</v>
      </c>
      <c r="C503" t="s">
        <v>76</v>
      </c>
      <c r="D503" t="s">
        <v>78</v>
      </c>
      <c r="E503" t="s">
        <v>105</v>
      </c>
      <c r="F503">
        <f>VLOOKUP(Template!A501,Male!A:AJ,36,0)</f>
        <v>7.1</v>
      </c>
    </row>
    <row r="504" spans="1:6" x14ac:dyDescent="0.3">
      <c r="A504" t="s">
        <v>46</v>
      </c>
      <c r="B504" t="s">
        <v>40</v>
      </c>
      <c r="C504" t="s">
        <v>76</v>
      </c>
      <c r="D504" t="s">
        <v>79</v>
      </c>
      <c r="E504" t="s">
        <v>105</v>
      </c>
      <c r="F504">
        <f>VLOOKUP(Template!A502,Male!A:AK,37,0)</f>
        <v>3.7</v>
      </c>
    </row>
    <row r="505" spans="1:6" x14ac:dyDescent="0.3">
      <c r="A505" t="s">
        <v>46</v>
      </c>
      <c r="B505" t="s">
        <v>40</v>
      </c>
      <c r="C505" t="s">
        <v>76</v>
      </c>
      <c r="D505" t="s">
        <v>77</v>
      </c>
      <c r="E505" t="s">
        <v>105</v>
      </c>
      <c r="F505">
        <f>VLOOKUP(Template!A503,Male!A:AL,38,0)</f>
        <v>5.6</v>
      </c>
    </row>
    <row r="506" spans="1:6" x14ac:dyDescent="0.3">
      <c r="A506" t="s">
        <v>47</v>
      </c>
      <c r="B506" t="s">
        <v>39</v>
      </c>
      <c r="C506" t="s">
        <v>73</v>
      </c>
      <c r="D506" t="s">
        <v>74</v>
      </c>
      <c r="E506" t="s">
        <v>81</v>
      </c>
      <c r="F506">
        <f>VLOOKUP(Template!A506,Female!A:C,3,0)</f>
        <v>39</v>
      </c>
    </row>
    <row r="507" spans="1:6" x14ac:dyDescent="0.3">
      <c r="A507" t="s">
        <v>47</v>
      </c>
      <c r="B507" t="s">
        <v>39</v>
      </c>
      <c r="C507" t="s">
        <v>73</v>
      </c>
      <c r="D507" t="s">
        <v>74</v>
      </c>
      <c r="E507" t="s">
        <v>82</v>
      </c>
      <c r="F507">
        <f>VLOOKUP(Template!A507,Female!A:D,4,0)</f>
        <v>11.5</v>
      </c>
    </row>
    <row r="508" spans="1:6" x14ac:dyDescent="0.3">
      <c r="A508" t="s">
        <v>47</v>
      </c>
      <c r="B508" t="s">
        <v>39</v>
      </c>
      <c r="C508" t="s">
        <v>73</v>
      </c>
      <c r="D508" t="s">
        <v>74</v>
      </c>
      <c r="E508" t="s">
        <v>83</v>
      </c>
      <c r="F508">
        <f>VLOOKUP(Template!A508,Female!A:E,5,0)</f>
        <v>15.9</v>
      </c>
    </row>
    <row r="509" spans="1:6" x14ac:dyDescent="0.3">
      <c r="A509" t="s">
        <v>47</v>
      </c>
      <c r="B509" t="s">
        <v>39</v>
      </c>
      <c r="C509" t="s">
        <v>73</v>
      </c>
      <c r="D509" t="s">
        <v>74</v>
      </c>
      <c r="E509" t="s">
        <v>84</v>
      </c>
      <c r="F509">
        <f>VLOOKUP(Template!A509,Female!A:F,6,0)</f>
        <v>7</v>
      </c>
    </row>
    <row r="510" spans="1:6" x14ac:dyDescent="0.3">
      <c r="A510" t="s">
        <v>47</v>
      </c>
      <c r="B510" t="s">
        <v>39</v>
      </c>
      <c r="C510" t="s">
        <v>73</v>
      </c>
      <c r="D510" t="s">
        <v>74</v>
      </c>
      <c r="E510" t="s">
        <v>85</v>
      </c>
      <c r="F510">
        <f>VLOOKUP(Template!A510,Female!A:G,7,0)</f>
        <v>31.7</v>
      </c>
    </row>
    <row r="511" spans="1:6" x14ac:dyDescent="0.3">
      <c r="A511" t="s">
        <v>47</v>
      </c>
      <c r="B511" t="s">
        <v>39</v>
      </c>
      <c r="C511" t="s">
        <v>73</v>
      </c>
      <c r="D511" t="s">
        <v>74</v>
      </c>
      <c r="E511" t="s">
        <v>86</v>
      </c>
      <c r="F511">
        <f>VLOOKUP(Template!A511,Female!A:H,8,0)</f>
        <v>8.9</v>
      </c>
    </row>
    <row r="512" spans="1:6" x14ac:dyDescent="0.3">
      <c r="A512" t="s">
        <v>47</v>
      </c>
      <c r="B512" t="s">
        <v>39</v>
      </c>
      <c r="C512" t="s">
        <v>73</v>
      </c>
      <c r="D512" t="s">
        <v>75</v>
      </c>
      <c r="E512" t="s">
        <v>87</v>
      </c>
      <c r="F512">
        <f>VLOOKUP(Template!A512,Female!A:I,9,0)</f>
        <v>6.3</v>
      </c>
    </row>
    <row r="513" spans="1:6" x14ac:dyDescent="0.3">
      <c r="A513" t="s">
        <v>47</v>
      </c>
      <c r="B513" t="s">
        <v>39</v>
      </c>
      <c r="C513" t="s">
        <v>73</v>
      </c>
      <c r="D513" t="s">
        <v>75</v>
      </c>
      <c r="E513" t="s">
        <v>88</v>
      </c>
      <c r="F513">
        <f>VLOOKUP(Template!A513,Female!A:J,10,0)</f>
        <v>0.8</v>
      </c>
    </row>
    <row r="514" spans="1:6" x14ac:dyDescent="0.3">
      <c r="A514" t="s">
        <v>47</v>
      </c>
      <c r="B514" t="s">
        <v>39</v>
      </c>
      <c r="C514" t="s">
        <v>73</v>
      </c>
      <c r="D514" t="s">
        <v>75</v>
      </c>
      <c r="E514" t="s">
        <v>89</v>
      </c>
      <c r="F514">
        <f>VLOOKUP(Template!A514,Female!A:K,11,0)</f>
        <v>8.8000000000000007</v>
      </c>
    </row>
    <row r="515" spans="1:6" x14ac:dyDescent="0.3">
      <c r="A515" t="s">
        <v>47</v>
      </c>
      <c r="B515" t="s">
        <v>39</v>
      </c>
      <c r="C515" t="s">
        <v>73</v>
      </c>
      <c r="D515" t="s">
        <v>75</v>
      </c>
      <c r="E515" t="s">
        <v>90</v>
      </c>
      <c r="F515">
        <f>VLOOKUP(Template!A515,Female!A:L,12,0)</f>
        <v>0.5</v>
      </c>
    </row>
    <row r="516" spans="1:6" x14ac:dyDescent="0.3">
      <c r="A516" t="s">
        <v>47</v>
      </c>
      <c r="B516" t="s">
        <v>39</v>
      </c>
      <c r="C516" t="s">
        <v>73</v>
      </c>
      <c r="D516" t="s">
        <v>74</v>
      </c>
      <c r="E516" t="s">
        <v>91</v>
      </c>
      <c r="F516">
        <f>VLOOKUP(Template!A516,Female!A:M,13,0)</f>
        <v>18.8</v>
      </c>
    </row>
    <row r="517" spans="1:6" x14ac:dyDescent="0.3">
      <c r="A517" t="s">
        <v>47</v>
      </c>
      <c r="B517" t="s">
        <v>39</v>
      </c>
      <c r="C517" t="s">
        <v>73</v>
      </c>
      <c r="D517" t="s">
        <v>74</v>
      </c>
      <c r="E517" t="s">
        <v>92</v>
      </c>
      <c r="F517">
        <f>VLOOKUP(Template!A517,Female!A:N,14,0)</f>
        <v>8.1999999999999993</v>
      </c>
    </row>
    <row r="518" spans="1:6" x14ac:dyDescent="0.3">
      <c r="A518" t="s">
        <v>47</v>
      </c>
      <c r="B518" t="s">
        <v>39</v>
      </c>
      <c r="C518" t="s">
        <v>73</v>
      </c>
      <c r="D518" t="s">
        <v>74</v>
      </c>
      <c r="E518" t="s">
        <v>93</v>
      </c>
      <c r="F518">
        <f>VLOOKUP(Template!A518,Female!A:O,15,0)</f>
        <v>0.4</v>
      </c>
    </row>
    <row r="519" spans="1:6" x14ac:dyDescent="0.3">
      <c r="A519" t="s">
        <v>47</v>
      </c>
      <c r="B519" t="s">
        <v>39</v>
      </c>
      <c r="C519" t="s">
        <v>73</v>
      </c>
      <c r="D519" t="s">
        <v>74</v>
      </c>
      <c r="E519" t="s">
        <v>94</v>
      </c>
      <c r="F519">
        <f>VLOOKUP(Template!A519,Female!A:P,16,0)</f>
        <v>0</v>
      </c>
    </row>
    <row r="520" spans="1:6" x14ac:dyDescent="0.3">
      <c r="A520" t="s">
        <v>47</v>
      </c>
      <c r="B520" t="s">
        <v>39</v>
      </c>
      <c r="C520" t="s">
        <v>73</v>
      </c>
      <c r="D520" t="s">
        <v>95</v>
      </c>
      <c r="E520" t="s">
        <v>98</v>
      </c>
      <c r="F520">
        <f>VLOOKUP(Template!A520,Female!A:Q,17,0)</f>
        <v>10.8</v>
      </c>
    </row>
    <row r="521" spans="1:6" x14ac:dyDescent="0.3">
      <c r="A521" t="s">
        <v>47</v>
      </c>
      <c r="B521" t="s">
        <v>39</v>
      </c>
      <c r="C521" t="s">
        <v>73</v>
      </c>
      <c r="D521" t="s">
        <v>95</v>
      </c>
      <c r="E521" t="s">
        <v>97</v>
      </c>
      <c r="F521">
        <f>VLOOKUP(Template!A521,Female!A:R,18,0)</f>
        <v>2.1</v>
      </c>
    </row>
    <row r="522" spans="1:6" x14ac:dyDescent="0.3">
      <c r="A522" t="s">
        <v>47</v>
      </c>
      <c r="B522" t="s">
        <v>39</v>
      </c>
      <c r="C522" t="s">
        <v>73</v>
      </c>
      <c r="D522" t="s">
        <v>95</v>
      </c>
      <c r="E522" t="s">
        <v>99</v>
      </c>
      <c r="F522">
        <f>VLOOKUP(Template!A522,Female!A:S,19,0)</f>
        <v>0.2</v>
      </c>
    </row>
    <row r="523" spans="1:6" x14ac:dyDescent="0.3">
      <c r="A523" t="s">
        <v>47</v>
      </c>
      <c r="B523" t="s">
        <v>39</v>
      </c>
      <c r="C523" t="s">
        <v>73</v>
      </c>
      <c r="D523" t="s">
        <v>95</v>
      </c>
      <c r="E523" t="s">
        <v>96</v>
      </c>
      <c r="F523">
        <f>VLOOKUP(Template!A523,Female!A:T,20,0)</f>
        <v>0</v>
      </c>
    </row>
    <row r="524" spans="1:6" x14ac:dyDescent="0.3">
      <c r="A524" t="s">
        <v>47</v>
      </c>
      <c r="B524" t="s">
        <v>39</v>
      </c>
      <c r="C524" t="s">
        <v>100</v>
      </c>
      <c r="D524" t="s">
        <v>101</v>
      </c>
      <c r="E524" t="s">
        <v>81</v>
      </c>
      <c r="F524">
        <f>VLOOKUP(Template!A524,Female!A:U,21,0)</f>
        <v>28</v>
      </c>
    </row>
    <row r="525" spans="1:6" x14ac:dyDescent="0.3">
      <c r="A525" t="s">
        <v>47</v>
      </c>
      <c r="B525" t="s">
        <v>39</v>
      </c>
      <c r="C525" t="s">
        <v>100</v>
      </c>
      <c r="D525" t="s">
        <v>101</v>
      </c>
      <c r="E525" t="s">
        <v>82</v>
      </c>
      <c r="F525">
        <f>VLOOKUP(Template!A525,Female!A:V,22,0)</f>
        <v>4.0999999999999996</v>
      </c>
    </row>
    <row r="526" spans="1:6" x14ac:dyDescent="0.3">
      <c r="A526" t="s">
        <v>47</v>
      </c>
      <c r="B526" t="s">
        <v>39</v>
      </c>
      <c r="C526" t="s">
        <v>100</v>
      </c>
      <c r="D526" t="s">
        <v>101</v>
      </c>
      <c r="E526" t="s">
        <v>102</v>
      </c>
      <c r="F526">
        <f>VLOOKUP(Template!A526,Female!A:W,23,0)</f>
        <v>20</v>
      </c>
    </row>
    <row r="527" spans="1:6" x14ac:dyDescent="0.3">
      <c r="A527" t="s">
        <v>47</v>
      </c>
      <c r="B527" t="s">
        <v>39</v>
      </c>
      <c r="C527" t="s">
        <v>100</v>
      </c>
      <c r="D527" t="s">
        <v>101</v>
      </c>
      <c r="E527" t="s">
        <v>103</v>
      </c>
      <c r="F527">
        <f>VLOOKUP(Template!A527,Female!A:X,24,0)</f>
        <v>2.8</v>
      </c>
    </row>
    <row r="528" spans="1:6" x14ac:dyDescent="0.3">
      <c r="A528" t="s">
        <v>47</v>
      </c>
      <c r="B528" t="s">
        <v>39</v>
      </c>
      <c r="C528" t="s">
        <v>100</v>
      </c>
      <c r="D528" t="s">
        <v>101</v>
      </c>
      <c r="E528" t="s">
        <v>104</v>
      </c>
      <c r="F528">
        <f>VLOOKUP(Template!A528,Female!A:Y,25,0)</f>
        <v>5.8</v>
      </c>
    </row>
    <row r="529" spans="1:6" x14ac:dyDescent="0.3">
      <c r="A529" t="s">
        <v>47</v>
      </c>
      <c r="B529" t="s">
        <v>39</v>
      </c>
      <c r="C529" t="s">
        <v>100</v>
      </c>
      <c r="D529" t="s">
        <v>101</v>
      </c>
      <c r="E529" t="s">
        <v>105</v>
      </c>
      <c r="F529">
        <f>VLOOKUP(Template!A529,Female!A:Z,26,0)</f>
        <v>1.3</v>
      </c>
    </row>
    <row r="530" spans="1:6" x14ac:dyDescent="0.3">
      <c r="A530" t="s">
        <v>47</v>
      </c>
      <c r="B530" t="s">
        <v>39</v>
      </c>
      <c r="C530" t="s">
        <v>76</v>
      </c>
      <c r="D530" t="s">
        <v>78</v>
      </c>
      <c r="E530" t="s">
        <v>102</v>
      </c>
      <c r="F530">
        <f>VLOOKUP(Template!A530,Female!A:AA,27,0)</f>
        <v>26.5</v>
      </c>
    </row>
    <row r="531" spans="1:6" x14ac:dyDescent="0.3">
      <c r="A531" t="s">
        <v>47</v>
      </c>
      <c r="B531" t="s">
        <v>39</v>
      </c>
      <c r="C531" t="s">
        <v>76</v>
      </c>
      <c r="D531" t="s">
        <v>79</v>
      </c>
      <c r="E531" t="s">
        <v>102</v>
      </c>
      <c r="F531">
        <f>VLOOKUP(Template!A531,Female!A:AB,28,0)</f>
        <v>22.4</v>
      </c>
    </row>
    <row r="532" spans="1:6" x14ac:dyDescent="0.3">
      <c r="A532" t="s">
        <v>47</v>
      </c>
      <c r="B532" t="s">
        <v>39</v>
      </c>
      <c r="C532" t="s">
        <v>76</v>
      </c>
      <c r="D532" t="s">
        <v>77</v>
      </c>
      <c r="E532" t="s">
        <v>102</v>
      </c>
      <c r="F532">
        <f>VLOOKUP(Template!A532,Female!A:AC,29,0)</f>
        <v>24.6</v>
      </c>
    </row>
    <row r="533" spans="1:6" x14ac:dyDescent="0.3">
      <c r="A533" t="s">
        <v>47</v>
      </c>
      <c r="B533" t="s">
        <v>39</v>
      </c>
      <c r="C533" t="s">
        <v>76</v>
      </c>
      <c r="D533" t="s">
        <v>78</v>
      </c>
      <c r="E533" t="s">
        <v>103</v>
      </c>
      <c r="F533">
        <f>VLOOKUP(Template!A533,Female!A:AD,30,0)</f>
        <v>8.6999999999999993</v>
      </c>
    </row>
    <row r="534" spans="1:6" x14ac:dyDescent="0.3">
      <c r="A534" t="s">
        <v>47</v>
      </c>
      <c r="B534" t="s">
        <v>39</v>
      </c>
      <c r="C534" t="s">
        <v>76</v>
      </c>
      <c r="D534" t="s">
        <v>79</v>
      </c>
      <c r="E534" t="s">
        <v>103</v>
      </c>
      <c r="F534">
        <f>VLOOKUP(Template!A534,Female!A:AE,31,0)</f>
        <v>5.2</v>
      </c>
    </row>
    <row r="535" spans="1:6" x14ac:dyDescent="0.3">
      <c r="A535" t="s">
        <v>47</v>
      </c>
      <c r="B535" t="s">
        <v>39</v>
      </c>
      <c r="C535" t="s">
        <v>76</v>
      </c>
      <c r="D535" t="s">
        <v>77</v>
      </c>
      <c r="E535" t="s">
        <v>103</v>
      </c>
      <c r="F535">
        <f>VLOOKUP(Template!A535,Female!A:AF,32,0)</f>
        <v>7.1</v>
      </c>
    </row>
    <row r="536" spans="1:6" x14ac:dyDescent="0.3">
      <c r="A536" t="s">
        <v>47</v>
      </c>
      <c r="B536" t="s">
        <v>39</v>
      </c>
      <c r="C536" t="s">
        <v>76</v>
      </c>
      <c r="D536" t="s">
        <v>78</v>
      </c>
      <c r="E536" t="s">
        <v>104</v>
      </c>
      <c r="F536">
        <f>VLOOKUP(Template!A535,Female!A:AG,33,0)</f>
        <v>9.4</v>
      </c>
    </row>
    <row r="537" spans="1:6" x14ac:dyDescent="0.3">
      <c r="A537" t="s">
        <v>47</v>
      </c>
      <c r="B537" t="s">
        <v>39</v>
      </c>
      <c r="C537" t="s">
        <v>76</v>
      </c>
      <c r="D537" t="s">
        <v>79</v>
      </c>
      <c r="E537" t="s">
        <v>104</v>
      </c>
      <c r="F537">
        <f>VLOOKUP(Template!A535,Female!A:AH,34,0)</f>
        <v>6.3</v>
      </c>
    </row>
    <row r="538" spans="1:6" x14ac:dyDescent="0.3">
      <c r="A538" t="s">
        <v>47</v>
      </c>
      <c r="B538" t="s">
        <v>39</v>
      </c>
      <c r="C538" t="s">
        <v>76</v>
      </c>
      <c r="D538" t="s">
        <v>77</v>
      </c>
      <c r="E538" t="s">
        <v>104</v>
      </c>
      <c r="F538">
        <f>VLOOKUP(Template!A536,Female!A:AI,35,0)</f>
        <v>8</v>
      </c>
    </row>
    <row r="539" spans="1:6" x14ac:dyDescent="0.3">
      <c r="A539" t="s">
        <v>47</v>
      </c>
      <c r="B539" t="s">
        <v>39</v>
      </c>
      <c r="C539" t="s">
        <v>76</v>
      </c>
      <c r="D539" t="s">
        <v>78</v>
      </c>
      <c r="E539" t="s">
        <v>105</v>
      </c>
      <c r="F539">
        <f>VLOOKUP(Template!A537,Female!A:AJ,36,0)</f>
        <v>2.5</v>
      </c>
    </row>
    <row r="540" spans="1:6" x14ac:dyDescent="0.3">
      <c r="A540" t="s">
        <v>47</v>
      </c>
      <c r="B540" t="s">
        <v>39</v>
      </c>
      <c r="C540" t="s">
        <v>76</v>
      </c>
      <c r="D540" t="s">
        <v>79</v>
      </c>
      <c r="E540" t="s">
        <v>105</v>
      </c>
      <c r="F540">
        <f>VLOOKUP(Template!A538,Female!A:AK,37,0)</f>
        <v>0.2</v>
      </c>
    </row>
    <row r="541" spans="1:6" x14ac:dyDescent="0.3">
      <c r="A541" t="s">
        <v>47</v>
      </c>
      <c r="B541" t="s">
        <v>39</v>
      </c>
      <c r="C541" t="s">
        <v>76</v>
      </c>
      <c r="D541" t="s">
        <v>77</v>
      </c>
      <c r="E541" t="s">
        <v>105</v>
      </c>
      <c r="F541">
        <f>VLOOKUP(Template!A539,Female!A:AL,38,0)</f>
        <v>1.4</v>
      </c>
    </row>
    <row r="542" spans="1:6" x14ac:dyDescent="0.3">
      <c r="A542" t="s">
        <v>47</v>
      </c>
      <c r="B542" t="s">
        <v>40</v>
      </c>
      <c r="C542" t="s">
        <v>73</v>
      </c>
      <c r="D542" t="s">
        <v>74</v>
      </c>
      <c r="E542" t="s">
        <v>81</v>
      </c>
      <c r="F542">
        <f>VLOOKUP(Template!A542,Male!A:C,3,0)</f>
        <v>39.200000000000003</v>
      </c>
    </row>
    <row r="543" spans="1:6" x14ac:dyDescent="0.3">
      <c r="A543" t="s">
        <v>47</v>
      </c>
      <c r="B543" t="s">
        <v>40</v>
      </c>
      <c r="C543" t="s">
        <v>73</v>
      </c>
      <c r="D543" t="s">
        <v>74</v>
      </c>
      <c r="E543" t="s">
        <v>82</v>
      </c>
      <c r="F543">
        <f>VLOOKUP(Template!A543,Male!A:D,4,0)</f>
        <v>16.399999999999999</v>
      </c>
    </row>
    <row r="544" spans="1:6" x14ac:dyDescent="0.3">
      <c r="A544" t="s">
        <v>47</v>
      </c>
      <c r="B544" t="s">
        <v>40</v>
      </c>
      <c r="C544" t="s">
        <v>73</v>
      </c>
      <c r="D544" t="s">
        <v>74</v>
      </c>
      <c r="E544" t="s">
        <v>83</v>
      </c>
      <c r="F544">
        <f>VLOOKUP(Template!A544,Male!A:E,5,0)</f>
        <v>17.899999999999999</v>
      </c>
    </row>
    <row r="545" spans="1:6" x14ac:dyDescent="0.3">
      <c r="A545" t="s">
        <v>47</v>
      </c>
      <c r="B545" t="s">
        <v>40</v>
      </c>
      <c r="C545" t="s">
        <v>73</v>
      </c>
      <c r="D545" t="s">
        <v>74</v>
      </c>
      <c r="E545" t="s">
        <v>84</v>
      </c>
      <c r="F545">
        <f>VLOOKUP(Template!A545,Male!A:F,6,0)</f>
        <v>6.9</v>
      </c>
    </row>
    <row r="546" spans="1:6" x14ac:dyDescent="0.3">
      <c r="A546" t="s">
        <v>47</v>
      </c>
      <c r="B546" t="s">
        <v>40</v>
      </c>
      <c r="C546" t="s">
        <v>73</v>
      </c>
      <c r="D546" t="s">
        <v>74</v>
      </c>
      <c r="E546" t="s">
        <v>85</v>
      </c>
      <c r="F546">
        <f>VLOOKUP(Template!A546,Male!A:G,7,0)</f>
        <v>36.299999999999997</v>
      </c>
    </row>
    <row r="547" spans="1:6" x14ac:dyDescent="0.3">
      <c r="A547" t="s">
        <v>47</v>
      </c>
      <c r="B547" t="s">
        <v>40</v>
      </c>
      <c r="C547" t="s">
        <v>73</v>
      </c>
      <c r="D547" t="s">
        <v>74</v>
      </c>
      <c r="E547" t="s">
        <v>86</v>
      </c>
      <c r="F547">
        <f>VLOOKUP(Template!A547,Male!A:H,8,0)</f>
        <v>11.3</v>
      </c>
    </row>
    <row r="548" spans="1:6" x14ac:dyDescent="0.3">
      <c r="A548" t="s">
        <v>47</v>
      </c>
      <c r="B548" t="s">
        <v>40</v>
      </c>
      <c r="C548" t="s">
        <v>73</v>
      </c>
      <c r="D548" t="s">
        <v>75</v>
      </c>
      <c r="E548" t="s">
        <v>87</v>
      </c>
      <c r="F548">
        <f>VLOOKUP(Template!A548,Male!A:I,9,0)</f>
        <v>3.3</v>
      </c>
    </row>
    <row r="549" spans="1:6" x14ac:dyDescent="0.3">
      <c r="A549" t="s">
        <v>47</v>
      </c>
      <c r="B549" t="s">
        <v>40</v>
      </c>
      <c r="C549" t="s">
        <v>73</v>
      </c>
      <c r="D549" t="s">
        <v>75</v>
      </c>
      <c r="E549" t="s">
        <v>88</v>
      </c>
      <c r="F549">
        <f>VLOOKUP(Template!A549,Male!A:J,10,0)</f>
        <v>0</v>
      </c>
    </row>
    <row r="550" spans="1:6" x14ac:dyDescent="0.3">
      <c r="A550" t="s">
        <v>47</v>
      </c>
      <c r="B550" t="s">
        <v>40</v>
      </c>
      <c r="C550" t="s">
        <v>73</v>
      </c>
      <c r="D550" t="s">
        <v>75</v>
      </c>
      <c r="E550" t="s">
        <v>89</v>
      </c>
      <c r="F550">
        <f>VLOOKUP(Template!A550,Male!A:K,11,0)</f>
        <v>12.3</v>
      </c>
    </row>
    <row r="551" spans="1:6" x14ac:dyDescent="0.3">
      <c r="A551" t="s">
        <v>47</v>
      </c>
      <c r="B551" t="s">
        <v>40</v>
      </c>
      <c r="C551" t="s">
        <v>73</v>
      </c>
      <c r="D551" t="s">
        <v>75</v>
      </c>
      <c r="E551" t="s">
        <v>90</v>
      </c>
      <c r="F551">
        <f>VLOOKUP(Template!A551,Male!A:L,12,0)</f>
        <v>1.3</v>
      </c>
    </row>
    <row r="552" spans="1:6" x14ac:dyDescent="0.3">
      <c r="A552" t="s">
        <v>47</v>
      </c>
      <c r="B552" t="s">
        <v>40</v>
      </c>
      <c r="C552" t="s">
        <v>73</v>
      </c>
      <c r="D552" t="s">
        <v>74</v>
      </c>
      <c r="E552" t="s">
        <v>91</v>
      </c>
      <c r="F552">
        <f>VLOOKUP(Template!A552,Male!A:M,13,0)</f>
        <v>20</v>
      </c>
    </row>
    <row r="553" spans="1:6" x14ac:dyDescent="0.3">
      <c r="A553" t="s">
        <v>47</v>
      </c>
      <c r="B553" t="s">
        <v>40</v>
      </c>
      <c r="C553" t="s">
        <v>73</v>
      </c>
      <c r="D553" t="s">
        <v>74</v>
      </c>
      <c r="E553" t="s">
        <v>92</v>
      </c>
      <c r="F553">
        <f>VLOOKUP(Template!A553,Male!A:N,14,0)</f>
        <v>10.199999999999999</v>
      </c>
    </row>
    <row r="554" spans="1:6" x14ac:dyDescent="0.3">
      <c r="A554" t="s">
        <v>47</v>
      </c>
      <c r="B554" t="s">
        <v>40</v>
      </c>
      <c r="C554" t="s">
        <v>73</v>
      </c>
      <c r="D554" t="s">
        <v>74</v>
      </c>
      <c r="E554" t="s">
        <v>93</v>
      </c>
      <c r="F554">
        <f>VLOOKUP(Template!A554,Male!A:O,15,0)</f>
        <v>0.7</v>
      </c>
    </row>
    <row r="555" spans="1:6" x14ac:dyDescent="0.3">
      <c r="A555" t="s">
        <v>47</v>
      </c>
      <c r="B555" t="s">
        <v>40</v>
      </c>
      <c r="C555" t="s">
        <v>73</v>
      </c>
      <c r="D555" t="s">
        <v>74</v>
      </c>
      <c r="E555" t="s">
        <v>94</v>
      </c>
      <c r="F555">
        <f>VLOOKUP(Template!A555,Male!A:P,16,0)</f>
        <v>0.3</v>
      </c>
    </row>
    <row r="556" spans="1:6" x14ac:dyDescent="0.3">
      <c r="A556" t="s">
        <v>47</v>
      </c>
      <c r="B556" t="s">
        <v>40</v>
      </c>
      <c r="C556" t="s">
        <v>73</v>
      </c>
      <c r="D556" t="s">
        <v>95</v>
      </c>
      <c r="E556" t="s">
        <v>98</v>
      </c>
      <c r="F556">
        <f>VLOOKUP(Template!A556,Male!A:Q,17,0)</f>
        <v>12.2</v>
      </c>
    </row>
    <row r="557" spans="1:6" x14ac:dyDescent="0.3">
      <c r="A557" t="s">
        <v>47</v>
      </c>
      <c r="B557" t="s">
        <v>40</v>
      </c>
      <c r="C557" t="s">
        <v>73</v>
      </c>
      <c r="D557" t="s">
        <v>95</v>
      </c>
      <c r="E557" t="s">
        <v>97</v>
      </c>
      <c r="F557">
        <f>VLOOKUP(Template!A557,Male!A:R,18,0)</f>
        <v>1.6</v>
      </c>
    </row>
    <row r="558" spans="1:6" x14ac:dyDescent="0.3">
      <c r="A558" t="s">
        <v>47</v>
      </c>
      <c r="B558" t="s">
        <v>40</v>
      </c>
      <c r="C558" t="s">
        <v>73</v>
      </c>
      <c r="D558" t="s">
        <v>95</v>
      </c>
      <c r="E558" t="s">
        <v>99</v>
      </c>
      <c r="F558">
        <f>VLOOKUP(Template!A558,Male!A:S,19,0)</f>
        <v>2.2000000000000002</v>
      </c>
    </row>
    <row r="559" spans="1:6" x14ac:dyDescent="0.3">
      <c r="A559" t="s">
        <v>47</v>
      </c>
      <c r="B559" t="s">
        <v>40</v>
      </c>
      <c r="C559" t="s">
        <v>73</v>
      </c>
      <c r="D559" t="s">
        <v>95</v>
      </c>
      <c r="E559" t="s">
        <v>96</v>
      </c>
      <c r="F559">
        <f>VLOOKUP(Template!A559,Male!A:T,20,0)</f>
        <v>0</v>
      </c>
    </row>
    <row r="560" spans="1:6" x14ac:dyDescent="0.3">
      <c r="A560" t="s">
        <v>47</v>
      </c>
      <c r="B560" t="s">
        <v>40</v>
      </c>
      <c r="C560" t="s">
        <v>100</v>
      </c>
      <c r="D560" t="s">
        <v>101</v>
      </c>
      <c r="E560" t="s">
        <v>81</v>
      </c>
      <c r="F560">
        <f>VLOOKUP(Template!A560,Male!A:U,21,0)</f>
        <v>25</v>
      </c>
    </row>
    <row r="561" spans="1:6" x14ac:dyDescent="0.3">
      <c r="A561" t="s">
        <v>47</v>
      </c>
      <c r="B561" t="s">
        <v>40</v>
      </c>
      <c r="C561" t="s">
        <v>100</v>
      </c>
      <c r="D561" t="s">
        <v>101</v>
      </c>
      <c r="E561" t="s">
        <v>82</v>
      </c>
      <c r="F561">
        <f>VLOOKUP(Template!A561,Male!A:V,22,0)</f>
        <v>6.1</v>
      </c>
    </row>
    <row r="562" spans="1:6" x14ac:dyDescent="0.3">
      <c r="A562" t="s">
        <v>47</v>
      </c>
      <c r="B562" t="s">
        <v>40</v>
      </c>
      <c r="C562" t="s">
        <v>100</v>
      </c>
      <c r="D562" t="s">
        <v>101</v>
      </c>
      <c r="E562" t="s">
        <v>102</v>
      </c>
      <c r="F562">
        <f>VLOOKUP(Template!A562,Male!A:W,23,0)</f>
        <v>22.2</v>
      </c>
    </row>
    <row r="563" spans="1:6" x14ac:dyDescent="0.3">
      <c r="A563" t="s">
        <v>47</v>
      </c>
      <c r="B563" t="s">
        <v>40</v>
      </c>
      <c r="C563" t="s">
        <v>100</v>
      </c>
      <c r="D563" t="s">
        <v>101</v>
      </c>
      <c r="E563" t="s">
        <v>103</v>
      </c>
      <c r="F563">
        <f>VLOOKUP(Template!A563,Male!A:X,24,0)</f>
        <v>3.8</v>
      </c>
    </row>
    <row r="564" spans="1:6" x14ac:dyDescent="0.3">
      <c r="A564" t="s">
        <v>47</v>
      </c>
      <c r="B564" t="s">
        <v>40</v>
      </c>
      <c r="C564" t="s">
        <v>100</v>
      </c>
      <c r="D564" t="s">
        <v>101</v>
      </c>
      <c r="E564" t="s">
        <v>104</v>
      </c>
      <c r="F564">
        <f>VLOOKUP(Template!A564,Male!A:Y,25,0)</f>
        <v>5.2</v>
      </c>
    </row>
    <row r="565" spans="1:6" x14ac:dyDescent="0.3">
      <c r="A565" t="s">
        <v>47</v>
      </c>
      <c r="B565" t="s">
        <v>40</v>
      </c>
      <c r="C565" t="s">
        <v>100</v>
      </c>
      <c r="D565" t="s">
        <v>101</v>
      </c>
      <c r="E565" t="s">
        <v>105</v>
      </c>
      <c r="F565">
        <f>VLOOKUP(Template!A565,Male!A:Z,26,0)</f>
        <v>1.8</v>
      </c>
    </row>
    <row r="566" spans="1:6" x14ac:dyDescent="0.3">
      <c r="A566" t="s">
        <v>47</v>
      </c>
      <c r="B566" t="s">
        <v>40</v>
      </c>
      <c r="C566" t="s">
        <v>76</v>
      </c>
      <c r="D566" t="s">
        <v>78</v>
      </c>
      <c r="E566" t="s">
        <v>102</v>
      </c>
      <c r="F566">
        <f>VLOOKUP(Template!A566,Male!A:AA,27,0)</f>
        <v>37.5</v>
      </c>
    </row>
    <row r="567" spans="1:6" x14ac:dyDescent="0.3">
      <c r="A567" t="s">
        <v>47</v>
      </c>
      <c r="B567" t="s">
        <v>40</v>
      </c>
      <c r="C567" t="s">
        <v>76</v>
      </c>
      <c r="D567" t="s">
        <v>79</v>
      </c>
      <c r="E567" t="s">
        <v>102</v>
      </c>
      <c r="F567">
        <f>VLOOKUP(Template!A567,Male!A:AB,28,0)</f>
        <v>33.1</v>
      </c>
    </row>
    <row r="568" spans="1:6" x14ac:dyDescent="0.3">
      <c r="A568" t="s">
        <v>47</v>
      </c>
      <c r="B568" t="s">
        <v>40</v>
      </c>
      <c r="C568" t="s">
        <v>76</v>
      </c>
      <c r="D568" t="s">
        <v>77</v>
      </c>
      <c r="E568" t="s">
        <v>102</v>
      </c>
      <c r="F568">
        <f>VLOOKUP(Template!A568,Male!A:AC,29,0)</f>
        <v>35.6</v>
      </c>
    </row>
    <row r="569" spans="1:6" x14ac:dyDescent="0.3">
      <c r="A569" t="s">
        <v>47</v>
      </c>
      <c r="B569" t="s">
        <v>40</v>
      </c>
      <c r="C569" t="s">
        <v>76</v>
      </c>
      <c r="D569" t="s">
        <v>78</v>
      </c>
      <c r="E569" t="s">
        <v>103</v>
      </c>
      <c r="F569">
        <f>VLOOKUP(Template!A569,Male!A:AD,30,0)</f>
        <v>14.8</v>
      </c>
    </row>
    <row r="570" spans="1:6" x14ac:dyDescent="0.3">
      <c r="A570" t="s">
        <v>47</v>
      </c>
      <c r="B570" t="s">
        <v>40</v>
      </c>
      <c r="C570" t="s">
        <v>76</v>
      </c>
      <c r="D570" t="s">
        <v>79</v>
      </c>
      <c r="E570" t="s">
        <v>103</v>
      </c>
      <c r="F570">
        <f>VLOOKUP(Template!A570,Male!A:AE,31,0)</f>
        <v>12.7</v>
      </c>
    </row>
    <row r="571" spans="1:6" x14ac:dyDescent="0.3">
      <c r="A571" t="s">
        <v>47</v>
      </c>
      <c r="B571" t="s">
        <v>40</v>
      </c>
      <c r="C571" t="s">
        <v>76</v>
      </c>
      <c r="D571" t="s">
        <v>77</v>
      </c>
      <c r="E571" t="s">
        <v>103</v>
      </c>
      <c r="F571">
        <f>VLOOKUP(Template!A571,Male!A:AF,32,0)</f>
        <v>13.8</v>
      </c>
    </row>
    <row r="572" spans="1:6" x14ac:dyDescent="0.3">
      <c r="A572" t="s">
        <v>47</v>
      </c>
      <c r="B572" t="s">
        <v>40</v>
      </c>
      <c r="C572" t="s">
        <v>76</v>
      </c>
      <c r="D572" t="s">
        <v>78</v>
      </c>
      <c r="E572" t="s">
        <v>104</v>
      </c>
      <c r="F572">
        <f>VLOOKUP(Template!A571,Male!A:AG,33,0)</f>
        <v>6.9</v>
      </c>
    </row>
    <row r="573" spans="1:6" x14ac:dyDescent="0.3">
      <c r="A573" t="s">
        <v>47</v>
      </c>
      <c r="B573" t="s">
        <v>40</v>
      </c>
      <c r="C573" t="s">
        <v>76</v>
      </c>
      <c r="D573" t="s">
        <v>79</v>
      </c>
      <c r="E573" t="s">
        <v>104</v>
      </c>
      <c r="F573">
        <f>VLOOKUP(Template!A571,Male!A:AH,34,0)</f>
        <v>9</v>
      </c>
    </row>
    <row r="574" spans="1:6" x14ac:dyDescent="0.3">
      <c r="A574" t="s">
        <v>47</v>
      </c>
      <c r="B574" t="s">
        <v>40</v>
      </c>
      <c r="C574" t="s">
        <v>76</v>
      </c>
      <c r="D574" t="s">
        <v>77</v>
      </c>
      <c r="E574" t="s">
        <v>104</v>
      </c>
      <c r="F574">
        <f>VLOOKUP(Template!A572,Male!A:AI,35,0)</f>
        <v>7.8</v>
      </c>
    </row>
    <row r="575" spans="1:6" x14ac:dyDescent="0.3">
      <c r="A575" t="s">
        <v>47</v>
      </c>
      <c r="B575" t="s">
        <v>40</v>
      </c>
      <c r="C575" t="s">
        <v>76</v>
      </c>
      <c r="D575" t="s">
        <v>78</v>
      </c>
      <c r="E575" t="s">
        <v>105</v>
      </c>
      <c r="F575">
        <f>VLOOKUP(Template!A573,Male!A:AJ,36,0)</f>
        <v>1.6</v>
      </c>
    </row>
    <row r="576" spans="1:6" x14ac:dyDescent="0.3">
      <c r="A576" t="s">
        <v>47</v>
      </c>
      <c r="B576" t="s">
        <v>40</v>
      </c>
      <c r="C576" t="s">
        <v>76</v>
      </c>
      <c r="D576" t="s">
        <v>79</v>
      </c>
      <c r="E576" t="s">
        <v>105</v>
      </c>
      <c r="F576">
        <f>VLOOKUP(Template!A574,Male!A:AK,37,0)</f>
        <v>2.5</v>
      </c>
    </row>
    <row r="577" spans="1:6" x14ac:dyDescent="0.3">
      <c r="A577" t="s">
        <v>47</v>
      </c>
      <c r="B577" t="s">
        <v>40</v>
      </c>
      <c r="C577" t="s">
        <v>76</v>
      </c>
      <c r="D577" t="s">
        <v>77</v>
      </c>
      <c r="E577" t="s">
        <v>105</v>
      </c>
      <c r="F577">
        <f>VLOOKUP(Template!A575,Male!A:AL,38,0)</f>
        <v>2</v>
      </c>
    </row>
    <row r="578" spans="1:6" x14ac:dyDescent="0.3">
      <c r="A578" t="s">
        <v>48</v>
      </c>
      <c r="B578" t="s">
        <v>39</v>
      </c>
      <c r="C578" t="s">
        <v>73</v>
      </c>
      <c r="D578" t="s">
        <v>74</v>
      </c>
      <c r="E578" t="s">
        <v>81</v>
      </c>
      <c r="F578">
        <f>VLOOKUP(Template!A578,Female!A:C,3,0)</f>
        <v>32.299999999999997</v>
      </c>
    </row>
    <row r="579" spans="1:6" x14ac:dyDescent="0.3">
      <c r="A579" t="s">
        <v>48</v>
      </c>
      <c r="B579" t="s">
        <v>39</v>
      </c>
      <c r="C579" t="s">
        <v>73</v>
      </c>
      <c r="D579" t="s">
        <v>74</v>
      </c>
      <c r="E579" t="s">
        <v>82</v>
      </c>
      <c r="F579">
        <f>VLOOKUP(Template!A579,Female!A:D,4,0)</f>
        <v>11.2</v>
      </c>
    </row>
    <row r="580" spans="1:6" x14ac:dyDescent="0.3">
      <c r="A580" t="s">
        <v>48</v>
      </c>
      <c r="B580" t="s">
        <v>39</v>
      </c>
      <c r="C580" t="s">
        <v>73</v>
      </c>
      <c r="D580" t="s">
        <v>74</v>
      </c>
      <c r="E580" t="s">
        <v>83</v>
      </c>
      <c r="F580">
        <f>VLOOKUP(Template!A580,Female!A:E,5,0)</f>
        <v>10.199999999999999</v>
      </c>
    </row>
    <row r="581" spans="1:6" x14ac:dyDescent="0.3">
      <c r="A581" t="s">
        <v>48</v>
      </c>
      <c r="B581" t="s">
        <v>39</v>
      </c>
      <c r="C581" t="s">
        <v>73</v>
      </c>
      <c r="D581" t="s">
        <v>74</v>
      </c>
      <c r="E581" t="s">
        <v>84</v>
      </c>
      <c r="F581">
        <f>VLOOKUP(Template!A581,Female!A:F,6,0)</f>
        <v>1</v>
      </c>
    </row>
    <row r="582" spans="1:6" x14ac:dyDescent="0.3">
      <c r="A582" t="s">
        <v>48</v>
      </c>
      <c r="B582" t="s">
        <v>39</v>
      </c>
      <c r="C582" t="s">
        <v>73</v>
      </c>
      <c r="D582" t="s">
        <v>74</v>
      </c>
      <c r="E582" t="s">
        <v>85</v>
      </c>
      <c r="F582">
        <f>VLOOKUP(Template!A582,Female!A:G,7,0)</f>
        <v>27.4</v>
      </c>
    </row>
    <row r="583" spans="1:6" x14ac:dyDescent="0.3">
      <c r="A583" t="s">
        <v>48</v>
      </c>
      <c r="B583" t="s">
        <v>39</v>
      </c>
      <c r="C583" t="s">
        <v>73</v>
      </c>
      <c r="D583" t="s">
        <v>74</v>
      </c>
      <c r="E583" t="s">
        <v>86</v>
      </c>
      <c r="F583">
        <f>VLOOKUP(Template!A583,Female!A:H,8,0)</f>
        <v>9.8000000000000007</v>
      </c>
    </row>
    <row r="584" spans="1:6" x14ac:dyDescent="0.3">
      <c r="A584" t="s">
        <v>48</v>
      </c>
      <c r="B584" t="s">
        <v>39</v>
      </c>
      <c r="C584" t="s">
        <v>73</v>
      </c>
      <c r="D584" t="s">
        <v>75</v>
      </c>
      <c r="E584" t="s">
        <v>87</v>
      </c>
      <c r="F584">
        <f>VLOOKUP(Template!A584,Female!A:I,9,0)</f>
        <v>5.4</v>
      </c>
    </row>
    <row r="585" spans="1:6" x14ac:dyDescent="0.3">
      <c r="A585" t="s">
        <v>48</v>
      </c>
      <c r="B585" t="s">
        <v>39</v>
      </c>
      <c r="C585" t="s">
        <v>73</v>
      </c>
      <c r="D585" t="s">
        <v>75</v>
      </c>
      <c r="E585" t="s">
        <v>88</v>
      </c>
      <c r="F585">
        <f>VLOOKUP(Template!A585,Female!A:J,10,0)</f>
        <v>1.2</v>
      </c>
    </row>
    <row r="586" spans="1:6" x14ac:dyDescent="0.3">
      <c r="A586" t="s">
        <v>48</v>
      </c>
      <c r="B586" t="s">
        <v>39</v>
      </c>
      <c r="C586" t="s">
        <v>73</v>
      </c>
      <c r="D586" t="s">
        <v>75</v>
      </c>
      <c r="E586" t="s">
        <v>89</v>
      </c>
      <c r="F586">
        <f>VLOOKUP(Template!A586,Female!A:K,11,0)</f>
        <v>8.1999999999999993</v>
      </c>
    </row>
    <row r="587" spans="1:6" x14ac:dyDescent="0.3">
      <c r="A587" t="s">
        <v>48</v>
      </c>
      <c r="B587" t="s">
        <v>39</v>
      </c>
      <c r="C587" t="s">
        <v>73</v>
      </c>
      <c r="D587" t="s">
        <v>75</v>
      </c>
      <c r="E587" t="s">
        <v>90</v>
      </c>
      <c r="F587">
        <f>VLOOKUP(Template!A587,Female!A:L,12,0)</f>
        <v>1.9</v>
      </c>
    </row>
    <row r="588" spans="1:6" x14ac:dyDescent="0.3">
      <c r="A588" t="s">
        <v>48</v>
      </c>
      <c r="B588" t="s">
        <v>39</v>
      </c>
      <c r="C588" t="s">
        <v>73</v>
      </c>
      <c r="D588" t="s">
        <v>74</v>
      </c>
      <c r="E588" t="s">
        <v>91</v>
      </c>
      <c r="F588">
        <f>VLOOKUP(Template!A588,Female!A:M,13,0)</f>
        <v>6.1</v>
      </c>
    </row>
    <row r="589" spans="1:6" x14ac:dyDescent="0.3">
      <c r="A589" t="s">
        <v>48</v>
      </c>
      <c r="B589" t="s">
        <v>39</v>
      </c>
      <c r="C589" t="s">
        <v>73</v>
      </c>
      <c r="D589" t="s">
        <v>74</v>
      </c>
      <c r="E589" t="s">
        <v>92</v>
      </c>
      <c r="F589">
        <f>VLOOKUP(Template!A589,Female!A:N,14,0)</f>
        <v>2.6</v>
      </c>
    </row>
    <row r="590" spans="1:6" x14ac:dyDescent="0.3">
      <c r="A590" t="s">
        <v>48</v>
      </c>
      <c r="B590" t="s">
        <v>39</v>
      </c>
      <c r="C590" t="s">
        <v>73</v>
      </c>
      <c r="D590" t="s">
        <v>74</v>
      </c>
      <c r="E590" t="s">
        <v>93</v>
      </c>
      <c r="F590">
        <f>VLOOKUP(Template!A590,Female!A:O,15,0)</f>
        <v>1.1000000000000001</v>
      </c>
    </row>
    <row r="591" spans="1:6" x14ac:dyDescent="0.3">
      <c r="A591" t="s">
        <v>48</v>
      </c>
      <c r="B591" t="s">
        <v>39</v>
      </c>
      <c r="C591" t="s">
        <v>73</v>
      </c>
      <c r="D591" t="s">
        <v>74</v>
      </c>
      <c r="E591" t="s">
        <v>94</v>
      </c>
      <c r="F591">
        <f>VLOOKUP(Template!A591,Female!A:P,16,0)</f>
        <v>0</v>
      </c>
    </row>
    <row r="592" spans="1:6" x14ac:dyDescent="0.3">
      <c r="A592" t="s">
        <v>48</v>
      </c>
      <c r="B592" t="s">
        <v>39</v>
      </c>
      <c r="C592" t="s">
        <v>73</v>
      </c>
      <c r="D592" t="s">
        <v>95</v>
      </c>
      <c r="E592" t="s">
        <v>98</v>
      </c>
      <c r="F592">
        <f>VLOOKUP(Template!A592,Female!A:Q,17,0)</f>
        <v>5.7</v>
      </c>
    </row>
    <row r="593" spans="1:6" x14ac:dyDescent="0.3">
      <c r="A593" t="s">
        <v>48</v>
      </c>
      <c r="B593" t="s">
        <v>39</v>
      </c>
      <c r="C593" t="s">
        <v>73</v>
      </c>
      <c r="D593" t="s">
        <v>95</v>
      </c>
      <c r="E593" t="s">
        <v>97</v>
      </c>
      <c r="F593">
        <f>VLOOKUP(Template!A593,Female!A:R,18,0)</f>
        <v>2.2000000000000002</v>
      </c>
    </row>
    <row r="594" spans="1:6" x14ac:dyDescent="0.3">
      <c r="A594" t="s">
        <v>48</v>
      </c>
      <c r="B594" t="s">
        <v>39</v>
      </c>
      <c r="C594" t="s">
        <v>73</v>
      </c>
      <c r="D594" t="s">
        <v>95</v>
      </c>
      <c r="E594" t="s">
        <v>99</v>
      </c>
      <c r="F594">
        <f>VLOOKUP(Template!A594,Female!A:S,19,0)</f>
        <v>1</v>
      </c>
    </row>
    <row r="595" spans="1:6" x14ac:dyDescent="0.3">
      <c r="A595" t="s">
        <v>48</v>
      </c>
      <c r="B595" t="s">
        <v>39</v>
      </c>
      <c r="C595" t="s">
        <v>73</v>
      </c>
      <c r="D595" t="s">
        <v>95</v>
      </c>
      <c r="E595" t="s">
        <v>96</v>
      </c>
      <c r="F595">
        <f>VLOOKUP(Template!A595,Female!A:T,20,0)</f>
        <v>0</v>
      </c>
    </row>
    <row r="596" spans="1:6" x14ac:dyDescent="0.3">
      <c r="A596" t="s">
        <v>48</v>
      </c>
      <c r="B596" t="s">
        <v>39</v>
      </c>
      <c r="C596" t="s">
        <v>100</v>
      </c>
      <c r="D596" t="s">
        <v>101</v>
      </c>
      <c r="E596" t="s">
        <v>81</v>
      </c>
      <c r="F596">
        <f>VLOOKUP(Template!A596,Female!A:U,21,0)</f>
        <v>18.8</v>
      </c>
    </row>
    <row r="597" spans="1:6" x14ac:dyDescent="0.3">
      <c r="A597" t="s">
        <v>48</v>
      </c>
      <c r="B597" t="s">
        <v>39</v>
      </c>
      <c r="C597" t="s">
        <v>100</v>
      </c>
      <c r="D597" t="s">
        <v>101</v>
      </c>
      <c r="E597" t="s">
        <v>82</v>
      </c>
      <c r="F597">
        <f>VLOOKUP(Template!A597,Female!A:V,22,0)</f>
        <v>3.8</v>
      </c>
    </row>
    <row r="598" spans="1:6" x14ac:dyDescent="0.3">
      <c r="A598" t="s">
        <v>48</v>
      </c>
      <c r="B598" t="s">
        <v>39</v>
      </c>
      <c r="C598" t="s">
        <v>100</v>
      </c>
      <c r="D598" t="s">
        <v>101</v>
      </c>
      <c r="E598" t="s">
        <v>102</v>
      </c>
      <c r="F598">
        <f>VLOOKUP(Template!A598,Female!A:W,23,0)</f>
        <v>17.8</v>
      </c>
    </row>
    <row r="599" spans="1:6" x14ac:dyDescent="0.3">
      <c r="A599" t="s">
        <v>48</v>
      </c>
      <c r="B599" t="s">
        <v>39</v>
      </c>
      <c r="C599" t="s">
        <v>100</v>
      </c>
      <c r="D599" t="s">
        <v>101</v>
      </c>
      <c r="E599" t="s">
        <v>103</v>
      </c>
      <c r="F599">
        <f>VLOOKUP(Template!A599,Female!A:X,24,0)</f>
        <v>2.5</v>
      </c>
    </row>
    <row r="600" spans="1:6" x14ac:dyDescent="0.3">
      <c r="A600" t="s">
        <v>48</v>
      </c>
      <c r="B600" t="s">
        <v>39</v>
      </c>
      <c r="C600" t="s">
        <v>100</v>
      </c>
      <c r="D600" t="s">
        <v>101</v>
      </c>
      <c r="E600" t="s">
        <v>104</v>
      </c>
      <c r="F600">
        <f>VLOOKUP(Template!A600,Female!A:Y,25,0)</f>
        <v>3.6</v>
      </c>
    </row>
    <row r="601" spans="1:6" x14ac:dyDescent="0.3">
      <c r="A601" t="s">
        <v>48</v>
      </c>
      <c r="B601" t="s">
        <v>39</v>
      </c>
      <c r="C601" t="s">
        <v>100</v>
      </c>
      <c r="D601" t="s">
        <v>101</v>
      </c>
      <c r="E601" t="s">
        <v>105</v>
      </c>
      <c r="F601">
        <f>VLOOKUP(Template!A601,Female!A:Z,26,0)</f>
        <v>0.9</v>
      </c>
    </row>
    <row r="602" spans="1:6" x14ac:dyDescent="0.3">
      <c r="A602" t="s">
        <v>48</v>
      </c>
      <c r="B602" t="s">
        <v>39</v>
      </c>
      <c r="C602" t="s">
        <v>76</v>
      </c>
      <c r="D602" t="s">
        <v>78</v>
      </c>
      <c r="E602" t="s">
        <v>102</v>
      </c>
      <c r="F602">
        <f>VLOOKUP(Template!A602,Female!A:AA,27,0)</f>
        <v>23.1</v>
      </c>
    </row>
    <row r="603" spans="1:6" x14ac:dyDescent="0.3">
      <c r="A603" t="s">
        <v>48</v>
      </c>
      <c r="B603" t="s">
        <v>39</v>
      </c>
      <c r="C603" t="s">
        <v>76</v>
      </c>
      <c r="D603" t="s">
        <v>79</v>
      </c>
      <c r="E603" t="s">
        <v>102</v>
      </c>
      <c r="F603">
        <f>VLOOKUP(Template!A603,Female!A:AB,28,0)</f>
        <v>13.4</v>
      </c>
    </row>
    <row r="604" spans="1:6" x14ac:dyDescent="0.3">
      <c r="A604" t="s">
        <v>48</v>
      </c>
      <c r="B604" t="s">
        <v>39</v>
      </c>
      <c r="C604" t="s">
        <v>76</v>
      </c>
      <c r="D604" t="s">
        <v>77</v>
      </c>
      <c r="E604" t="s">
        <v>102</v>
      </c>
      <c r="F604">
        <f>VLOOKUP(Template!A604,Female!A:AC,29,0)</f>
        <v>18.600000000000001</v>
      </c>
    </row>
    <row r="605" spans="1:6" x14ac:dyDescent="0.3">
      <c r="A605" t="s">
        <v>48</v>
      </c>
      <c r="B605" t="s">
        <v>39</v>
      </c>
      <c r="C605" t="s">
        <v>76</v>
      </c>
      <c r="D605" t="s">
        <v>78</v>
      </c>
      <c r="E605" t="s">
        <v>103</v>
      </c>
      <c r="F605">
        <f>VLOOKUP(Template!A605,Female!A:AD,30,0)</f>
        <v>6.2</v>
      </c>
    </row>
    <row r="606" spans="1:6" x14ac:dyDescent="0.3">
      <c r="A606" t="s">
        <v>48</v>
      </c>
      <c r="B606" t="s">
        <v>39</v>
      </c>
      <c r="C606" t="s">
        <v>76</v>
      </c>
      <c r="D606" t="s">
        <v>79</v>
      </c>
      <c r="E606" t="s">
        <v>103</v>
      </c>
      <c r="F606">
        <f>VLOOKUP(Template!A606,Female!A:AE,31,0)</f>
        <v>2.8</v>
      </c>
    </row>
    <row r="607" spans="1:6" x14ac:dyDescent="0.3">
      <c r="A607" t="s">
        <v>48</v>
      </c>
      <c r="B607" t="s">
        <v>39</v>
      </c>
      <c r="C607" t="s">
        <v>76</v>
      </c>
      <c r="D607" t="s">
        <v>77</v>
      </c>
      <c r="E607" t="s">
        <v>103</v>
      </c>
      <c r="F607">
        <f>VLOOKUP(Template!A607,Female!A:AF,32,0)</f>
        <v>4.5999999999999996</v>
      </c>
    </row>
    <row r="608" spans="1:6" x14ac:dyDescent="0.3">
      <c r="A608" t="s">
        <v>48</v>
      </c>
      <c r="B608" t="s">
        <v>39</v>
      </c>
      <c r="C608" t="s">
        <v>76</v>
      </c>
      <c r="D608" t="s">
        <v>78</v>
      </c>
      <c r="E608" t="s">
        <v>104</v>
      </c>
      <c r="F608">
        <f>VLOOKUP(Template!A607,Female!A:AG,33,0)</f>
        <v>3.1</v>
      </c>
    </row>
    <row r="609" spans="1:6" x14ac:dyDescent="0.3">
      <c r="A609" t="s">
        <v>48</v>
      </c>
      <c r="B609" t="s">
        <v>39</v>
      </c>
      <c r="C609" t="s">
        <v>76</v>
      </c>
      <c r="D609" t="s">
        <v>79</v>
      </c>
      <c r="E609" t="s">
        <v>104</v>
      </c>
      <c r="F609">
        <f>VLOOKUP(Template!A607,Female!A:AH,34,0)</f>
        <v>3.9</v>
      </c>
    </row>
    <row r="610" spans="1:6" x14ac:dyDescent="0.3">
      <c r="A610" t="s">
        <v>48</v>
      </c>
      <c r="B610" t="s">
        <v>39</v>
      </c>
      <c r="C610" t="s">
        <v>76</v>
      </c>
      <c r="D610" t="s">
        <v>77</v>
      </c>
      <c r="E610" t="s">
        <v>104</v>
      </c>
      <c r="F610">
        <f>VLOOKUP(Template!A608,Female!A:AI,35,0)</f>
        <v>3.5</v>
      </c>
    </row>
    <row r="611" spans="1:6" x14ac:dyDescent="0.3">
      <c r="A611" t="s">
        <v>48</v>
      </c>
      <c r="B611" t="s">
        <v>39</v>
      </c>
      <c r="C611" t="s">
        <v>76</v>
      </c>
      <c r="D611" t="s">
        <v>78</v>
      </c>
      <c r="E611" t="s">
        <v>105</v>
      </c>
      <c r="F611">
        <f>VLOOKUP(Template!A609,Female!A:AJ,36,0)</f>
        <v>1.2</v>
      </c>
    </row>
    <row r="612" spans="1:6" x14ac:dyDescent="0.3">
      <c r="A612" t="s">
        <v>48</v>
      </c>
      <c r="B612" t="s">
        <v>39</v>
      </c>
      <c r="C612" t="s">
        <v>76</v>
      </c>
      <c r="D612" t="s">
        <v>79</v>
      </c>
      <c r="E612" t="s">
        <v>105</v>
      </c>
      <c r="F612">
        <f>VLOOKUP(Template!A610,Female!A:AK,37,0)</f>
        <v>0</v>
      </c>
    </row>
    <row r="613" spans="1:6" x14ac:dyDescent="0.3">
      <c r="A613" t="s">
        <v>48</v>
      </c>
      <c r="B613" t="s">
        <v>39</v>
      </c>
      <c r="C613" t="s">
        <v>76</v>
      </c>
      <c r="D613" t="s">
        <v>77</v>
      </c>
      <c r="E613" t="s">
        <v>105</v>
      </c>
      <c r="F613">
        <f>VLOOKUP(Template!A611,Female!A:AL,38,0)</f>
        <v>0.6</v>
      </c>
    </row>
    <row r="614" spans="1:6" x14ac:dyDescent="0.3">
      <c r="A614" t="s">
        <v>48</v>
      </c>
      <c r="B614" t="s">
        <v>40</v>
      </c>
      <c r="C614" t="s">
        <v>73</v>
      </c>
      <c r="D614" t="s">
        <v>74</v>
      </c>
      <c r="E614" t="s">
        <v>81</v>
      </c>
      <c r="F614">
        <f>VLOOKUP(Template!A614,Male!A:C,3,0)</f>
        <v>37.200000000000003</v>
      </c>
    </row>
    <row r="615" spans="1:6" x14ac:dyDescent="0.3">
      <c r="A615" t="s">
        <v>48</v>
      </c>
      <c r="B615" t="s">
        <v>40</v>
      </c>
      <c r="C615" t="s">
        <v>73</v>
      </c>
      <c r="D615" t="s">
        <v>74</v>
      </c>
      <c r="E615" t="s">
        <v>82</v>
      </c>
      <c r="F615">
        <f>VLOOKUP(Template!A615,Male!A:D,4,0)</f>
        <v>12.1</v>
      </c>
    </row>
    <row r="616" spans="1:6" x14ac:dyDescent="0.3">
      <c r="A616" t="s">
        <v>48</v>
      </c>
      <c r="B616" t="s">
        <v>40</v>
      </c>
      <c r="C616" t="s">
        <v>73</v>
      </c>
      <c r="D616" t="s">
        <v>74</v>
      </c>
      <c r="E616" t="s">
        <v>83</v>
      </c>
      <c r="F616">
        <f>VLOOKUP(Template!A616,Male!A:E,5,0)</f>
        <v>13.1</v>
      </c>
    </row>
    <row r="617" spans="1:6" x14ac:dyDescent="0.3">
      <c r="A617" t="s">
        <v>48</v>
      </c>
      <c r="B617" t="s">
        <v>40</v>
      </c>
      <c r="C617" t="s">
        <v>73</v>
      </c>
      <c r="D617" t="s">
        <v>74</v>
      </c>
      <c r="E617" t="s">
        <v>84</v>
      </c>
      <c r="F617">
        <f>VLOOKUP(Template!A617,Male!A:F,6,0)</f>
        <v>3.1</v>
      </c>
    </row>
    <row r="618" spans="1:6" x14ac:dyDescent="0.3">
      <c r="A618" t="s">
        <v>48</v>
      </c>
      <c r="B618" t="s">
        <v>40</v>
      </c>
      <c r="C618" t="s">
        <v>73</v>
      </c>
      <c r="D618" t="s">
        <v>74</v>
      </c>
      <c r="E618" t="s">
        <v>85</v>
      </c>
      <c r="F618">
        <f>VLOOKUP(Template!A618,Male!A:G,7,0)</f>
        <v>29.9</v>
      </c>
    </row>
    <row r="619" spans="1:6" x14ac:dyDescent="0.3">
      <c r="A619" t="s">
        <v>48</v>
      </c>
      <c r="B619" t="s">
        <v>40</v>
      </c>
      <c r="C619" t="s">
        <v>73</v>
      </c>
      <c r="D619" t="s">
        <v>74</v>
      </c>
      <c r="E619" t="s">
        <v>86</v>
      </c>
      <c r="F619">
        <f>VLOOKUP(Template!A619,Male!A:H,8,0)</f>
        <v>8.3000000000000007</v>
      </c>
    </row>
    <row r="620" spans="1:6" x14ac:dyDescent="0.3">
      <c r="A620" t="s">
        <v>48</v>
      </c>
      <c r="B620" t="s">
        <v>40</v>
      </c>
      <c r="C620" t="s">
        <v>73</v>
      </c>
      <c r="D620" t="s">
        <v>75</v>
      </c>
      <c r="E620" t="s">
        <v>87</v>
      </c>
      <c r="F620">
        <f>VLOOKUP(Template!A620,Male!A:I,9,0)</f>
        <v>4</v>
      </c>
    </row>
    <row r="621" spans="1:6" x14ac:dyDescent="0.3">
      <c r="A621" t="s">
        <v>48</v>
      </c>
      <c r="B621" t="s">
        <v>40</v>
      </c>
      <c r="C621" t="s">
        <v>73</v>
      </c>
      <c r="D621" t="s">
        <v>75</v>
      </c>
      <c r="E621" t="s">
        <v>88</v>
      </c>
      <c r="F621">
        <f>VLOOKUP(Template!A621,Male!A:J,10,0)</f>
        <v>0.3</v>
      </c>
    </row>
    <row r="622" spans="1:6" x14ac:dyDescent="0.3">
      <c r="A622" t="s">
        <v>48</v>
      </c>
      <c r="B622" t="s">
        <v>40</v>
      </c>
      <c r="C622" t="s">
        <v>73</v>
      </c>
      <c r="D622" t="s">
        <v>75</v>
      </c>
      <c r="E622" t="s">
        <v>89</v>
      </c>
      <c r="F622">
        <f>VLOOKUP(Template!A622,Male!A:K,11,0)</f>
        <v>11</v>
      </c>
    </row>
    <row r="623" spans="1:6" x14ac:dyDescent="0.3">
      <c r="A623" t="s">
        <v>48</v>
      </c>
      <c r="B623" t="s">
        <v>40</v>
      </c>
      <c r="C623" t="s">
        <v>73</v>
      </c>
      <c r="D623" t="s">
        <v>75</v>
      </c>
      <c r="E623" t="s">
        <v>90</v>
      </c>
      <c r="F623">
        <f>VLOOKUP(Template!A623,Male!A:L,12,0)</f>
        <v>2.9</v>
      </c>
    </row>
    <row r="624" spans="1:6" x14ac:dyDescent="0.3">
      <c r="A624" t="s">
        <v>48</v>
      </c>
      <c r="B624" t="s">
        <v>40</v>
      </c>
      <c r="C624" t="s">
        <v>73</v>
      </c>
      <c r="D624" t="s">
        <v>74</v>
      </c>
      <c r="E624" t="s">
        <v>91</v>
      </c>
      <c r="F624">
        <f>VLOOKUP(Template!A624,Male!A:M,13,0)</f>
        <v>8.1999999999999993</v>
      </c>
    </row>
    <row r="625" spans="1:6" x14ac:dyDescent="0.3">
      <c r="A625" t="s">
        <v>48</v>
      </c>
      <c r="B625" t="s">
        <v>40</v>
      </c>
      <c r="C625" t="s">
        <v>73</v>
      </c>
      <c r="D625" t="s">
        <v>74</v>
      </c>
      <c r="E625" t="s">
        <v>92</v>
      </c>
      <c r="F625">
        <f>VLOOKUP(Template!A625,Male!A:N,14,0)</f>
        <v>1.5</v>
      </c>
    </row>
    <row r="626" spans="1:6" x14ac:dyDescent="0.3">
      <c r="A626" t="s">
        <v>48</v>
      </c>
      <c r="B626" t="s">
        <v>40</v>
      </c>
      <c r="C626" t="s">
        <v>73</v>
      </c>
      <c r="D626" t="s">
        <v>74</v>
      </c>
      <c r="E626" t="s">
        <v>93</v>
      </c>
      <c r="F626">
        <f>VLOOKUP(Template!A626,Male!A:O,15,0)</f>
        <v>2.2999999999999998</v>
      </c>
    </row>
    <row r="627" spans="1:6" x14ac:dyDescent="0.3">
      <c r="A627" t="s">
        <v>48</v>
      </c>
      <c r="B627" t="s">
        <v>40</v>
      </c>
      <c r="C627" t="s">
        <v>73</v>
      </c>
      <c r="D627" t="s">
        <v>74</v>
      </c>
      <c r="E627" t="s">
        <v>94</v>
      </c>
      <c r="F627">
        <f>VLOOKUP(Template!A627,Male!A:P,16,0)</f>
        <v>0</v>
      </c>
    </row>
    <row r="628" spans="1:6" x14ac:dyDescent="0.3">
      <c r="A628" t="s">
        <v>48</v>
      </c>
      <c r="B628" t="s">
        <v>40</v>
      </c>
      <c r="C628" t="s">
        <v>73</v>
      </c>
      <c r="D628" t="s">
        <v>95</v>
      </c>
      <c r="E628" t="s">
        <v>98</v>
      </c>
      <c r="F628">
        <f>VLOOKUP(Template!A628,Male!A:Q,17,0)</f>
        <v>10.7</v>
      </c>
    </row>
    <row r="629" spans="1:6" x14ac:dyDescent="0.3">
      <c r="A629" t="s">
        <v>48</v>
      </c>
      <c r="B629" t="s">
        <v>40</v>
      </c>
      <c r="C629" t="s">
        <v>73</v>
      </c>
      <c r="D629" t="s">
        <v>95</v>
      </c>
      <c r="E629" t="s">
        <v>97</v>
      </c>
      <c r="F629">
        <f>VLOOKUP(Template!A629,Male!A:R,18,0)</f>
        <v>2.2000000000000002</v>
      </c>
    </row>
    <row r="630" spans="1:6" x14ac:dyDescent="0.3">
      <c r="A630" t="s">
        <v>48</v>
      </c>
      <c r="B630" t="s">
        <v>40</v>
      </c>
      <c r="C630" t="s">
        <v>73</v>
      </c>
      <c r="D630" t="s">
        <v>95</v>
      </c>
      <c r="E630" t="s">
        <v>99</v>
      </c>
      <c r="F630">
        <f>VLOOKUP(Template!A630,Male!A:S,19,0)</f>
        <v>1.4</v>
      </c>
    </row>
    <row r="631" spans="1:6" x14ac:dyDescent="0.3">
      <c r="A631" t="s">
        <v>48</v>
      </c>
      <c r="B631" t="s">
        <v>40</v>
      </c>
      <c r="C631" t="s">
        <v>73</v>
      </c>
      <c r="D631" t="s">
        <v>95</v>
      </c>
      <c r="E631" t="s">
        <v>96</v>
      </c>
      <c r="F631">
        <f>VLOOKUP(Template!A631,Male!A:T,20,0)</f>
        <v>0.3</v>
      </c>
    </row>
    <row r="632" spans="1:6" x14ac:dyDescent="0.3">
      <c r="A632" t="s">
        <v>48</v>
      </c>
      <c r="B632" t="s">
        <v>40</v>
      </c>
      <c r="C632" t="s">
        <v>100</v>
      </c>
      <c r="D632" t="s">
        <v>101</v>
      </c>
      <c r="E632" t="s">
        <v>81</v>
      </c>
      <c r="F632">
        <f>VLOOKUP(Template!A632,Male!A:U,21,0)</f>
        <v>14.5</v>
      </c>
    </row>
    <row r="633" spans="1:6" x14ac:dyDescent="0.3">
      <c r="A633" t="s">
        <v>48</v>
      </c>
      <c r="B633" t="s">
        <v>40</v>
      </c>
      <c r="C633" t="s">
        <v>100</v>
      </c>
      <c r="D633" t="s">
        <v>101</v>
      </c>
      <c r="E633" t="s">
        <v>82</v>
      </c>
      <c r="F633">
        <f>VLOOKUP(Template!A633,Male!A:V,22,0)</f>
        <v>2.2999999999999998</v>
      </c>
    </row>
    <row r="634" spans="1:6" x14ac:dyDescent="0.3">
      <c r="A634" t="s">
        <v>48</v>
      </c>
      <c r="B634" t="s">
        <v>40</v>
      </c>
      <c r="C634" t="s">
        <v>100</v>
      </c>
      <c r="D634" t="s">
        <v>101</v>
      </c>
      <c r="E634" t="s">
        <v>102</v>
      </c>
      <c r="F634">
        <f>VLOOKUP(Template!A634,Male!A:W,23,0)</f>
        <v>22.7</v>
      </c>
    </row>
    <row r="635" spans="1:6" x14ac:dyDescent="0.3">
      <c r="A635" t="s">
        <v>48</v>
      </c>
      <c r="B635" t="s">
        <v>40</v>
      </c>
      <c r="C635" t="s">
        <v>100</v>
      </c>
      <c r="D635" t="s">
        <v>101</v>
      </c>
      <c r="E635" t="s">
        <v>103</v>
      </c>
      <c r="F635">
        <f>VLOOKUP(Template!A635,Male!A:X,24,0)</f>
        <v>4.2</v>
      </c>
    </row>
    <row r="636" spans="1:6" x14ac:dyDescent="0.3">
      <c r="A636" t="s">
        <v>48</v>
      </c>
      <c r="B636" t="s">
        <v>40</v>
      </c>
      <c r="C636" t="s">
        <v>100</v>
      </c>
      <c r="D636" t="s">
        <v>101</v>
      </c>
      <c r="E636" t="s">
        <v>104</v>
      </c>
      <c r="F636">
        <f>VLOOKUP(Template!A636,Male!A:Y,25,0)</f>
        <v>3.7</v>
      </c>
    </row>
    <row r="637" spans="1:6" x14ac:dyDescent="0.3">
      <c r="A637" t="s">
        <v>48</v>
      </c>
      <c r="B637" t="s">
        <v>40</v>
      </c>
      <c r="C637" t="s">
        <v>100</v>
      </c>
      <c r="D637" t="s">
        <v>101</v>
      </c>
      <c r="E637" t="s">
        <v>105</v>
      </c>
      <c r="F637">
        <f>VLOOKUP(Template!A637,Male!A:Z,26,0)</f>
        <v>1.4</v>
      </c>
    </row>
    <row r="638" spans="1:6" x14ac:dyDescent="0.3">
      <c r="A638" t="s">
        <v>48</v>
      </c>
      <c r="B638" t="s">
        <v>40</v>
      </c>
      <c r="C638" t="s">
        <v>76</v>
      </c>
      <c r="D638" t="s">
        <v>78</v>
      </c>
      <c r="E638" t="s">
        <v>102</v>
      </c>
      <c r="F638">
        <f>VLOOKUP(Template!A638,Male!A:AA,27,0)</f>
        <v>22.5</v>
      </c>
    </row>
    <row r="639" spans="1:6" x14ac:dyDescent="0.3">
      <c r="A639" t="s">
        <v>48</v>
      </c>
      <c r="B639" t="s">
        <v>40</v>
      </c>
      <c r="C639" t="s">
        <v>76</v>
      </c>
      <c r="D639" t="s">
        <v>79</v>
      </c>
      <c r="E639" t="s">
        <v>102</v>
      </c>
      <c r="F639">
        <f>VLOOKUP(Template!A639,Male!A:AB,28,0)</f>
        <v>21.8</v>
      </c>
    </row>
    <row r="640" spans="1:6" x14ac:dyDescent="0.3">
      <c r="A640" t="s">
        <v>48</v>
      </c>
      <c r="B640" t="s">
        <v>40</v>
      </c>
      <c r="C640" t="s">
        <v>76</v>
      </c>
      <c r="D640" t="s">
        <v>77</v>
      </c>
      <c r="E640" t="s">
        <v>102</v>
      </c>
      <c r="F640">
        <f>VLOOKUP(Template!A640,Male!A:AC,29,0)</f>
        <v>22.2</v>
      </c>
    </row>
    <row r="641" spans="1:6" x14ac:dyDescent="0.3">
      <c r="A641" t="s">
        <v>48</v>
      </c>
      <c r="B641" t="s">
        <v>40</v>
      </c>
      <c r="C641" t="s">
        <v>76</v>
      </c>
      <c r="D641" t="s">
        <v>78</v>
      </c>
      <c r="E641" t="s">
        <v>103</v>
      </c>
      <c r="F641">
        <f>VLOOKUP(Template!A641,Male!A:AD,30,0)</f>
        <v>5</v>
      </c>
    </row>
    <row r="642" spans="1:6" x14ac:dyDescent="0.3">
      <c r="A642" t="s">
        <v>48</v>
      </c>
      <c r="B642" t="s">
        <v>40</v>
      </c>
      <c r="C642" t="s">
        <v>76</v>
      </c>
      <c r="D642" t="s">
        <v>79</v>
      </c>
      <c r="E642" t="s">
        <v>103</v>
      </c>
      <c r="F642">
        <f>VLOOKUP(Template!A642,Male!A:AE,31,0)</f>
        <v>8.1</v>
      </c>
    </row>
    <row r="643" spans="1:6" x14ac:dyDescent="0.3">
      <c r="A643" t="s">
        <v>48</v>
      </c>
      <c r="B643" t="s">
        <v>40</v>
      </c>
      <c r="C643" t="s">
        <v>76</v>
      </c>
      <c r="D643" t="s">
        <v>77</v>
      </c>
      <c r="E643" t="s">
        <v>103</v>
      </c>
      <c r="F643">
        <f>VLOOKUP(Template!A643,Male!A:AF,32,0)</f>
        <v>6.5</v>
      </c>
    </row>
    <row r="644" spans="1:6" x14ac:dyDescent="0.3">
      <c r="A644" t="s">
        <v>48</v>
      </c>
      <c r="B644" t="s">
        <v>40</v>
      </c>
      <c r="C644" t="s">
        <v>76</v>
      </c>
      <c r="D644" t="s">
        <v>78</v>
      </c>
      <c r="E644" t="s">
        <v>104</v>
      </c>
      <c r="F644">
        <f>VLOOKUP(Template!A643,Male!A:AG,33,0)</f>
        <v>6.1</v>
      </c>
    </row>
    <row r="645" spans="1:6" x14ac:dyDescent="0.3">
      <c r="A645" t="s">
        <v>48</v>
      </c>
      <c r="B645" t="s">
        <v>40</v>
      </c>
      <c r="C645" t="s">
        <v>76</v>
      </c>
      <c r="D645" t="s">
        <v>79</v>
      </c>
      <c r="E645" t="s">
        <v>104</v>
      </c>
      <c r="F645">
        <f>VLOOKUP(Template!A643,Male!A:AH,34,0)</f>
        <v>4.5</v>
      </c>
    </row>
    <row r="646" spans="1:6" x14ac:dyDescent="0.3">
      <c r="A646" t="s">
        <v>48</v>
      </c>
      <c r="B646" t="s">
        <v>40</v>
      </c>
      <c r="C646" t="s">
        <v>76</v>
      </c>
      <c r="D646" t="s">
        <v>77</v>
      </c>
      <c r="E646" t="s">
        <v>104</v>
      </c>
      <c r="F646">
        <f>VLOOKUP(Template!A644,Male!A:AI,35,0)</f>
        <v>5.3</v>
      </c>
    </row>
    <row r="647" spans="1:6" x14ac:dyDescent="0.3">
      <c r="A647" t="s">
        <v>48</v>
      </c>
      <c r="B647" t="s">
        <v>40</v>
      </c>
      <c r="C647" t="s">
        <v>76</v>
      </c>
      <c r="D647" t="s">
        <v>78</v>
      </c>
      <c r="E647" t="s">
        <v>105</v>
      </c>
      <c r="F647">
        <f>VLOOKUP(Template!A645,Male!A:AJ,36,0)</f>
        <v>2.1</v>
      </c>
    </row>
    <row r="648" spans="1:6" x14ac:dyDescent="0.3">
      <c r="A648" t="s">
        <v>48</v>
      </c>
      <c r="B648" t="s">
        <v>40</v>
      </c>
      <c r="C648" t="s">
        <v>76</v>
      </c>
      <c r="D648" t="s">
        <v>79</v>
      </c>
      <c r="E648" t="s">
        <v>105</v>
      </c>
      <c r="F648">
        <f>VLOOKUP(Template!A646,Male!A:AK,37,0)</f>
        <v>1.5</v>
      </c>
    </row>
    <row r="649" spans="1:6" x14ac:dyDescent="0.3">
      <c r="A649" t="s">
        <v>48</v>
      </c>
      <c r="B649" t="s">
        <v>40</v>
      </c>
      <c r="C649" t="s">
        <v>76</v>
      </c>
      <c r="D649" t="s">
        <v>77</v>
      </c>
      <c r="E649" t="s">
        <v>105</v>
      </c>
      <c r="F649">
        <f>VLOOKUP(Template!A647,Male!A:AL,38,0)</f>
        <v>1.8</v>
      </c>
    </row>
    <row r="650" spans="1:6" x14ac:dyDescent="0.3">
      <c r="A650" t="s">
        <v>49</v>
      </c>
      <c r="B650" t="s">
        <v>39</v>
      </c>
      <c r="C650" t="s">
        <v>73</v>
      </c>
      <c r="D650" t="s">
        <v>74</v>
      </c>
      <c r="E650" t="s">
        <v>81</v>
      </c>
      <c r="F650">
        <f>VLOOKUP(Template!A650,Female!A:C,3,0)</f>
        <v>23.6</v>
      </c>
    </row>
    <row r="651" spans="1:6" x14ac:dyDescent="0.3">
      <c r="A651" t="s">
        <v>49</v>
      </c>
      <c r="B651" t="s">
        <v>39</v>
      </c>
      <c r="C651" t="s">
        <v>73</v>
      </c>
      <c r="D651" t="s">
        <v>74</v>
      </c>
      <c r="E651" t="s">
        <v>82</v>
      </c>
      <c r="F651">
        <f>VLOOKUP(Template!A651,Female!A:D,4,0)</f>
        <v>7.9</v>
      </c>
    </row>
    <row r="652" spans="1:6" x14ac:dyDescent="0.3">
      <c r="A652" t="s">
        <v>49</v>
      </c>
      <c r="B652" t="s">
        <v>39</v>
      </c>
      <c r="C652" t="s">
        <v>73</v>
      </c>
      <c r="D652" t="s">
        <v>74</v>
      </c>
      <c r="E652" t="s">
        <v>83</v>
      </c>
      <c r="F652">
        <f>VLOOKUP(Template!A652,Female!A:E,5,0)</f>
        <v>10.6</v>
      </c>
    </row>
    <row r="653" spans="1:6" x14ac:dyDescent="0.3">
      <c r="A653" t="s">
        <v>49</v>
      </c>
      <c r="B653" t="s">
        <v>39</v>
      </c>
      <c r="C653" t="s">
        <v>73</v>
      </c>
      <c r="D653" t="s">
        <v>74</v>
      </c>
      <c r="E653" t="s">
        <v>84</v>
      </c>
      <c r="F653">
        <f>VLOOKUP(Template!A653,Female!A:F,6,0)</f>
        <v>2.7</v>
      </c>
    </row>
    <row r="654" spans="1:6" x14ac:dyDescent="0.3">
      <c r="A654" t="s">
        <v>49</v>
      </c>
      <c r="B654" t="s">
        <v>39</v>
      </c>
      <c r="C654" t="s">
        <v>73</v>
      </c>
      <c r="D654" t="s">
        <v>74</v>
      </c>
      <c r="E654" t="s">
        <v>85</v>
      </c>
      <c r="F654">
        <f>VLOOKUP(Template!A654,Female!A:G,7,0)</f>
        <v>23.2</v>
      </c>
    </row>
    <row r="655" spans="1:6" x14ac:dyDescent="0.3">
      <c r="A655" t="s">
        <v>49</v>
      </c>
      <c r="B655" t="s">
        <v>39</v>
      </c>
      <c r="C655" t="s">
        <v>73</v>
      </c>
      <c r="D655" t="s">
        <v>74</v>
      </c>
      <c r="E655" t="s">
        <v>86</v>
      </c>
      <c r="F655">
        <f>VLOOKUP(Template!A655,Female!A:H,8,0)</f>
        <v>6</v>
      </c>
    </row>
    <row r="656" spans="1:6" x14ac:dyDescent="0.3">
      <c r="A656" t="s">
        <v>49</v>
      </c>
      <c r="B656" t="s">
        <v>39</v>
      </c>
      <c r="C656" t="s">
        <v>73</v>
      </c>
      <c r="D656" t="s">
        <v>75</v>
      </c>
      <c r="E656" t="s">
        <v>87</v>
      </c>
      <c r="F656">
        <f>VLOOKUP(Template!A656,Female!A:I,9,0)</f>
        <v>3.5</v>
      </c>
    </row>
    <row r="657" spans="1:6" x14ac:dyDescent="0.3">
      <c r="A657" t="s">
        <v>49</v>
      </c>
      <c r="B657" t="s">
        <v>39</v>
      </c>
      <c r="C657" t="s">
        <v>73</v>
      </c>
      <c r="D657" t="s">
        <v>75</v>
      </c>
      <c r="E657" t="s">
        <v>88</v>
      </c>
      <c r="F657">
        <f>VLOOKUP(Template!A657,Female!A:J,10,0)</f>
        <v>1.3</v>
      </c>
    </row>
    <row r="658" spans="1:6" x14ac:dyDescent="0.3">
      <c r="A658" t="s">
        <v>49</v>
      </c>
      <c r="B658" t="s">
        <v>39</v>
      </c>
      <c r="C658" t="s">
        <v>73</v>
      </c>
      <c r="D658" t="s">
        <v>75</v>
      </c>
      <c r="E658" t="s">
        <v>89</v>
      </c>
      <c r="F658">
        <f>VLOOKUP(Template!A658,Female!A:K,11,0)</f>
        <v>9.6999999999999993</v>
      </c>
    </row>
    <row r="659" spans="1:6" x14ac:dyDescent="0.3">
      <c r="A659" t="s">
        <v>49</v>
      </c>
      <c r="B659" t="s">
        <v>39</v>
      </c>
      <c r="C659" t="s">
        <v>73</v>
      </c>
      <c r="D659" t="s">
        <v>75</v>
      </c>
      <c r="E659" t="s">
        <v>90</v>
      </c>
      <c r="F659">
        <f>VLOOKUP(Template!A659,Female!A:L,12,0)</f>
        <v>0.5</v>
      </c>
    </row>
    <row r="660" spans="1:6" x14ac:dyDescent="0.3">
      <c r="A660" t="s">
        <v>49</v>
      </c>
      <c r="B660" t="s">
        <v>39</v>
      </c>
      <c r="C660" t="s">
        <v>73</v>
      </c>
      <c r="D660" t="s">
        <v>74</v>
      </c>
      <c r="E660" t="s">
        <v>91</v>
      </c>
      <c r="F660">
        <f>VLOOKUP(Template!A660,Female!A:M,13,0)</f>
        <v>12.2</v>
      </c>
    </row>
    <row r="661" spans="1:6" x14ac:dyDescent="0.3">
      <c r="A661" t="s">
        <v>49</v>
      </c>
      <c r="B661" t="s">
        <v>39</v>
      </c>
      <c r="C661" t="s">
        <v>73</v>
      </c>
      <c r="D661" t="s">
        <v>74</v>
      </c>
      <c r="E661" t="s">
        <v>92</v>
      </c>
      <c r="F661">
        <f>VLOOKUP(Template!A661,Female!A:N,14,0)</f>
        <v>1.6</v>
      </c>
    </row>
    <row r="662" spans="1:6" x14ac:dyDescent="0.3">
      <c r="A662" t="s">
        <v>49</v>
      </c>
      <c r="B662" t="s">
        <v>39</v>
      </c>
      <c r="C662" t="s">
        <v>73</v>
      </c>
      <c r="D662" t="s">
        <v>74</v>
      </c>
      <c r="E662" t="s">
        <v>93</v>
      </c>
      <c r="F662">
        <f>VLOOKUP(Template!A662,Female!A:O,15,0)</f>
        <v>1.2</v>
      </c>
    </row>
    <row r="663" spans="1:6" x14ac:dyDescent="0.3">
      <c r="A663" t="s">
        <v>49</v>
      </c>
      <c r="B663" t="s">
        <v>39</v>
      </c>
      <c r="C663" t="s">
        <v>73</v>
      </c>
      <c r="D663" t="s">
        <v>74</v>
      </c>
      <c r="E663" t="s">
        <v>94</v>
      </c>
      <c r="F663">
        <f>VLOOKUP(Template!A663,Female!A:P,16,0)</f>
        <v>0</v>
      </c>
    </row>
    <row r="664" spans="1:6" x14ac:dyDescent="0.3">
      <c r="A664" t="s">
        <v>49</v>
      </c>
      <c r="B664" t="s">
        <v>39</v>
      </c>
      <c r="C664" t="s">
        <v>73</v>
      </c>
      <c r="D664" t="s">
        <v>95</v>
      </c>
      <c r="E664" t="s">
        <v>98</v>
      </c>
      <c r="F664">
        <f>VLOOKUP(Template!A664,Female!A:Q,17,0)</f>
        <v>11.2</v>
      </c>
    </row>
    <row r="665" spans="1:6" x14ac:dyDescent="0.3">
      <c r="A665" t="s">
        <v>49</v>
      </c>
      <c r="B665" t="s">
        <v>39</v>
      </c>
      <c r="C665" t="s">
        <v>73</v>
      </c>
      <c r="D665" t="s">
        <v>95</v>
      </c>
      <c r="E665" t="s">
        <v>97</v>
      </c>
      <c r="F665">
        <f>VLOOKUP(Template!A665,Female!A:R,18,0)</f>
        <v>0.3</v>
      </c>
    </row>
    <row r="666" spans="1:6" x14ac:dyDescent="0.3">
      <c r="A666" t="s">
        <v>49</v>
      </c>
      <c r="B666" t="s">
        <v>39</v>
      </c>
      <c r="C666" t="s">
        <v>73</v>
      </c>
      <c r="D666" t="s">
        <v>95</v>
      </c>
      <c r="E666" t="s">
        <v>99</v>
      </c>
      <c r="F666">
        <f>VLOOKUP(Template!A666,Female!A:S,19,0)</f>
        <v>2.8</v>
      </c>
    </row>
    <row r="667" spans="1:6" x14ac:dyDescent="0.3">
      <c r="A667" t="s">
        <v>49</v>
      </c>
      <c r="B667" t="s">
        <v>39</v>
      </c>
      <c r="C667" t="s">
        <v>73</v>
      </c>
      <c r="D667" t="s">
        <v>95</v>
      </c>
      <c r="E667" t="s">
        <v>96</v>
      </c>
      <c r="F667">
        <f>VLOOKUP(Template!A667,Female!A:T,20,0)</f>
        <v>0</v>
      </c>
    </row>
    <row r="668" spans="1:6" x14ac:dyDescent="0.3">
      <c r="A668" t="s">
        <v>49</v>
      </c>
      <c r="B668" t="s">
        <v>39</v>
      </c>
      <c r="C668" t="s">
        <v>100</v>
      </c>
      <c r="D668" t="s">
        <v>101</v>
      </c>
      <c r="E668" t="s">
        <v>81</v>
      </c>
      <c r="F668">
        <f>VLOOKUP(Template!A668,Female!A:U,21,0)</f>
        <v>22.5</v>
      </c>
    </row>
    <row r="669" spans="1:6" x14ac:dyDescent="0.3">
      <c r="A669" t="s">
        <v>49</v>
      </c>
      <c r="B669" t="s">
        <v>39</v>
      </c>
      <c r="C669" t="s">
        <v>100</v>
      </c>
      <c r="D669" t="s">
        <v>101</v>
      </c>
      <c r="E669" t="s">
        <v>82</v>
      </c>
      <c r="F669">
        <f>VLOOKUP(Template!A669,Female!A:V,22,0)</f>
        <v>2.6</v>
      </c>
    </row>
    <row r="670" spans="1:6" x14ac:dyDescent="0.3">
      <c r="A670" t="s">
        <v>49</v>
      </c>
      <c r="B670" t="s">
        <v>39</v>
      </c>
      <c r="C670" t="s">
        <v>100</v>
      </c>
      <c r="D670" t="s">
        <v>101</v>
      </c>
      <c r="E670" t="s">
        <v>102</v>
      </c>
      <c r="F670">
        <f>VLOOKUP(Template!A670,Female!A:W,23,0)</f>
        <v>17.899999999999999</v>
      </c>
    </row>
    <row r="671" spans="1:6" x14ac:dyDescent="0.3">
      <c r="A671" t="s">
        <v>49</v>
      </c>
      <c r="B671" t="s">
        <v>39</v>
      </c>
      <c r="C671" t="s">
        <v>100</v>
      </c>
      <c r="D671" t="s">
        <v>101</v>
      </c>
      <c r="E671" t="s">
        <v>103</v>
      </c>
      <c r="F671">
        <f>VLOOKUP(Template!A671,Female!A:X,24,0)</f>
        <v>4.3</v>
      </c>
    </row>
    <row r="672" spans="1:6" x14ac:dyDescent="0.3">
      <c r="A672" t="s">
        <v>49</v>
      </c>
      <c r="B672" t="s">
        <v>39</v>
      </c>
      <c r="C672" t="s">
        <v>100</v>
      </c>
      <c r="D672" t="s">
        <v>101</v>
      </c>
      <c r="E672" t="s">
        <v>104</v>
      </c>
      <c r="F672">
        <f>VLOOKUP(Template!A672,Female!A:Y,25,0)</f>
        <v>2.7</v>
      </c>
    </row>
    <row r="673" spans="1:6" x14ac:dyDescent="0.3">
      <c r="A673" t="s">
        <v>49</v>
      </c>
      <c r="B673" t="s">
        <v>39</v>
      </c>
      <c r="C673" t="s">
        <v>100</v>
      </c>
      <c r="D673" t="s">
        <v>101</v>
      </c>
      <c r="E673" t="s">
        <v>105</v>
      </c>
      <c r="F673">
        <f>VLOOKUP(Template!A673,Female!A:Z,26,0)</f>
        <v>1.2</v>
      </c>
    </row>
    <row r="674" spans="1:6" x14ac:dyDescent="0.3">
      <c r="A674" t="s">
        <v>49</v>
      </c>
      <c r="B674" t="s">
        <v>39</v>
      </c>
      <c r="C674" t="s">
        <v>76</v>
      </c>
      <c r="D674" t="s">
        <v>78</v>
      </c>
      <c r="E674" t="s">
        <v>102</v>
      </c>
      <c r="F674">
        <f>VLOOKUP(Template!A674,Female!A:AA,27,0)</f>
        <v>38.5</v>
      </c>
    </row>
    <row r="675" spans="1:6" x14ac:dyDescent="0.3">
      <c r="A675" t="s">
        <v>49</v>
      </c>
      <c r="B675" t="s">
        <v>39</v>
      </c>
      <c r="C675" t="s">
        <v>76</v>
      </c>
      <c r="D675" t="s">
        <v>79</v>
      </c>
      <c r="E675" t="s">
        <v>102</v>
      </c>
      <c r="F675">
        <f>VLOOKUP(Template!A675,Female!A:AB,28,0)</f>
        <v>21.6</v>
      </c>
    </row>
    <row r="676" spans="1:6" x14ac:dyDescent="0.3">
      <c r="A676" t="s">
        <v>49</v>
      </c>
      <c r="B676" t="s">
        <v>39</v>
      </c>
      <c r="C676" t="s">
        <v>76</v>
      </c>
      <c r="D676" t="s">
        <v>77</v>
      </c>
      <c r="E676" t="s">
        <v>102</v>
      </c>
      <c r="F676">
        <f>VLOOKUP(Template!A676,Female!A:AC,29,0)</f>
        <v>30.8</v>
      </c>
    </row>
    <row r="677" spans="1:6" x14ac:dyDescent="0.3">
      <c r="A677" t="s">
        <v>49</v>
      </c>
      <c r="B677" t="s">
        <v>39</v>
      </c>
      <c r="C677" t="s">
        <v>76</v>
      </c>
      <c r="D677" t="s">
        <v>78</v>
      </c>
      <c r="E677" t="s">
        <v>103</v>
      </c>
      <c r="F677">
        <f>VLOOKUP(Template!A677,Female!A:AD,30,0)</f>
        <v>16.2</v>
      </c>
    </row>
    <row r="678" spans="1:6" x14ac:dyDescent="0.3">
      <c r="A678" t="s">
        <v>49</v>
      </c>
      <c r="B678" t="s">
        <v>39</v>
      </c>
      <c r="C678" t="s">
        <v>76</v>
      </c>
      <c r="D678" t="s">
        <v>79</v>
      </c>
      <c r="E678" t="s">
        <v>103</v>
      </c>
      <c r="F678">
        <f>VLOOKUP(Template!A678,Female!A:AE,31,0)</f>
        <v>5.8</v>
      </c>
    </row>
    <row r="679" spans="1:6" x14ac:dyDescent="0.3">
      <c r="A679" t="s">
        <v>49</v>
      </c>
      <c r="B679" t="s">
        <v>39</v>
      </c>
      <c r="C679" t="s">
        <v>76</v>
      </c>
      <c r="D679" t="s">
        <v>77</v>
      </c>
      <c r="E679" t="s">
        <v>103</v>
      </c>
      <c r="F679">
        <f>VLOOKUP(Template!A679,Female!A:AF,32,0)</f>
        <v>11.5</v>
      </c>
    </row>
    <row r="680" spans="1:6" x14ac:dyDescent="0.3">
      <c r="A680" t="s">
        <v>49</v>
      </c>
      <c r="B680" t="s">
        <v>39</v>
      </c>
      <c r="C680" t="s">
        <v>76</v>
      </c>
      <c r="D680" t="s">
        <v>78</v>
      </c>
      <c r="E680" t="s">
        <v>104</v>
      </c>
      <c r="F680">
        <f>VLOOKUP(Template!A679,Female!A:AG,33,0)</f>
        <v>3.7</v>
      </c>
    </row>
    <row r="681" spans="1:6" x14ac:dyDescent="0.3">
      <c r="A681" t="s">
        <v>49</v>
      </c>
      <c r="B681" t="s">
        <v>39</v>
      </c>
      <c r="C681" t="s">
        <v>76</v>
      </c>
      <c r="D681" t="s">
        <v>79</v>
      </c>
      <c r="E681" t="s">
        <v>104</v>
      </c>
      <c r="F681">
        <f>VLOOKUP(Template!A679,Female!A:AH,34,0)</f>
        <v>2.2000000000000002</v>
      </c>
    </row>
    <row r="682" spans="1:6" x14ac:dyDescent="0.3">
      <c r="A682" t="s">
        <v>49</v>
      </c>
      <c r="B682" t="s">
        <v>39</v>
      </c>
      <c r="C682" t="s">
        <v>76</v>
      </c>
      <c r="D682" t="s">
        <v>77</v>
      </c>
      <c r="E682" t="s">
        <v>104</v>
      </c>
      <c r="F682">
        <f>VLOOKUP(Template!A680,Female!A:AI,35,0)</f>
        <v>3.1</v>
      </c>
    </row>
    <row r="683" spans="1:6" x14ac:dyDescent="0.3">
      <c r="A683" t="s">
        <v>49</v>
      </c>
      <c r="B683" t="s">
        <v>39</v>
      </c>
      <c r="C683" t="s">
        <v>76</v>
      </c>
      <c r="D683" t="s">
        <v>78</v>
      </c>
      <c r="E683" t="s">
        <v>105</v>
      </c>
      <c r="F683">
        <f>VLOOKUP(Template!A681,Female!A:AJ,36,0)</f>
        <v>1.2</v>
      </c>
    </row>
    <row r="684" spans="1:6" x14ac:dyDescent="0.3">
      <c r="A684" t="s">
        <v>49</v>
      </c>
      <c r="B684" t="s">
        <v>39</v>
      </c>
      <c r="C684" t="s">
        <v>76</v>
      </c>
      <c r="D684" t="s">
        <v>79</v>
      </c>
      <c r="E684" t="s">
        <v>105</v>
      </c>
      <c r="F684">
        <f>VLOOKUP(Template!A682,Female!A:AK,37,0)</f>
        <v>0.2</v>
      </c>
    </row>
    <row r="685" spans="1:6" x14ac:dyDescent="0.3">
      <c r="A685" t="s">
        <v>49</v>
      </c>
      <c r="B685" t="s">
        <v>39</v>
      </c>
      <c r="C685" t="s">
        <v>76</v>
      </c>
      <c r="D685" t="s">
        <v>77</v>
      </c>
      <c r="E685" t="s">
        <v>105</v>
      </c>
      <c r="F685">
        <f>VLOOKUP(Template!A683,Female!A:AL,38,0)</f>
        <v>0.8</v>
      </c>
    </row>
    <row r="686" spans="1:6" x14ac:dyDescent="0.3">
      <c r="A686" t="s">
        <v>49</v>
      </c>
      <c r="B686" t="s">
        <v>40</v>
      </c>
      <c r="C686" t="s">
        <v>73</v>
      </c>
      <c r="D686" t="s">
        <v>74</v>
      </c>
      <c r="E686" t="s">
        <v>81</v>
      </c>
      <c r="F686">
        <f>VLOOKUP(Template!A686,Male!A:C,3,0)</f>
        <v>32.700000000000003</v>
      </c>
    </row>
    <row r="687" spans="1:6" x14ac:dyDescent="0.3">
      <c r="A687" t="s">
        <v>49</v>
      </c>
      <c r="B687" t="s">
        <v>40</v>
      </c>
      <c r="C687" t="s">
        <v>73</v>
      </c>
      <c r="D687" t="s">
        <v>74</v>
      </c>
      <c r="E687" t="s">
        <v>82</v>
      </c>
      <c r="F687">
        <f>VLOOKUP(Template!A687,Male!A:D,4,0)</f>
        <v>5.7</v>
      </c>
    </row>
    <row r="688" spans="1:6" x14ac:dyDescent="0.3">
      <c r="A688" t="s">
        <v>49</v>
      </c>
      <c r="B688" t="s">
        <v>40</v>
      </c>
      <c r="C688" t="s">
        <v>73</v>
      </c>
      <c r="D688" t="s">
        <v>74</v>
      </c>
      <c r="E688" t="s">
        <v>83</v>
      </c>
      <c r="F688">
        <f>VLOOKUP(Template!A688,Male!A:E,5,0)</f>
        <v>11.5</v>
      </c>
    </row>
    <row r="689" spans="1:6" x14ac:dyDescent="0.3">
      <c r="A689" t="s">
        <v>49</v>
      </c>
      <c r="B689" t="s">
        <v>40</v>
      </c>
      <c r="C689" t="s">
        <v>73</v>
      </c>
      <c r="D689" t="s">
        <v>74</v>
      </c>
      <c r="E689" t="s">
        <v>84</v>
      </c>
      <c r="F689">
        <f>VLOOKUP(Template!A689,Male!A:F,6,0)</f>
        <v>3.4</v>
      </c>
    </row>
    <row r="690" spans="1:6" x14ac:dyDescent="0.3">
      <c r="A690" t="s">
        <v>49</v>
      </c>
      <c r="B690" t="s">
        <v>40</v>
      </c>
      <c r="C690" t="s">
        <v>73</v>
      </c>
      <c r="D690" t="s">
        <v>74</v>
      </c>
      <c r="E690" t="s">
        <v>85</v>
      </c>
      <c r="F690">
        <f>VLOOKUP(Template!A690,Male!A:G,7,0)</f>
        <v>22.1</v>
      </c>
    </row>
    <row r="691" spans="1:6" x14ac:dyDescent="0.3">
      <c r="A691" t="s">
        <v>49</v>
      </c>
      <c r="B691" t="s">
        <v>40</v>
      </c>
      <c r="C691" t="s">
        <v>73</v>
      </c>
      <c r="D691" t="s">
        <v>74</v>
      </c>
      <c r="E691" t="s">
        <v>86</v>
      </c>
      <c r="F691">
        <f>VLOOKUP(Template!A691,Male!A:H,8,0)</f>
        <v>4.9000000000000004</v>
      </c>
    </row>
    <row r="692" spans="1:6" x14ac:dyDescent="0.3">
      <c r="A692" t="s">
        <v>49</v>
      </c>
      <c r="B692" t="s">
        <v>40</v>
      </c>
      <c r="C692" t="s">
        <v>73</v>
      </c>
      <c r="D692" t="s">
        <v>75</v>
      </c>
      <c r="E692" t="s">
        <v>87</v>
      </c>
      <c r="F692">
        <f>VLOOKUP(Template!A692,Male!A:I,9,0)</f>
        <v>1.5</v>
      </c>
    </row>
    <row r="693" spans="1:6" x14ac:dyDescent="0.3">
      <c r="A693" t="s">
        <v>49</v>
      </c>
      <c r="B693" t="s">
        <v>40</v>
      </c>
      <c r="C693" t="s">
        <v>73</v>
      </c>
      <c r="D693" t="s">
        <v>75</v>
      </c>
      <c r="E693" t="s">
        <v>88</v>
      </c>
      <c r="F693">
        <f>VLOOKUP(Template!A693,Male!A:J,10,0)</f>
        <v>0</v>
      </c>
    </row>
    <row r="694" spans="1:6" x14ac:dyDescent="0.3">
      <c r="A694" t="s">
        <v>49</v>
      </c>
      <c r="B694" t="s">
        <v>40</v>
      </c>
      <c r="C694" t="s">
        <v>73</v>
      </c>
      <c r="D694" t="s">
        <v>75</v>
      </c>
      <c r="E694" t="s">
        <v>89</v>
      </c>
      <c r="F694">
        <f>VLOOKUP(Template!A694,Male!A:K,11,0)</f>
        <v>5.7</v>
      </c>
    </row>
    <row r="695" spans="1:6" x14ac:dyDescent="0.3">
      <c r="A695" t="s">
        <v>49</v>
      </c>
      <c r="B695" t="s">
        <v>40</v>
      </c>
      <c r="C695" t="s">
        <v>73</v>
      </c>
      <c r="D695" t="s">
        <v>75</v>
      </c>
      <c r="E695" t="s">
        <v>90</v>
      </c>
      <c r="F695">
        <f>VLOOKUP(Template!A695,Male!A:L,12,0)</f>
        <v>0.9</v>
      </c>
    </row>
    <row r="696" spans="1:6" x14ac:dyDescent="0.3">
      <c r="A696" t="s">
        <v>49</v>
      </c>
      <c r="B696" t="s">
        <v>40</v>
      </c>
      <c r="C696" t="s">
        <v>73</v>
      </c>
      <c r="D696" t="s">
        <v>74</v>
      </c>
      <c r="E696" t="s">
        <v>91</v>
      </c>
      <c r="F696">
        <f>VLOOKUP(Template!A696,Male!A:M,13,0)</f>
        <v>9.3000000000000007</v>
      </c>
    </row>
    <row r="697" spans="1:6" x14ac:dyDescent="0.3">
      <c r="A697" t="s">
        <v>49</v>
      </c>
      <c r="B697" t="s">
        <v>40</v>
      </c>
      <c r="C697" t="s">
        <v>73</v>
      </c>
      <c r="D697" t="s">
        <v>74</v>
      </c>
      <c r="E697" t="s">
        <v>92</v>
      </c>
      <c r="F697">
        <f>VLOOKUP(Template!A697,Male!A:N,14,0)</f>
        <v>0.3</v>
      </c>
    </row>
    <row r="698" spans="1:6" x14ac:dyDescent="0.3">
      <c r="A698" t="s">
        <v>49</v>
      </c>
      <c r="B698" t="s">
        <v>40</v>
      </c>
      <c r="C698" t="s">
        <v>73</v>
      </c>
      <c r="D698" t="s">
        <v>74</v>
      </c>
      <c r="E698" t="s">
        <v>93</v>
      </c>
      <c r="F698">
        <f>VLOOKUP(Template!A698,Male!A:O,15,0)</f>
        <v>0.1</v>
      </c>
    </row>
    <row r="699" spans="1:6" x14ac:dyDescent="0.3">
      <c r="A699" t="s">
        <v>49</v>
      </c>
      <c r="B699" t="s">
        <v>40</v>
      </c>
      <c r="C699" t="s">
        <v>73</v>
      </c>
      <c r="D699" t="s">
        <v>74</v>
      </c>
      <c r="E699" t="s">
        <v>94</v>
      </c>
      <c r="F699">
        <f>VLOOKUP(Template!A699,Male!A:P,16,0)</f>
        <v>0</v>
      </c>
    </row>
    <row r="700" spans="1:6" x14ac:dyDescent="0.3">
      <c r="A700" t="s">
        <v>49</v>
      </c>
      <c r="B700" t="s">
        <v>40</v>
      </c>
      <c r="C700" t="s">
        <v>73</v>
      </c>
      <c r="D700" t="s">
        <v>95</v>
      </c>
      <c r="E700" t="s">
        <v>98</v>
      </c>
      <c r="F700">
        <f>VLOOKUP(Template!A700,Male!A:Q,17,0)</f>
        <v>9</v>
      </c>
    </row>
    <row r="701" spans="1:6" x14ac:dyDescent="0.3">
      <c r="A701" t="s">
        <v>49</v>
      </c>
      <c r="B701" t="s">
        <v>40</v>
      </c>
      <c r="C701" t="s">
        <v>73</v>
      </c>
      <c r="D701" t="s">
        <v>95</v>
      </c>
      <c r="E701" t="s">
        <v>97</v>
      </c>
      <c r="F701">
        <f>VLOOKUP(Template!A701,Male!A:R,18,0)</f>
        <v>1.4</v>
      </c>
    </row>
    <row r="702" spans="1:6" x14ac:dyDescent="0.3">
      <c r="A702" t="s">
        <v>49</v>
      </c>
      <c r="B702" t="s">
        <v>40</v>
      </c>
      <c r="C702" t="s">
        <v>73</v>
      </c>
      <c r="D702" t="s">
        <v>95</v>
      </c>
      <c r="E702" t="s">
        <v>99</v>
      </c>
      <c r="F702">
        <f>VLOOKUP(Template!A702,Male!A:S,19,0)</f>
        <v>1.4</v>
      </c>
    </row>
    <row r="703" spans="1:6" x14ac:dyDescent="0.3">
      <c r="A703" t="s">
        <v>49</v>
      </c>
      <c r="B703" t="s">
        <v>40</v>
      </c>
      <c r="C703" t="s">
        <v>73</v>
      </c>
      <c r="D703" t="s">
        <v>95</v>
      </c>
      <c r="E703" t="s">
        <v>96</v>
      </c>
      <c r="F703">
        <f>VLOOKUP(Template!A703,Male!A:T,20,0)</f>
        <v>0</v>
      </c>
    </row>
    <row r="704" spans="1:6" x14ac:dyDescent="0.3">
      <c r="A704" t="s">
        <v>49</v>
      </c>
      <c r="B704" t="s">
        <v>40</v>
      </c>
      <c r="C704" t="s">
        <v>100</v>
      </c>
      <c r="D704" t="s">
        <v>101</v>
      </c>
      <c r="E704" t="s">
        <v>81</v>
      </c>
      <c r="F704">
        <f>VLOOKUP(Template!A704,Male!A:U,21,0)</f>
        <v>17.8</v>
      </c>
    </row>
    <row r="705" spans="1:6" x14ac:dyDescent="0.3">
      <c r="A705" t="s">
        <v>49</v>
      </c>
      <c r="B705" t="s">
        <v>40</v>
      </c>
      <c r="C705" t="s">
        <v>100</v>
      </c>
      <c r="D705" t="s">
        <v>101</v>
      </c>
      <c r="E705" t="s">
        <v>82</v>
      </c>
      <c r="F705">
        <f>VLOOKUP(Template!A705,Male!A:V,22,0)</f>
        <v>3.7</v>
      </c>
    </row>
    <row r="706" spans="1:6" x14ac:dyDescent="0.3">
      <c r="A706" t="s">
        <v>49</v>
      </c>
      <c r="B706" t="s">
        <v>40</v>
      </c>
      <c r="C706" t="s">
        <v>100</v>
      </c>
      <c r="D706" t="s">
        <v>101</v>
      </c>
      <c r="E706" t="s">
        <v>102</v>
      </c>
      <c r="F706">
        <f>VLOOKUP(Template!A706,Male!A:W,23,0)</f>
        <v>27</v>
      </c>
    </row>
    <row r="707" spans="1:6" x14ac:dyDescent="0.3">
      <c r="A707" t="s">
        <v>49</v>
      </c>
      <c r="B707" t="s">
        <v>40</v>
      </c>
      <c r="C707" t="s">
        <v>100</v>
      </c>
      <c r="D707" t="s">
        <v>101</v>
      </c>
      <c r="E707" t="s">
        <v>103</v>
      </c>
      <c r="F707">
        <f>VLOOKUP(Template!A707,Male!A:X,24,0)</f>
        <v>4.9000000000000004</v>
      </c>
    </row>
    <row r="708" spans="1:6" x14ac:dyDescent="0.3">
      <c r="A708" t="s">
        <v>49</v>
      </c>
      <c r="B708" t="s">
        <v>40</v>
      </c>
      <c r="C708" t="s">
        <v>100</v>
      </c>
      <c r="D708" t="s">
        <v>101</v>
      </c>
      <c r="E708" t="s">
        <v>104</v>
      </c>
      <c r="F708">
        <f>VLOOKUP(Template!A708,Male!A:Y,25,0)</f>
        <v>5.0999999999999996</v>
      </c>
    </row>
    <row r="709" spans="1:6" x14ac:dyDescent="0.3">
      <c r="A709" t="s">
        <v>49</v>
      </c>
      <c r="B709" t="s">
        <v>40</v>
      </c>
      <c r="C709" t="s">
        <v>100</v>
      </c>
      <c r="D709" t="s">
        <v>101</v>
      </c>
      <c r="E709" t="s">
        <v>105</v>
      </c>
      <c r="F709">
        <f>VLOOKUP(Template!A709,Male!A:Z,26,0)</f>
        <v>1.2</v>
      </c>
    </row>
    <row r="710" spans="1:6" x14ac:dyDescent="0.3">
      <c r="A710" t="s">
        <v>49</v>
      </c>
      <c r="B710" t="s">
        <v>40</v>
      </c>
      <c r="C710" t="s">
        <v>76</v>
      </c>
      <c r="D710" t="s">
        <v>78</v>
      </c>
      <c r="E710" t="s">
        <v>102</v>
      </c>
      <c r="F710">
        <f>VLOOKUP(Template!A710,Male!A:AA,27,0)</f>
        <v>30.1</v>
      </c>
    </row>
    <row r="711" spans="1:6" x14ac:dyDescent="0.3">
      <c r="A711" t="s">
        <v>49</v>
      </c>
      <c r="B711" t="s">
        <v>40</v>
      </c>
      <c r="C711" t="s">
        <v>76</v>
      </c>
      <c r="D711" t="s">
        <v>79</v>
      </c>
      <c r="E711" t="s">
        <v>102</v>
      </c>
      <c r="F711">
        <f>VLOOKUP(Template!A711,Male!A:AB,28,0)</f>
        <v>32.700000000000003</v>
      </c>
    </row>
    <row r="712" spans="1:6" x14ac:dyDescent="0.3">
      <c r="A712" t="s">
        <v>49</v>
      </c>
      <c r="B712" t="s">
        <v>40</v>
      </c>
      <c r="C712" t="s">
        <v>76</v>
      </c>
      <c r="D712" t="s">
        <v>77</v>
      </c>
      <c r="E712" t="s">
        <v>102</v>
      </c>
      <c r="F712">
        <f>VLOOKUP(Template!A712,Male!A:AC,29,0)</f>
        <v>31.4</v>
      </c>
    </row>
    <row r="713" spans="1:6" x14ac:dyDescent="0.3">
      <c r="A713" t="s">
        <v>49</v>
      </c>
      <c r="B713" t="s">
        <v>40</v>
      </c>
      <c r="C713" t="s">
        <v>76</v>
      </c>
      <c r="D713" t="s">
        <v>78</v>
      </c>
      <c r="E713" t="s">
        <v>103</v>
      </c>
      <c r="F713">
        <f>VLOOKUP(Template!A713,Male!A:AD,30,0)</f>
        <v>9.5</v>
      </c>
    </row>
    <row r="714" spans="1:6" x14ac:dyDescent="0.3">
      <c r="A714" t="s">
        <v>49</v>
      </c>
      <c r="B714" t="s">
        <v>40</v>
      </c>
      <c r="C714" t="s">
        <v>76</v>
      </c>
      <c r="D714" t="s">
        <v>79</v>
      </c>
      <c r="E714" t="s">
        <v>103</v>
      </c>
      <c r="F714">
        <f>VLOOKUP(Template!A714,Male!A:AE,31,0)</f>
        <v>7</v>
      </c>
    </row>
    <row r="715" spans="1:6" x14ac:dyDescent="0.3">
      <c r="A715" t="s">
        <v>49</v>
      </c>
      <c r="B715" t="s">
        <v>40</v>
      </c>
      <c r="C715" t="s">
        <v>76</v>
      </c>
      <c r="D715" t="s">
        <v>77</v>
      </c>
      <c r="E715" t="s">
        <v>103</v>
      </c>
      <c r="F715">
        <f>VLOOKUP(Template!A715,Male!A:AF,32,0)</f>
        <v>8.3000000000000007</v>
      </c>
    </row>
    <row r="716" spans="1:6" x14ac:dyDescent="0.3">
      <c r="A716" t="s">
        <v>49</v>
      </c>
      <c r="B716" t="s">
        <v>40</v>
      </c>
      <c r="C716" t="s">
        <v>76</v>
      </c>
      <c r="D716" t="s">
        <v>78</v>
      </c>
      <c r="E716" t="s">
        <v>104</v>
      </c>
      <c r="F716">
        <f>VLOOKUP(Template!A715,Male!A:AG,33,0)</f>
        <v>12</v>
      </c>
    </row>
    <row r="717" spans="1:6" x14ac:dyDescent="0.3">
      <c r="A717" t="s">
        <v>49</v>
      </c>
      <c r="B717" t="s">
        <v>40</v>
      </c>
      <c r="C717" t="s">
        <v>76</v>
      </c>
      <c r="D717" t="s">
        <v>79</v>
      </c>
      <c r="E717" t="s">
        <v>104</v>
      </c>
      <c r="F717">
        <f>VLOOKUP(Template!A715,Male!A:AH,34,0)</f>
        <v>3.6</v>
      </c>
    </row>
    <row r="718" spans="1:6" x14ac:dyDescent="0.3">
      <c r="A718" t="s">
        <v>49</v>
      </c>
      <c r="B718" t="s">
        <v>40</v>
      </c>
      <c r="C718" t="s">
        <v>76</v>
      </c>
      <c r="D718" t="s">
        <v>77</v>
      </c>
      <c r="E718" t="s">
        <v>104</v>
      </c>
      <c r="F718">
        <f>VLOOKUP(Template!A716,Male!A:AI,35,0)</f>
        <v>7.9</v>
      </c>
    </row>
    <row r="719" spans="1:6" x14ac:dyDescent="0.3">
      <c r="A719" t="s">
        <v>49</v>
      </c>
      <c r="B719" t="s">
        <v>40</v>
      </c>
      <c r="C719" t="s">
        <v>76</v>
      </c>
      <c r="D719" t="s">
        <v>78</v>
      </c>
      <c r="E719" t="s">
        <v>105</v>
      </c>
      <c r="F719">
        <f>VLOOKUP(Template!A717,Male!A:AJ,36,0)</f>
        <v>1.7</v>
      </c>
    </row>
    <row r="720" spans="1:6" x14ac:dyDescent="0.3">
      <c r="A720" t="s">
        <v>49</v>
      </c>
      <c r="B720" t="s">
        <v>40</v>
      </c>
      <c r="C720" t="s">
        <v>76</v>
      </c>
      <c r="D720" t="s">
        <v>79</v>
      </c>
      <c r="E720" t="s">
        <v>105</v>
      </c>
      <c r="F720">
        <f>VLOOKUP(Template!A718,Male!A:AK,37,0)</f>
        <v>1.3</v>
      </c>
    </row>
    <row r="721" spans="1:6" x14ac:dyDescent="0.3">
      <c r="A721" t="s">
        <v>49</v>
      </c>
      <c r="B721" t="s">
        <v>40</v>
      </c>
      <c r="C721" t="s">
        <v>76</v>
      </c>
      <c r="D721" t="s">
        <v>77</v>
      </c>
      <c r="E721" t="s">
        <v>105</v>
      </c>
      <c r="F721">
        <f>VLOOKUP(Template!A719,Male!A:AL,38,0)</f>
        <v>1.5</v>
      </c>
    </row>
    <row r="722" spans="1:6" x14ac:dyDescent="0.3">
      <c r="A722" t="s">
        <v>50</v>
      </c>
      <c r="B722" t="s">
        <v>39</v>
      </c>
      <c r="C722" t="s">
        <v>73</v>
      </c>
      <c r="D722" t="s">
        <v>74</v>
      </c>
      <c r="E722" t="s">
        <v>81</v>
      </c>
      <c r="F722">
        <f>VLOOKUP(Template!A722,Female!A:C,3,0)</f>
        <v>13.8</v>
      </c>
    </row>
    <row r="723" spans="1:6" x14ac:dyDescent="0.3">
      <c r="A723" t="s">
        <v>50</v>
      </c>
      <c r="B723" t="s">
        <v>39</v>
      </c>
      <c r="C723" t="s">
        <v>73</v>
      </c>
      <c r="D723" t="s">
        <v>74</v>
      </c>
      <c r="E723" t="s">
        <v>82</v>
      </c>
      <c r="F723">
        <f>VLOOKUP(Template!A723,Female!A:D,4,0)</f>
        <v>5.0999999999999996</v>
      </c>
    </row>
    <row r="724" spans="1:6" x14ac:dyDescent="0.3">
      <c r="A724" t="s">
        <v>50</v>
      </c>
      <c r="B724" t="s">
        <v>39</v>
      </c>
      <c r="C724" t="s">
        <v>73</v>
      </c>
      <c r="D724" t="s">
        <v>74</v>
      </c>
      <c r="E724" t="s">
        <v>83</v>
      </c>
      <c r="F724">
        <f>VLOOKUP(Template!A724,Female!A:E,5,0)</f>
        <v>16.7</v>
      </c>
    </row>
    <row r="725" spans="1:6" x14ac:dyDescent="0.3">
      <c r="A725" t="s">
        <v>50</v>
      </c>
      <c r="B725" t="s">
        <v>39</v>
      </c>
      <c r="C725" t="s">
        <v>73</v>
      </c>
      <c r="D725" t="s">
        <v>74</v>
      </c>
      <c r="E725" t="s">
        <v>84</v>
      </c>
      <c r="F725">
        <f>VLOOKUP(Template!A725,Female!A:F,6,0)</f>
        <v>6.1</v>
      </c>
    </row>
    <row r="726" spans="1:6" x14ac:dyDescent="0.3">
      <c r="A726" t="s">
        <v>50</v>
      </c>
      <c r="B726" t="s">
        <v>39</v>
      </c>
      <c r="C726" t="s">
        <v>73</v>
      </c>
      <c r="D726" t="s">
        <v>74</v>
      </c>
      <c r="E726" t="s">
        <v>85</v>
      </c>
      <c r="F726">
        <f>VLOOKUP(Template!A726,Female!A:G,7,0)</f>
        <v>10.1</v>
      </c>
    </row>
    <row r="727" spans="1:6" x14ac:dyDescent="0.3">
      <c r="A727" t="s">
        <v>50</v>
      </c>
      <c r="B727" t="s">
        <v>39</v>
      </c>
      <c r="C727" t="s">
        <v>73</v>
      </c>
      <c r="D727" t="s">
        <v>74</v>
      </c>
      <c r="E727" t="s">
        <v>86</v>
      </c>
      <c r="F727">
        <f>VLOOKUP(Template!A727,Female!A:H,8,0)</f>
        <v>2.8</v>
      </c>
    </row>
    <row r="728" spans="1:6" x14ac:dyDescent="0.3">
      <c r="A728" t="s">
        <v>50</v>
      </c>
      <c r="B728" t="s">
        <v>39</v>
      </c>
      <c r="C728" t="s">
        <v>73</v>
      </c>
      <c r="D728" t="s">
        <v>75</v>
      </c>
      <c r="E728" t="s">
        <v>87</v>
      </c>
      <c r="F728">
        <f>VLOOKUP(Template!A728,Female!A:I,9,0)</f>
        <v>6.4</v>
      </c>
    </row>
    <row r="729" spans="1:6" x14ac:dyDescent="0.3">
      <c r="A729" t="s">
        <v>50</v>
      </c>
      <c r="B729" t="s">
        <v>39</v>
      </c>
      <c r="C729" t="s">
        <v>73</v>
      </c>
      <c r="D729" t="s">
        <v>75</v>
      </c>
      <c r="E729" t="s">
        <v>88</v>
      </c>
      <c r="F729">
        <f>VLOOKUP(Template!A729,Female!A:J,10,0)</f>
        <v>2.6</v>
      </c>
    </row>
    <row r="730" spans="1:6" x14ac:dyDescent="0.3">
      <c r="A730" t="s">
        <v>50</v>
      </c>
      <c r="B730" t="s">
        <v>39</v>
      </c>
      <c r="C730" t="s">
        <v>73</v>
      </c>
      <c r="D730" t="s">
        <v>75</v>
      </c>
      <c r="E730" t="s">
        <v>89</v>
      </c>
      <c r="F730">
        <f>VLOOKUP(Template!A730,Female!A:K,11,0)</f>
        <v>8.8000000000000007</v>
      </c>
    </row>
    <row r="731" spans="1:6" x14ac:dyDescent="0.3">
      <c r="A731" t="s">
        <v>50</v>
      </c>
      <c r="B731" t="s">
        <v>39</v>
      </c>
      <c r="C731" t="s">
        <v>73</v>
      </c>
      <c r="D731" t="s">
        <v>75</v>
      </c>
      <c r="E731" t="s">
        <v>90</v>
      </c>
      <c r="F731">
        <f>VLOOKUP(Template!A731,Female!A:L,12,0)</f>
        <v>3.4</v>
      </c>
    </row>
    <row r="732" spans="1:6" x14ac:dyDescent="0.3">
      <c r="A732" t="s">
        <v>50</v>
      </c>
      <c r="B732" t="s">
        <v>39</v>
      </c>
      <c r="C732" t="s">
        <v>73</v>
      </c>
      <c r="D732" t="s">
        <v>74</v>
      </c>
      <c r="E732" t="s">
        <v>91</v>
      </c>
      <c r="F732">
        <f>VLOOKUP(Template!A732,Female!A:M,13,0)</f>
        <v>24.8</v>
      </c>
    </row>
    <row r="733" spans="1:6" x14ac:dyDescent="0.3">
      <c r="A733" t="s">
        <v>50</v>
      </c>
      <c r="B733" t="s">
        <v>39</v>
      </c>
      <c r="C733" t="s">
        <v>73</v>
      </c>
      <c r="D733" t="s">
        <v>74</v>
      </c>
      <c r="E733" t="s">
        <v>92</v>
      </c>
      <c r="F733">
        <f>VLOOKUP(Template!A733,Female!A:N,14,0)</f>
        <v>5.8</v>
      </c>
    </row>
    <row r="734" spans="1:6" x14ac:dyDescent="0.3">
      <c r="A734" t="s">
        <v>50</v>
      </c>
      <c r="B734" t="s">
        <v>39</v>
      </c>
      <c r="C734" t="s">
        <v>73</v>
      </c>
      <c r="D734" t="s">
        <v>74</v>
      </c>
      <c r="E734" t="s">
        <v>93</v>
      </c>
      <c r="F734">
        <f>VLOOKUP(Template!A734,Female!A:O,15,0)</f>
        <v>0.7</v>
      </c>
    </row>
    <row r="735" spans="1:6" x14ac:dyDescent="0.3">
      <c r="A735" t="s">
        <v>50</v>
      </c>
      <c r="B735" t="s">
        <v>39</v>
      </c>
      <c r="C735" t="s">
        <v>73</v>
      </c>
      <c r="D735" t="s">
        <v>74</v>
      </c>
      <c r="E735" t="s">
        <v>94</v>
      </c>
      <c r="F735">
        <f>VLOOKUP(Template!A735,Female!A:P,16,0)</f>
        <v>0</v>
      </c>
    </row>
    <row r="736" spans="1:6" x14ac:dyDescent="0.3">
      <c r="A736" t="s">
        <v>50</v>
      </c>
      <c r="B736" t="s">
        <v>39</v>
      </c>
      <c r="C736" t="s">
        <v>73</v>
      </c>
      <c r="D736" t="s">
        <v>95</v>
      </c>
      <c r="E736" t="s">
        <v>98</v>
      </c>
      <c r="F736">
        <f>VLOOKUP(Template!A736,Female!A:Q,17,0)</f>
        <v>17.399999999999999</v>
      </c>
    </row>
    <row r="737" spans="1:6" x14ac:dyDescent="0.3">
      <c r="A737" t="s">
        <v>50</v>
      </c>
      <c r="B737" t="s">
        <v>39</v>
      </c>
      <c r="C737" t="s">
        <v>73</v>
      </c>
      <c r="D737" t="s">
        <v>95</v>
      </c>
      <c r="E737" t="s">
        <v>97</v>
      </c>
      <c r="F737">
        <f>VLOOKUP(Template!A737,Female!A:R,18,0)</f>
        <v>1.2</v>
      </c>
    </row>
    <row r="738" spans="1:6" x14ac:dyDescent="0.3">
      <c r="A738" t="s">
        <v>50</v>
      </c>
      <c r="B738" t="s">
        <v>39</v>
      </c>
      <c r="C738" t="s">
        <v>73</v>
      </c>
      <c r="D738" t="s">
        <v>95</v>
      </c>
      <c r="E738" t="s">
        <v>99</v>
      </c>
      <c r="F738">
        <f>VLOOKUP(Template!A738,Female!A:S,19,0)</f>
        <v>1.1000000000000001</v>
      </c>
    </row>
    <row r="739" spans="1:6" x14ac:dyDescent="0.3">
      <c r="A739" t="s">
        <v>50</v>
      </c>
      <c r="B739" t="s">
        <v>39</v>
      </c>
      <c r="C739" t="s">
        <v>73</v>
      </c>
      <c r="D739" t="s">
        <v>95</v>
      </c>
      <c r="E739" t="s">
        <v>96</v>
      </c>
      <c r="F739">
        <f>VLOOKUP(Template!A739,Female!A:T,20,0)</f>
        <v>0</v>
      </c>
    </row>
    <row r="740" spans="1:6" x14ac:dyDescent="0.3">
      <c r="A740" t="s">
        <v>50</v>
      </c>
      <c r="B740" t="s">
        <v>39</v>
      </c>
      <c r="C740" t="s">
        <v>100</v>
      </c>
      <c r="D740" t="s">
        <v>101</v>
      </c>
      <c r="E740" t="s">
        <v>81</v>
      </c>
      <c r="F740">
        <f>VLOOKUP(Template!A740,Female!A:U,21,0)</f>
        <v>13.1</v>
      </c>
    </row>
    <row r="741" spans="1:6" x14ac:dyDescent="0.3">
      <c r="A741" t="s">
        <v>50</v>
      </c>
      <c r="B741" t="s">
        <v>39</v>
      </c>
      <c r="C741" t="s">
        <v>100</v>
      </c>
      <c r="D741" t="s">
        <v>101</v>
      </c>
      <c r="E741" t="s">
        <v>82</v>
      </c>
      <c r="F741">
        <f>VLOOKUP(Template!A741,Female!A:V,22,0)</f>
        <v>5.3</v>
      </c>
    </row>
    <row r="742" spans="1:6" x14ac:dyDescent="0.3">
      <c r="A742" t="s">
        <v>50</v>
      </c>
      <c r="B742" t="s">
        <v>39</v>
      </c>
      <c r="C742" t="s">
        <v>100</v>
      </c>
      <c r="D742" t="s">
        <v>101</v>
      </c>
      <c r="E742" t="s">
        <v>102</v>
      </c>
      <c r="F742">
        <f>VLOOKUP(Template!A742,Female!A:W,23,0)</f>
        <v>15.7</v>
      </c>
    </row>
    <row r="743" spans="1:6" x14ac:dyDescent="0.3">
      <c r="A743" t="s">
        <v>50</v>
      </c>
      <c r="B743" t="s">
        <v>39</v>
      </c>
      <c r="C743" t="s">
        <v>100</v>
      </c>
      <c r="D743" t="s">
        <v>101</v>
      </c>
      <c r="E743" t="s">
        <v>103</v>
      </c>
      <c r="F743">
        <f>VLOOKUP(Template!A743,Female!A:X,24,0)</f>
        <v>6.4</v>
      </c>
    </row>
    <row r="744" spans="1:6" x14ac:dyDescent="0.3">
      <c r="A744" t="s">
        <v>50</v>
      </c>
      <c r="B744" t="s">
        <v>39</v>
      </c>
      <c r="C744" t="s">
        <v>100</v>
      </c>
      <c r="D744" t="s">
        <v>101</v>
      </c>
      <c r="E744" t="s">
        <v>104</v>
      </c>
      <c r="F744">
        <f>VLOOKUP(Template!A744,Female!A:Y,25,0)</f>
        <v>8.4</v>
      </c>
    </row>
    <row r="745" spans="1:6" x14ac:dyDescent="0.3">
      <c r="A745" t="s">
        <v>50</v>
      </c>
      <c r="B745" t="s">
        <v>39</v>
      </c>
      <c r="C745" t="s">
        <v>100</v>
      </c>
      <c r="D745" t="s">
        <v>101</v>
      </c>
      <c r="E745" t="s">
        <v>105</v>
      </c>
      <c r="F745">
        <f>VLOOKUP(Template!A745,Female!A:Z,26,0)</f>
        <v>2.6</v>
      </c>
    </row>
    <row r="746" spans="1:6" x14ac:dyDescent="0.3">
      <c r="A746" t="s">
        <v>50</v>
      </c>
      <c r="B746" t="s">
        <v>39</v>
      </c>
      <c r="C746" t="s">
        <v>76</v>
      </c>
      <c r="D746" t="s">
        <v>78</v>
      </c>
      <c r="E746" t="s">
        <v>102</v>
      </c>
      <c r="F746">
        <f>VLOOKUP(Template!A746,Female!A:AA,27,0)</f>
        <v>16.600000000000001</v>
      </c>
    </row>
    <row r="747" spans="1:6" x14ac:dyDescent="0.3">
      <c r="A747" t="s">
        <v>50</v>
      </c>
      <c r="B747" t="s">
        <v>39</v>
      </c>
      <c r="C747" t="s">
        <v>76</v>
      </c>
      <c r="D747" t="s">
        <v>79</v>
      </c>
      <c r="E747" t="s">
        <v>102</v>
      </c>
      <c r="F747">
        <f>VLOOKUP(Template!A747,Female!A:AB,28,0)</f>
        <v>4.5999999999999996</v>
      </c>
    </row>
    <row r="748" spans="1:6" x14ac:dyDescent="0.3">
      <c r="A748" t="s">
        <v>50</v>
      </c>
      <c r="B748" t="s">
        <v>39</v>
      </c>
      <c r="C748" t="s">
        <v>76</v>
      </c>
      <c r="D748" t="s">
        <v>77</v>
      </c>
      <c r="E748" t="s">
        <v>102</v>
      </c>
      <c r="F748">
        <f>VLOOKUP(Template!A748,Female!A:AC,29,0)</f>
        <v>11.4</v>
      </c>
    </row>
    <row r="749" spans="1:6" x14ac:dyDescent="0.3">
      <c r="A749" t="s">
        <v>50</v>
      </c>
      <c r="B749" t="s">
        <v>39</v>
      </c>
      <c r="C749" t="s">
        <v>76</v>
      </c>
      <c r="D749" t="s">
        <v>78</v>
      </c>
      <c r="E749" t="s">
        <v>103</v>
      </c>
      <c r="F749">
        <f>VLOOKUP(Template!A749,Female!A:AD,30,0)</f>
        <v>3.6</v>
      </c>
    </row>
    <row r="750" spans="1:6" x14ac:dyDescent="0.3">
      <c r="A750" t="s">
        <v>50</v>
      </c>
      <c r="B750" t="s">
        <v>39</v>
      </c>
      <c r="C750" t="s">
        <v>76</v>
      </c>
      <c r="D750" t="s">
        <v>79</v>
      </c>
      <c r="E750" t="s">
        <v>103</v>
      </c>
      <c r="F750">
        <f>VLOOKUP(Template!A750,Female!A:AE,31,0)</f>
        <v>0.1</v>
      </c>
    </row>
    <row r="751" spans="1:6" x14ac:dyDescent="0.3">
      <c r="A751" t="s">
        <v>50</v>
      </c>
      <c r="B751" t="s">
        <v>39</v>
      </c>
      <c r="C751" t="s">
        <v>76</v>
      </c>
      <c r="D751" t="s">
        <v>77</v>
      </c>
      <c r="E751" t="s">
        <v>103</v>
      </c>
      <c r="F751">
        <f>VLOOKUP(Template!A751,Female!A:AF,32,0)</f>
        <v>2.1</v>
      </c>
    </row>
    <row r="752" spans="1:6" x14ac:dyDescent="0.3">
      <c r="A752" t="s">
        <v>50</v>
      </c>
      <c r="B752" t="s">
        <v>39</v>
      </c>
      <c r="C752" t="s">
        <v>76</v>
      </c>
      <c r="D752" t="s">
        <v>78</v>
      </c>
      <c r="E752" t="s">
        <v>104</v>
      </c>
      <c r="F752">
        <f>VLOOKUP(Template!A751,Female!A:AG,33,0)</f>
        <v>7.9</v>
      </c>
    </row>
    <row r="753" spans="1:6" x14ac:dyDescent="0.3">
      <c r="A753" t="s">
        <v>50</v>
      </c>
      <c r="B753" t="s">
        <v>39</v>
      </c>
      <c r="C753" t="s">
        <v>76</v>
      </c>
      <c r="D753" t="s">
        <v>79</v>
      </c>
      <c r="E753" t="s">
        <v>104</v>
      </c>
      <c r="F753">
        <f>VLOOKUP(Template!A751,Female!A:AH,34,0)</f>
        <v>9.3000000000000007</v>
      </c>
    </row>
    <row r="754" spans="1:6" x14ac:dyDescent="0.3">
      <c r="A754" t="s">
        <v>50</v>
      </c>
      <c r="B754" t="s">
        <v>39</v>
      </c>
      <c r="C754" t="s">
        <v>76</v>
      </c>
      <c r="D754" t="s">
        <v>77</v>
      </c>
      <c r="E754" t="s">
        <v>104</v>
      </c>
      <c r="F754">
        <f>VLOOKUP(Template!A752,Female!A:AI,35,0)</f>
        <v>8.5</v>
      </c>
    </row>
    <row r="755" spans="1:6" x14ac:dyDescent="0.3">
      <c r="A755" t="s">
        <v>50</v>
      </c>
      <c r="B755" t="s">
        <v>39</v>
      </c>
      <c r="C755" t="s">
        <v>76</v>
      </c>
      <c r="D755" t="s">
        <v>78</v>
      </c>
      <c r="E755" t="s">
        <v>105</v>
      </c>
      <c r="F755">
        <f>VLOOKUP(Template!A753,Female!A:AJ,36,0)</f>
        <v>1.3</v>
      </c>
    </row>
    <row r="756" spans="1:6" x14ac:dyDescent="0.3">
      <c r="A756" t="s">
        <v>50</v>
      </c>
      <c r="B756" t="s">
        <v>39</v>
      </c>
      <c r="C756" t="s">
        <v>76</v>
      </c>
      <c r="D756" t="s">
        <v>79</v>
      </c>
      <c r="E756" t="s">
        <v>105</v>
      </c>
      <c r="F756">
        <f>VLOOKUP(Template!A754,Female!A:AK,37,0)</f>
        <v>2.1</v>
      </c>
    </row>
    <row r="757" spans="1:6" x14ac:dyDescent="0.3">
      <c r="A757" t="s">
        <v>50</v>
      </c>
      <c r="B757" t="s">
        <v>39</v>
      </c>
      <c r="C757" t="s">
        <v>76</v>
      </c>
      <c r="D757" t="s">
        <v>77</v>
      </c>
      <c r="E757" t="s">
        <v>105</v>
      </c>
      <c r="F757">
        <f>VLOOKUP(Template!A755,Female!A:AL,38,0)</f>
        <v>1.6</v>
      </c>
    </row>
    <row r="758" spans="1:6" x14ac:dyDescent="0.3">
      <c r="A758" t="s">
        <v>50</v>
      </c>
      <c r="B758" t="s">
        <v>40</v>
      </c>
      <c r="C758" t="s">
        <v>73</v>
      </c>
      <c r="D758" t="s">
        <v>74</v>
      </c>
      <c r="E758" t="s">
        <v>81</v>
      </c>
      <c r="F758">
        <f>VLOOKUP(Template!A758,Male!A:C,3,0)</f>
        <v>17.399999999999999</v>
      </c>
    </row>
    <row r="759" spans="1:6" x14ac:dyDescent="0.3">
      <c r="A759" t="s">
        <v>50</v>
      </c>
      <c r="B759" t="s">
        <v>40</v>
      </c>
      <c r="C759" t="s">
        <v>73</v>
      </c>
      <c r="D759" t="s">
        <v>74</v>
      </c>
      <c r="E759" t="s">
        <v>82</v>
      </c>
      <c r="F759">
        <f>VLOOKUP(Template!A759,Male!A:D,4,0)</f>
        <v>6.7</v>
      </c>
    </row>
    <row r="760" spans="1:6" x14ac:dyDescent="0.3">
      <c r="A760" t="s">
        <v>50</v>
      </c>
      <c r="B760" t="s">
        <v>40</v>
      </c>
      <c r="C760" t="s">
        <v>73</v>
      </c>
      <c r="D760" t="s">
        <v>74</v>
      </c>
      <c r="E760" t="s">
        <v>83</v>
      </c>
      <c r="F760">
        <f>VLOOKUP(Template!A760,Male!A:E,5,0)</f>
        <v>12.7</v>
      </c>
    </row>
    <row r="761" spans="1:6" x14ac:dyDescent="0.3">
      <c r="A761" t="s">
        <v>50</v>
      </c>
      <c r="B761" t="s">
        <v>40</v>
      </c>
      <c r="C761" t="s">
        <v>73</v>
      </c>
      <c r="D761" t="s">
        <v>74</v>
      </c>
      <c r="E761" t="s">
        <v>84</v>
      </c>
      <c r="F761">
        <f>VLOOKUP(Template!A761,Male!A:F,6,0)</f>
        <v>7.8</v>
      </c>
    </row>
    <row r="762" spans="1:6" x14ac:dyDescent="0.3">
      <c r="A762" t="s">
        <v>50</v>
      </c>
      <c r="B762" t="s">
        <v>40</v>
      </c>
      <c r="C762" t="s">
        <v>73</v>
      </c>
      <c r="D762" t="s">
        <v>74</v>
      </c>
      <c r="E762" t="s">
        <v>85</v>
      </c>
      <c r="F762">
        <f>VLOOKUP(Template!A762,Male!A:G,7,0)</f>
        <v>16.600000000000001</v>
      </c>
    </row>
    <row r="763" spans="1:6" x14ac:dyDescent="0.3">
      <c r="A763" t="s">
        <v>50</v>
      </c>
      <c r="B763" t="s">
        <v>40</v>
      </c>
      <c r="C763" t="s">
        <v>73</v>
      </c>
      <c r="D763" t="s">
        <v>74</v>
      </c>
      <c r="E763" t="s">
        <v>86</v>
      </c>
      <c r="F763">
        <f>VLOOKUP(Template!A763,Male!A:H,8,0)</f>
        <v>7.3</v>
      </c>
    </row>
    <row r="764" spans="1:6" x14ac:dyDescent="0.3">
      <c r="A764" t="s">
        <v>50</v>
      </c>
      <c r="B764" t="s">
        <v>40</v>
      </c>
      <c r="C764" t="s">
        <v>73</v>
      </c>
      <c r="D764" t="s">
        <v>75</v>
      </c>
      <c r="E764" t="s">
        <v>87</v>
      </c>
      <c r="F764">
        <f>VLOOKUP(Template!A764,Male!A:I,9,0)</f>
        <v>5.6</v>
      </c>
    </row>
    <row r="765" spans="1:6" x14ac:dyDescent="0.3">
      <c r="A765" t="s">
        <v>50</v>
      </c>
      <c r="B765" t="s">
        <v>40</v>
      </c>
      <c r="C765" t="s">
        <v>73</v>
      </c>
      <c r="D765" t="s">
        <v>75</v>
      </c>
      <c r="E765" t="s">
        <v>88</v>
      </c>
      <c r="F765">
        <f>VLOOKUP(Template!A765,Male!A:J,10,0)</f>
        <v>2.5</v>
      </c>
    </row>
    <row r="766" spans="1:6" x14ac:dyDescent="0.3">
      <c r="A766" t="s">
        <v>50</v>
      </c>
      <c r="B766" t="s">
        <v>40</v>
      </c>
      <c r="C766" t="s">
        <v>73</v>
      </c>
      <c r="D766" t="s">
        <v>75</v>
      </c>
      <c r="E766" t="s">
        <v>89</v>
      </c>
      <c r="F766">
        <f>VLOOKUP(Template!A766,Male!A:K,11,0)</f>
        <v>8.6</v>
      </c>
    </row>
    <row r="767" spans="1:6" x14ac:dyDescent="0.3">
      <c r="A767" t="s">
        <v>50</v>
      </c>
      <c r="B767" t="s">
        <v>40</v>
      </c>
      <c r="C767" t="s">
        <v>73</v>
      </c>
      <c r="D767" t="s">
        <v>75</v>
      </c>
      <c r="E767" t="s">
        <v>90</v>
      </c>
      <c r="F767">
        <f>VLOOKUP(Template!A767,Male!A:L,12,0)</f>
        <v>3</v>
      </c>
    </row>
    <row r="768" spans="1:6" x14ac:dyDescent="0.3">
      <c r="A768" t="s">
        <v>50</v>
      </c>
      <c r="B768" t="s">
        <v>40</v>
      </c>
      <c r="C768" t="s">
        <v>73</v>
      </c>
      <c r="D768" t="s">
        <v>74</v>
      </c>
      <c r="E768" t="s">
        <v>91</v>
      </c>
      <c r="F768">
        <f>VLOOKUP(Template!A768,Male!A:M,13,0)</f>
        <v>16.899999999999999</v>
      </c>
    </row>
    <row r="769" spans="1:6" x14ac:dyDescent="0.3">
      <c r="A769" t="s">
        <v>50</v>
      </c>
      <c r="B769" t="s">
        <v>40</v>
      </c>
      <c r="C769" t="s">
        <v>73</v>
      </c>
      <c r="D769" t="s">
        <v>74</v>
      </c>
      <c r="E769" t="s">
        <v>92</v>
      </c>
      <c r="F769">
        <f>VLOOKUP(Template!A769,Male!A:N,14,0)</f>
        <v>6.3</v>
      </c>
    </row>
    <row r="770" spans="1:6" x14ac:dyDescent="0.3">
      <c r="A770" t="s">
        <v>50</v>
      </c>
      <c r="B770" t="s">
        <v>40</v>
      </c>
      <c r="C770" t="s">
        <v>73</v>
      </c>
      <c r="D770" t="s">
        <v>74</v>
      </c>
      <c r="E770" t="s">
        <v>93</v>
      </c>
      <c r="F770">
        <f>VLOOKUP(Template!A770,Male!A:O,15,0)</f>
        <v>0.8</v>
      </c>
    </row>
    <row r="771" spans="1:6" x14ac:dyDescent="0.3">
      <c r="A771" t="s">
        <v>50</v>
      </c>
      <c r="B771" t="s">
        <v>40</v>
      </c>
      <c r="C771" t="s">
        <v>73</v>
      </c>
      <c r="D771" t="s">
        <v>74</v>
      </c>
      <c r="E771" t="s">
        <v>94</v>
      </c>
      <c r="F771">
        <f>VLOOKUP(Template!A771,Male!A:P,16,0)</f>
        <v>0</v>
      </c>
    </row>
    <row r="772" spans="1:6" x14ac:dyDescent="0.3">
      <c r="A772" t="s">
        <v>50</v>
      </c>
      <c r="B772" t="s">
        <v>40</v>
      </c>
      <c r="C772" t="s">
        <v>73</v>
      </c>
      <c r="D772" t="s">
        <v>95</v>
      </c>
      <c r="E772" t="s">
        <v>98</v>
      </c>
      <c r="F772">
        <f>VLOOKUP(Template!A772,Male!A:Q,17,0)</f>
        <v>14.7</v>
      </c>
    </row>
    <row r="773" spans="1:6" x14ac:dyDescent="0.3">
      <c r="A773" t="s">
        <v>50</v>
      </c>
      <c r="B773" t="s">
        <v>40</v>
      </c>
      <c r="C773" t="s">
        <v>73</v>
      </c>
      <c r="D773" t="s">
        <v>95</v>
      </c>
      <c r="E773" t="s">
        <v>97</v>
      </c>
      <c r="F773">
        <f>VLOOKUP(Template!A773,Male!A:R,18,0)</f>
        <v>2.1</v>
      </c>
    </row>
    <row r="774" spans="1:6" x14ac:dyDescent="0.3">
      <c r="A774" t="s">
        <v>50</v>
      </c>
      <c r="B774" t="s">
        <v>40</v>
      </c>
      <c r="C774" t="s">
        <v>73</v>
      </c>
      <c r="D774" t="s">
        <v>95</v>
      </c>
      <c r="E774" t="s">
        <v>99</v>
      </c>
      <c r="F774">
        <f>VLOOKUP(Template!A774,Male!A:S,19,0)</f>
        <v>3.6</v>
      </c>
    </row>
    <row r="775" spans="1:6" x14ac:dyDescent="0.3">
      <c r="A775" t="s">
        <v>50</v>
      </c>
      <c r="B775" t="s">
        <v>40</v>
      </c>
      <c r="C775" t="s">
        <v>73</v>
      </c>
      <c r="D775" t="s">
        <v>95</v>
      </c>
      <c r="E775" t="s">
        <v>96</v>
      </c>
      <c r="F775">
        <f>VLOOKUP(Template!A775,Male!A:T,20,0)</f>
        <v>0.2</v>
      </c>
    </row>
    <row r="776" spans="1:6" x14ac:dyDescent="0.3">
      <c r="A776" t="s">
        <v>50</v>
      </c>
      <c r="B776" t="s">
        <v>40</v>
      </c>
      <c r="C776" t="s">
        <v>100</v>
      </c>
      <c r="D776" t="s">
        <v>101</v>
      </c>
      <c r="E776" t="s">
        <v>81</v>
      </c>
      <c r="F776">
        <f>VLOOKUP(Template!A776,Male!A:U,21,0)</f>
        <v>13.5</v>
      </c>
    </row>
    <row r="777" spans="1:6" x14ac:dyDescent="0.3">
      <c r="A777" t="s">
        <v>50</v>
      </c>
      <c r="B777" t="s">
        <v>40</v>
      </c>
      <c r="C777" t="s">
        <v>100</v>
      </c>
      <c r="D777" t="s">
        <v>101</v>
      </c>
      <c r="E777" t="s">
        <v>82</v>
      </c>
      <c r="F777">
        <f>VLOOKUP(Template!A777,Male!A:V,22,0)</f>
        <v>4.3</v>
      </c>
    </row>
    <row r="778" spans="1:6" x14ac:dyDescent="0.3">
      <c r="A778" t="s">
        <v>50</v>
      </c>
      <c r="B778" t="s">
        <v>40</v>
      </c>
      <c r="C778" t="s">
        <v>100</v>
      </c>
      <c r="D778" t="s">
        <v>101</v>
      </c>
      <c r="E778" t="s">
        <v>102</v>
      </c>
      <c r="F778">
        <f>VLOOKUP(Template!A778,Male!A:W,23,0)</f>
        <v>17.600000000000001</v>
      </c>
    </row>
    <row r="779" spans="1:6" x14ac:dyDescent="0.3">
      <c r="A779" t="s">
        <v>50</v>
      </c>
      <c r="B779" t="s">
        <v>40</v>
      </c>
      <c r="C779" t="s">
        <v>100</v>
      </c>
      <c r="D779" t="s">
        <v>101</v>
      </c>
      <c r="E779" t="s">
        <v>103</v>
      </c>
      <c r="F779">
        <f>VLOOKUP(Template!A779,Male!A:X,24,0)</f>
        <v>7.1</v>
      </c>
    </row>
    <row r="780" spans="1:6" x14ac:dyDescent="0.3">
      <c r="A780" t="s">
        <v>50</v>
      </c>
      <c r="B780" t="s">
        <v>40</v>
      </c>
      <c r="C780" t="s">
        <v>100</v>
      </c>
      <c r="D780" t="s">
        <v>101</v>
      </c>
      <c r="E780" t="s">
        <v>104</v>
      </c>
      <c r="F780">
        <f>VLOOKUP(Template!A780,Male!A:Y,25,0)</f>
        <v>9.5</v>
      </c>
    </row>
    <row r="781" spans="1:6" x14ac:dyDescent="0.3">
      <c r="A781" t="s">
        <v>50</v>
      </c>
      <c r="B781" t="s">
        <v>40</v>
      </c>
      <c r="C781" t="s">
        <v>100</v>
      </c>
      <c r="D781" t="s">
        <v>101</v>
      </c>
      <c r="E781" t="s">
        <v>105</v>
      </c>
      <c r="F781">
        <f>VLOOKUP(Template!A781,Male!A:Z,26,0)</f>
        <v>4.3</v>
      </c>
    </row>
    <row r="782" spans="1:6" x14ac:dyDescent="0.3">
      <c r="A782" t="s">
        <v>50</v>
      </c>
      <c r="B782" t="s">
        <v>40</v>
      </c>
      <c r="C782" t="s">
        <v>76</v>
      </c>
      <c r="D782" t="s">
        <v>78</v>
      </c>
      <c r="E782" t="s">
        <v>102</v>
      </c>
      <c r="F782">
        <f>VLOOKUP(Template!A782,Male!A:AA,27,0)</f>
        <v>19</v>
      </c>
    </row>
    <row r="783" spans="1:6" x14ac:dyDescent="0.3">
      <c r="A783" t="s">
        <v>50</v>
      </c>
      <c r="B783" t="s">
        <v>40</v>
      </c>
      <c r="C783" t="s">
        <v>76</v>
      </c>
      <c r="D783" t="s">
        <v>79</v>
      </c>
      <c r="E783" t="s">
        <v>102</v>
      </c>
      <c r="F783">
        <f>VLOOKUP(Template!A783,Male!A:AB,28,0)</f>
        <v>11</v>
      </c>
    </row>
    <row r="784" spans="1:6" x14ac:dyDescent="0.3">
      <c r="A784" t="s">
        <v>50</v>
      </c>
      <c r="B784" t="s">
        <v>40</v>
      </c>
      <c r="C784" t="s">
        <v>76</v>
      </c>
      <c r="D784" t="s">
        <v>77</v>
      </c>
      <c r="E784" t="s">
        <v>102</v>
      </c>
      <c r="F784">
        <f>VLOOKUP(Template!A784,Male!A:AC,29,0)</f>
        <v>15.4</v>
      </c>
    </row>
    <row r="785" spans="1:6" x14ac:dyDescent="0.3">
      <c r="A785" t="s">
        <v>50</v>
      </c>
      <c r="B785" t="s">
        <v>40</v>
      </c>
      <c r="C785" t="s">
        <v>76</v>
      </c>
      <c r="D785" t="s">
        <v>78</v>
      </c>
      <c r="E785" t="s">
        <v>103</v>
      </c>
      <c r="F785">
        <f>VLOOKUP(Template!A785,Male!A:AD,30,0)</f>
        <v>6.5</v>
      </c>
    </row>
    <row r="786" spans="1:6" x14ac:dyDescent="0.3">
      <c r="A786" t="s">
        <v>50</v>
      </c>
      <c r="B786" t="s">
        <v>40</v>
      </c>
      <c r="C786" t="s">
        <v>76</v>
      </c>
      <c r="D786" t="s">
        <v>79</v>
      </c>
      <c r="E786" t="s">
        <v>103</v>
      </c>
      <c r="F786">
        <f>VLOOKUP(Template!A786,Male!A:AE,31,0)</f>
        <v>5.4</v>
      </c>
    </row>
    <row r="787" spans="1:6" x14ac:dyDescent="0.3">
      <c r="A787" t="s">
        <v>50</v>
      </c>
      <c r="B787" t="s">
        <v>40</v>
      </c>
      <c r="C787" t="s">
        <v>76</v>
      </c>
      <c r="D787" t="s">
        <v>77</v>
      </c>
      <c r="E787" t="s">
        <v>103</v>
      </c>
      <c r="F787">
        <f>VLOOKUP(Template!A787,Male!A:AF,32,0)</f>
        <v>6</v>
      </c>
    </row>
    <row r="788" spans="1:6" x14ac:dyDescent="0.3">
      <c r="A788" t="s">
        <v>50</v>
      </c>
      <c r="B788" t="s">
        <v>40</v>
      </c>
      <c r="C788" t="s">
        <v>76</v>
      </c>
      <c r="D788" t="s">
        <v>78</v>
      </c>
      <c r="E788" t="s">
        <v>104</v>
      </c>
      <c r="F788">
        <f>VLOOKUP(Template!A787,Male!A:AG,33,0)</f>
        <v>12.1</v>
      </c>
    </row>
    <row r="789" spans="1:6" x14ac:dyDescent="0.3">
      <c r="A789" t="s">
        <v>50</v>
      </c>
      <c r="B789" t="s">
        <v>40</v>
      </c>
      <c r="C789" t="s">
        <v>76</v>
      </c>
      <c r="D789" t="s">
        <v>79</v>
      </c>
      <c r="E789" t="s">
        <v>104</v>
      </c>
      <c r="F789">
        <f>VLOOKUP(Template!A787,Male!A:AH,34,0)</f>
        <v>4.4000000000000004</v>
      </c>
    </row>
    <row r="790" spans="1:6" x14ac:dyDescent="0.3">
      <c r="A790" t="s">
        <v>50</v>
      </c>
      <c r="B790" t="s">
        <v>40</v>
      </c>
      <c r="C790" t="s">
        <v>76</v>
      </c>
      <c r="D790" t="s">
        <v>77</v>
      </c>
      <c r="E790" t="s">
        <v>104</v>
      </c>
      <c r="F790">
        <f>VLOOKUP(Template!A788,Male!A:AI,35,0)</f>
        <v>8.6999999999999993</v>
      </c>
    </row>
    <row r="791" spans="1:6" x14ac:dyDescent="0.3">
      <c r="A791" t="s">
        <v>50</v>
      </c>
      <c r="B791" t="s">
        <v>40</v>
      </c>
      <c r="C791" t="s">
        <v>76</v>
      </c>
      <c r="D791" t="s">
        <v>78</v>
      </c>
      <c r="E791" t="s">
        <v>105</v>
      </c>
      <c r="F791">
        <f>VLOOKUP(Template!A789,Male!A:AJ,36,0)</f>
        <v>2.1</v>
      </c>
    </row>
    <row r="792" spans="1:6" x14ac:dyDescent="0.3">
      <c r="A792" t="s">
        <v>50</v>
      </c>
      <c r="B792" t="s">
        <v>40</v>
      </c>
      <c r="C792" t="s">
        <v>76</v>
      </c>
      <c r="D792" t="s">
        <v>79</v>
      </c>
      <c r="E792" t="s">
        <v>105</v>
      </c>
      <c r="F792">
        <f>VLOOKUP(Template!A790,Male!A:AK,37,0)</f>
        <v>1.1000000000000001</v>
      </c>
    </row>
    <row r="793" spans="1:6" x14ac:dyDescent="0.3">
      <c r="A793" t="s">
        <v>50</v>
      </c>
      <c r="B793" t="s">
        <v>40</v>
      </c>
      <c r="C793" t="s">
        <v>76</v>
      </c>
      <c r="D793" t="s">
        <v>77</v>
      </c>
      <c r="E793" t="s">
        <v>105</v>
      </c>
      <c r="F793">
        <f>VLOOKUP(Template!A791,Male!A:AL,38,0)</f>
        <v>1.6</v>
      </c>
    </row>
    <row r="794" spans="1:6" x14ac:dyDescent="0.3">
      <c r="A794" t="s">
        <v>51</v>
      </c>
      <c r="B794" t="s">
        <v>39</v>
      </c>
      <c r="C794" t="s">
        <v>73</v>
      </c>
      <c r="D794" t="s">
        <v>74</v>
      </c>
      <c r="E794" t="s">
        <v>81</v>
      </c>
      <c r="F794">
        <f>VLOOKUP(Template!A794,Female!A:C,3,0)</f>
        <v>37.299999999999997</v>
      </c>
    </row>
    <row r="795" spans="1:6" x14ac:dyDescent="0.3">
      <c r="A795" t="s">
        <v>51</v>
      </c>
      <c r="B795" t="s">
        <v>39</v>
      </c>
      <c r="C795" t="s">
        <v>73</v>
      </c>
      <c r="D795" t="s">
        <v>74</v>
      </c>
      <c r="E795" t="s">
        <v>82</v>
      </c>
      <c r="F795">
        <f>VLOOKUP(Template!A795,Female!A:D,4,0)</f>
        <v>15.1</v>
      </c>
    </row>
    <row r="796" spans="1:6" x14ac:dyDescent="0.3">
      <c r="A796" t="s">
        <v>51</v>
      </c>
      <c r="B796" t="s">
        <v>39</v>
      </c>
      <c r="C796" t="s">
        <v>73</v>
      </c>
      <c r="D796" t="s">
        <v>74</v>
      </c>
      <c r="E796" t="s">
        <v>83</v>
      </c>
      <c r="F796">
        <f>VLOOKUP(Template!A796,Female!A:E,5,0)</f>
        <v>29.1</v>
      </c>
    </row>
    <row r="797" spans="1:6" x14ac:dyDescent="0.3">
      <c r="A797" t="s">
        <v>51</v>
      </c>
      <c r="B797" t="s">
        <v>39</v>
      </c>
      <c r="C797" t="s">
        <v>73</v>
      </c>
      <c r="D797" t="s">
        <v>74</v>
      </c>
      <c r="E797" t="s">
        <v>84</v>
      </c>
      <c r="F797">
        <f>VLOOKUP(Template!A797,Female!A:F,6,0)</f>
        <v>7.1</v>
      </c>
    </row>
    <row r="798" spans="1:6" x14ac:dyDescent="0.3">
      <c r="A798" t="s">
        <v>51</v>
      </c>
      <c r="B798" t="s">
        <v>39</v>
      </c>
      <c r="C798" t="s">
        <v>73</v>
      </c>
      <c r="D798" t="s">
        <v>74</v>
      </c>
      <c r="E798" t="s">
        <v>85</v>
      </c>
      <c r="F798">
        <f>VLOOKUP(Template!A798,Female!A:G,7,0)</f>
        <v>47.4</v>
      </c>
    </row>
    <row r="799" spans="1:6" x14ac:dyDescent="0.3">
      <c r="A799" t="s">
        <v>51</v>
      </c>
      <c r="B799" t="s">
        <v>39</v>
      </c>
      <c r="C799" t="s">
        <v>73</v>
      </c>
      <c r="D799" t="s">
        <v>74</v>
      </c>
      <c r="E799" t="s">
        <v>86</v>
      </c>
      <c r="F799">
        <f>VLOOKUP(Template!A799,Female!A:H,8,0)</f>
        <v>17.399999999999999</v>
      </c>
    </row>
    <row r="800" spans="1:6" x14ac:dyDescent="0.3">
      <c r="A800" t="s">
        <v>51</v>
      </c>
      <c r="B800" t="s">
        <v>39</v>
      </c>
      <c r="C800" t="s">
        <v>73</v>
      </c>
      <c r="D800" t="s">
        <v>75</v>
      </c>
      <c r="E800" t="s">
        <v>87</v>
      </c>
      <c r="F800">
        <f>VLOOKUP(Template!A800,Female!A:I,9,0)</f>
        <v>9.1999999999999993</v>
      </c>
    </row>
    <row r="801" spans="1:6" x14ac:dyDescent="0.3">
      <c r="A801" t="s">
        <v>51</v>
      </c>
      <c r="B801" t="s">
        <v>39</v>
      </c>
      <c r="C801" t="s">
        <v>73</v>
      </c>
      <c r="D801" t="s">
        <v>75</v>
      </c>
      <c r="E801" t="s">
        <v>88</v>
      </c>
      <c r="F801">
        <f>VLOOKUP(Template!A801,Female!A:J,10,0)</f>
        <v>1.4</v>
      </c>
    </row>
    <row r="802" spans="1:6" x14ac:dyDescent="0.3">
      <c r="A802" t="s">
        <v>51</v>
      </c>
      <c r="B802" t="s">
        <v>39</v>
      </c>
      <c r="C802" t="s">
        <v>73</v>
      </c>
      <c r="D802" t="s">
        <v>75</v>
      </c>
      <c r="E802" t="s">
        <v>89</v>
      </c>
      <c r="F802">
        <f>VLOOKUP(Template!A802,Female!A:K,11,0)</f>
        <v>12.8</v>
      </c>
    </row>
    <row r="803" spans="1:6" x14ac:dyDescent="0.3">
      <c r="A803" t="s">
        <v>51</v>
      </c>
      <c r="B803" t="s">
        <v>39</v>
      </c>
      <c r="C803" t="s">
        <v>73</v>
      </c>
      <c r="D803" t="s">
        <v>75</v>
      </c>
      <c r="E803" t="s">
        <v>90</v>
      </c>
      <c r="F803">
        <f>VLOOKUP(Template!A803,Female!A:L,12,0)</f>
        <v>0.5</v>
      </c>
    </row>
    <row r="804" spans="1:6" x14ac:dyDescent="0.3">
      <c r="A804" t="s">
        <v>51</v>
      </c>
      <c r="B804" t="s">
        <v>39</v>
      </c>
      <c r="C804" t="s">
        <v>73</v>
      </c>
      <c r="D804" t="s">
        <v>74</v>
      </c>
      <c r="E804" t="s">
        <v>91</v>
      </c>
      <c r="F804">
        <f>VLOOKUP(Template!A804,Female!A:M,13,0)</f>
        <v>9.1</v>
      </c>
    </row>
    <row r="805" spans="1:6" x14ac:dyDescent="0.3">
      <c r="A805" t="s">
        <v>51</v>
      </c>
      <c r="B805" t="s">
        <v>39</v>
      </c>
      <c r="C805" t="s">
        <v>73</v>
      </c>
      <c r="D805" t="s">
        <v>74</v>
      </c>
      <c r="E805" t="s">
        <v>92</v>
      </c>
      <c r="F805">
        <f>VLOOKUP(Template!A805,Female!A:N,14,0)</f>
        <v>1.6</v>
      </c>
    </row>
    <row r="806" spans="1:6" x14ac:dyDescent="0.3">
      <c r="A806" t="s">
        <v>51</v>
      </c>
      <c r="B806" t="s">
        <v>39</v>
      </c>
      <c r="C806" t="s">
        <v>73</v>
      </c>
      <c r="D806" t="s">
        <v>74</v>
      </c>
      <c r="E806" t="s">
        <v>93</v>
      </c>
      <c r="F806">
        <f>VLOOKUP(Template!A806,Female!A:O,15,0)</f>
        <v>0.5</v>
      </c>
    </row>
    <row r="807" spans="1:6" x14ac:dyDescent="0.3">
      <c r="A807" t="s">
        <v>51</v>
      </c>
      <c r="B807" t="s">
        <v>39</v>
      </c>
      <c r="C807" t="s">
        <v>73</v>
      </c>
      <c r="D807" t="s">
        <v>74</v>
      </c>
      <c r="E807" t="s">
        <v>94</v>
      </c>
      <c r="F807">
        <f>VLOOKUP(Template!A807,Female!A:P,16,0)</f>
        <v>0</v>
      </c>
    </row>
    <row r="808" spans="1:6" x14ac:dyDescent="0.3">
      <c r="A808" t="s">
        <v>51</v>
      </c>
      <c r="B808" t="s">
        <v>39</v>
      </c>
      <c r="C808" t="s">
        <v>73</v>
      </c>
      <c r="D808" t="s">
        <v>95</v>
      </c>
      <c r="E808" t="s">
        <v>98</v>
      </c>
      <c r="F808">
        <f>VLOOKUP(Template!A808,Female!A:Q,17,0)</f>
        <v>12</v>
      </c>
    </row>
    <row r="809" spans="1:6" x14ac:dyDescent="0.3">
      <c r="A809" t="s">
        <v>51</v>
      </c>
      <c r="B809" t="s">
        <v>39</v>
      </c>
      <c r="C809" t="s">
        <v>73</v>
      </c>
      <c r="D809" t="s">
        <v>95</v>
      </c>
      <c r="E809" t="s">
        <v>97</v>
      </c>
      <c r="F809">
        <f>VLOOKUP(Template!A809,Female!A:R,18,0)</f>
        <v>1.1000000000000001</v>
      </c>
    </row>
    <row r="810" spans="1:6" x14ac:dyDescent="0.3">
      <c r="A810" t="s">
        <v>51</v>
      </c>
      <c r="B810" t="s">
        <v>39</v>
      </c>
      <c r="C810" t="s">
        <v>73</v>
      </c>
      <c r="D810" t="s">
        <v>95</v>
      </c>
      <c r="E810" t="s">
        <v>99</v>
      </c>
      <c r="F810">
        <f>VLOOKUP(Template!A810,Female!A:S,19,0)</f>
        <v>1</v>
      </c>
    </row>
    <row r="811" spans="1:6" x14ac:dyDescent="0.3">
      <c r="A811" t="s">
        <v>51</v>
      </c>
      <c r="B811" t="s">
        <v>39</v>
      </c>
      <c r="C811" t="s">
        <v>73</v>
      </c>
      <c r="D811" t="s">
        <v>95</v>
      </c>
      <c r="E811" t="s">
        <v>96</v>
      </c>
      <c r="F811">
        <f>VLOOKUP(Template!A811,Female!A:T,20,0)</f>
        <v>0.1</v>
      </c>
    </row>
    <row r="812" spans="1:6" x14ac:dyDescent="0.3">
      <c r="A812" t="s">
        <v>51</v>
      </c>
      <c r="B812" t="s">
        <v>39</v>
      </c>
      <c r="C812" t="s">
        <v>100</v>
      </c>
      <c r="D812" t="s">
        <v>101</v>
      </c>
      <c r="E812" t="s">
        <v>81</v>
      </c>
      <c r="F812">
        <f>VLOOKUP(Template!A812,Female!A:U,21,0)</f>
        <v>27.5</v>
      </c>
    </row>
    <row r="813" spans="1:6" x14ac:dyDescent="0.3">
      <c r="A813" t="s">
        <v>51</v>
      </c>
      <c r="B813" t="s">
        <v>39</v>
      </c>
      <c r="C813" t="s">
        <v>100</v>
      </c>
      <c r="D813" t="s">
        <v>101</v>
      </c>
      <c r="E813" t="s">
        <v>82</v>
      </c>
      <c r="F813">
        <f>VLOOKUP(Template!A813,Female!A:V,22,0)</f>
        <v>11.6</v>
      </c>
    </row>
    <row r="814" spans="1:6" x14ac:dyDescent="0.3">
      <c r="A814" t="s">
        <v>51</v>
      </c>
      <c r="B814" t="s">
        <v>39</v>
      </c>
      <c r="C814" t="s">
        <v>100</v>
      </c>
      <c r="D814" t="s">
        <v>101</v>
      </c>
      <c r="E814" t="s">
        <v>102</v>
      </c>
      <c r="F814">
        <f>VLOOKUP(Template!A814,Female!A:W,23,0)</f>
        <v>27.2</v>
      </c>
    </row>
    <row r="815" spans="1:6" x14ac:dyDescent="0.3">
      <c r="A815" t="s">
        <v>51</v>
      </c>
      <c r="B815" t="s">
        <v>39</v>
      </c>
      <c r="C815" t="s">
        <v>100</v>
      </c>
      <c r="D815" t="s">
        <v>101</v>
      </c>
      <c r="E815" t="s">
        <v>103</v>
      </c>
      <c r="F815">
        <f>VLOOKUP(Template!A815,Female!A:X,24,0)</f>
        <v>4.5</v>
      </c>
    </row>
    <row r="816" spans="1:6" x14ac:dyDescent="0.3">
      <c r="A816" t="s">
        <v>51</v>
      </c>
      <c r="B816" t="s">
        <v>39</v>
      </c>
      <c r="C816" t="s">
        <v>100</v>
      </c>
      <c r="D816" t="s">
        <v>101</v>
      </c>
      <c r="E816" t="s">
        <v>104</v>
      </c>
      <c r="F816">
        <f>VLOOKUP(Template!A816,Female!A:Y,25,0)</f>
        <v>0.6</v>
      </c>
    </row>
    <row r="817" spans="1:6" x14ac:dyDescent="0.3">
      <c r="A817" t="s">
        <v>51</v>
      </c>
      <c r="B817" t="s">
        <v>39</v>
      </c>
      <c r="C817" t="s">
        <v>100</v>
      </c>
      <c r="D817" t="s">
        <v>101</v>
      </c>
      <c r="E817" t="s">
        <v>105</v>
      </c>
      <c r="F817">
        <f>VLOOKUP(Template!A817,Female!A:Z,26,0)</f>
        <v>0.4</v>
      </c>
    </row>
    <row r="818" spans="1:6" x14ac:dyDescent="0.3">
      <c r="A818" t="s">
        <v>51</v>
      </c>
      <c r="B818" t="s">
        <v>39</v>
      </c>
      <c r="C818" t="s">
        <v>76</v>
      </c>
      <c r="D818" t="s">
        <v>78</v>
      </c>
      <c r="E818" t="s">
        <v>102</v>
      </c>
      <c r="F818">
        <f>VLOOKUP(Template!A818,Female!A:AA,27,0)</f>
        <v>28.2</v>
      </c>
    </row>
    <row r="819" spans="1:6" x14ac:dyDescent="0.3">
      <c r="A819" t="s">
        <v>51</v>
      </c>
      <c r="B819" t="s">
        <v>39</v>
      </c>
      <c r="C819" t="s">
        <v>76</v>
      </c>
      <c r="D819" t="s">
        <v>79</v>
      </c>
      <c r="E819" t="s">
        <v>102</v>
      </c>
      <c r="F819">
        <f>VLOOKUP(Template!A819,Female!A:AB,28,0)</f>
        <v>17.399999999999999</v>
      </c>
    </row>
    <row r="820" spans="1:6" x14ac:dyDescent="0.3">
      <c r="A820" t="s">
        <v>51</v>
      </c>
      <c r="B820" t="s">
        <v>39</v>
      </c>
      <c r="C820" t="s">
        <v>76</v>
      </c>
      <c r="D820" t="s">
        <v>77</v>
      </c>
      <c r="E820" t="s">
        <v>102</v>
      </c>
      <c r="F820">
        <f>VLOOKUP(Template!A820,Female!A:AC,29,0)</f>
        <v>23.9</v>
      </c>
    </row>
    <row r="821" spans="1:6" x14ac:dyDescent="0.3">
      <c r="A821" t="s">
        <v>51</v>
      </c>
      <c r="B821" t="s">
        <v>39</v>
      </c>
      <c r="C821" t="s">
        <v>76</v>
      </c>
      <c r="D821" t="s">
        <v>78</v>
      </c>
      <c r="E821" t="s">
        <v>103</v>
      </c>
      <c r="F821">
        <f>VLOOKUP(Template!A821,Female!A:AD,30,0)</f>
        <v>5.4</v>
      </c>
    </row>
    <row r="822" spans="1:6" x14ac:dyDescent="0.3">
      <c r="A822" t="s">
        <v>51</v>
      </c>
      <c r="B822" t="s">
        <v>39</v>
      </c>
      <c r="C822" t="s">
        <v>76</v>
      </c>
      <c r="D822" t="s">
        <v>79</v>
      </c>
      <c r="E822" t="s">
        <v>103</v>
      </c>
      <c r="F822">
        <f>VLOOKUP(Template!A822,Female!A:AE,31,0)</f>
        <v>1.5</v>
      </c>
    </row>
    <row r="823" spans="1:6" x14ac:dyDescent="0.3">
      <c r="A823" t="s">
        <v>51</v>
      </c>
      <c r="B823" t="s">
        <v>39</v>
      </c>
      <c r="C823" t="s">
        <v>76</v>
      </c>
      <c r="D823" t="s">
        <v>77</v>
      </c>
      <c r="E823" t="s">
        <v>103</v>
      </c>
      <c r="F823">
        <f>VLOOKUP(Template!A823,Female!A:AF,32,0)</f>
        <v>3.9</v>
      </c>
    </row>
    <row r="824" spans="1:6" x14ac:dyDescent="0.3">
      <c r="A824" t="s">
        <v>51</v>
      </c>
      <c r="B824" t="s">
        <v>39</v>
      </c>
      <c r="C824" t="s">
        <v>76</v>
      </c>
      <c r="D824" t="s">
        <v>78</v>
      </c>
      <c r="E824" t="s">
        <v>104</v>
      </c>
      <c r="F824">
        <f>VLOOKUP(Template!A823,Female!A:AG,33,0)</f>
        <v>2</v>
      </c>
    </row>
    <row r="825" spans="1:6" x14ac:dyDescent="0.3">
      <c r="A825" t="s">
        <v>51</v>
      </c>
      <c r="B825" t="s">
        <v>39</v>
      </c>
      <c r="C825" t="s">
        <v>76</v>
      </c>
      <c r="D825" t="s">
        <v>79</v>
      </c>
      <c r="E825" t="s">
        <v>104</v>
      </c>
      <c r="F825">
        <f>VLOOKUP(Template!A823,Female!A:AH,34,0)</f>
        <v>1.4</v>
      </c>
    </row>
    <row r="826" spans="1:6" x14ac:dyDescent="0.3">
      <c r="A826" t="s">
        <v>51</v>
      </c>
      <c r="B826" t="s">
        <v>39</v>
      </c>
      <c r="C826" t="s">
        <v>76</v>
      </c>
      <c r="D826" t="s">
        <v>77</v>
      </c>
      <c r="E826" t="s">
        <v>104</v>
      </c>
      <c r="F826">
        <f>VLOOKUP(Template!A824,Female!A:AI,35,0)</f>
        <v>1.8</v>
      </c>
    </row>
    <row r="827" spans="1:6" x14ac:dyDescent="0.3">
      <c r="A827" t="s">
        <v>51</v>
      </c>
      <c r="B827" t="s">
        <v>39</v>
      </c>
      <c r="C827" t="s">
        <v>76</v>
      </c>
      <c r="D827" t="s">
        <v>78</v>
      </c>
      <c r="E827" t="s">
        <v>105</v>
      </c>
      <c r="F827">
        <f>VLOOKUP(Template!A825,Female!A:AJ,36,0)</f>
        <v>0.3</v>
      </c>
    </row>
    <row r="828" spans="1:6" x14ac:dyDescent="0.3">
      <c r="A828" t="s">
        <v>51</v>
      </c>
      <c r="B828" t="s">
        <v>39</v>
      </c>
      <c r="C828" t="s">
        <v>76</v>
      </c>
      <c r="D828" t="s">
        <v>79</v>
      </c>
      <c r="E828" t="s">
        <v>105</v>
      </c>
      <c r="F828">
        <f>VLOOKUP(Template!A826,Female!A:AK,37,0)</f>
        <v>0</v>
      </c>
    </row>
    <row r="829" spans="1:6" x14ac:dyDescent="0.3">
      <c r="A829" t="s">
        <v>51</v>
      </c>
      <c r="B829" t="s">
        <v>39</v>
      </c>
      <c r="C829" t="s">
        <v>76</v>
      </c>
      <c r="D829" t="s">
        <v>77</v>
      </c>
      <c r="E829" t="s">
        <v>105</v>
      </c>
      <c r="F829">
        <f>VLOOKUP(Template!A827,Female!A:AL,38,0)</f>
        <v>0.2</v>
      </c>
    </row>
    <row r="830" spans="1:6" x14ac:dyDescent="0.3">
      <c r="A830" t="s">
        <v>51</v>
      </c>
      <c r="B830" t="s">
        <v>40</v>
      </c>
      <c r="C830" t="s">
        <v>73</v>
      </c>
      <c r="D830" t="s">
        <v>74</v>
      </c>
      <c r="E830" t="s">
        <v>81</v>
      </c>
      <c r="F830">
        <f>VLOOKUP(Template!A830,Male!A:C,3,0)</f>
        <v>35.4</v>
      </c>
    </row>
    <row r="831" spans="1:6" x14ac:dyDescent="0.3">
      <c r="A831" t="s">
        <v>51</v>
      </c>
      <c r="B831" t="s">
        <v>40</v>
      </c>
      <c r="C831" t="s">
        <v>73</v>
      </c>
      <c r="D831" t="s">
        <v>74</v>
      </c>
      <c r="E831" t="s">
        <v>82</v>
      </c>
      <c r="F831">
        <f>VLOOKUP(Template!A831,Male!A:D,4,0)</f>
        <v>13.5</v>
      </c>
    </row>
    <row r="832" spans="1:6" x14ac:dyDescent="0.3">
      <c r="A832" t="s">
        <v>51</v>
      </c>
      <c r="B832" t="s">
        <v>40</v>
      </c>
      <c r="C832" t="s">
        <v>73</v>
      </c>
      <c r="D832" t="s">
        <v>74</v>
      </c>
      <c r="E832" t="s">
        <v>83</v>
      </c>
      <c r="F832">
        <f>VLOOKUP(Template!A832,Male!A:E,5,0)</f>
        <v>29.1</v>
      </c>
    </row>
    <row r="833" spans="1:6" x14ac:dyDescent="0.3">
      <c r="A833" t="s">
        <v>51</v>
      </c>
      <c r="B833" t="s">
        <v>40</v>
      </c>
      <c r="C833" t="s">
        <v>73</v>
      </c>
      <c r="D833" t="s">
        <v>74</v>
      </c>
      <c r="E833" t="s">
        <v>84</v>
      </c>
      <c r="F833">
        <f>VLOOKUP(Template!A833,Male!A:F,6,0)</f>
        <v>5.8</v>
      </c>
    </row>
    <row r="834" spans="1:6" x14ac:dyDescent="0.3">
      <c r="A834" t="s">
        <v>51</v>
      </c>
      <c r="B834" t="s">
        <v>40</v>
      </c>
      <c r="C834" t="s">
        <v>73</v>
      </c>
      <c r="D834" t="s">
        <v>74</v>
      </c>
      <c r="E834" t="s">
        <v>85</v>
      </c>
      <c r="F834">
        <f>VLOOKUP(Template!A834,Male!A:G,7,0)</f>
        <v>39.6</v>
      </c>
    </row>
    <row r="835" spans="1:6" x14ac:dyDescent="0.3">
      <c r="A835" t="s">
        <v>51</v>
      </c>
      <c r="B835" t="s">
        <v>40</v>
      </c>
      <c r="C835" t="s">
        <v>73</v>
      </c>
      <c r="D835" t="s">
        <v>74</v>
      </c>
      <c r="E835" t="s">
        <v>86</v>
      </c>
      <c r="F835">
        <f>VLOOKUP(Template!A835,Male!A:H,8,0)</f>
        <v>14.1</v>
      </c>
    </row>
    <row r="836" spans="1:6" x14ac:dyDescent="0.3">
      <c r="A836" t="s">
        <v>51</v>
      </c>
      <c r="B836" t="s">
        <v>40</v>
      </c>
      <c r="C836" t="s">
        <v>73</v>
      </c>
      <c r="D836" t="s">
        <v>75</v>
      </c>
      <c r="E836" t="s">
        <v>87</v>
      </c>
      <c r="F836">
        <f>VLOOKUP(Template!A836,Male!A:I,9,0)</f>
        <v>4.2</v>
      </c>
    </row>
    <row r="837" spans="1:6" x14ac:dyDescent="0.3">
      <c r="A837" t="s">
        <v>51</v>
      </c>
      <c r="B837" t="s">
        <v>40</v>
      </c>
      <c r="C837" t="s">
        <v>73</v>
      </c>
      <c r="D837" t="s">
        <v>75</v>
      </c>
      <c r="E837" t="s">
        <v>88</v>
      </c>
      <c r="F837">
        <f>VLOOKUP(Template!A837,Male!A:J,10,0)</f>
        <v>0.1</v>
      </c>
    </row>
    <row r="838" spans="1:6" x14ac:dyDescent="0.3">
      <c r="A838" t="s">
        <v>51</v>
      </c>
      <c r="B838" t="s">
        <v>40</v>
      </c>
      <c r="C838" t="s">
        <v>73</v>
      </c>
      <c r="D838" t="s">
        <v>75</v>
      </c>
      <c r="E838" t="s">
        <v>89</v>
      </c>
      <c r="F838">
        <f>VLOOKUP(Template!A838,Male!A:K,11,0)</f>
        <v>12.2</v>
      </c>
    </row>
    <row r="839" spans="1:6" x14ac:dyDescent="0.3">
      <c r="A839" t="s">
        <v>51</v>
      </c>
      <c r="B839" t="s">
        <v>40</v>
      </c>
      <c r="C839" t="s">
        <v>73</v>
      </c>
      <c r="D839" t="s">
        <v>75</v>
      </c>
      <c r="E839" t="s">
        <v>90</v>
      </c>
      <c r="F839">
        <f>VLOOKUP(Template!A839,Male!A:L,12,0)</f>
        <v>1.6</v>
      </c>
    </row>
    <row r="840" spans="1:6" x14ac:dyDescent="0.3">
      <c r="A840" t="s">
        <v>51</v>
      </c>
      <c r="B840" t="s">
        <v>40</v>
      </c>
      <c r="C840" t="s">
        <v>73</v>
      </c>
      <c r="D840" t="s">
        <v>74</v>
      </c>
      <c r="E840" t="s">
        <v>91</v>
      </c>
      <c r="F840">
        <f>VLOOKUP(Template!A840,Male!A:M,13,0)</f>
        <v>10.6</v>
      </c>
    </row>
    <row r="841" spans="1:6" x14ac:dyDescent="0.3">
      <c r="A841" t="s">
        <v>51</v>
      </c>
      <c r="B841" t="s">
        <v>40</v>
      </c>
      <c r="C841" t="s">
        <v>73</v>
      </c>
      <c r="D841" t="s">
        <v>74</v>
      </c>
      <c r="E841" t="s">
        <v>92</v>
      </c>
      <c r="F841">
        <f>VLOOKUP(Template!A841,Male!A:N,14,0)</f>
        <v>0.8</v>
      </c>
    </row>
    <row r="842" spans="1:6" x14ac:dyDescent="0.3">
      <c r="A842" t="s">
        <v>51</v>
      </c>
      <c r="B842" t="s">
        <v>40</v>
      </c>
      <c r="C842" t="s">
        <v>73</v>
      </c>
      <c r="D842" t="s">
        <v>74</v>
      </c>
      <c r="E842" t="s">
        <v>93</v>
      </c>
      <c r="F842">
        <f>VLOOKUP(Template!A842,Male!A:O,15,0)</f>
        <v>0.2</v>
      </c>
    </row>
    <row r="843" spans="1:6" x14ac:dyDescent="0.3">
      <c r="A843" t="s">
        <v>51</v>
      </c>
      <c r="B843" t="s">
        <v>40</v>
      </c>
      <c r="C843" t="s">
        <v>73</v>
      </c>
      <c r="D843" t="s">
        <v>74</v>
      </c>
      <c r="E843" t="s">
        <v>94</v>
      </c>
      <c r="F843">
        <f>VLOOKUP(Template!A843,Male!A:P,16,0)</f>
        <v>0</v>
      </c>
    </row>
    <row r="844" spans="1:6" x14ac:dyDescent="0.3">
      <c r="A844" t="s">
        <v>51</v>
      </c>
      <c r="B844" t="s">
        <v>40</v>
      </c>
      <c r="C844" t="s">
        <v>73</v>
      </c>
      <c r="D844" t="s">
        <v>95</v>
      </c>
      <c r="E844" t="s">
        <v>98</v>
      </c>
      <c r="F844">
        <f>VLOOKUP(Template!A844,Male!A:Q,17,0)</f>
        <v>10.6</v>
      </c>
    </row>
    <row r="845" spans="1:6" x14ac:dyDescent="0.3">
      <c r="A845" t="s">
        <v>51</v>
      </c>
      <c r="B845" t="s">
        <v>40</v>
      </c>
      <c r="C845" t="s">
        <v>73</v>
      </c>
      <c r="D845" t="s">
        <v>95</v>
      </c>
      <c r="E845" t="s">
        <v>97</v>
      </c>
      <c r="F845">
        <f>VLOOKUP(Template!A845,Male!A:R,18,0)</f>
        <v>1.7</v>
      </c>
    </row>
    <row r="846" spans="1:6" x14ac:dyDescent="0.3">
      <c r="A846" t="s">
        <v>51</v>
      </c>
      <c r="B846" t="s">
        <v>40</v>
      </c>
      <c r="C846" t="s">
        <v>73</v>
      </c>
      <c r="D846" t="s">
        <v>95</v>
      </c>
      <c r="E846" t="s">
        <v>99</v>
      </c>
      <c r="F846">
        <f>VLOOKUP(Template!A846,Male!A:S,19,0)</f>
        <v>0.8</v>
      </c>
    </row>
    <row r="847" spans="1:6" x14ac:dyDescent="0.3">
      <c r="A847" t="s">
        <v>51</v>
      </c>
      <c r="B847" t="s">
        <v>40</v>
      </c>
      <c r="C847" t="s">
        <v>73</v>
      </c>
      <c r="D847" t="s">
        <v>95</v>
      </c>
      <c r="E847" t="s">
        <v>96</v>
      </c>
      <c r="F847">
        <f>VLOOKUP(Template!A847,Male!A:T,20,0)</f>
        <v>0.1</v>
      </c>
    </row>
    <row r="848" spans="1:6" x14ac:dyDescent="0.3">
      <c r="A848" t="s">
        <v>51</v>
      </c>
      <c r="B848" t="s">
        <v>40</v>
      </c>
      <c r="C848" t="s">
        <v>100</v>
      </c>
      <c r="D848" t="s">
        <v>101</v>
      </c>
      <c r="E848" t="s">
        <v>81</v>
      </c>
      <c r="F848">
        <f>VLOOKUP(Template!A848,Male!A:U,21,0)</f>
        <v>22.2</v>
      </c>
    </row>
    <row r="849" spans="1:6" x14ac:dyDescent="0.3">
      <c r="A849" t="s">
        <v>51</v>
      </c>
      <c r="B849" t="s">
        <v>40</v>
      </c>
      <c r="C849" t="s">
        <v>100</v>
      </c>
      <c r="D849" t="s">
        <v>101</v>
      </c>
      <c r="E849" t="s">
        <v>82</v>
      </c>
      <c r="F849">
        <f>VLOOKUP(Template!A849,Male!A:V,22,0)</f>
        <v>5.3</v>
      </c>
    </row>
    <row r="850" spans="1:6" x14ac:dyDescent="0.3">
      <c r="A850" t="s">
        <v>51</v>
      </c>
      <c r="B850" t="s">
        <v>40</v>
      </c>
      <c r="C850" t="s">
        <v>100</v>
      </c>
      <c r="D850" t="s">
        <v>101</v>
      </c>
      <c r="E850" t="s">
        <v>102</v>
      </c>
      <c r="F850">
        <f>VLOOKUP(Template!A850,Male!A:W,23,0)</f>
        <v>28.6</v>
      </c>
    </row>
    <row r="851" spans="1:6" x14ac:dyDescent="0.3">
      <c r="A851" t="s">
        <v>51</v>
      </c>
      <c r="B851" t="s">
        <v>40</v>
      </c>
      <c r="C851" t="s">
        <v>100</v>
      </c>
      <c r="D851" t="s">
        <v>101</v>
      </c>
      <c r="E851" t="s">
        <v>103</v>
      </c>
      <c r="F851">
        <f>VLOOKUP(Template!A851,Male!A:X,24,0)</f>
        <v>5.4</v>
      </c>
    </row>
    <row r="852" spans="1:6" x14ac:dyDescent="0.3">
      <c r="A852" t="s">
        <v>51</v>
      </c>
      <c r="B852" t="s">
        <v>40</v>
      </c>
      <c r="C852" t="s">
        <v>100</v>
      </c>
      <c r="D852" t="s">
        <v>101</v>
      </c>
      <c r="E852" t="s">
        <v>104</v>
      </c>
      <c r="F852">
        <f>VLOOKUP(Template!A852,Male!A:Y,25,0)</f>
        <v>0.4</v>
      </c>
    </row>
    <row r="853" spans="1:6" x14ac:dyDescent="0.3">
      <c r="A853" t="s">
        <v>51</v>
      </c>
      <c r="B853" t="s">
        <v>40</v>
      </c>
      <c r="C853" t="s">
        <v>100</v>
      </c>
      <c r="D853" t="s">
        <v>101</v>
      </c>
      <c r="E853" t="s">
        <v>105</v>
      </c>
      <c r="F853">
        <f>VLOOKUP(Template!A853,Male!A:Z,26,0)</f>
        <v>0.2</v>
      </c>
    </row>
    <row r="854" spans="1:6" x14ac:dyDescent="0.3">
      <c r="A854" t="s">
        <v>51</v>
      </c>
      <c r="B854" t="s">
        <v>40</v>
      </c>
      <c r="C854" t="s">
        <v>76</v>
      </c>
      <c r="D854" t="s">
        <v>78</v>
      </c>
      <c r="E854" t="s">
        <v>102</v>
      </c>
      <c r="F854">
        <f>VLOOKUP(Template!A854,Male!A:AA,27,0)</f>
        <v>37.1</v>
      </c>
    </row>
    <row r="855" spans="1:6" x14ac:dyDescent="0.3">
      <c r="A855" t="s">
        <v>51</v>
      </c>
      <c r="B855" t="s">
        <v>40</v>
      </c>
      <c r="C855" t="s">
        <v>76</v>
      </c>
      <c r="D855" t="s">
        <v>79</v>
      </c>
      <c r="E855" t="s">
        <v>102</v>
      </c>
      <c r="F855">
        <f>VLOOKUP(Template!A855,Male!A:AB,28,0)</f>
        <v>26.2</v>
      </c>
    </row>
    <row r="856" spans="1:6" x14ac:dyDescent="0.3">
      <c r="A856" t="s">
        <v>51</v>
      </c>
      <c r="B856" t="s">
        <v>40</v>
      </c>
      <c r="C856" t="s">
        <v>76</v>
      </c>
      <c r="D856" t="s">
        <v>77</v>
      </c>
      <c r="E856" t="s">
        <v>102</v>
      </c>
      <c r="F856">
        <f>VLOOKUP(Template!A856,Male!A:AC,29,0)</f>
        <v>33</v>
      </c>
    </row>
    <row r="857" spans="1:6" x14ac:dyDescent="0.3">
      <c r="A857" t="s">
        <v>51</v>
      </c>
      <c r="B857" t="s">
        <v>40</v>
      </c>
      <c r="C857" t="s">
        <v>76</v>
      </c>
      <c r="D857" t="s">
        <v>78</v>
      </c>
      <c r="E857" t="s">
        <v>103</v>
      </c>
      <c r="F857">
        <f>VLOOKUP(Template!A857,Male!A:AD,30,0)</f>
        <v>10.199999999999999</v>
      </c>
    </row>
    <row r="858" spans="1:6" x14ac:dyDescent="0.3">
      <c r="A858" t="s">
        <v>51</v>
      </c>
      <c r="B858" t="s">
        <v>40</v>
      </c>
      <c r="C858" t="s">
        <v>76</v>
      </c>
      <c r="D858" t="s">
        <v>79</v>
      </c>
      <c r="E858" t="s">
        <v>103</v>
      </c>
      <c r="F858">
        <f>VLOOKUP(Template!A858,Male!A:AE,31,0)</f>
        <v>5.5</v>
      </c>
    </row>
    <row r="859" spans="1:6" x14ac:dyDescent="0.3">
      <c r="A859" t="s">
        <v>51</v>
      </c>
      <c r="B859" t="s">
        <v>40</v>
      </c>
      <c r="C859" t="s">
        <v>76</v>
      </c>
      <c r="D859" t="s">
        <v>77</v>
      </c>
      <c r="E859" t="s">
        <v>103</v>
      </c>
      <c r="F859">
        <f>VLOOKUP(Template!A859,Male!A:AF,32,0)</f>
        <v>8.4</v>
      </c>
    </row>
    <row r="860" spans="1:6" x14ac:dyDescent="0.3">
      <c r="A860" t="s">
        <v>51</v>
      </c>
      <c r="B860" t="s">
        <v>40</v>
      </c>
      <c r="C860" t="s">
        <v>76</v>
      </c>
      <c r="D860" t="s">
        <v>78</v>
      </c>
      <c r="E860" t="s">
        <v>104</v>
      </c>
      <c r="F860">
        <f>VLOOKUP(Template!A859,Male!A:AG,33,0)</f>
        <v>2.2000000000000002</v>
      </c>
    </row>
    <row r="861" spans="1:6" x14ac:dyDescent="0.3">
      <c r="A861" t="s">
        <v>51</v>
      </c>
      <c r="B861" t="s">
        <v>40</v>
      </c>
      <c r="C861" t="s">
        <v>76</v>
      </c>
      <c r="D861" t="s">
        <v>79</v>
      </c>
      <c r="E861" t="s">
        <v>104</v>
      </c>
      <c r="F861">
        <f>VLOOKUP(Template!A859,Male!A:AH,34,0)</f>
        <v>2</v>
      </c>
    </row>
    <row r="862" spans="1:6" x14ac:dyDescent="0.3">
      <c r="A862" t="s">
        <v>51</v>
      </c>
      <c r="B862" t="s">
        <v>40</v>
      </c>
      <c r="C862" t="s">
        <v>76</v>
      </c>
      <c r="D862" t="s">
        <v>77</v>
      </c>
      <c r="E862" t="s">
        <v>104</v>
      </c>
      <c r="F862">
        <f>VLOOKUP(Template!A860,Male!A:AI,35,0)</f>
        <v>2.1</v>
      </c>
    </row>
    <row r="863" spans="1:6" x14ac:dyDescent="0.3">
      <c r="A863" t="s">
        <v>51</v>
      </c>
      <c r="B863" t="s">
        <v>40</v>
      </c>
      <c r="C863" t="s">
        <v>76</v>
      </c>
      <c r="D863" t="s">
        <v>78</v>
      </c>
      <c r="E863" t="s">
        <v>105</v>
      </c>
      <c r="F863">
        <f>VLOOKUP(Template!A861,Male!A:AJ,36,0)</f>
        <v>0</v>
      </c>
    </row>
    <row r="864" spans="1:6" x14ac:dyDescent="0.3">
      <c r="A864" t="s">
        <v>51</v>
      </c>
      <c r="B864" t="s">
        <v>40</v>
      </c>
      <c r="C864" t="s">
        <v>76</v>
      </c>
      <c r="D864" t="s">
        <v>79</v>
      </c>
      <c r="E864" t="s">
        <v>105</v>
      </c>
      <c r="F864">
        <f>VLOOKUP(Template!A862,Male!A:AK,37,0)</f>
        <v>0.7</v>
      </c>
    </row>
    <row r="865" spans="1:6" x14ac:dyDescent="0.3">
      <c r="A865" t="s">
        <v>51</v>
      </c>
      <c r="B865" t="s">
        <v>40</v>
      </c>
      <c r="C865" t="s">
        <v>76</v>
      </c>
      <c r="D865" t="s">
        <v>77</v>
      </c>
      <c r="E865" t="s">
        <v>105</v>
      </c>
      <c r="F865">
        <f>VLOOKUP(Template!A863,Male!A:AL,38,0)</f>
        <v>0.3</v>
      </c>
    </row>
    <row r="866" spans="1:6" x14ac:dyDescent="0.3">
      <c r="A866" t="s">
        <v>52</v>
      </c>
      <c r="B866" t="s">
        <v>39</v>
      </c>
      <c r="C866" t="s">
        <v>73</v>
      </c>
      <c r="D866" t="s">
        <v>74</v>
      </c>
      <c r="E866" t="s">
        <v>81</v>
      </c>
      <c r="F866">
        <f>VLOOKUP(Template!A866,Female!A:C,3,0)</f>
        <v>33.1</v>
      </c>
    </row>
    <row r="867" spans="1:6" x14ac:dyDescent="0.3">
      <c r="A867" t="s">
        <v>52</v>
      </c>
      <c r="B867" t="s">
        <v>39</v>
      </c>
      <c r="C867" t="s">
        <v>73</v>
      </c>
      <c r="D867" t="s">
        <v>74</v>
      </c>
      <c r="E867" t="s">
        <v>82</v>
      </c>
      <c r="F867">
        <f>VLOOKUP(Template!A867,Female!A:D,4,0)</f>
        <v>12.9</v>
      </c>
    </row>
    <row r="868" spans="1:6" x14ac:dyDescent="0.3">
      <c r="A868" t="s">
        <v>52</v>
      </c>
      <c r="B868" t="s">
        <v>39</v>
      </c>
      <c r="C868" t="s">
        <v>73</v>
      </c>
      <c r="D868" t="s">
        <v>74</v>
      </c>
      <c r="E868" t="s">
        <v>83</v>
      </c>
      <c r="F868">
        <f>VLOOKUP(Template!A868,Female!A:E,5,0)</f>
        <v>18.5</v>
      </c>
    </row>
    <row r="869" spans="1:6" x14ac:dyDescent="0.3">
      <c r="A869" t="s">
        <v>52</v>
      </c>
      <c r="B869" t="s">
        <v>39</v>
      </c>
      <c r="C869" t="s">
        <v>73</v>
      </c>
      <c r="D869" t="s">
        <v>74</v>
      </c>
      <c r="E869" t="s">
        <v>84</v>
      </c>
      <c r="F869">
        <f>VLOOKUP(Template!A869,Female!A:F,6,0)</f>
        <v>3.6</v>
      </c>
    </row>
    <row r="870" spans="1:6" x14ac:dyDescent="0.3">
      <c r="A870" t="s">
        <v>52</v>
      </c>
      <c r="B870" t="s">
        <v>39</v>
      </c>
      <c r="C870" t="s">
        <v>73</v>
      </c>
      <c r="D870" t="s">
        <v>74</v>
      </c>
      <c r="E870" t="s">
        <v>85</v>
      </c>
      <c r="F870">
        <f>VLOOKUP(Template!A870,Female!A:G,7,0)</f>
        <v>33.9</v>
      </c>
    </row>
    <row r="871" spans="1:6" x14ac:dyDescent="0.3">
      <c r="A871" t="s">
        <v>52</v>
      </c>
      <c r="B871" t="s">
        <v>39</v>
      </c>
      <c r="C871" t="s">
        <v>73</v>
      </c>
      <c r="D871" t="s">
        <v>74</v>
      </c>
      <c r="E871" t="s">
        <v>86</v>
      </c>
      <c r="F871">
        <f>VLOOKUP(Template!A871,Female!A:H,8,0)</f>
        <v>10</v>
      </c>
    </row>
    <row r="872" spans="1:6" x14ac:dyDescent="0.3">
      <c r="A872" t="s">
        <v>52</v>
      </c>
      <c r="B872" t="s">
        <v>39</v>
      </c>
      <c r="C872" t="s">
        <v>73</v>
      </c>
      <c r="D872" t="s">
        <v>75</v>
      </c>
      <c r="E872" t="s">
        <v>87</v>
      </c>
      <c r="F872">
        <f>VLOOKUP(Template!A872,Female!A:I,9,0)</f>
        <v>6.3</v>
      </c>
    </row>
    <row r="873" spans="1:6" x14ac:dyDescent="0.3">
      <c r="A873" t="s">
        <v>52</v>
      </c>
      <c r="B873" t="s">
        <v>39</v>
      </c>
      <c r="C873" t="s">
        <v>73</v>
      </c>
      <c r="D873" t="s">
        <v>75</v>
      </c>
      <c r="E873" t="s">
        <v>88</v>
      </c>
      <c r="F873">
        <f>VLOOKUP(Template!A873,Female!A:J,10,0)</f>
        <v>1.7</v>
      </c>
    </row>
    <row r="874" spans="1:6" x14ac:dyDescent="0.3">
      <c r="A874" t="s">
        <v>52</v>
      </c>
      <c r="B874" t="s">
        <v>39</v>
      </c>
      <c r="C874" t="s">
        <v>73</v>
      </c>
      <c r="D874" t="s">
        <v>75</v>
      </c>
      <c r="E874" t="s">
        <v>89</v>
      </c>
      <c r="F874">
        <f>VLOOKUP(Template!A874,Female!A:K,11,0)</f>
        <v>9.5</v>
      </c>
    </row>
    <row r="875" spans="1:6" x14ac:dyDescent="0.3">
      <c r="A875" t="s">
        <v>52</v>
      </c>
      <c r="B875" t="s">
        <v>39</v>
      </c>
      <c r="C875" t="s">
        <v>73</v>
      </c>
      <c r="D875" t="s">
        <v>75</v>
      </c>
      <c r="E875" t="s">
        <v>90</v>
      </c>
      <c r="F875">
        <f>VLOOKUP(Template!A875,Female!A:L,12,0)</f>
        <v>1.7</v>
      </c>
    </row>
    <row r="876" spans="1:6" x14ac:dyDescent="0.3">
      <c r="A876" t="s">
        <v>52</v>
      </c>
      <c r="B876" t="s">
        <v>39</v>
      </c>
      <c r="C876" t="s">
        <v>73</v>
      </c>
      <c r="D876" t="s">
        <v>74</v>
      </c>
      <c r="E876" t="s">
        <v>91</v>
      </c>
      <c r="F876">
        <f>VLOOKUP(Template!A876,Female!A:M,13,0)</f>
        <v>5.6</v>
      </c>
    </row>
    <row r="877" spans="1:6" x14ac:dyDescent="0.3">
      <c r="A877" t="s">
        <v>52</v>
      </c>
      <c r="B877" t="s">
        <v>39</v>
      </c>
      <c r="C877" t="s">
        <v>73</v>
      </c>
      <c r="D877" t="s">
        <v>74</v>
      </c>
      <c r="E877" t="s">
        <v>92</v>
      </c>
      <c r="F877">
        <f>VLOOKUP(Template!A877,Female!A:N,14,0)</f>
        <v>1.8</v>
      </c>
    </row>
    <row r="878" spans="1:6" x14ac:dyDescent="0.3">
      <c r="A878" t="s">
        <v>52</v>
      </c>
      <c r="B878" t="s">
        <v>39</v>
      </c>
      <c r="C878" t="s">
        <v>73</v>
      </c>
      <c r="D878" t="s">
        <v>74</v>
      </c>
      <c r="E878" t="s">
        <v>93</v>
      </c>
      <c r="F878">
        <f>VLOOKUP(Template!A878,Female!A:O,15,0)</f>
        <v>1.1000000000000001</v>
      </c>
    </row>
    <row r="879" spans="1:6" x14ac:dyDescent="0.3">
      <c r="A879" t="s">
        <v>52</v>
      </c>
      <c r="B879" t="s">
        <v>39</v>
      </c>
      <c r="C879" t="s">
        <v>73</v>
      </c>
      <c r="D879" t="s">
        <v>74</v>
      </c>
      <c r="E879" t="s">
        <v>94</v>
      </c>
      <c r="F879">
        <f>VLOOKUP(Template!A879,Female!A:P,16,0)</f>
        <v>0</v>
      </c>
    </row>
    <row r="880" spans="1:6" x14ac:dyDescent="0.3">
      <c r="A880" t="s">
        <v>52</v>
      </c>
      <c r="B880" t="s">
        <v>39</v>
      </c>
      <c r="C880" t="s">
        <v>73</v>
      </c>
      <c r="D880" t="s">
        <v>95</v>
      </c>
      <c r="E880" t="s">
        <v>98</v>
      </c>
      <c r="F880">
        <f>VLOOKUP(Template!A880,Female!A:Q,17,0)</f>
        <v>4.3</v>
      </c>
    </row>
    <row r="881" spans="1:6" x14ac:dyDescent="0.3">
      <c r="A881" t="s">
        <v>52</v>
      </c>
      <c r="B881" t="s">
        <v>39</v>
      </c>
      <c r="C881" t="s">
        <v>73</v>
      </c>
      <c r="D881" t="s">
        <v>95</v>
      </c>
      <c r="E881" t="s">
        <v>97</v>
      </c>
      <c r="F881">
        <f>VLOOKUP(Template!A881,Female!A:R,18,0)</f>
        <v>0.3</v>
      </c>
    </row>
    <row r="882" spans="1:6" x14ac:dyDescent="0.3">
      <c r="A882" t="s">
        <v>52</v>
      </c>
      <c r="B882" t="s">
        <v>39</v>
      </c>
      <c r="C882" t="s">
        <v>73</v>
      </c>
      <c r="D882" t="s">
        <v>95</v>
      </c>
      <c r="E882" t="s">
        <v>99</v>
      </c>
      <c r="F882">
        <f>VLOOKUP(Template!A882,Female!A:S,19,0)</f>
        <v>4</v>
      </c>
    </row>
    <row r="883" spans="1:6" x14ac:dyDescent="0.3">
      <c r="A883" t="s">
        <v>52</v>
      </c>
      <c r="B883" t="s">
        <v>39</v>
      </c>
      <c r="C883" t="s">
        <v>73</v>
      </c>
      <c r="D883" t="s">
        <v>95</v>
      </c>
      <c r="E883" t="s">
        <v>96</v>
      </c>
      <c r="F883">
        <f>VLOOKUP(Template!A883,Female!A:T,20,0)</f>
        <v>0.1</v>
      </c>
    </row>
    <row r="884" spans="1:6" x14ac:dyDescent="0.3">
      <c r="A884" t="s">
        <v>52</v>
      </c>
      <c r="B884" t="s">
        <v>39</v>
      </c>
      <c r="C884" t="s">
        <v>100</v>
      </c>
      <c r="D884" t="s">
        <v>101</v>
      </c>
      <c r="E884" t="s">
        <v>81</v>
      </c>
      <c r="F884">
        <f>VLOOKUP(Template!A884,Female!A:U,21,0)</f>
        <v>20.2</v>
      </c>
    </row>
    <row r="885" spans="1:6" x14ac:dyDescent="0.3">
      <c r="A885" t="s">
        <v>52</v>
      </c>
      <c r="B885" t="s">
        <v>39</v>
      </c>
      <c r="C885" t="s">
        <v>100</v>
      </c>
      <c r="D885" t="s">
        <v>101</v>
      </c>
      <c r="E885" t="s">
        <v>82</v>
      </c>
      <c r="F885">
        <f>VLOOKUP(Template!A885,Female!A:V,22,0)</f>
        <v>4.3</v>
      </c>
    </row>
    <row r="886" spans="1:6" x14ac:dyDescent="0.3">
      <c r="A886" t="s">
        <v>52</v>
      </c>
      <c r="B886" t="s">
        <v>39</v>
      </c>
      <c r="C886" t="s">
        <v>100</v>
      </c>
      <c r="D886" t="s">
        <v>101</v>
      </c>
      <c r="E886" t="s">
        <v>102</v>
      </c>
      <c r="F886">
        <f>VLOOKUP(Template!A886,Female!A:W,23,0)</f>
        <v>26.1</v>
      </c>
    </row>
    <row r="887" spans="1:6" x14ac:dyDescent="0.3">
      <c r="A887" t="s">
        <v>52</v>
      </c>
      <c r="B887" t="s">
        <v>39</v>
      </c>
      <c r="C887" t="s">
        <v>100</v>
      </c>
      <c r="D887" t="s">
        <v>101</v>
      </c>
      <c r="E887" t="s">
        <v>103</v>
      </c>
      <c r="F887">
        <f>VLOOKUP(Template!A887,Female!A:X,24,0)</f>
        <v>7</v>
      </c>
    </row>
    <row r="888" spans="1:6" x14ac:dyDescent="0.3">
      <c r="A888" t="s">
        <v>52</v>
      </c>
      <c r="B888" t="s">
        <v>39</v>
      </c>
      <c r="C888" t="s">
        <v>100</v>
      </c>
      <c r="D888" t="s">
        <v>101</v>
      </c>
      <c r="E888" t="s">
        <v>104</v>
      </c>
      <c r="F888">
        <f>VLOOKUP(Template!A888,Female!A:Y,25,0)</f>
        <v>4.3</v>
      </c>
    </row>
    <row r="889" spans="1:6" x14ac:dyDescent="0.3">
      <c r="A889" t="s">
        <v>52</v>
      </c>
      <c r="B889" t="s">
        <v>39</v>
      </c>
      <c r="C889" t="s">
        <v>100</v>
      </c>
      <c r="D889" t="s">
        <v>101</v>
      </c>
      <c r="E889" t="s">
        <v>105</v>
      </c>
      <c r="F889">
        <f>VLOOKUP(Template!A889,Female!A:Z,26,0)</f>
        <v>0.6</v>
      </c>
    </row>
    <row r="890" spans="1:6" x14ac:dyDescent="0.3">
      <c r="A890" t="s">
        <v>52</v>
      </c>
      <c r="B890" t="s">
        <v>39</v>
      </c>
      <c r="C890" t="s">
        <v>76</v>
      </c>
      <c r="D890" t="s">
        <v>78</v>
      </c>
      <c r="E890" t="s">
        <v>102</v>
      </c>
      <c r="F890">
        <f>VLOOKUP(Template!A890,Female!A:AA,27,0)</f>
        <v>25.1</v>
      </c>
    </row>
    <row r="891" spans="1:6" x14ac:dyDescent="0.3">
      <c r="A891" t="s">
        <v>52</v>
      </c>
      <c r="B891" t="s">
        <v>39</v>
      </c>
      <c r="C891" t="s">
        <v>76</v>
      </c>
      <c r="D891" t="s">
        <v>79</v>
      </c>
      <c r="E891" t="s">
        <v>102</v>
      </c>
      <c r="F891">
        <f>VLOOKUP(Template!A891,Female!A:AB,28,0)</f>
        <v>15.6</v>
      </c>
    </row>
    <row r="892" spans="1:6" x14ac:dyDescent="0.3">
      <c r="A892" t="s">
        <v>52</v>
      </c>
      <c r="B892" t="s">
        <v>39</v>
      </c>
      <c r="C892" t="s">
        <v>76</v>
      </c>
      <c r="D892" t="s">
        <v>77</v>
      </c>
      <c r="E892" t="s">
        <v>102</v>
      </c>
      <c r="F892">
        <f>VLOOKUP(Template!A892,Female!A:AC,29,0)</f>
        <v>20.9</v>
      </c>
    </row>
    <row r="893" spans="1:6" x14ac:dyDescent="0.3">
      <c r="A893" t="s">
        <v>52</v>
      </c>
      <c r="B893" t="s">
        <v>39</v>
      </c>
      <c r="C893" t="s">
        <v>76</v>
      </c>
      <c r="D893" t="s">
        <v>78</v>
      </c>
      <c r="E893" t="s">
        <v>103</v>
      </c>
      <c r="F893">
        <f>VLOOKUP(Template!A893,Female!A:AD,30,0)</f>
        <v>11.2</v>
      </c>
    </row>
    <row r="894" spans="1:6" x14ac:dyDescent="0.3">
      <c r="A894" t="s">
        <v>52</v>
      </c>
      <c r="B894" t="s">
        <v>39</v>
      </c>
      <c r="C894" t="s">
        <v>76</v>
      </c>
      <c r="D894" t="s">
        <v>79</v>
      </c>
      <c r="E894" t="s">
        <v>103</v>
      </c>
      <c r="F894">
        <f>VLOOKUP(Template!A894,Female!A:AE,31,0)</f>
        <v>3.6</v>
      </c>
    </row>
    <row r="895" spans="1:6" x14ac:dyDescent="0.3">
      <c r="A895" t="s">
        <v>52</v>
      </c>
      <c r="B895" t="s">
        <v>39</v>
      </c>
      <c r="C895" t="s">
        <v>76</v>
      </c>
      <c r="D895" t="s">
        <v>77</v>
      </c>
      <c r="E895" t="s">
        <v>103</v>
      </c>
      <c r="F895">
        <f>VLOOKUP(Template!A895,Female!A:AF,32,0)</f>
        <v>7.8</v>
      </c>
    </row>
    <row r="896" spans="1:6" x14ac:dyDescent="0.3">
      <c r="A896" t="s">
        <v>52</v>
      </c>
      <c r="B896" t="s">
        <v>39</v>
      </c>
      <c r="C896" t="s">
        <v>76</v>
      </c>
      <c r="D896" t="s">
        <v>78</v>
      </c>
      <c r="E896" t="s">
        <v>104</v>
      </c>
      <c r="F896">
        <f>VLOOKUP(Template!A895,Female!A:AG,33,0)</f>
        <v>6.3</v>
      </c>
    </row>
    <row r="897" spans="1:6" x14ac:dyDescent="0.3">
      <c r="A897" t="s">
        <v>52</v>
      </c>
      <c r="B897" t="s">
        <v>39</v>
      </c>
      <c r="C897" t="s">
        <v>76</v>
      </c>
      <c r="D897" t="s">
        <v>79</v>
      </c>
      <c r="E897" t="s">
        <v>104</v>
      </c>
      <c r="F897">
        <f>VLOOKUP(Template!A895,Female!A:AH,34,0)</f>
        <v>10.9</v>
      </c>
    </row>
    <row r="898" spans="1:6" x14ac:dyDescent="0.3">
      <c r="A898" t="s">
        <v>52</v>
      </c>
      <c r="B898" t="s">
        <v>39</v>
      </c>
      <c r="C898" t="s">
        <v>76</v>
      </c>
      <c r="D898" t="s">
        <v>77</v>
      </c>
      <c r="E898" t="s">
        <v>104</v>
      </c>
      <c r="F898">
        <f>VLOOKUP(Template!A896,Female!A:AI,35,0)</f>
        <v>8.3000000000000007</v>
      </c>
    </row>
    <row r="899" spans="1:6" x14ac:dyDescent="0.3">
      <c r="A899" t="s">
        <v>52</v>
      </c>
      <c r="B899" t="s">
        <v>39</v>
      </c>
      <c r="C899" t="s">
        <v>76</v>
      </c>
      <c r="D899" t="s">
        <v>78</v>
      </c>
      <c r="E899" t="s">
        <v>105</v>
      </c>
      <c r="F899">
        <f>VLOOKUP(Template!A897,Female!A:AJ,36,0)</f>
        <v>1.1000000000000001</v>
      </c>
    </row>
    <row r="900" spans="1:6" x14ac:dyDescent="0.3">
      <c r="A900" t="s">
        <v>52</v>
      </c>
      <c r="B900" t="s">
        <v>39</v>
      </c>
      <c r="C900" t="s">
        <v>76</v>
      </c>
      <c r="D900" t="s">
        <v>79</v>
      </c>
      <c r="E900" t="s">
        <v>105</v>
      </c>
      <c r="F900">
        <f>VLOOKUP(Template!A898,Female!A:AK,37,0)</f>
        <v>5</v>
      </c>
    </row>
    <row r="901" spans="1:6" x14ac:dyDescent="0.3">
      <c r="A901" t="s">
        <v>52</v>
      </c>
      <c r="B901" t="s">
        <v>39</v>
      </c>
      <c r="C901" t="s">
        <v>76</v>
      </c>
      <c r="D901" t="s">
        <v>77</v>
      </c>
      <c r="E901" t="s">
        <v>105</v>
      </c>
      <c r="F901">
        <f>VLOOKUP(Template!A899,Female!A:AL,38,0)</f>
        <v>2.8</v>
      </c>
    </row>
    <row r="902" spans="1:6" x14ac:dyDescent="0.3">
      <c r="A902" t="s">
        <v>52</v>
      </c>
      <c r="B902" t="s">
        <v>40</v>
      </c>
      <c r="C902" t="s">
        <v>73</v>
      </c>
      <c r="D902" t="s">
        <v>74</v>
      </c>
      <c r="E902" t="s">
        <v>81</v>
      </c>
      <c r="F902">
        <f>VLOOKUP(Template!A902,Male!A:C,3,0)</f>
        <v>31.9</v>
      </c>
    </row>
    <row r="903" spans="1:6" x14ac:dyDescent="0.3">
      <c r="A903" t="s">
        <v>52</v>
      </c>
      <c r="B903" t="s">
        <v>40</v>
      </c>
      <c r="C903" t="s">
        <v>73</v>
      </c>
      <c r="D903" t="s">
        <v>74</v>
      </c>
      <c r="E903" t="s">
        <v>82</v>
      </c>
      <c r="F903">
        <f>VLOOKUP(Template!A903,Male!A:D,4,0)</f>
        <v>12</v>
      </c>
    </row>
    <row r="904" spans="1:6" x14ac:dyDescent="0.3">
      <c r="A904" t="s">
        <v>52</v>
      </c>
      <c r="B904" t="s">
        <v>40</v>
      </c>
      <c r="C904" t="s">
        <v>73</v>
      </c>
      <c r="D904" t="s">
        <v>74</v>
      </c>
      <c r="E904" t="s">
        <v>83</v>
      </c>
      <c r="F904">
        <f>VLOOKUP(Template!A904,Male!A:E,5,0)</f>
        <v>20.2</v>
      </c>
    </row>
    <row r="905" spans="1:6" x14ac:dyDescent="0.3">
      <c r="A905" t="s">
        <v>52</v>
      </c>
      <c r="B905" t="s">
        <v>40</v>
      </c>
      <c r="C905" t="s">
        <v>73</v>
      </c>
      <c r="D905" t="s">
        <v>74</v>
      </c>
      <c r="E905" t="s">
        <v>84</v>
      </c>
      <c r="F905">
        <f>VLOOKUP(Template!A905,Male!A:F,6,0)</f>
        <v>5.6</v>
      </c>
    </row>
    <row r="906" spans="1:6" x14ac:dyDescent="0.3">
      <c r="A906" t="s">
        <v>52</v>
      </c>
      <c r="B906" t="s">
        <v>40</v>
      </c>
      <c r="C906" t="s">
        <v>73</v>
      </c>
      <c r="D906" t="s">
        <v>74</v>
      </c>
      <c r="E906" t="s">
        <v>85</v>
      </c>
      <c r="F906">
        <f>VLOOKUP(Template!A906,Male!A:G,7,0)</f>
        <v>30.7</v>
      </c>
    </row>
    <row r="907" spans="1:6" x14ac:dyDescent="0.3">
      <c r="A907" t="s">
        <v>52</v>
      </c>
      <c r="B907" t="s">
        <v>40</v>
      </c>
      <c r="C907" t="s">
        <v>73</v>
      </c>
      <c r="D907" t="s">
        <v>74</v>
      </c>
      <c r="E907" t="s">
        <v>86</v>
      </c>
      <c r="F907">
        <f>VLOOKUP(Template!A907,Male!A:H,8,0)</f>
        <v>8.9</v>
      </c>
    </row>
    <row r="908" spans="1:6" x14ac:dyDescent="0.3">
      <c r="A908" t="s">
        <v>52</v>
      </c>
      <c r="B908" t="s">
        <v>40</v>
      </c>
      <c r="C908" t="s">
        <v>73</v>
      </c>
      <c r="D908" t="s">
        <v>75</v>
      </c>
      <c r="E908" t="s">
        <v>87</v>
      </c>
      <c r="F908">
        <f>VLOOKUP(Template!A908,Male!A:I,9,0)</f>
        <v>1.8</v>
      </c>
    </row>
    <row r="909" spans="1:6" x14ac:dyDescent="0.3">
      <c r="A909" t="s">
        <v>52</v>
      </c>
      <c r="B909" t="s">
        <v>40</v>
      </c>
      <c r="C909" t="s">
        <v>73</v>
      </c>
      <c r="D909" t="s">
        <v>75</v>
      </c>
      <c r="E909" t="s">
        <v>88</v>
      </c>
      <c r="F909">
        <f>VLOOKUP(Template!A909,Male!A:J,10,0)</f>
        <v>0.2</v>
      </c>
    </row>
    <row r="910" spans="1:6" x14ac:dyDescent="0.3">
      <c r="A910" t="s">
        <v>52</v>
      </c>
      <c r="B910" t="s">
        <v>40</v>
      </c>
      <c r="C910" t="s">
        <v>73</v>
      </c>
      <c r="D910" t="s">
        <v>75</v>
      </c>
      <c r="E910" t="s">
        <v>89</v>
      </c>
      <c r="F910">
        <f>VLOOKUP(Template!A910,Male!A:K,11,0)</f>
        <v>8.1999999999999993</v>
      </c>
    </row>
    <row r="911" spans="1:6" x14ac:dyDescent="0.3">
      <c r="A911" t="s">
        <v>52</v>
      </c>
      <c r="B911" t="s">
        <v>40</v>
      </c>
      <c r="C911" t="s">
        <v>73</v>
      </c>
      <c r="D911" t="s">
        <v>75</v>
      </c>
      <c r="E911" t="s">
        <v>90</v>
      </c>
      <c r="F911">
        <f>VLOOKUP(Template!A911,Male!A:L,12,0)</f>
        <v>0.9</v>
      </c>
    </row>
    <row r="912" spans="1:6" x14ac:dyDescent="0.3">
      <c r="A912" t="s">
        <v>52</v>
      </c>
      <c r="B912" t="s">
        <v>40</v>
      </c>
      <c r="C912" t="s">
        <v>73</v>
      </c>
      <c r="D912" t="s">
        <v>74</v>
      </c>
      <c r="E912" t="s">
        <v>91</v>
      </c>
      <c r="F912">
        <f>VLOOKUP(Template!A912,Male!A:M,13,0)</f>
        <v>3.7</v>
      </c>
    </row>
    <row r="913" spans="1:6" x14ac:dyDescent="0.3">
      <c r="A913" t="s">
        <v>52</v>
      </c>
      <c r="B913" t="s">
        <v>40</v>
      </c>
      <c r="C913" t="s">
        <v>73</v>
      </c>
      <c r="D913" t="s">
        <v>74</v>
      </c>
      <c r="E913" t="s">
        <v>92</v>
      </c>
      <c r="F913">
        <f>VLOOKUP(Template!A913,Male!A:N,14,0)</f>
        <v>0.4</v>
      </c>
    </row>
    <row r="914" spans="1:6" x14ac:dyDescent="0.3">
      <c r="A914" t="s">
        <v>52</v>
      </c>
      <c r="B914" t="s">
        <v>40</v>
      </c>
      <c r="C914" t="s">
        <v>73</v>
      </c>
      <c r="D914" t="s">
        <v>74</v>
      </c>
      <c r="E914" t="s">
        <v>93</v>
      </c>
      <c r="F914">
        <f>VLOOKUP(Template!A914,Male!A:O,15,0)</f>
        <v>4.9000000000000004</v>
      </c>
    </row>
    <row r="915" spans="1:6" x14ac:dyDescent="0.3">
      <c r="A915" t="s">
        <v>52</v>
      </c>
      <c r="B915" t="s">
        <v>40</v>
      </c>
      <c r="C915" t="s">
        <v>73</v>
      </c>
      <c r="D915" t="s">
        <v>74</v>
      </c>
      <c r="E915" t="s">
        <v>94</v>
      </c>
      <c r="F915">
        <f>VLOOKUP(Template!A915,Male!A:P,16,0)</f>
        <v>0.6</v>
      </c>
    </row>
    <row r="916" spans="1:6" x14ac:dyDescent="0.3">
      <c r="A916" t="s">
        <v>52</v>
      </c>
      <c r="B916" t="s">
        <v>40</v>
      </c>
      <c r="C916" t="s">
        <v>73</v>
      </c>
      <c r="D916" t="s">
        <v>95</v>
      </c>
      <c r="E916" t="s">
        <v>98</v>
      </c>
      <c r="F916">
        <f>VLOOKUP(Template!A916,Male!A:Q,17,0)</f>
        <v>3.2</v>
      </c>
    </row>
    <row r="917" spans="1:6" x14ac:dyDescent="0.3">
      <c r="A917" t="s">
        <v>52</v>
      </c>
      <c r="B917" t="s">
        <v>40</v>
      </c>
      <c r="C917" t="s">
        <v>73</v>
      </c>
      <c r="D917" t="s">
        <v>95</v>
      </c>
      <c r="E917" t="s">
        <v>97</v>
      </c>
      <c r="F917">
        <f>VLOOKUP(Template!A917,Male!A:R,18,0)</f>
        <v>0.1</v>
      </c>
    </row>
    <row r="918" spans="1:6" x14ac:dyDescent="0.3">
      <c r="A918" t="s">
        <v>52</v>
      </c>
      <c r="B918" t="s">
        <v>40</v>
      </c>
      <c r="C918" t="s">
        <v>73</v>
      </c>
      <c r="D918" t="s">
        <v>95</v>
      </c>
      <c r="E918" t="s">
        <v>99</v>
      </c>
      <c r="F918">
        <f>VLOOKUP(Template!A918,Male!A:S,19,0)</f>
        <v>8.3000000000000007</v>
      </c>
    </row>
    <row r="919" spans="1:6" x14ac:dyDescent="0.3">
      <c r="A919" t="s">
        <v>52</v>
      </c>
      <c r="B919" t="s">
        <v>40</v>
      </c>
      <c r="C919" t="s">
        <v>73</v>
      </c>
      <c r="D919" t="s">
        <v>95</v>
      </c>
      <c r="E919" t="s">
        <v>96</v>
      </c>
      <c r="F919">
        <f>VLOOKUP(Template!A919,Male!A:T,20,0)</f>
        <v>0.6</v>
      </c>
    </row>
    <row r="920" spans="1:6" x14ac:dyDescent="0.3">
      <c r="A920" t="s">
        <v>52</v>
      </c>
      <c r="B920" t="s">
        <v>40</v>
      </c>
      <c r="C920" t="s">
        <v>100</v>
      </c>
      <c r="D920" t="s">
        <v>101</v>
      </c>
      <c r="E920" t="s">
        <v>81</v>
      </c>
      <c r="F920">
        <f>VLOOKUP(Template!A920,Male!A:U,21,0)</f>
        <v>22.8</v>
      </c>
    </row>
    <row r="921" spans="1:6" x14ac:dyDescent="0.3">
      <c r="A921" t="s">
        <v>52</v>
      </c>
      <c r="B921" t="s">
        <v>40</v>
      </c>
      <c r="C921" t="s">
        <v>100</v>
      </c>
      <c r="D921" t="s">
        <v>101</v>
      </c>
      <c r="E921" t="s">
        <v>82</v>
      </c>
      <c r="F921">
        <f>VLOOKUP(Template!A921,Male!A:V,22,0)</f>
        <v>4.7</v>
      </c>
    </row>
    <row r="922" spans="1:6" x14ac:dyDescent="0.3">
      <c r="A922" t="s">
        <v>52</v>
      </c>
      <c r="B922" t="s">
        <v>40</v>
      </c>
      <c r="C922" t="s">
        <v>100</v>
      </c>
      <c r="D922" t="s">
        <v>101</v>
      </c>
      <c r="E922" t="s">
        <v>102</v>
      </c>
      <c r="F922">
        <f>VLOOKUP(Template!A922,Male!A:W,23,0)</f>
        <v>30.3</v>
      </c>
    </row>
    <row r="923" spans="1:6" x14ac:dyDescent="0.3">
      <c r="A923" t="s">
        <v>52</v>
      </c>
      <c r="B923" t="s">
        <v>40</v>
      </c>
      <c r="C923" t="s">
        <v>100</v>
      </c>
      <c r="D923" t="s">
        <v>101</v>
      </c>
      <c r="E923" t="s">
        <v>103</v>
      </c>
      <c r="F923">
        <f>VLOOKUP(Template!A923,Male!A:X,24,0)</f>
        <v>6.4</v>
      </c>
    </row>
    <row r="924" spans="1:6" x14ac:dyDescent="0.3">
      <c r="A924" t="s">
        <v>52</v>
      </c>
      <c r="B924" t="s">
        <v>40</v>
      </c>
      <c r="C924" t="s">
        <v>100</v>
      </c>
      <c r="D924" t="s">
        <v>101</v>
      </c>
      <c r="E924" t="s">
        <v>104</v>
      </c>
      <c r="F924">
        <f>VLOOKUP(Template!A924,Male!A:Y,25,0)</f>
        <v>3.3</v>
      </c>
    </row>
    <row r="925" spans="1:6" x14ac:dyDescent="0.3">
      <c r="A925" t="s">
        <v>52</v>
      </c>
      <c r="B925" t="s">
        <v>40</v>
      </c>
      <c r="C925" t="s">
        <v>100</v>
      </c>
      <c r="D925" t="s">
        <v>101</v>
      </c>
      <c r="E925" t="s">
        <v>105</v>
      </c>
      <c r="F925">
        <f>VLOOKUP(Template!A925,Male!A:Z,26,0)</f>
        <v>1.6</v>
      </c>
    </row>
    <row r="926" spans="1:6" x14ac:dyDescent="0.3">
      <c r="A926" t="s">
        <v>52</v>
      </c>
      <c r="B926" t="s">
        <v>40</v>
      </c>
      <c r="C926" t="s">
        <v>76</v>
      </c>
      <c r="D926" t="s">
        <v>78</v>
      </c>
      <c r="E926" t="s">
        <v>102</v>
      </c>
      <c r="F926">
        <f>VLOOKUP(Template!A926,Male!A:AA,27,0)</f>
        <v>35.1</v>
      </c>
    </row>
    <row r="927" spans="1:6" x14ac:dyDescent="0.3">
      <c r="A927" t="s">
        <v>52</v>
      </c>
      <c r="B927" t="s">
        <v>40</v>
      </c>
      <c r="C927" t="s">
        <v>76</v>
      </c>
      <c r="D927" t="s">
        <v>79</v>
      </c>
      <c r="E927" t="s">
        <v>102</v>
      </c>
      <c r="F927">
        <f>VLOOKUP(Template!A927,Male!A:AB,28,0)</f>
        <v>32.299999999999997</v>
      </c>
    </row>
    <row r="928" spans="1:6" x14ac:dyDescent="0.3">
      <c r="A928" t="s">
        <v>52</v>
      </c>
      <c r="B928" t="s">
        <v>40</v>
      </c>
      <c r="C928" t="s">
        <v>76</v>
      </c>
      <c r="D928" t="s">
        <v>77</v>
      </c>
      <c r="E928" t="s">
        <v>102</v>
      </c>
      <c r="F928">
        <f>VLOOKUP(Template!A928,Male!A:AC,29,0)</f>
        <v>33.700000000000003</v>
      </c>
    </row>
    <row r="929" spans="1:6" x14ac:dyDescent="0.3">
      <c r="A929" t="s">
        <v>52</v>
      </c>
      <c r="B929" t="s">
        <v>40</v>
      </c>
      <c r="C929" t="s">
        <v>76</v>
      </c>
      <c r="D929" t="s">
        <v>78</v>
      </c>
      <c r="E929" t="s">
        <v>103</v>
      </c>
      <c r="F929">
        <f>VLOOKUP(Template!A929,Male!A:AD,30,0)</f>
        <v>9.3000000000000007</v>
      </c>
    </row>
    <row r="930" spans="1:6" x14ac:dyDescent="0.3">
      <c r="A930" t="s">
        <v>52</v>
      </c>
      <c r="B930" t="s">
        <v>40</v>
      </c>
      <c r="C930" t="s">
        <v>76</v>
      </c>
      <c r="D930" t="s">
        <v>79</v>
      </c>
      <c r="E930" t="s">
        <v>103</v>
      </c>
      <c r="F930">
        <f>VLOOKUP(Template!A930,Male!A:AE,31,0)</f>
        <v>11.1</v>
      </c>
    </row>
    <row r="931" spans="1:6" x14ac:dyDescent="0.3">
      <c r="A931" t="s">
        <v>52</v>
      </c>
      <c r="B931" t="s">
        <v>40</v>
      </c>
      <c r="C931" t="s">
        <v>76</v>
      </c>
      <c r="D931" t="s">
        <v>77</v>
      </c>
      <c r="E931" t="s">
        <v>103</v>
      </c>
      <c r="F931">
        <f>VLOOKUP(Template!A931,Male!A:AF,32,0)</f>
        <v>10.199999999999999</v>
      </c>
    </row>
    <row r="932" spans="1:6" x14ac:dyDescent="0.3">
      <c r="A932" t="s">
        <v>52</v>
      </c>
      <c r="B932" t="s">
        <v>40</v>
      </c>
      <c r="C932" t="s">
        <v>76</v>
      </c>
      <c r="D932" t="s">
        <v>78</v>
      </c>
      <c r="E932" t="s">
        <v>104</v>
      </c>
      <c r="F932">
        <f>VLOOKUP(Template!A931,Male!A:AG,33,0)</f>
        <v>6.8</v>
      </c>
    </row>
    <row r="933" spans="1:6" x14ac:dyDescent="0.3">
      <c r="A933" t="s">
        <v>52</v>
      </c>
      <c r="B933" t="s">
        <v>40</v>
      </c>
      <c r="C933" t="s">
        <v>76</v>
      </c>
      <c r="D933" t="s">
        <v>79</v>
      </c>
      <c r="E933" t="s">
        <v>104</v>
      </c>
      <c r="F933">
        <f>VLOOKUP(Template!A931,Male!A:AH,34,0)</f>
        <v>6.1</v>
      </c>
    </row>
    <row r="934" spans="1:6" x14ac:dyDescent="0.3">
      <c r="A934" t="s">
        <v>52</v>
      </c>
      <c r="B934" t="s">
        <v>40</v>
      </c>
      <c r="C934" t="s">
        <v>76</v>
      </c>
      <c r="D934" t="s">
        <v>77</v>
      </c>
      <c r="E934" t="s">
        <v>104</v>
      </c>
      <c r="F934">
        <f>VLOOKUP(Template!A932,Male!A:AI,35,0)</f>
        <v>6.5</v>
      </c>
    </row>
    <row r="935" spans="1:6" x14ac:dyDescent="0.3">
      <c r="A935" t="s">
        <v>52</v>
      </c>
      <c r="B935" t="s">
        <v>40</v>
      </c>
      <c r="C935" t="s">
        <v>76</v>
      </c>
      <c r="D935" t="s">
        <v>78</v>
      </c>
      <c r="E935" t="s">
        <v>105</v>
      </c>
      <c r="F935">
        <f>VLOOKUP(Template!A933,Male!A:AJ,36,0)</f>
        <v>1</v>
      </c>
    </row>
    <row r="936" spans="1:6" x14ac:dyDescent="0.3">
      <c r="A936" t="s">
        <v>52</v>
      </c>
      <c r="B936" t="s">
        <v>40</v>
      </c>
      <c r="C936" t="s">
        <v>76</v>
      </c>
      <c r="D936" t="s">
        <v>79</v>
      </c>
      <c r="E936" t="s">
        <v>105</v>
      </c>
      <c r="F936">
        <f>VLOOKUP(Template!A934,Male!A:AK,37,0)</f>
        <v>1.8</v>
      </c>
    </row>
    <row r="937" spans="1:6" x14ac:dyDescent="0.3">
      <c r="A937" t="s">
        <v>52</v>
      </c>
      <c r="B937" t="s">
        <v>40</v>
      </c>
      <c r="C937" t="s">
        <v>76</v>
      </c>
      <c r="D937" t="s">
        <v>77</v>
      </c>
      <c r="E937" t="s">
        <v>105</v>
      </c>
      <c r="F937">
        <f>VLOOKUP(Template!A935,Male!A:AL,38,0)</f>
        <v>1.4</v>
      </c>
    </row>
    <row r="938" spans="1:6" x14ac:dyDescent="0.3">
      <c r="A938" t="s">
        <v>53</v>
      </c>
      <c r="B938" t="s">
        <v>39</v>
      </c>
      <c r="C938" t="s">
        <v>73</v>
      </c>
      <c r="D938" t="s">
        <v>74</v>
      </c>
      <c r="E938" t="s">
        <v>81</v>
      </c>
      <c r="F938">
        <f>VLOOKUP(Template!A938,Female!A:C,3,0)</f>
        <v>20.399999999999999</v>
      </c>
    </row>
    <row r="939" spans="1:6" x14ac:dyDescent="0.3">
      <c r="A939" t="s">
        <v>53</v>
      </c>
      <c r="B939" t="s">
        <v>39</v>
      </c>
      <c r="C939" t="s">
        <v>73</v>
      </c>
      <c r="D939" t="s">
        <v>74</v>
      </c>
      <c r="E939" t="s">
        <v>82</v>
      </c>
      <c r="F939">
        <f>VLOOKUP(Template!A939,Female!A:D,4,0)</f>
        <v>4.2</v>
      </c>
    </row>
    <row r="940" spans="1:6" x14ac:dyDescent="0.3">
      <c r="A940" t="s">
        <v>53</v>
      </c>
      <c r="B940" t="s">
        <v>39</v>
      </c>
      <c r="C940" t="s">
        <v>73</v>
      </c>
      <c r="D940" t="s">
        <v>74</v>
      </c>
      <c r="E940" t="s">
        <v>83</v>
      </c>
      <c r="F940">
        <f>VLOOKUP(Template!A940,Female!A:E,5,0)</f>
        <v>10.8</v>
      </c>
    </row>
    <row r="941" spans="1:6" x14ac:dyDescent="0.3">
      <c r="A941" t="s">
        <v>53</v>
      </c>
      <c r="B941" t="s">
        <v>39</v>
      </c>
      <c r="C941" t="s">
        <v>73</v>
      </c>
      <c r="D941" t="s">
        <v>74</v>
      </c>
      <c r="E941" t="s">
        <v>84</v>
      </c>
      <c r="F941">
        <f>VLOOKUP(Template!A941,Female!A:F,6,0)</f>
        <v>2.7</v>
      </c>
    </row>
    <row r="942" spans="1:6" x14ac:dyDescent="0.3">
      <c r="A942" t="s">
        <v>53</v>
      </c>
      <c r="B942" t="s">
        <v>39</v>
      </c>
      <c r="C942" t="s">
        <v>73</v>
      </c>
      <c r="D942" t="s">
        <v>74</v>
      </c>
      <c r="E942" t="s">
        <v>85</v>
      </c>
      <c r="F942">
        <f>VLOOKUP(Template!A942,Female!A:G,7,0)</f>
        <v>17.100000000000001</v>
      </c>
    </row>
    <row r="943" spans="1:6" x14ac:dyDescent="0.3">
      <c r="A943" t="s">
        <v>53</v>
      </c>
      <c r="B943" t="s">
        <v>39</v>
      </c>
      <c r="C943" t="s">
        <v>73</v>
      </c>
      <c r="D943" t="s">
        <v>74</v>
      </c>
      <c r="E943" t="s">
        <v>86</v>
      </c>
      <c r="F943">
        <f>VLOOKUP(Template!A943,Female!A:H,8,0)</f>
        <v>4.5</v>
      </c>
    </row>
    <row r="944" spans="1:6" x14ac:dyDescent="0.3">
      <c r="A944" t="s">
        <v>53</v>
      </c>
      <c r="B944" t="s">
        <v>39</v>
      </c>
      <c r="C944" t="s">
        <v>73</v>
      </c>
      <c r="D944" t="s">
        <v>75</v>
      </c>
      <c r="E944" t="s">
        <v>87</v>
      </c>
      <c r="F944">
        <f>VLOOKUP(Template!A944,Female!A:I,9,0)</f>
        <v>1.7</v>
      </c>
    </row>
    <row r="945" spans="1:6" x14ac:dyDescent="0.3">
      <c r="A945" t="s">
        <v>53</v>
      </c>
      <c r="B945" t="s">
        <v>39</v>
      </c>
      <c r="C945" t="s">
        <v>73</v>
      </c>
      <c r="D945" t="s">
        <v>75</v>
      </c>
      <c r="E945" t="s">
        <v>88</v>
      </c>
      <c r="F945">
        <f>VLOOKUP(Template!A945,Female!A:J,10,0)</f>
        <v>0.5</v>
      </c>
    </row>
    <row r="946" spans="1:6" x14ac:dyDescent="0.3">
      <c r="A946" t="s">
        <v>53</v>
      </c>
      <c r="B946" t="s">
        <v>39</v>
      </c>
      <c r="C946" t="s">
        <v>73</v>
      </c>
      <c r="D946" t="s">
        <v>75</v>
      </c>
      <c r="E946" t="s">
        <v>89</v>
      </c>
      <c r="F946">
        <f>VLOOKUP(Template!A946,Female!A:K,11,0)</f>
        <v>3.6</v>
      </c>
    </row>
    <row r="947" spans="1:6" x14ac:dyDescent="0.3">
      <c r="A947" t="s">
        <v>53</v>
      </c>
      <c r="B947" t="s">
        <v>39</v>
      </c>
      <c r="C947" t="s">
        <v>73</v>
      </c>
      <c r="D947" t="s">
        <v>75</v>
      </c>
      <c r="E947" t="s">
        <v>90</v>
      </c>
      <c r="F947">
        <f>VLOOKUP(Template!A947,Female!A:L,12,0)</f>
        <v>0.5</v>
      </c>
    </row>
    <row r="948" spans="1:6" x14ac:dyDescent="0.3">
      <c r="A948" t="s">
        <v>53</v>
      </c>
      <c r="B948" t="s">
        <v>39</v>
      </c>
      <c r="C948" t="s">
        <v>73</v>
      </c>
      <c r="D948" t="s">
        <v>74</v>
      </c>
      <c r="E948" t="s">
        <v>91</v>
      </c>
      <c r="F948">
        <f>VLOOKUP(Template!A948,Female!A:M,13,0)</f>
        <v>6.7</v>
      </c>
    </row>
    <row r="949" spans="1:6" x14ac:dyDescent="0.3">
      <c r="A949" t="s">
        <v>53</v>
      </c>
      <c r="B949" t="s">
        <v>39</v>
      </c>
      <c r="C949" t="s">
        <v>73</v>
      </c>
      <c r="D949" t="s">
        <v>74</v>
      </c>
      <c r="E949" t="s">
        <v>92</v>
      </c>
      <c r="F949">
        <f>VLOOKUP(Template!A949,Female!A:N,14,0)</f>
        <v>0.9</v>
      </c>
    </row>
    <row r="950" spans="1:6" x14ac:dyDescent="0.3">
      <c r="A950" t="s">
        <v>53</v>
      </c>
      <c r="B950" t="s">
        <v>39</v>
      </c>
      <c r="C950" t="s">
        <v>73</v>
      </c>
      <c r="D950" t="s">
        <v>74</v>
      </c>
      <c r="E950" t="s">
        <v>93</v>
      </c>
      <c r="F950">
        <f>VLOOKUP(Template!A950,Female!A:O,15,0)</f>
        <v>1</v>
      </c>
    </row>
    <row r="951" spans="1:6" x14ac:dyDescent="0.3">
      <c r="A951" t="s">
        <v>53</v>
      </c>
      <c r="B951" t="s">
        <v>39</v>
      </c>
      <c r="C951" t="s">
        <v>73</v>
      </c>
      <c r="D951" t="s">
        <v>74</v>
      </c>
      <c r="E951" t="s">
        <v>94</v>
      </c>
      <c r="F951">
        <f>VLOOKUP(Template!A951,Female!A:P,16,0)</f>
        <v>0.4</v>
      </c>
    </row>
    <row r="952" spans="1:6" x14ac:dyDescent="0.3">
      <c r="A952" t="s">
        <v>53</v>
      </c>
      <c r="B952" t="s">
        <v>39</v>
      </c>
      <c r="C952" t="s">
        <v>73</v>
      </c>
      <c r="D952" t="s">
        <v>95</v>
      </c>
      <c r="E952" t="s">
        <v>98</v>
      </c>
      <c r="F952">
        <f>VLOOKUP(Template!A952,Female!A:Q,17,0)</f>
        <v>13.7</v>
      </c>
    </row>
    <row r="953" spans="1:6" x14ac:dyDescent="0.3">
      <c r="A953" t="s">
        <v>53</v>
      </c>
      <c r="B953" t="s">
        <v>39</v>
      </c>
      <c r="C953" t="s">
        <v>73</v>
      </c>
      <c r="D953" t="s">
        <v>95</v>
      </c>
      <c r="E953" t="s">
        <v>97</v>
      </c>
      <c r="F953">
        <f>VLOOKUP(Template!A953,Female!A:R,18,0)</f>
        <v>1.8</v>
      </c>
    </row>
    <row r="954" spans="1:6" x14ac:dyDescent="0.3">
      <c r="A954" t="s">
        <v>53</v>
      </c>
      <c r="B954" t="s">
        <v>39</v>
      </c>
      <c r="C954" t="s">
        <v>73</v>
      </c>
      <c r="D954" t="s">
        <v>95</v>
      </c>
      <c r="E954" t="s">
        <v>99</v>
      </c>
      <c r="F954">
        <f>VLOOKUP(Template!A954,Female!A:S,19,0)</f>
        <v>0.7</v>
      </c>
    </row>
    <row r="955" spans="1:6" x14ac:dyDescent="0.3">
      <c r="A955" t="s">
        <v>53</v>
      </c>
      <c r="B955" t="s">
        <v>39</v>
      </c>
      <c r="C955" t="s">
        <v>73</v>
      </c>
      <c r="D955" t="s">
        <v>95</v>
      </c>
      <c r="E955" t="s">
        <v>96</v>
      </c>
      <c r="F955">
        <f>VLOOKUP(Template!A955,Female!A:T,20,0)</f>
        <v>0</v>
      </c>
    </row>
    <row r="956" spans="1:6" x14ac:dyDescent="0.3">
      <c r="A956" t="s">
        <v>53</v>
      </c>
      <c r="B956" t="s">
        <v>39</v>
      </c>
      <c r="C956" t="s">
        <v>100</v>
      </c>
      <c r="D956" t="s">
        <v>101</v>
      </c>
      <c r="E956" t="s">
        <v>81</v>
      </c>
      <c r="F956">
        <f>VLOOKUP(Template!A956,Female!A:U,21,0)</f>
        <v>11.6</v>
      </c>
    </row>
    <row r="957" spans="1:6" x14ac:dyDescent="0.3">
      <c r="A957" t="s">
        <v>53</v>
      </c>
      <c r="B957" t="s">
        <v>39</v>
      </c>
      <c r="C957" t="s">
        <v>100</v>
      </c>
      <c r="D957" t="s">
        <v>101</v>
      </c>
      <c r="E957" t="s">
        <v>82</v>
      </c>
      <c r="F957">
        <f>VLOOKUP(Template!A957,Female!A:V,22,0)</f>
        <v>1.7</v>
      </c>
    </row>
    <row r="958" spans="1:6" x14ac:dyDescent="0.3">
      <c r="A958" t="s">
        <v>53</v>
      </c>
      <c r="B958" t="s">
        <v>39</v>
      </c>
      <c r="C958" t="s">
        <v>100</v>
      </c>
      <c r="D958" t="s">
        <v>101</v>
      </c>
      <c r="E958" t="s">
        <v>102</v>
      </c>
      <c r="F958">
        <f>VLOOKUP(Template!A958,Female!A:W,23,0)</f>
        <v>13.8</v>
      </c>
    </row>
    <row r="959" spans="1:6" x14ac:dyDescent="0.3">
      <c r="A959" t="s">
        <v>53</v>
      </c>
      <c r="B959" t="s">
        <v>39</v>
      </c>
      <c r="C959" t="s">
        <v>100</v>
      </c>
      <c r="D959" t="s">
        <v>101</v>
      </c>
      <c r="E959" t="s">
        <v>103</v>
      </c>
      <c r="F959">
        <f>VLOOKUP(Template!A959,Female!A:X,24,0)</f>
        <v>2.7</v>
      </c>
    </row>
    <row r="960" spans="1:6" x14ac:dyDescent="0.3">
      <c r="A960" t="s">
        <v>53</v>
      </c>
      <c r="B960" t="s">
        <v>39</v>
      </c>
      <c r="C960" t="s">
        <v>100</v>
      </c>
      <c r="D960" t="s">
        <v>101</v>
      </c>
      <c r="E960" t="s">
        <v>104</v>
      </c>
      <c r="F960">
        <f>VLOOKUP(Template!A960,Female!A:Y,25,0)</f>
        <v>8.3000000000000007</v>
      </c>
    </row>
    <row r="961" spans="1:6" x14ac:dyDescent="0.3">
      <c r="A961" t="s">
        <v>53</v>
      </c>
      <c r="B961" t="s">
        <v>39</v>
      </c>
      <c r="C961" t="s">
        <v>100</v>
      </c>
      <c r="D961" t="s">
        <v>101</v>
      </c>
      <c r="E961" t="s">
        <v>105</v>
      </c>
      <c r="F961">
        <f>VLOOKUP(Template!A961,Female!A:Z,26,0)</f>
        <v>1.9</v>
      </c>
    </row>
    <row r="962" spans="1:6" x14ac:dyDescent="0.3">
      <c r="A962" t="s">
        <v>53</v>
      </c>
      <c r="B962" t="s">
        <v>39</v>
      </c>
      <c r="C962" t="s">
        <v>76</v>
      </c>
      <c r="D962" t="s">
        <v>78</v>
      </c>
      <c r="E962" t="s">
        <v>102</v>
      </c>
      <c r="F962">
        <f>VLOOKUP(Template!A962,Female!A:AA,27,0)</f>
        <v>20</v>
      </c>
    </row>
    <row r="963" spans="1:6" x14ac:dyDescent="0.3">
      <c r="A963" t="s">
        <v>53</v>
      </c>
      <c r="B963" t="s">
        <v>39</v>
      </c>
      <c r="C963" t="s">
        <v>76</v>
      </c>
      <c r="D963" t="s">
        <v>79</v>
      </c>
      <c r="E963" t="s">
        <v>102</v>
      </c>
      <c r="F963">
        <f>VLOOKUP(Template!A963,Female!A:AB,28,0)</f>
        <v>9.5</v>
      </c>
    </row>
    <row r="964" spans="1:6" x14ac:dyDescent="0.3">
      <c r="A964" t="s">
        <v>53</v>
      </c>
      <c r="B964" t="s">
        <v>39</v>
      </c>
      <c r="C964" t="s">
        <v>76</v>
      </c>
      <c r="D964" t="s">
        <v>77</v>
      </c>
      <c r="E964" t="s">
        <v>102</v>
      </c>
      <c r="F964">
        <f>VLOOKUP(Template!A964,Female!A:AC,29,0)</f>
        <v>15.5</v>
      </c>
    </row>
    <row r="965" spans="1:6" x14ac:dyDescent="0.3">
      <c r="A965" t="s">
        <v>53</v>
      </c>
      <c r="B965" t="s">
        <v>39</v>
      </c>
      <c r="C965" t="s">
        <v>76</v>
      </c>
      <c r="D965" t="s">
        <v>78</v>
      </c>
      <c r="E965" t="s">
        <v>103</v>
      </c>
      <c r="F965">
        <f>VLOOKUP(Template!A965,Female!A:AD,30,0)</f>
        <v>3.3</v>
      </c>
    </row>
    <row r="966" spans="1:6" x14ac:dyDescent="0.3">
      <c r="A966" t="s">
        <v>53</v>
      </c>
      <c r="B966" t="s">
        <v>39</v>
      </c>
      <c r="C966" t="s">
        <v>76</v>
      </c>
      <c r="D966" t="s">
        <v>79</v>
      </c>
      <c r="E966" t="s">
        <v>103</v>
      </c>
      <c r="F966">
        <f>VLOOKUP(Template!A966,Female!A:AE,31,0)</f>
        <v>3.2</v>
      </c>
    </row>
    <row r="967" spans="1:6" x14ac:dyDescent="0.3">
      <c r="A967" t="s">
        <v>53</v>
      </c>
      <c r="B967" t="s">
        <v>39</v>
      </c>
      <c r="C967" t="s">
        <v>76</v>
      </c>
      <c r="D967" t="s">
        <v>77</v>
      </c>
      <c r="E967" t="s">
        <v>103</v>
      </c>
      <c r="F967">
        <f>VLOOKUP(Template!A967,Female!A:AF,32,0)</f>
        <v>3.3</v>
      </c>
    </row>
    <row r="968" spans="1:6" x14ac:dyDescent="0.3">
      <c r="A968" t="s">
        <v>53</v>
      </c>
      <c r="B968" t="s">
        <v>39</v>
      </c>
      <c r="C968" t="s">
        <v>76</v>
      </c>
      <c r="D968" t="s">
        <v>78</v>
      </c>
      <c r="E968" t="s">
        <v>104</v>
      </c>
      <c r="F968">
        <f>VLOOKUP(Template!A967,Female!A:AG,33,0)</f>
        <v>9.9</v>
      </c>
    </row>
    <row r="969" spans="1:6" x14ac:dyDescent="0.3">
      <c r="A969" t="s">
        <v>53</v>
      </c>
      <c r="B969" t="s">
        <v>39</v>
      </c>
      <c r="C969" t="s">
        <v>76</v>
      </c>
      <c r="D969" t="s">
        <v>79</v>
      </c>
      <c r="E969" t="s">
        <v>104</v>
      </c>
      <c r="F969">
        <f>VLOOKUP(Template!A967,Female!A:AH,34,0)</f>
        <v>9.1999999999999993</v>
      </c>
    </row>
    <row r="970" spans="1:6" x14ac:dyDescent="0.3">
      <c r="A970" t="s">
        <v>53</v>
      </c>
      <c r="B970" t="s">
        <v>39</v>
      </c>
      <c r="C970" t="s">
        <v>76</v>
      </c>
      <c r="D970" t="s">
        <v>77</v>
      </c>
      <c r="E970" t="s">
        <v>104</v>
      </c>
      <c r="F970">
        <f>VLOOKUP(Template!A968,Female!A:AI,35,0)</f>
        <v>9.6</v>
      </c>
    </row>
    <row r="971" spans="1:6" x14ac:dyDescent="0.3">
      <c r="A971" t="s">
        <v>53</v>
      </c>
      <c r="B971" t="s">
        <v>39</v>
      </c>
      <c r="C971" t="s">
        <v>76</v>
      </c>
      <c r="D971" t="s">
        <v>78</v>
      </c>
      <c r="E971" t="s">
        <v>105</v>
      </c>
      <c r="F971">
        <f>VLOOKUP(Template!A969,Female!A:AJ,36,0)</f>
        <v>2.4</v>
      </c>
    </row>
    <row r="972" spans="1:6" x14ac:dyDescent="0.3">
      <c r="A972" t="s">
        <v>53</v>
      </c>
      <c r="B972" t="s">
        <v>39</v>
      </c>
      <c r="C972" t="s">
        <v>76</v>
      </c>
      <c r="D972" t="s">
        <v>79</v>
      </c>
      <c r="E972" t="s">
        <v>105</v>
      </c>
      <c r="F972">
        <f>VLOOKUP(Template!A970,Female!A:AK,37,0)</f>
        <v>2.5</v>
      </c>
    </row>
    <row r="973" spans="1:6" x14ac:dyDescent="0.3">
      <c r="A973" t="s">
        <v>53</v>
      </c>
      <c r="B973" t="s">
        <v>39</v>
      </c>
      <c r="C973" t="s">
        <v>76</v>
      </c>
      <c r="D973" t="s">
        <v>77</v>
      </c>
      <c r="E973" t="s">
        <v>105</v>
      </c>
      <c r="F973">
        <f>VLOOKUP(Template!A971,Female!A:AL,38,0)</f>
        <v>2.4</v>
      </c>
    </row>
    <row r="974" spans="1:6" x14ac:dyDescent="0.3">
      <c r="A974" t="s">
        <v>53</v>
      </c>
      <c r="B974" t="s">
        <v>40</v>
      </c>
      <c r="C974" t="s">
        <v>73</v>
      </c>
      <c r="D974" t="s">
        <v>74</v>
      </c>
      <c r="E974" t="s">
        <v>81</v>
      </c>
      <c r="F974">
        <f>VLOOKUP(Template!A974,Male!A:C,3,0)</f>
        <v>20.6</v>
      </c>
    </row>
    <row r="975" spans="1:6" x14ac:dyDescent="0.3">
      <c r="A975" t="s">
        <v>53</v>
      </c>
      <c r="B975" t="s">
        <v>40</v>
      </c>
      <c r="C975" t="s">
        <v>73</v>
      </c>
      <c r="D975" t="s">
        <v>74</v>
      </c>
      <c r="E975" t="s">
        <v>82</v>
      </c>
      <c r="F975">
        <f>VLOOKUP(Template!A975,Male!A:D,4,0)</f>
        <v>6.1</v>
      </c>
    </row>
    <row r="976" spans="1:6" x14ac:dyDescent="0.3">
      <c r="A976" t="s">
        <v>53</v>
      </c>
      <c r="B976" t="s">
        <v>40</v>
      </c>
      <c r="C976" t="s">
        <v>73</v>
      </c>
      <c r="D976" t="s">
        <v>74</v>
      </c>
      <c r="E976" t="s">
        <v>83</v>
      </c>
      <c r="F976">
        <f>VLOOKUP(Template!A976,Male!A:E,5,0)</f>
        <v>14.2</v>
      </c>
    </row>
    <row r="977" spans="1:6" x14ac:dyDescent="0.3">
      <c r="A977" t="s">
        <v>53</v>
      </c>
      <c r="B977" t="s">
        <v>40</v>
      </c>
      <c r="C977" t="s">
        <v>73</v>
      </c>
      <c r="D977" t="s">
        <v>74</v>
      </c>
      <c r="E977" t="s">
        <v>84</v>
      </c>
      <c r="F977">
        <f>VLOOKUP(Template!A977,Male!A:F,6,0)</f>
        <v>2.7</v>
      </c>
    </row>
    <row r="978" spans="1:6" x14ac:dyDescent="0.3">
      <c r="A978" t="s">
        <v>53</v>
      </c>
      <c r="B978" t="s">
        <v>40</v>
      </c>
      <c r="C978" t="s">
        <v>73</v>
      </c>
      <c r="D978" t="s">
        <v>74</v>
      </c>
      <c r="E978" t="s">
        <v>85</v>
      </c>
      <c r="F978">
        <f>VLOOKUP(Template!A978,Male!A:G,7,0)</f>
        <v>20.2</v>
      </c>
    </row>
    <row r="979" spans="1:6" x14ac:dyDescent="0.3">
      <c r="A979" t="s">
        <v>53</v>
      </c>
      <c r="B979" t="s">
        <v>40</v>
      </c>
      <c r="C979" t="s">
        <v>73</v>
      </c>
      <c r="D979" t="s">
        <v>74</v>
      </c>
      <c r="E979" t="s">
        <v>86</v>
      </c>
      <c r="F979">
        <f>VLOOKUP(Template!A979,Male!A:H,8,0)</f>
        <v>1.9</v>
      </c>
    </row>
    <row r="980" spans="1:6" x14ac:dyDescent="0.3">
      <c r="A980" t="s">
        <v>53</v>
      </c>
      <c r="B980" t="s">
        <v>40</v>
      </c>
      <c r="C980" t="s">
        <v>73</v>
      </c>
      <c r="D980" t="s">
        <v>75</v>
      </c>
      <c r="E980" t="s">
        <v>87</v>
      </c>
      <c r="F980">
        <f>VLOOKUP(Template!A980,Male!A:I,9,0)</f>
        <v>1.7</v>
      </c>
    </row>
    <row r="981" spans="1:6" x14ac:dyDescent="0.3">
      <c r="A981" t="s">
        <v>53</v>
      </c>
      <c r="B981" t="s">
        <v>40</v>
      </c>
      <c r="C981" t="s">
        <v>73</v>
      </c>
      <c r="D981" t="s">
        <v>75</v>
      </c>
      <c r="E981" t="s">
        <v>88</v>
      </c>
      <c r="F981">
        <f>VLOOKUP(Template!A981,Male!A:J,10,0)</f>
        <v>1.2</v>
      </c>
    </row>
    <row r="982" spans="1:6" x14ac:dyDescent="0.3">
      <c r="A982" t="s">
        <v>53</v>
      </c>
      <c r="B982" t="s">
        <v>40</v>
      </c>
      <c r="C982" t="s">
        <v>73</v>
      </c>
      <c r="D982" t="s">
        <v>75</v>
      </c>
      <c r="E982" t="s">
        <v>89</v>
      </c>
      <c r="F982">
        <f>VLOOKUP(Template!A982,Male!A:K,11,0)</f>
        <v>4.3</v>
      </c>
    </row>
    <row r="983" spans="1:6" x14ac:dyDescent="0.3">
      <c r="A983" t="s">
        <v>53</v>
      </c>
      <c r="B983" t="s">
        <v>40</v>
      </c>
      <c r="C983" t="s">
        <v>73</v>
      </c>
      <c r="D983" t="s">
        <v>75</v>
      </c>
      <c r="E983" t="s">
        <v>90</v>
      </c>
      <c r="F983">
        <f>VLOOKUP(Template!A983,Male!A:L,12,0)</f>
        <v>0.4</v>
      </c>
    </row>
    <row r="984" spans="1:6" x14ac:dyDescent="0.3">
      <c r="A984" t="s">
        <v>53</v>
      </c>
      <c r="B984" t="s">
        <v>40</v>
      </c>
      <c r="C984" t="s">
        <v>73</v>
      </c>
      <c r="D984" t="s">
        <v>74</v>
      </c>
      <c r="E984" t="s">
        <v>91</v>
      </c>
      <c r="F984">
        <f>VLOOKUP(Template!A984,Male!A:M,13,0)</f>
        <v>5</v>
      </c>
    </row>
    <row r="985" spans="1:6" x14ac:dyDescent="0.3">
      <c r="A985" t="s">
        <v>53</v>
      </c>
      <c r="B985" t="s">
        <v>40</v>
      </c>
      <c r="C985" t="s">
        <v>73</v>
      </c>
      <c r="D985" t="s">
        <v>74</v>
      </c>
      <c r="E985" t="s">
        <v>92</v>
      </c>
      <c r="F985">
        <f>VLOOKUP(Template!A985,Male!A:N,14,0)</f>
        <v>1.4</v>
      </c>
    </row>
    <row r="986" spans="1:6" x14ac:dyDescent="0.3">
      <c r="A986" t="s">
        <v>53</v>
      </c>
      <c r="B986" t="s">
        <v>40</v>
      </c>
      <c r="C986" t="s">
        <v>73</v>
      </c>
      <c r="D986" t="s">
        <v>74</v>
      </c>
      <c r="E986" t="s">
        <v>93</v>
      </c>
      <c r="F986">
        <f>VLOOKUP(Template!A986,Male!A:O,15,0)</f>
        <v>1</v>
      </c>
    </row>
    <row r="987" spans="1:6" x14ac:dyDescent="0.3">
      <c r="A987" t="s">
        <v>53</v>
      </c>
      <c r="B987" t="s">
        <v>40</v>
      </c>
      <c r="C987" t="s">
        <v>73</v>
      </c>
      <c r="D987" t="s">
        <v>74</v>
      </c>
      <c r="E987" t="s">
        <v>94</v>
      </c>
      <c r="F987">
        <f>VLOOKUP(Template!A987,Male!A:P,16,0)</f>
        <v>0.2</v>
      </c>
    </row>
    <row r="988" spans="1:6" x14ac:dyDescent="0.3">
      <c r="A988" t="s">
        <v>53</v>
      </c>
      <c r="B988" t="s">
        <v>40</v>
      </c>
      <c r="C988" t="s">
        <v>73</v>
      </c>
      <c r="D988" t="s">
        <v>95</v>
      </c>
      <c r="E988" t="s">
        <v>98</v>
      </c>
      <c r="F988">
        <f>VLOOKUP(Template!A988,Male!A:Q,17,0)</f>
        <v>17.5</v>
      </c>
    </row>
    <row r="989" spans="1:6" x14ac:dyDescent="0.3">
      <c r="A989" t="s">
        <v>53</v>
      </c>
      <c r="B989" t="s">
        <v>40</v>
      </c>
      <c r="C989" t="s">
        <v>73</v>
      </c>
      <c r="D989" t="s">
        <v>95</v>
      </c>
      <c r="E989" t="s">
        <v>97</v>
      </c>
      <c r="F989">
        <f>VLOOKUP(Template!A989,Male!A:R,18,0)</f>
        <v>2.4</v>
      </c>
    </row>
    <row r="990" spans="1:6" x14ac:dyDescent="0.3">
      <c r="A990" t="s">
        <v>53</v>
      </c>
      <c r="B990" t="s">
        <v>40</v>
      </c>
      <c r="C990" t="s">
        <v>73</v>
      </c>
      <c r="D990" t="s">
        <v>95</v>
      </c>
      <c r="E990" t="s">
        <v>99</v>
      </c>
      <c r="F990">
        <f>VLOOKUP(Template!A990,Male!A:S,19,0)</f>
        <v>0.4</v>
      </c>
    </row>
    <row r="991" spans="1:6" x14ac:dyDescent="0.3">
      <c r="A991" t="s">
        <v>53</v>
      </c>
      <c r="B991" t="s">
        <v>40</v>
      </c>
      <c r="C991" t="s">
        <v>73</v>
      </c>
      <c r="D991" t="s">
        <v>95</v>
      </c>
      <c r="E991" t="s">
        <v>96</v>
      </c>
      <c r="F991">
        <f>VLOOKUP(Template!A991,Male!A:T,20,0)</f>
        <v>0</v>
      </c>
    </row>
    <row r="992" spans="1:6" x14ac:dyDescent="0.3">
      <c r="A992" t="s">
        <v>53</v>
      </c>
      <c r="B992" t="s">
        <v>40</v>
      </c>
      <c r="C992" t="s">
        <v>100</v>
      </c>
      <c r="D992" t="s">
        <v>101</v>
      </c>
      <c r="E992" t="s">
        <v>81</v>
      </c>
      <c r="F992">
        <f>VLOOKUP(Template!A992,Male!A:U,21,0)</f>
        <v>10.7</v>
      </c>
    </row>
    <row r="993" spans="1:6" x14ac:dyDescent="0.3">
      <c r="A993" t="s">
        <v>53</v>
      </c>
      <c r="B993" t="s">
        <v>40</v>
      </c>
      <c r="C993" t="s">
        <v>100</v>
      </c>
      <c r="D993" t="s">
        <v>101</v>
      </c>
      <c r="E993" t="s">
        <v>82</v>
      </c>
      <c r="F993">
        <f>VLOOKUP(Template!A993,Male!A:V,22,0)</f>
        <v>0.5</v>
      </c>
    </row>
    <row r="994" spans="1:6" x14ac:dyDescent="0.3">
      <c r="A994" t="s">
        <v>53</v>
      </c>
      <c r="B994" t="s">
        <v>40</v>
      </c>
      <c r="C994" t="s">
        <v>100</v>
      </c>
      <c r="D994" t="s">
        <v>101</v>
      </c>
      <c r="E994" t="s">
        <v>102</v>
      </c>
      <c r="F994">
        <f>VLOOKUP(Template!A994,Male!A:W,23,0)</f>
        <v>18.5</v>
      </c>
    </row>
    <row r="995" spans="1:6" x14ac:dyDescent="0.3">
      <c r="A995" t="s">
        <v>53</v>
      </c>
      <c r="B995" t="s">
        <v>40</v>
      </c>
      <c r="C995" t="s">
        <v>100</v>
      </c>
      <c r="D995" t="s">
        <v>101</v>
      </c>
      <c r="E995" t="s">
        <v>103</v>
      </c>
      <c r="F995">
        <f>VLOOKUP(Template!A995,Male!A:X,24,0)</f>
        <v>5.0999999999999996</v>
      </c>
    </row>
    <row r="996" spans="1:6" x14ac:dyDescent="0.3">
      <c r="A996" t="s">
        <v>53</v>
      </c>
      <c r="B996" t="s">
        <v>40</v>
      </c>
      <c r="C996" t="s">
        <v>100</v>
      </c>
      <c r="D996" t="s">
        <v>101</v>
      </c>
      <c r="E996" t="s">
        <v>104</v>
      </c>
      <c r="F996">
        <f>VLOOKUP(Template!A996,Male!A:Y,25,0)</f>
        <v>10.7</v>
      </c>
    </row>
    <row r="997" spans="1:6" x14ac:dyDescent="0.3">
      <c r="A997" t="s">
        <v>53</v>
      </c>
      <c r="B997" t="s">
        <v>40</v>
      </c>
      <c r="C997" t="s">
        <v>100</v>
      </c>
      <c r="D997" t="s">
        <v>101</v>
      </c>
      <c r="E997" t="s">
        <v>105</v>
      </c>
      <c r="F997">
        <f>VLOOKUP(Template!A997,Male!A:Z,26,0)</f>
        <v>6</v>
      </c>
    </row>
    <row r="998" spans="1:6" x14ac:dyDescent="0.3">
      <c r="A998" t="s">
        <v>53</v>
      </c>
      <c r="B998" t="s">
        <v>40</v>
      </c>
      <c r="C998" t="s">
        <v>76</v>
      </c>
      <c r="D998" t="s">
        <v>78</v>
      </c>
      <c r="E998" t="s">
        <v>102</v>
      </c>
      <c r="F998">
        <f>VLOOKUP(Template!A998,Male!A:AA,27,0)</f>
        <v>20.7</v>
      </c>
    </row>
    <row r="999" spans="1:6" x14ac:dyDescent="0.3">
      <c r="A999" t="s">
        <v>53</v>
      </c>
      <c r="B999" t="s">
        <v>40</v>
      </c>
      <c r="C999" t="s">
        <v>76</v>
      </c>
      <c r="D999" t="s">
        <v>79</v>
      </c>
      <c r="E999" t="s">
        <v>102</v>
      </c>
      <c r="F999">
        <f>VLOOKUP(Template!A999,Male!A:AB,28,0)</f>
        <v>30.2</v>
      </c>
    </row>
    <row r="1000" spans="1:6" x14ac:dyDescent="0.3">
      <c r="A1000" t="s">
        <v>53</v>
      </c>
      <c r="B1000" t="s">
        <v>40</v>
      </c>
      <c r="C1000" t="s">
        <v>76</v>
      </c>
      <c r="D1000" t="s">
        <v>77</v>
      </c>
      <c r="E1000" t="s">
        <v>102</v>
      </c>
      <c r="F1000">
        <f>VLOOKUP(Template!A1000,Male!A:AC,29,0)</f>
        <v>24.8</v>
      </c>
    </row>
    <row r="1001" spans="1:6" x14ac:dyDescent="0.3">
      <c r="A1001" t="s">
        <v>53</v>
      </c>
      <c r="B1001" t="s">
        <v>40</v>
      </c>
      <c r="C1001" t="s">
        <v>76</v>
      </c>
      <c r="D1001" t="s">
        <v>78</v>
      </c>
      <c r="E1001" t="s">
        <v>103</v>
      </c>
      <c r="F1001">
        <f>VLOOKUP(Template!A1001,Male!A:AD,30,0)</f>
        <v>8.3000000000000007</v>
      </c>
    </row>
    <row r="1002" spans="1:6" x14ac:dyDescent="0.3">
      <c r="A1002" t="s">
        <v>53</v>
      </c>
      <c r="B1002" t="s">
        <v>40</v>
      </c>
      <c r="C1002" t="s">
        <v>76</v>
      </c>
      <c r="D1002" t="s">
        <v>79</v>
      </c>
      <c r="E1002" t="s">
        <v>103</v>
      </c>
      <c r="F1002">
        <f>VLOOKUP(Template!A1002,Male!A:AE,31,0)</f>
        <v>9.1</v>
      </c>
    </row>
    <row r="1003" spans="1:6" x14ac:dyDescent="0.3">
      <c r="A1003" t="s">
        <v>53</v>
      </c>
      <c r="B1003" t="s">
        <v>40</v>
      </c>
      <c r="C1003" t="s">
        <v>76</v>
      </c>
      <c r="D1003" t="s">
        <v>77</v>
      </c>
      <c r="E1003" t="s">
        <v>103</v>
      </c>
      <c r="F1003">
        <f>VLOOKUP(Template!A1003,Male!A:AF,32,0)</f>
        <v>8.6999999999999993</v>
      </c>
    </row>
    <row r="1004" spans="1:6" x14ac:dyDescent="0.3">
      <c r="A1004" t="s">
        <v>53</v>
      </c>
      <c r="B1004" t="s">
        <v>40</v>
      </c>
      <c r="C1004" t="s">
        <v>76</v>
      </c>
      <c r="D1004" t="s">
        <v>78</v>
      </c>
      <c r="E1004" t="s">
        <v>104</v>
      </c>
      <c r="F1004">
        <f>VLOOKUP(Template!A1003,Male!A:AG,33,0)</f>
        <v>8.8000000000000007</v>
      </c>
    </row>
    <row r="1005" spans="1:6" x14ac:dyDescent="0.3">
      <c r="A1005" t="s">
        <v>53</v>
      </c>
      <c r="B1005" t="s">
        <v>40</v>
      </c>
      <c r="C1005" t="s">
        <v>76</v>
      </c>
      <c r="D1005" t="s">
        <v>79</v>
      </c>
      <c r="E1005" t="s">
        <v>104</v>
      </c>
      <c r="F1005">
        <f>VLOOKUP(Template!A1003,Male!A:AH,34,0)</f>
        <v>10</v>
      </c>
    </row>
    <row r="1006" spans="1:6" x14ac:dyDescent="0.3">
      <c r="A1006" t="s">
        <v>53</v>
      </c>
      <c r="B1006" t="s">
        <v>40</v>
      </c>
      <c r="C1006" t="s">
        <v>76</v>
      </c>
      <c r="D1006" t="s">
        <v>77</v>
      </c>
      <c r="E1006" t="s">
        <v>104</v>
      </c>
      <c r="F1006">
        <f>VLOOKUP(Template!A1004,Male!A:AI,35,0)</f>
        <v>9.3000000000000007</v>
      </c>
    </row>
    <row r="1007" spans="1:6" x14ac:dyDescent="0.3">
      <c r="A1007" t="s">
        <v>53</v>
      </c>
      <c r="B1007" t="s">
        <v>40</v>
      </c>
      <c r="C1007" t="s">
        <v>76</v>
      </c>
      <c r="D1007" t="s">
        <v>78</v>
      </c>
      <c r="E1007" t="s">
        <v>105</v>
      </c>
      <c r="F1007">
        <f>VLOOKUP(Template!A1005,Male!A:AJ,36,0)</f>
        <v>1.3</v>
      </c>
    </row>
    <row r="1008" spans="1:6" x14ac:dyDescent="0.3">
      <c r="A1008" t="s">
        <v>53</v>
      </c>
      <c r="B1008" t="s">
        <v>40</v>
      </c>
      <c r="C1008" t="s">
        <v>76</v>
      </c>
      <c r="D1008" t="s">
        <v>79</v>
      </c>
      <c r="E1008" t="s">
        <v>105</v>
      </c>
      <c r="F1008">
        <f>VLOOKUP(Template!A1006,Male!A:AK,37,0)</f>
        <v>3.5</v>
      </c>
    </row>
    <row r="1009" spans="1:6" x14ac:dyDescent="0.3">
      <c r="A1009" t="s">
        <v>53</v>
      </c>
      <c r="B1009" t="s">
        <v>40</v>
      </c>
      <c r="C1009" t="s">
        <v>76</v>
      </c>
      <c r="D1009" t="s">
        <v>77</v>
      </c>
      <c r="E1009" t="s">
        <v>105</v>
      </c>
      <c r="F1009">
        <f>VLOOKUP(Template!A1007,Male!A:AL,38,0)</f>
        <v>2.2000000000000002</v>
      </c>
    </row>
    <row r="1010" spans="1:6" x14ac:dyDescent="0.3">
      <c r="A1010" t="s">
        <v>54</v>
      </c>
      <c r="B1010" t="s">
        <v>39</v>
      </c>
      <c r="C1010" t="s">
        <v>73</v>
      </c>
      <c r="D1010" t="s">
        <v>74</v>
      </c>
      <c r="E1010" t="s">
        <v>81</v>
      </c>
      <c r="F1010">
        <f>VLOOKUP(Template!A1010,Female!A:C,3,0)</f>
        <v>13.8</v>
      </c>
    </row>
    <row r="1011" spans="1:6" x14ac:dyDescent="0.3">
      <c r="A1011" t="s">
        <v>54</v>
      </c>
      <c r="B1011" t="s">
        <v>39</v>
      </c>
      <c r="C1011" t="s">
        <v>73</v>
      </c>
      <c r="D1011" t="s">
        <v>74</v>
      </c>
      <c r="E1011" t="s">
        <v>82</v>
      </c>
      <c r="F1011">
        <f>VLOOKUP(Template!A1011,Female!A:D,4,0)</f>
        <v>5.0999999999999996</v>
      </c>
    </row>
    <row r="1012" spans="1:6" x14ac:dyDescent="0.3">
      <c r="A1012" t="s">
        <v>54</v>
      </c>
      <c r="B1012" t="s">
        <v>39</v>
      </c>
      <c r="C1012" t="s">
        <v>73</v>
      </c>
      <c r="D1012" t="s">
        <v>74</v>
      </c>
      <c r="E1012" t="s">
        <v>83</v>
      </c>
      <c r="F1012">
        <f>VLOOKUP(Template!A1012,Female!A:E,5,0)</f>
        <v>16.7</v>
      </c>
    </row>
    <row r="1013" spans="1:6" x14ac:dyDescent="0.3">
      <c r="A1013" t="s">
        <v>54</v>
      </c>
      <c r="B1013" t="s">
        <v>39</v>
      </c>
      <c r="C1013" t="s">
        <v>73</v>
      </c>
      <c r="D1013" t="s">
        <v>74</v>
      </c>
      <c r="E1013" t="s">
        <v>84</v>
      </c>
      <c r="F1013">
        <f>VLOOKUP(Template!A1013,Female!A:F,6,0)</f>
        <v>6.1</v>
      </c>
    </row>
    <row r="1014" spans="1:6" x14ac:dyDescent="0.3">
      <c r="A1014" t="s">
        <v>54</v>
      </c>
      <c r="B1014" t="s">
        <v>39</v>
      </c>
      <c r="C1014" t="s">
        <v>73</v>
      </c>
      <c r="D1014" t="s">
        <v>74</v>
      </c>
      <c r="E1014" t="s">
        <v>85</v>
      </c>
      <c r="F1014">
        <f>VLOOKUP(Template!A1014,Female!A:G,7,0)</f>
        <v>10.1</v>
      </c>
    </row>
    <row r="1015" spans="1:6" x14ac:dyDescent="0.3">
      <c r="A1015" t="s">
        <v>54</v>
      </c>
      <c r="B1015" t="s">
        <v>39</v>
      </c>
      <c r="C1015" t="s">
        <v>73</v>
      </c>
      <c r="D1015" t="s">
        <v>74</v>
      </c>
      <c r="E1015" t="s">
        <v>86</v>
      </c>
      <c r="F1015">
        <f>VLOOKUP(Template!A1015,Female!A:H,8,0)</f>
        <v>2.8</v>
      </c>
    </row>
    <row r="1016" spans="1:6" x14ac:dyDescent="0.3">
      <c r="A1016" t="s">
        <v>54</v>
      </c>
      <c r="B1016" t="s">
        <v>39</v>
      </c>
      <c r="C1016" t="s">
        <v>73</v>
      </c>
      <c r="D1016" t="s">
        <v>75</v>
      </c>
      <c r="E1016" t="s">
        <v>87</v>
      </c>
      <c r="F1016">
        <f>VLOOKUP(Template!A1016,Female!A:I,9,0)</f>
        <v>6.4</v>
      </c>
    </row>
    <row r="1017" spans="1:6" x14ac:dyDescent="0.3">
      <c r="A1017" t="s">
        <v>54</v>
      </c>
      <c r="B1017" t="s">
        <v>39</v>
      </c>
      <c r="C1017" t="s">
        <v>73</v>
      </c>
      <c r="D1017" t="s">
        <v>75</v>
      </c>
      <c r="E1017" t="s">
        <v>88</v>
      </c>
      <c r="F1017">
        <f>VLOOKUP(Template!A1017,Female!A:J,10,0)</f>
        <v>2.6</v>
      </c>
    </row>
    <row r="1018" spans="1:6" x14ac:dyDescent="0.3">
      <c r="A1018" t="s">
        <v>54</v>
      </c>
      <c r="B1018" t="s">
        <v>39</v>
      </c>
      <c r="C1018" t="s">
        <v>73</v>
      </c>
      <c r="D1018" t="s">
        <v>75</v>
      </c>
      <c r="E1018" t="s">
        <v>89</v>
      </c>
      <c r="F1018">
        <f>VLOOKUP(Template!A1018,Female!A:K,11,0)</f>
        <v>8.8000000000000007</v>
      </c>
    </row>
    <row r="1019" spans="1:6" x14ac:dyDescent="0.3">
      <c r="A1019" t="s">
        <v>54</v>
      </c>
      <c r="B1019" t="s">
        <v>39</v>
      </c>
      <c r="C1019" t="s">
        <v>73</v>
      </c>
      <c r="D1019" t="s">
        <v>75</v>
      </c>
      <c r="E1019" t="s">
        <v>90</v>
      </c>
      <c r="F1019">
        <f>VLOOKUP(Template!A1019,Female!A:L,12,0)</f>
        <v>3.4</v>
      </c>
    </row>
    <row r="1020" spans="1:6" x14ac:dyDescent="0.3">
      <c r="A1020" t="s">
        <v>54</v>
      </c>
      <c r="B1020" t="s">
        <v>39</v>
      </c>
      <c r="C1020" t="s">
        <v>73</v>
      </c>
      <c r="D1020" t="s">
        <v>74</v>
      </c>
      <c r="E1020" t="s">
        <v>91</v>
      </c>
      <c r="F1020">
        <f>VLOOKUP(Template!A1020,Female!A:M,13,0)</f>
        <v>24.8</v>
      </c>
    </row>
    <row r="1021" spans="1:6" x14ac:dyDescent="0.3">
      <c r="A1021" t="s">
        <v>54</v>
      </c>
      <c r="B1021" t="s">
        <v>39</v>
      </c>
      <c r="C1021" t="s">
        <v>73</v>
      </c>
      <c r="D1021" t="s">
        <v>74</v>
      </c>
      <c r="E1021" t="s">
        <v>92</v>
      </c>
      <c r="F1021">
        <f>VLOOKUP(Template!A1021,Female!A:N,14,0)</f>
        <v>5.8</v>
      </c>
    </row>
    <row r="1022" spans="1:6" x14ac:dyDescent="0.3">
      <c r="A1022" t="s">
        <v>54</v>
      </c>
      <c r="B1022" t="s">
        <v>39</v>
      </c>
      <c r="C1022" t="s">
        <v>73</v>
      </c>
      <c r="D1022" t="s">
        <v>74</v>
      </c>
      <c r="E1022" t="s">
        <v>93</v>
      </c>
      <c r="F1022">
        <f>VLOOKUP(Template!A1022,Female!A:O,15,0)</f>
        <v>0.7</v>
      </c>
    </row>
    <row r="1023" spans="1:6" x14ac:dyDescent="0.3">
      <c r="A1023" t="s">
        <v>54</v>
      </c>
      <c r="B1023" t="s">
        <v>39</v>
      </c>
      <c r="C1023" t="s">
        <v>73</v>
      </c>
      <c r="D1023" t="s">
        <v>74</v>
      </c>
      <c r="E1023" t="s">
        <v>94</v>
      </c>
      <c r="F1023">
        <f>VLOOKUP(Template!A1023,Female!A:P,16,0)</f>
        <v>0</v>
      </c>
    </row>
    <row r="1024" spans="1:6" x14ac:dyDescent="0.3">
      <c r="A1024" t="s">
        <v>54</v>
      </c>
      <c r="B1024" t="s">
        <v>39</v>
      </c>
      <c r="C1024" t="s">
        <v>73</v>
      </c>
      <c r="D1024" t="s">
        <v>95</v>
      </c>
      <c r="E1024" t="s">
        <v>98</v>
      </c>
      <c r="F1024">
        <f>VLOOKUP(Template!A1024,Female!A:Q,17,0)</f>
        <v>17.399999999999999</v>
      </c>
    </row>
    <row r="1025" spans="1:6" x14ac:dyDescent="0.3">
      <c r="A1025" t="s">
        <v>54</v>
      </c>
      <c r="B1025" t="s">
        <v>39</v>
      </c>
      <c r="C1025" t="s">
        <v>73</v>
      </c>
      <c r="D1025" t="s">
        <v>95</v>
      </c>
      <c r="E1025" t="s">
        <v>97</v>
      </c>
      <c r="F1025">
        <f>VLOOKUP(Template!A1025,Female!A:R,18,0)</f>
        <v>1.2</v>
      </c>
    </row>
    <row r="1026" spans="1:6" x14ac:dyDescent="0.3">
      <c r="A1026" t="s">
        <v>54</v>
      </c>
      <c r="B1026" t="s">
        <v>39</v>
      </c>
      <c r="C1026" t="s">
        <v>73</v>
      </c>
      <c r="D1026" t="s">
        <v>95</v>
      </c>
      <c r="E1026" t="s">
        <v>99</v>
      </c>
      <c r="F1026">
        <f>VLOOKUP(Template!A1026,Female!A:S,19,0)</f>
        <v>1.1000000000000001</v>
      </c>
    </row>
    <row r="1027" spans="1:6" x14ac:dyDescent="0.3">
      <c r="A1027" t="s">
        <v>54</v>
      </c>
      <c r="B1027" t="s">
        <v>39</v>
      </c>
      <c r="C1027" t="s">
        <v>73</v>
      </c>
      <c r="D1027" t="s">
        <v>95</v>
      </c>
      <c r="E1027" t="s">
        <v>96</v>
      </c>
      <c r="F1027">
        <f>VLOOKUP(Template!A1027,Female!A:T,20,0)</f>
        <v>0</v>
      </c>
    </row>
    <row r="1028" spans="1:6" x14ac:dyDescent="0.3">
      <c r="A1028" t="s">
        <v>54</v>
      </c>
      <c r="B1028" t="s">
        <v>39</v>
      </c>
      <c r="C1028" t="s">
        <v>100</v>
      </c>
      <c r="D1028" t="s">
        <v>101</v>
      </c>
      <c r="E1028" t="s">
        <v>81</v>
      </c>
      <c r="F1028">
        <f>VLOOKUP(Template!A1028,Female!A:U,21,0)</f>
        <v>13.1</v>
      </c>
    </row>
    <row r="1029" spans="1:6" x14ac:dyDescent="0.3">
      <c r="A1029" t="s">
        <v>54</v>
      </c>
      <c r="B1029" t="s">
        <v>39</v>
      </c>
      <c r="C1029" t="s">
        <v>100</v>
      </c>
      <c r="D1029" t="s">
        <v>101</v>
      </c>
      <c r="E1029" t="s">
        <v>82</v>
      </c>
      <c r="F1029">
        <f>VLOOKUP(Template!A1029,Female!A:V,22,0)</f>
        <v>5.3</v>
      </c>
    </row>
    <row r="1030" spans="1:6" x14ac:dyDescent="0.3">
      <c r="A1030" t="s">
        <v>54</v>
      </c>
      <c r="B1030" t="s">
        <v>39</v>
      </c>
      <c r="C1030" t="s">
        <v>100</v>
      </c>
      <c r="D1030" t="s">
        <v>101</v>
      </c>
      <c r="E1030" t="s">
        <v>102</v>
      </c>
      <c r="F1030">
        <f>VLOOKUP(Template!A1030,Female!A:W,23,0)</f>
        <v>15.7</v>
      </c>
    </row>
    <row r="1031" spans="1:6" x14ac:dyDescent="0.3">
      <c r="A1031" t="s">
        <v>54</v>
      </c>
      <c r="B1031" t="s">
        <v>39</v>
      </c>
      <c r="C1031" t="s">
        <v>100</v>
      </c>
      <c r="D1031" t="s">
        <v>101</v>
      </c>
      <c r="E1031" t="s">
        <v>103</v>
      </c>
      <c r="F1031">
        <f>VLOOKUP(Template!A1031,Female!A:X,24,0)</f>
        <v>6.4</v>
      </c>
    </row>
    <row r="1032" spans="1:6" x14ac:dyDescent="0.3">
      <c r="A1032" t="s">
        <v>54</v>
      </c>
      <c r="B1032" t="s">
        <v>39</v>
      </c>
      <c r="C1032" t="s">
        <v>100</v>
      </c>
      <c r="D1032" t="s">
        <v>101</v>
      </c>
      <c r="E1032" t="s">
        <v>104</v>
      </c>
      <c r="F1032">
        <f>VLOOKUP(Template!A1032,Female!A:Y,25,0)</f>
        <v>8.4</v>
      </c>
    </row>
    <row r="1033" spans="1:6" x14ac:dyDescent="0.3">
      <c r="A1033" t="s">
        <v>54</v>
      </c>
      <c r="B1033" t="s">
        <v>39</v>
      </c>
      <c r="C1033" t="s">
        <v>100</v>
      </c>
      <c r="D1033" t="s">
        <v>101</v>
      </c>
      <c r="E1033" t="s">
        <v>105</v>
      </c>
      <c r="F1033">
        <f>VLOOKUP(Template!A1033,Female!A:Z,26,0)</f>
        <v>2.6</v>
      </c>
    </row>
    <row r="1034" spans="1:6" x14ac:dyDescent="0.3">
      <c r="A1034" t="s">
        <v>54</v>
      </c>
      <c r="B1034" t="s">
        <v>39</v>
      </c>
      <c r="C1034" t="s">
        <v>76</v>
      </c>
      <c r="D1034" t="s">
        <v>78</v>
      </c>
      <c r="E1034" t="s">
        <v>102</v>
      </c>
      <c r="F1034">
        <f>VLOOKUP(Template!A1034,Female!A:AA,27,0)</f>
        <v>16.600000000000001</v>
      </c>
    </row>
    <row r="1035" spans="1:6" x14ac:dyDescent="0.3">
      <c r="A1035" t="s">
        <v>54</v>
      </c>
      <c r="B1035" t="s">
        <v>39</v>
      </c>
      <c r="C1035" t="s">
        <v>76</v>
      </c>
      <c r="D1035" t="s">
        <v>79</v>
      </c>
      <c r="E1035" t="s">
        <v>102</v>
      </c>
      <c r="F1035">
        <f>VLOOKUP(Template!A1035,Female!A:AB,28,0)</f>
        <v>4.5999999999999996</v>
      </c>
    </row>
    <row r="1036" spans="1:6" x14ac:dyDescent="0.3">
      <c r="A1036" t="s">
        <v>54</v>
      </c>
      <c r="B1036" t="s">
        <v>39</v>
      </c>
      <c r="C1036" t="s">
        <v>76</v>
      </c>
      <c r="D1036" t="s">
        <v>77</v>
      </c>
      <c r="E1036" t="s">
        <v>102</v>
      </c>
      <c r="F1036">
        <f>VLOOKUP(Template!A1036,Female!A:AC,29,0)</f>
        <v>11.4</v>
      </c>
    </row>
    <row r="1037" spans="1:6" x14ac:dyDescent="0.3">
      <c r="A1037" t="s">
        <v>54</v>
      </c>
      <c r="B1037" t="s">
        <v>39</v>
      </c>
      <c r="C1037" t="s">
        <v>76</v>
      </c>
      <c r="D1037" t="s">
        <v>78</v>
      </c>
      <c r="E1037" t="s">
        <v>103</v>
      </c>
      <c r="F1037">
        <f>VLOOKUP(Template!A1037,Female!A:AD,30,0)</f>
        <v>3.6</v>
      </c>
    </row>
    <row r="1038" spans="1:6" x14ac:dyDescent="0.3">
      <c r="A1038" t="s">
        <v>54</v>
      </c>
      <c r="B1038" t="s">
        <v>39</v>
      </c>
      <c r="C1038" t="s">
        <v>76</v>
      </c>
      <c r="D1038" t="s">
        <v>79</v>
      </c>
      <c r="E1038" t="s">
        <v>103</v>
      </c>
      <c r="F1038">
        <f>VLOOKUP(Template!A1038,Female!A:AE,31,0)</f>
        <v>0.1</v>
      </c>
    </row>
    <row r="1039" spans="1:6" x14ac:dyDescent="0.3">
      <c r="A1039" t="s">
        <v>54</v>
      </c>
      <c r="B1039" t="s">
        <v>39</v>
      </c>
      <c r="C1039" t="s">
        <v>76</v>
      </c>
      <c r="D1039" t="s">
        <v>77</v>
      </c>
      <c r="E1039" t="s">
        <v>103</v>
      </c>
      <c r="F1039">
        <f>VLOOKUP(Template!A1039,Female!A:AF,32,0)</f>
        <v>2.1</v>
      </c>
    </row>
    <row r="1040" spans="1:6" x14ac:dyDescent="0.3">
      <c r="A1040" t="s">
        <v>54</v>
      </c>
      <c r="B1040" t="s">
        <v>39</v>
      </c>
      <c r="C1040" t="s">
        <v>76</v>
      </c>
      <c r="D1040" t="s">
        <v>78</v>
      </c>
      <c r="E1040" t="s">
        <v>104</v>
      </c>
      <c r="F1040">
        <f>VLOOKUP(Template!A1039,Female!A:AG,33,0)</f>
        <v>7.9</v>
      </c>
    </row>
    <row r="1041" spans="1:6" x14ac:dyDescent="0.3">
      <c r="A1041" t="s">
        <v>54</v>
      </c>
      <c r="B1041" t="s">
        <v>39</v>
      </c>
      <c r="C1041" t="s">
        <v>76</v>
      </c>
      <c r="D1041" t="s">
        <v>79</v>
      </c>
      <c r="E1041" t="s">
        <v>104</v>
      </c>
      <c r="F1041">
        <f>VLOOKUP(Template!A1039,Female!A:AH,34,0)</f>
        <v>9.3000000000000007</v>
      </c>
    </row>
    <row r="1042" spans="1:6" x14ac:dyDescent="0.3">
      <c r="A1042" t="s">
        <v>54</v>
      </c>
      <c r="B1042" t="s">
        <v>39</v>
      </c>
      <c r="C1042" t="s">
        <v>76</v>
      </c>
      <c r="D1042" t="s">
        <v>77</v>
      </c>
      <c r="E1042" t="s">
        <v>104</v>
      </c>
      <c r="F1042">
        <f>VLOOKUP(Template!A1040,Female!A:AI,35,0)</f>
        <v>8.5</v>
      </c>
    </row>
    <row r="1043" spans="1:6" x14ac:dyDescent="0.3">
      <c r="A1043" t="s">
        <v>54</v>
      </c>
      <c r="B1043" t="s">
        <v>39</v>
      </c>
      <c r="C1043" t="s">
        <v>76</v>
      </c>
      <c r="D1043" t="s">
        <v>78</v>
      </c>
      <c r="E1043" t="s">
        <v>105</v>
      </c>
      <c r="F1043">
        <f>VLOOKUP(Template!A1041,Female!A:AJ,36,0)</f>
        <v>1.3</v>
      </c>
    </row>
    <row r="1044" spans="1:6" x14ac:dyDescent="0.3">
      <c r="A1044" t="s">
        <v>54</v>
      </c>
      <c r="B1044" t="s">
        <v>39</v>
      </c>
      <c r="C1044" t="s">
        <v>76</v>
      </c>
      <c r="D1044" t="s">
        <v>79</v>
      </c>
      <c r="E1044" t="s">
        <v>105</v>
      </c>
      <c r="F1044">
        <f>VLOOKUP(Template!A1042,Female!A:AK,37,0)</f>
        <v>2.1</v>
      </c>
    </row>
    <row r="1045" spans="1:6" x14ac:dyDescent="0.3">
      <c r="A1045" t="s">
        <v>54</v>
      </c>
      <c r="B1045" t="s">
        <v>39</v>
      </c>
      <c r="C1045" t="s">
        <v>76</v>
      </c>
      <c r="D1045" t="s">
        <v>77</v>
      </c>
      <c r="E1045" t="s">
        <v>105</v>
      </c>
      <c r="F1045">
        <f>VLOOKUP(Template!A1043,Female!A:AL,38,0)</f>
        <v>1.6</v>
      </c>
    </row>
    <row r="1046" spans="1:6" x14ac:dyDescent="0.3">
      <c r="A1046" t="s">
        <v>54</v>
      </c>
      <c r="B1046" t="s">
        <v>40</v>
      </c>
      <c r="C1046" t="s">
        <v>73</v>
      </c>
      <c r="D1046" t="s">
        <v>74</v>
      </c>
      <c r="E1046" t="s">
        <v>81</v>
      </c>
      <c r="F1046">
        <f>VLOOKUP(Template!A1046,Male!A:C,3,0)</f>
        <v>17.399999999999999</v>
      </c>
    </row>
    <row r="1047" spans="1:6" x14ac:dyDescent="0.3">
      <c r="A1047" t="s">
        <v>54</v>
      </c>
      <c r="B1047" t="s">
        <v>40</v>
      </c>
      <c r="C1047" t="s">
        <v>73</v>
      </c>
      <c r="D1047" t="s">
        <v>74</v>
      </c>
      <c r="E1047" t="s">
        <v>82</v>
      </c>
      <c r="F1047">
        <f>VLOOKUP(Template!A1047,Male!A:D,4,0)</f>
        <v>6.7</v>
      </c>
    </row>
    <row r="1048" spans="1:6" x14ac:dyDescent="0.3">
      <c r="A1048" t="s">
        <v>54</v>
      </c>
      <c r="B1048" t="s">
        <v>40</v>
      </c>
      <c r="C1048" t="s">
        <v>73</v>
      </c>
      <c r="D1048" t="s">
        <v>74</v>
      </c>
      <c r="E1048" t="s">
        <v>83</v>
      </c>
      <c r="F1048">
        <f>VLOOKUP(Template!A1048,Male!A:E,5,0)</f>
        <v>12.7</v>
      </c>
    </row>
    <row r="1049" spans="1:6" x14ac:dyDescent="0.3">
      <c r="A1049" t="s">
        <v>54</v>
      </c>
      <c r="B1049" t="s">
        <v>40</v>
      </c>
      <c r="C1049" t="s">
        <v>73</v>
      </c>
      <c r="D1049" t="s">
        <v>74</v>
      </c>
      <c r="E1049" t="s">
        <v>84</v>
      </c>
      <c r="F1049">
        <f>VLOOKUP(Template!A1049,Male!A:F,6,0)</f>
        <v>7.8</v>
      </c>
    </row>
    <row r="1050" spans="1:6" x14ac:dyDescent="0.3">
      <c r="A1050" t="s">
        <v>54</v>
      </c>
      <c r="B1050" t="s">
        <v>40</v>
      </c>
      <c r="C1050" t="s">
        <v>73</v>
      </c>
      <c r="D1050" t="s">
        <v>74</v>
      </c>
      <c r="E1050" t="s">
        <v>85</v>
      </c>
      <c r="F1050">
        <f>VLOOKUP(Template!A1050,Male!A:G,7,0)</f>
        <v>16.600000000000001</v>
      </c>
    </row>
    <row r="1051" spans="1:6" x14ac:dyDescent="0.3">
      <c r="A1051" t="s">
        <v>54</v>
      </c>
      <c r="B1051" t="s">
        <v>40</v>
      </c>
      <c r="C1051" t="s">
        <v>73</v>
      </c>
      <c r="D1051" t="s">
        <v>74</v>
      </c>
      <c r="E1051" t="s">
        <v>86</v>
      </c>
      <c r="F1051">
        <f>VLOOKUP(Template!A1051,Male!A:H,8,0)</f>
        <v>7.3</v>
      </c>
    </row>
    <row r="1052" spans="1:6" x14ac:dyDescent="0.3">
      <c r="A1052" t="s">
        <v>54</v>
      </c>
      <c r="B1052" t="s">
        <v>40</v>
      </c>
      <c r="C1052" t="s">
        <v>73</v>
      </c>
      <c r="D1052" t="s">
        <v>75</v>
      </c>
      <c r="E1052" t="s">
        <v>87</v>
      </c>
      <c r="F1052">
        <f>VLOOKUP(Template!A1052,Male!A:I,9,0)</f>
        <v>5.6</v>
      </c>
    </row>
    <row r="1053" spans="1:6" x14ac:dyDescent="0.3">
      <c r="A1053" t="s">
        <v>54</v>
      </c>
      <c r="B1053" t="s">
        <v>40</v>
      </c>
      <c r="C1053" t="s">
        <v>73</v>
      </c>
      <c r="D1053" t="s">
        <v>75</v>
      </c>
      <c r="E1053" t="s">
        <v>88</v>
      </c>
      <c r="F1053">
        <f>VLOOKUP(Template!A1053,Male!A:J,10,0)</f>
        <v>2.5</v>
      </c>
    </row>
    <row r="1054" spans="1:6" x14ac:dyDescent="0.3">
      <c r="A1054" t="s">
        <v>54</v>
      </c>
      <c r="B1054" t="s">
        <v>40</v>
      </c>
      <c r="C1054" t="s">
        <v>73</v>
      </c>
      <c r="D1054" t="s">
        <v>75</v>
      </c>
      <c r="E1054" t="s">
        <v>89</v>
      </c>
      <c r="F1054">
        <f>VLOOKUP(Template!A1054,Male!A:K,11,0)</f>
        <v>8.6</v>
      </c>
    </row>
    <row r="1055" spans="1:6" x14ac:dyDescent="0.3">
      <c r="A1055" t="s">
        <v>54</v>
      </c>
      <c r="B1055" t="s">
        <v>40</v>
      </c>
      <c r="C1055" t="s">
        <v>73</v>
      </c>
      <c r="D1055" t="s">
        <v>75</v>
      </c>
      <c r="E1055" t="s">
        <v>90</v>
      </c>
      <c r="F1055">
        <f>VLOOKUP(Template!A1055,Male!A:L,12,0)</f>
        <v>3</v>
      </c>
    </row>
    <row r="1056" spans="1:6" x14ac:dyDescent="0.3">
      <c r="A1056" t="s">
        <v>54</v>
      </c>
      <c r="B1056" t="s">
        <v>40</v>
      </c>
      <c r="C1056" t="s">
        <v>73</v>
      </c>
      <c r="D1056" t="s">
        <v>74</v>
      </c>
      <c r="E1056" t="s">
        <v>91</v>
      </c>
      <c r="F1056">
        <f>VLOOKUP(Template!A1056,Male!A:M,13,0)</f>
        <v>16.899999999999999</v>
      </c>
    </row>
    <row r="1057" spans="1:6" x14ac:dyDescent="0.3">
      <c r="A1057" t="s">
        <v>54</v>
      </c>
      <c r="B1057" t="s">
        <v>40</v>
      </c>
      <c r="C1057" t="s">
        <v>73</v>
      </c>
      <c r="D1057" t="s">
        <v>74</v>
      </c>
      <c r="E1057" t="s">
        <v>92</v>
      </c>
      <c r="F1057">
        <f>VLOOKUP(Template!A1057,Male!A:N,14,0)</f>
        <v>6.3</v>
      </c>
    </row>
    <row r="1058" spans="1:6" x14ac:dyDescent="0.3">
      <c r="A1058" t="s">
        <v>54</v>
      </c>
      <c r="B1058" t="s">
        <v>40</v>
      </c>
      <c r="C1058" t="s">
        <v>73</v>
      </c>
      <c r="D1058" t="s">
        <v>74</v>
      </c>
      <c r="E1058" t="s">
        <v>93</v>
      </c>
      <c r="F1058">
        <f>VLOOKUP(Template!A1058,Male!A:O,15,0)</f>
        <v>0.8</v>
      </c>
    </row>
    <row r="1059" spans="1:6" x14ac:dyDescent="0.3">
      <c r="A1059" t="s">
        <v>54</v>
      </c>
      <c r="B1059" t="s">
        <v>40</v>
      </c>
      <c r="C1059" t="s">
        <v>73</v>
      </c>
      <c r="D1059" t="s">
        <v>74</v>
      </c>
      <c r="E1059" t="s">
        <v>94</v>
      </c>
      <c r="F1059">
        <f>VLOOKUP(Template!A1059,Male!A:P,16,0)</f>
        <v>0</v>
      </c>
    </row>
    <row r="1060" spans="1:6" x14ac:dyDescent="0.3">
      <c r="A1060" t="s">
        <v>54</v>
      </c>
      <c r="B1060" t="s">
        <v>40</v>
      </c>
      <c r="C1060" t="s">
        <v>73</v>
      </c>
      <c r="D1060" t="s">
        <v>95</v>
      </c>
      <c r="E1060" t="s">
        <v>98</v>
      </c>
      <c r="F1060">
        <f>VLOOKUP(Template!A1060,Male!A:Q,17,0)</f>
        <v>14.7</v>
      </c>
    </row>
    <row r="1061" spans="1:6" x14ac:dyDescent="0.3">
      <c r="A1061" t="s">
        <v>54</v>
      </c>
      <c r="B1061" t="s">
        <v>40</v>
      </c>
      <c r="C1061" t="s">
        <v>73</v>
      </c>
      <c r="D1061" t="s">
        <v>95</v>
      </c>
      <c r="E1061" t="s">
        <v>97</v>
      </c>
      <c r="F1061">
        <f>VLOOKUP(Template!A1061,Male!A:R,18,0)</f>
        <v>2.1</v>
      </c>
    </row>
    <row r="1062" spans="1:6" x14ac:dyDescent="0.3">
      <c r="A1062" t="s">
        <v>54</v>
      </c>
      <c r="B1062" t="s">
        <v>40</v>
      </c>
      <c r="C1062" t="s">
        <v>73</v>
      </c>
      <c r="D1062" t="s">
        <v>95</v>
      </c>
      <c r="E1062" t="s">
        <v>99</v>
      </c>
      <c r="F1062">
        <f>VLOOKUP(Template!A1062,Male!A:S,19,0)</f>
        <v>3.6</v>
      </c>
    </row>
    <row r="1063" spans="1:6" x14ac:dyDescent="0.3">
      <c r="A1063" t="s">
        <v>54</v>
      </c>
      <c r="B1063" t="s">
        <v>40</v>
      </c>
      <c r="C1063" t="s">
        <v>73</v>
      </c>
      <c r="D1063" t="s">
        <v>95</v>
      </c>
      <c r="E1063" t="s">
        <v>96</v>
      </c>
      <c r="F1063">
        <f>VLOOKUP(Template!A1063,Male!A:T,20,0)</f>
        <v>0.2</v>
      </c>
    </row>
    <row r="1064" spans="1:6" x14ac:dyDescent="0.3">
      <c r="A1064" t="s">
        <v>54</v>
      </c>
      <c r="B1064" t="s">
        <v>40</v>
      </c>
      <c r="C1064" t="s">
        <v>100</v>
      </c>
      <c r="D1064" t="s">
        <v>101</v>
      </c>
      <c r="E1064" t="s">
        <v>81</v>
      </c>
      <c r="F1064">
        <f>VLOOKUP(Template!A1064,Male!A:U,21,0)</f>
        <v>13.5</v>
      </c>
    </row>
    <row r="1065" spans="1:6" x14ac:dyDescent="0.3">
      <c r="A1065" t="s">
        <v>54</v>
      </c>
      <c r="B1065" t="s">
        <v>40</v>
      </c>
      <c r="C1065" t="s">
        <v>100</v>
      </c>
      <c r="D1065" t="s">
        <v>101</v>
      </c>
      <c r="E1065" t="s">
        <v>82</v>
      </c>
      <c r="F1065">
        <f>VLOOKUP(Template!A1065,Male!A:V,22,0)</f>
        <v>4.3</v>
      </c>
    </row>
    <row r="1066" spans="1:6" x14ac:dyDescent="0.3">
      <c r="A1066" t="s">
        <v>54</v>
      </c>
      <c r="B1066" t="s">
        <v>40</v>
      </c>
      <c r="C1066" t="s">
        <v>100</v>
      </c>
      <c r="D1066" t="s">
        <v>101</v>
      </c>
      <c r="E1066" t="s">
        <v>102</v>
      </c>
      <c r="F1066">
        <f>VLOOKUP(Template!A1066,Male!A:W,23,0)</f>
        <v>17.600000000000001</v>
      </c>
    </row>
    <row r="1067" spans="1:6" x14ac:dyDescent="0.3">
      <c r="A1067" t="s">
        <v>54</v>
      </c>
      <c r="B1067" t="s">
        <v>40</v>
      </c>
      <c r="C1067" t="s">
        <v>100</v>
      </c>
      <c r="D1067" t="s">
        <v>101</v>
      </c>
      <c r="E1067" t="s">
        <v>103</v>
      </c>
      <c r="F1067">
        <f>VLOOKUP(Template!A1067,Male!A:X,24,0)</f>
        <v>7.1</v>
      </c>
    </row>
    <row r="1068" spans="1:6" x14ac:dyDescent="0.3">
      <c r="A1068" t="s">
        <v>54</v>
      </c>
      <c r="B1068" t="s">
        <v>40</v>
      </c>
      <c r="C1068" t="s">
        <v>100</v>
      </c>
      <c r="D1068" t="s">
        <v>101</v>
      </c>
      <c r="E1068" t="s">
        <v>104</v>
      </c>
      <c r="F1068">
        <f>VLOOKUP(Template!A1068,Male!A:Y,25,0)</f>
        <v>9.5</v>
      </c>
    </row>
    <row r="1069" spans="1:6" x14ac:dyDescent="0.3">
      <c r="A1069" t="s">
        <v>54</v>
      </c>
      <c r="B1069" t="s">
        <v>40</v>
      </c>
      <c r="C1069" t="s">
        <v>100</v>
      </c>
      <c r="D1069" t="s">
        <v>101</v>
      </c>
      <c r="E1069" t="s">
        <v>105</v>
      </c>
      <c r="F1069">
        <f>VLOOKUP(Template!A1069,Male!A:Z,26,0)</f>
        <v>4.3</v>
      </c>
    </row>
    <row r="1070" spans="1:6" x14ac:dyDescent="0.3">
      <c r="A1070" t="s">
        <v>54</v>
      </c>
      <c r="B1070" t="s">
        <v>40</v>
      </c>
      <c r="C1070" t="s">
        <v>76</v>
      </c>
      <c r="D1070" t="s">
        <v>78</v>
      </c>
      <c r="E1070" t="s">
        <v>102</v>
      </c>
      <c r="F1070">
        <f>VLOOKUP(Template!A1070,Male!A:AA,27,0)</f>
        <v>19</v>
      </c>
    </row>
    <row r="1071" spans="1:6" x14ac:dyDescent="0.3">
      <c r="A1071" t="s">
        <v>54</v>
      </c>
      <c r="B1071" t="s">
        <v>40</v>
      </c>
      <c r="C1071" t="s">
        <v>76</v>
      </c>
      <c r="D1071" t="s">
        <v>79</v>
      </c>
      <c r="E1071" t="s">
        <v>102</v>
      </c>
      <c r="F1071">
        <f>VLOOKUP(Template!A1071,Male!A:AB,28,0)</f>
        <v>11</v>
      </c>
    </row>
    <row r="1072" spans="1:6" x14ac:dyDescent="0.3">
      <c r="A1072" t="s">
        <v>54</v>
      </c>
      <c r="B1072" t="s">
        <v>40</v>
      </c>
      <c r="C1072" t="s">
        <v>76</v>
      </c>
      <c r="D1072" t="s">
        <v>77</v>
      </c>
      <c r="E1072" t="s">
        <v>102</v>
      </c>
      <c r="F1072">
        <f>VLOOKUP(Template!A1072,Male!A:AC,29,0)</f>
        <v>15.4</v>
      </c>
    </row>
    <row r="1073" spans="1:6" x14ac:dyDescent="0.3">
      <c r="A1073" t="s">
        <v>54</v>
      </c>
      <c r="B1073" t="s">
        <v>40</v>
      </c>
      <c r="C1073" t="s">
        <v>76</v>
      </c>
      <c r="D1073" t="s">
        <v>78</v>
      </c>
      <c r="E1073" t="s">
        <v>103</v>
      </c>
      <c r="F1073">
        <f>VLOOKUP(Template!A1073,Male!A:AD,30,0)</f>
        <v>6.5</v>
      </c>
    </row>
    <row r="1074" spans="1:6" x14ac:dyDescent="0.3">
      <c r="A1074" t="s">
        <v>54</v>
      </c>
      <c r="B1074" t="s">
        <v>40</v>
      </c>
      <c r="C1074" t="s">
        <v>76</v>
      </c>
      <c r="D1074" t="s">
        <v>79</v>
      </c>
      <c r="E1074" t="s">
        <v>103</v>
      </c>
      <c r="F1074">
        <f>VLOOKUP(Template!A1074,Male!A:AE,31,0)</f>
        <v>5.4</v>
      </c>
    </row>
    <row r="1075" spans="1:6" x14ac:dyDescent="0.3">
      <c r="A1075" t="s">
        <v>54</v>
      </c>
      <c r="B1075" t="s">
        <v>40</v>
      </c>
      <c r="C1075" t="s">
        <v>76</v>
      </c>
      <c r="D1075" t="s">
        <v>77</v>
      </c>
      <c r="E1075" t="s">
        <v>103</v>
      </c>
      <c r="F1075">
        <f>VLOOKUP(Template!A1075,Male!A:AF,32,0)</f>
        <v>6</v>
      </c>
    </row>
    <row r="1076" spans="1:6" x14ac:dyDescent="0.3">
      <c r="A1076" t="s">
        <v>54</v>
      </c>
      <c r="B1076" t="s">
        <v>40</v>
      </c>
      <c r="C1076" t="s">
        <v>76</v>
      </c>
      <c r="D1076" t="s">
        <v>78</v>
      </c>
      <c r="E1076" t="s">
        <v>104</v>
      </c>
      <c r="F1076">
        <f>VLOOKUP(Template!A1075,Male!A:AG,33,0)</f>
        <v>12.1</v>
      </c>
    </row>
    <row r="1077" spans="1:6" x14ac:dyDescent="0.3">
      <c r="A1077" t="s">
        <v>54</v>
      </c>
      <c r="B1077" t="s">
        <v>40</v>
      </c>
      <c r="C1077" t="s">
        <v>76</v>
      </c>
      <c r="D1077" t="s">
        <v>79</v>
      </c>
      <c r="E1077" t="s">
        <v>104</v>
      </c>
      <c r="F1077">
        <f>VLOOKUP(Template!A1075,Male!A:AH,34,0)</f>
        <v>4.4000000000000004</v>
      </c>
    </row>
    <row r="1078" spans="1:6" x14ac:dyDescent="0.3">
      <c r="A1078" t="s">
        <v>54</v>
      </c>
      <c r="B1078" t="s">
        <v>40</v>
      </c>
      <c r="C1078" t="s">
        <v>76</v>
      </c>
      <c r="D1078" t="s">
        <v>77</v>
      </c>
      <c r="E1078" t="s">
        <v>104</v>
      </c>
      <c r="F1078">
        <f>VLOOKUP(Template!A1076,Male!A:AI,35,0)</f>
        <v>8.6999999999999993</v>
      </c>
    </row>
    <row r="1079" spans="1:6" x14ac:dyDescent="0.3">
      <c r="A1079" t="s">
        <v>54</v>
      </c>
      <c r="B1079" t="s">
        <v>40</v>
      </c>
      <c r="C1079" t="s">
        <v>76</v>
      </c>
      <c r="D1079" t="s">
        <v>78</v>
      </c>
      <c r="E1079" t="s">
        <v>105</v>
      </c>
      <c r="F1079">
        <f>VLOOKUP(Template!A1077,Male!A:AJ,36,0)</f>
        <v>2.1</v>
      </c>
    </row>
    <row r="1080" spans="1:6" x14ac:dyDescent="0.3">
      <c r="A1080" t="s">
        <v>54</v>
      </c>
      <c r="B1080" t="s">
        <v>40</v>
      </c>
      <c r="C1080" t="s">
        <v>76</v>
      </c>
      <c r="D1080" t="s">
        <v>79</v>
      </c>
      <c r="E1080" t="s">
        <v>105</v>
      </c>
      <c r="F1080">
        <f>VLOOKUP(Template!A1078,Male!A:AK,37,0)</f>
        <v>1.1000000000000001</v>
      </c>
    </row>
    <row r="1081" spans="1:6" x14ac:dyDescent="0.3">
      <c r="A1081" t="s">
        <v>54</v>
      </c>
      <c r="B1081" t="s">
        <v>40</v>
      </c>
      <c r="C1081" t="s">
        <v>76</v>
      </c>
      <c r="D1081" t="s">
        <v>77</v>
      </c>
      <c r="E1081" t="s">
        <v>105</v>
      </c>
      <c r="F1081">
        <f>VLOOKUP(Template!A1079,Male!A:AL,38,0)</f>
        <v>1.6</v>
      </c>
    </row>
    <row r="1082" spans="1:6" x14ac:dyDescent="0.3">
      <c r="A1082" t="s">
        <v>55</v>
      </c>
      <c r="B1082" t="s">
        <v>39</v>
      </c>
      <c r="C1082" t="s">
        <v>73</v>
      </c>
      <c r="D1082" t="s">
        <v>74</v>
      </c>
      <c r="E1082" t="s">
        <v>81</v>
      </c>
      <c r="F1082">
        <f>VLOOKUP(Template!A1082,Female!A:C,3,0)</f>
        <v>38.5</v>
      </c>
    </row>
    <row r="1083" spans="1:6" x14ac:dyDescent="0.3">
      <c r="A1083" t="s">
        <v>55</v>
      </c>
      <c r="B1083" t="s">
        <v>39</v>
      </c>
      <c r="C1083" t="s">
        <v>73</v>
      </c>
      <c r="D1083" t="s">
        <v>74</v>
      </c>
      <c r="E1083" t="s">
        <v>82</v>
      </c>
      <c r="F1083">
        <f>VLOOKUP(Template!A1083,Female!A:D,4,0)</f>
        <v>11.5</v>
      </c>
    </row>
    <row r="1084" spans="1:6" x14ac:dyDescent="0.3">
      <c r="A1084" t="s">
        <v>55</v>
      </c>
      <c r="B1084" t="s">
        <v>39</v>
      </c>
      <c r="C1084" t="s">
        <v>73</v>
      </c>
      <c r="D1084" t="s">
        <v>74</v>
      </c>
      <c r="E1084" t="s">
        <v>83</v>
      </c>
      <c r="F1084">
        <f>VLOOKUP(Template!A1084,Female!A:E,5,0)</f>
        <v>17.2</v>
      </c>
    </row>
    <row r="1085" spans="1:6" x14ac:dyDescent="0.3">
      <c r="A1085" t="s">
        <v>55</v>
      </c>
      <c r="B1085" t="s">
        <v>39</v>
      </c>
      <c r="C1085" t="s">
        <v>73</v>
      </c>
      <c r="D1085" t="s">
        <v>74</v>
      </c>
      <c r="E1085" t="s">
        <v>84</v>
      </c>
      <c r="F1085">
        <f>VLOOKUP(Template!A1085,Female!A:F,6,0)</f>
        <v>4.9000000000000004</v>
      </c>
    </row>
    <row r="1086" spans="1:6" x14ac:dyDescent="0.3">
      <c r="A1086" t="s">
        <v>55</v>
      </c>
      <c r="B1086" t="s">
        <v>39</v>
      </c>
      <c r="C1086" t="s">
        <v>73</v>
      </c>
      <c r="D1086" t="s">
        <v>74</v>
      </c>
      <c r="E1086" t="s">
        <v>85</v>
      </c>
      <c r="F1086">
        <f>VLOOKUP(Template!A1086,Female!A:G,7,0)</f>
        <v>37.4</v>
      </c>
    </row>
    <row r="1087" spans="1:6" x14ac:dyDescent="0.3">
      <c r="A1087" t="s">
        <v>55</v>
      </c>
      <c r="B1087" t="s">
        <v>39</v>
      </c>
      <c r="C1087" t="s">
        <v>73</v>
      </c>
      <c r="D1087" t="s">
        <v>74</v>
      </c>
      <c r="E1087" t="s">
        <v>86</v>
      </c>
      <c r="F1087">
        <f>VLOOKUP(Template!A1087,Female!A:H,8,0)</f>
        <v>14.3</v>
      </c>
    </row>
    <row r="1088" spans="1:6" x14ac:dyDescent="0.3">
      <c r="A1088" t="s">
        <v>55</v>
      </c>
      <c r="B1088" t="s">
        <v>39</v>
      </c>
      <c r="C1088" t="s">
        <v>73</v>
      </c>
      <c r="D1088" t="s">
        <v>75</v>
      </c>
      <c r="E1088" t="s">
        <v>87</v>
      </c>
      <c r="F1088">
        <f>VLOOKUP(Template!A1088,Female!A:I,9,0)</f>
        <v>7.7</v>
      </c>
    </row>
    <row r="1089" spans="1:6" x14ac:dyDescent="0.3">
      <c r="A1089" t="s">
        <v>55</v>
      </c>
      <c r="B1089" t="s">
        <v>39</v>
      </c>
      <c r="C1089" t="s">
        <v>73</v>
      </c>
      <c r="D1089" t="s">
        <v>75</v>
      </c>
      <c r="E1089" t="s">
        <v>88</v>
      </c>
      <c r="F1089">
        <f>VLOOKUP(Template!A1089,Female!A:J,10,0)</f>
        <v>2.5</v>
      </c>
    </row>
    <row r="1090" spans="1:6" x14ac:dyDescent="0.3">
      <c r="A1090" t="s">
        <v>55</v>
      </c>
      <c r="B1090" t="s">
        <v>39</v>
      </c>
      <c r="C1090" t="s">
        <v>73</v>
      </c>
      <c r="D1090" t="s">
        <v>75</v>
      </c>
      <c r="E1090" t="s">
        <v>89</v>
      </c>
      <c r="F1090">
        <f>VLOOKUP(Template!A1090,Female!A:K,11,0)</f>
        <v>12.9</v>
      </c>
    </row>
    <row r="1091" spans="1:6" x14ac:dyDescent="0.3">
      <c r="A1091" t="s">
        <v>55</v>
      </c>
      <c r="B1091" t="s">
        <v>39</v>
      </c>
      <c r="C1091" t="s">
        <v>73</v>
      </c>
      <c r="D1091" t="s">
        <v>75</v>
      </c>
      <c r="E1091" t="s">
        <v>90</v>
      </c>
      <c r="F1091">
        <f>VLOOKUP(Template!A1091,Female!A:L,12,0)</f>
        <v>5.6</v>
      </c>
    </row>
    <row r="1092" spans="1:6" x14ac:dyDescent="0.3">
      <c r="A1092" t="s">
        <v>55</v>
      </c>
      <c r="B1092" t="s">
        <v>39</v>
      </c>
      <c r="C1092" t="s">
        <v>73</v>
      </c>
      <c r="D1092" t="s">
        <v>74</v>
      </c>
      <c r="E1092" t="s">
        <v>91</v>
      </c>
      <c r="F1092">
        <f>VLOOKUP(Template!A1092,Female!A:M,13,0)</f>
        <v>10</v>
      </c>
    </row>
    <row r="1093" spans="1:6" x14ac:dyDescent="0.3">
      <c r="A1093" t="s">
        <v>55</v>
      </c>
      <c r="B1093" t="s">
        <v>39</v>
      </c>
      <c r="C1093" t="s">
        <v>73</v>
      </c>
      <c r="D1093" t="s">
        <v>74</v>
      </c>
      <c r="E1093" t="s">
        <v>92</v>
      </c>
      <c r="F1093">
        <f>VLOOKUP(Template!A1093,Female!A:N,14,0)</f>
        <v>4.0999999999999996</v>
      </c>
    </row>
    <row r="1094" spans="1:6" x14ac:dyDescent="0.3">
      <c r="A1094" t="s">
        <v>55</v>
      </c>
      <c r="B1094" t="s">
        <v>39</v>
      </c>
      <c r="C1094" t="s">
        <v>73</v>
      </c>
      <c r="D1094" t="s">
        <v>74</v>
      </c>
      <c r="E1094" t="s">
        <v>93</v>
      </c>
      <c r="F1094">
        <f>VLOOKUP(Template!A1094,Female!A:O,15,0)</f>
        <v>0</v>
      </c>
    </row>
    <row r="1095" spans="1:6" x14ac:dyDescent="0.3">
      <c r="A1095" t="s">
        <v>55</v>
      </c>
      <c r="B1095" t="s">
        <v>39</v>
      </c>
      <c r="C1095" t="s">
        <v>73</v>
      </c>
      <c r="D1095" t="s">
        <v>74</v>
      </c>
      <c r="E1095" t="s">
        <v>94</v>
      </c>
      <c r="F1095">
        <f>VLOOKUP(Template!A1095,Female!A:P,16,0)</f>
        <v>0</v>
      </c>
    </row>
    <row r="1096" spans="1:6" x14ac:dyDescent="0.3">
      <c r="A1096" t="s">
        <v>55</v>
      </c>
      <c r="B1096" t="s">
        <v>39</v>
      </c>
      <c r="C1096" t="s">
        <v>73</v>
      </c>
      <c r="D1096" t="s">
        <v>95</v>
      </c>
      <c r="E1096" t="s">
        <v>98</v>
      </c>
      <c r="F1096">
        <f>VLOOKUP(Template!A1096,Female!A:Q,17,0)</f>
        <v>14.9</v>
      </c>
    </row>
    <row r="1097" spans="1:6" x14ac:dyDescent="0.3">
      <c r="A1097" t="s">
        <v>55</v>
      </c>
      <c r="B1097" t="s">
        <v>39</v>
      </c>
      <c r="C1097" t="s">
        <v>73</v>
      </c>
      <c r="D1097" t="s">
        <v>95</v>
      </c>
      <c r="E1097" t="s">
        <v>97</v>
      </c>
      <c r="F1097">
        <f>VLOOKUP(Template!A1097,Female!A:R,18,0)</f>
        <v>5.3</v>
      </c>
    </row>
    <row r="1098" spans="1:6" x14ac:dyDescent="0.3">
      <c r="A1098" t="s">
        <v>55</v>
      </c>
      <c r="B1098" t="s">
        <v>39</v>
      </c>
      <c r="C1098" t="s">
        <v>73</v>
      </c>
      <c r="D1098" t="s">
        <v>95</v>
      </c>
      <c r="E1098" t="s">
        <v>99</v>
      </c>
      <c r="F1098">
        <f>VLOOKUP(Template!A1098,Female!A:S,19,0)</f>
        <v>0.3</v>
      </c>
    </row>
    <row r="1099" spans="1:6" x14ac:dyDescent="0.3">
      <c r="A1099" t="s">
        <v>55</v>
      </c>
      <c r="B1099" t="s">
        <v>39</v>
      </c>
      <c r="C1099" t="s">
        <v>73</v>
      </c>
      <c r="D1099" t="s">
        <v>95</v>
      </c>
      <c r="E1099" t="s">
        <v>96</v>
      </c>
      <c r="F1099">
        <f>VLOOKUP(Template!A1099,Female!A:T,20,0)</f>
        <v>0</v>
      </c>
    </row>
    <row r="1100" spans="1:6" x14ac:dyDescent="0.3">
      <c r="A1100" t="s">
        <v>55</v>
      </c>
      <c r="B1100" t="s">
        <v>39</v>
      </c>
      <c r="C1100" t="s">
        <v>100</v>
      </c>
      <c r="D1100" t="s">
        <v>101</v>
      </c>
      <c r="E1100" t="s">
        <v>81</v>
      </c>
      <c r="F1100">
        <f>VLOOKUP(Template!A1100,Female!A:U,21,0)</f>
        <v>18.3</v>
      </c>
    </row>
    <row r="1101" spans="1:6" x14ac:dyDescent="0.3">
      <c r="A1101" t="s">
        <v>55</v>
      </c>
      <c r="B1101" t="s">
        <v>39</v>
      </c>
      <c r="C1101" t="s">
        <v>100</v>
      </c>
      <c r="D1101" t="s">
        <v>101</v>
      </c>
      <c r="E1101" t="s">
        <v>82</v>
      </c>
      <c r="F1101">
        <f>VLOOKUP(Template!A1101,Female!A:V,22,0)</f>
        <v>3.7</v>
      </c>
    </row>
    <row r="1102" spans="1:6" x14ac:dyDescent="0.3">
      <c r="A1102" t="s">
        <v>55</v>
      </c>
      <c r="B1102" t="s">
        <v>39</v>
      </c>
      <c r="C1102" t="s">
        <v>100</v>
      </c>
      <c r="D1102" t="s">
        <v>101</v>
      </c>
      <c r="E1102" t="s">
        <v>102</v>
      </c>
      <c r="F1102">
        <f>VLOOKUP(Template!A1102,Female!A:W,23,0)</f>
        <v>15.1</v>
      </c>
    </row>
    <row r="1103" spans="1:6" x14ac:dyDescent="0.3">
      <c r="A1103" t="s">
        <v>55</v>
      </c>
      <c r="B1103" t="s">
        <v>39</v>
      </c>
      <c r="C1103" t="s">
        <v>100</v>
      </c>
      <c r="D1103" t="s">
        <v>101</v>
      </c>
      <c r="E1103" t="s">
        <v>103</v>
      </c>
      <c r="F1103">
        <f>VLOOKUP(Template!A1103,Female!A:X,24,0)</f>
        <v>3.8</v>
      </c>
    </row>
    <row r="1104" spans="1:6" x14ac:dyDescent="0.3">
      <c r="A1104" t="s">
        <v>55</v>
      </c>
      <c r="B1104" t="s">
        <v>39</v>
      </c>
      <c r="C1104" t="s">
        <v>100</v>
      </c>
      <c r="D1104" t="s">
        <v>101</v>
      </c>
      <c r="E1104" t="s">
        <v>104</v>
      </c>
      <c r="F1104">
        <f>VLOOKUP(Template!A1104,Female!A:Y,25,0)</f>
        <v>1.1000000000000001</v>
      </c>
    </row>
    <row r="1105" spans="1:6" x14ac:dyDescent="0.3">
      <c r="A1105" t="s">
        <v>55</v>
      </c>
      <c r="B1105" t="s">
        <v>39</v>
      </c>
      <c r="C1105" t="s">
        <v>100</v>
      </c>
      <c r="D1105" t="s">
        <v>101</v>
      </c>
      <c r="E1105" t="s">
        <v>105</v>
      </c>
      <c r="F1105">
        <f>VLOOKUP(Template!A1105,Female!A:Z,26,0)</f>
        <v>0.3</v>
      </c>
    </row>
    <row r="1106" spans="1:6" x14ac:dyDescent="0.3">
      <c r="A1106" t="s">
        <v>55</v>
      </c>
      <c r="B1106" t="s">
        <v>39</v>
      </c>
      <c r="C1106" t="s">
        <v>76</v>
      </c>
      <c r="D1106" t="s">
        <v>78</v>
      </c>
      <c r="E1106" t="s">
        <v>102</v>
      </c>
      <c r="F1106">
        <f>VLOOKUP(Template!A1106,Female!A:AA,27,0)</f>
        <v>29.7</v>
      </c>
    </row>
    <row r="1107" spans="1:6" x14ac:dyDescent="0.3">
      <c r="A1107" t="s">
        <v>55</v>
      </c>
      <c r="B1107" t="s">
        <v>39</v>
      </c>
      <c r="C1107" t="s">
        <v>76</v>
      </c>
      <c r="D1107" t="s">
        <v>79</v>
      </c>
      <c r="E1107" t="s">
        <v>102</v>
      </c>
      <c r="F1107">
        <f>VLOOKUP(Template!A1107,Female!A:AB,28,0)</f>
        <v>21.1</v>
      </c>
    </row>
    <row r="1108" spans="1:6" x14ac:dyDescent="0.3">
      <c r="A1108" t="s">
        <v>55</v>
      </c>
      <c r="B1108" t="s">
        <v>39</v>
      </c>
      <c r="C1108" t="s">
        <v>76</v>
      </c>
      <c r="D1108" t="s">
        <v>77</v>
      </c>
      <c r="E1108" t="s">
        <v>102</v>
      </c>
      <c r="F1108">
        <f>VLOOKUP(Template!A1108,Female!A:AC,29,0)</f>
        <v>25.5</v>
      </c>
    </row>
    <row r="1109" spans="1:6" x14ac:dyDescent="0.3">
      <c r="A1109" t="s">
        <v>55</v>
      </c>
      <c r="B1109" t="s">
        <v>39</v>
      </c>
      <c r="C1109" t="s">
        <v>76</v>
      </c>
      <c r="D1109" t="s">
        <v>78</v>
      </c>
      <c r="E1109" t="s">
        <v>103</v>
      </c>
      <c r="F1109">
        <f>VLOOKUP(Template!A1109,Female!A:AD,30,0)</f>
        <v>9.1</v>
      </c>
    </row>
    <row r="1110" spans="1:6" x14ac:dyDescent="0.3">
      <c r="A1110" t="s">
        <v>55</v>
      </c>
      <c r="B1110" t="s">
        <v>39</v>
      </c>
      <c r="C1110" t="s">
        <v>76</v>
      </c>
      <c r="D1110" t="s">
        <v>79</v>
      </c>
      <c r="E1110" t="s">
        <v>103</v>
      </c>
      <c r="F1110">
        <f>VLOOKUP(Template!A1110,Female!A:AE,31,0)</f>
        <v>1.7</v>
      </c>
    </row>
    <row r="1111" spans="1:6" x14ac:dyDescent="0.3">
      <c r="A1111" t="s">
        <v>55</v>
      </c>
      <c r="B1111" t="s">
        <v>39</v>
      </c>
      <c r="C1111" t="s">
        <v>76</v>
      </c>
      <c r="D1111" t="s">
        <v>77</v>
      </c>
      <c r="E1111" t="s">
        <v>103</v>
      </c>
      <c r="F1111">
        <f>VLOOKUP(Template!A1111,Female!A:AF,32,0)</f>
        <v>5.5</v>
      </c>
    </row>
    <row r="1112" spans="1:6" x14ac:dyDescent="0.3">
      <c r="A1112" t="s">
        <v>55</v>
      </c>
      <c r="B1112" t="s">
        <v>39</v>
      </c>
      <c r="C1112" t="s">
        <v>76</v>
      </c>
      <c r="D1112" t="s">
        <v>78</v>
      </c>
      <c r="E1112" t="s">
        <v>104</v>
      </c>
      <c r="F1112">
        <f>VLOOKUP(Template!A1111,Female!A:AG,33,0)</f>
        <v>1.6</v>
      </c>
    </row>
    <row r="1113" spans="1:6" x14ac:dyDescent="0.3">
      <c r="A1113" t="s">
        <v>55</v>
      </c>
      <c r="B1113" t="s">
        <v>39</v>
      </c>
      <c r="C1113" t="s">
        <v>76</v>
      </c>
      <c r="D1113" t="s">
        <v>79</v>
      </c>
      <c r="E1113" t="s">
        <v>104</v>
      </c>
      <c r="F1113">
        <f>VLOOKUP(Template!A1111,Female!A:AH,34,0)</f>
        <v>1.8</v>
      </c>
    </row>
    <row r="1114" spans="1:6" x14ac:dyDescent="0.3">
      <c r="A1114" t="s">
        <v>55</v>
      </c>
      <c r="B1114" t="s">
        <v>39</v>
      </c>
      <c r="C1114" t="s">
        <v>76</v>
      </c>
      <c r="D1114" t="s">
        <v>77</v>
      </c>
      <c r="E1114" t="s">
        <v>104</v>
      </c>
      <c r="F1114">
        <f>VLOOKUP(Template!A1112,Female!A:AI,35,0)</f>
        <v>1.7</v>
      </c>
    </row>
    <row r="1115" spans="1:6" x14ac:dyDescent="0.3">
      <c r="A1115" t="s">
        <v>55</v>
      </c>
      <c r="B1115" t="s">
        <v>39</v>
      </c>
      <c r="C1115" t="s">
        <v>76</v>
      </c>
      <c r="D1115" t="s">
        <v>78</v>
      </c>
      <c r="E1115" t="s">
        <v>105</v>
      </c>
      <c r="F1115">
        <f>VLOOKUP(Template!A1113,Female!A:AJ,36,0)</f>
        <v>0.2</v>
      </c>
    </row>
    <row r="1116" spans="1:6" x14ac:dyDescent="0.3">
      <c r="A1116" t="s">
        <v>55</v>
      </c>
      <c r="B1116" t="s">
        <v>39</v>
      </c>
      <c r="C1116" t="s">
        <v>76</v>
      </c>
      <c r="D1116" t="s">
        <v>79</v>
      </c>
      <c r="E1116" t="s">
        <v>105</v>
      </c>
      <c r="F1116">
        <f>VLOOKUP(Template!A1114,Female!A:AK,37,0)</f>
        <v>0.2</v>
      </c>
    </row>
    <row r="1117" spans="1:6" x14ac:dyDescent="0.3">
      <c r="A1117" t="s">
        <v>55</v>
      </c>
      <c r="B1117" t="s">
        <v>39</v>
      </c>
      <c r="C1117" t="s">
        <v>76</v>
      </c>
      <c r="D1117" t="s">
        <v>77</v>
      </c>
      <c r="E1117" t="s">
        <v>105</v>
      </c>
      <c r="F1117">
        <f>VLOOKUP(Template!A1115,Female!A:AL,38,0)</f>
        <v>0.2</v>
      </c>
    </row>
    <row r="1118" spans="1:6" x14ac:dyDescent="0.3">
      <c r="A1118" t="s">
        <v>55</v>
      </c>
      <c r="B1118" t="s">
        <v>40</v>
      </c>
      <c r="C1118" t="s">
        <v>73</v>
      </c>
      <c r="D1118" t="s">
        <v>74</v>
      </c>
      <c r="E1118" t="s">
        <v>81</v>
      </c>
      <c r="F1118">
        <f>VLOOKUP(Template!A1118,Male!A:C,3,0)</f>
        <v>40.5</v>
      </c>
    </row>
    <row r="1119" spans="1:6" x14ac:dyDescent="0.3">
      <c r="A1119" t="s">
        <v>55</v>
      </c>
      <c r="B1119" t="s">
        <v>40</v>
      </c>
      <c r="C1119" t="s">
        <v>73</v>
      </c>
      <c r="D1119" t="s">
        <v>74</v>
      </c>
      <c r="E1119" t="s">
        <v>82</v>
      </c>
      <c r="F1119">
        <f>VLOOKUP(Template!A1119,Male!A:D,4,0)</f>
        <v>16.8</v>
      </c>
    </row>
    <row r="1120" spans="1:6" x14ac:dyDescent="0.3">
      <c r="A1120" t="s">
        <v>55</v>
      </c>
      <c r="B1120" t="s">
        <v>40</v>
      </c>
      <c r="C1120" t="s">
        <v>73</v>
      </c>
      <c r="D1120" t="s">
        <v>74</v>
      </c>
      <c r="E1120" t="s">
        <v>83</v>
      </c>
      <c r="F1120">
        <f>VLOOKUP(Template!A1120,Male!A:E,5,0)</f>
        <v>22.1</v>
      </c>
    </row>
    <row r="1121" spans="1:6" x14ac:dyDescent="0.3">
      <c r="A1121" t="s">
        <v>55</v>
      </c>
      <c r="B1121" t="s">
        <v>40</v>
      </c>
      <c r="C1121" t="s">
        <v>73</v>
      </c>
      <c r="D1121" t="s">
        <v>74</v>
      </c>
      <c r="E1121" t="s">
        <v>84</v>
      </c>
      <c r="F1121">
        <f>VLOOKUP(Template!A1121,Male!A:F,6,0)</f>
        <v>8.3000000000000007</v>
      </c>
    </row>
    <row r="1122" spans="1:6" x14ac:dyDescent="0.3">
      <c r="A1122" t="s">
        <v>55</v>
      </c>
      <c r="B1122" t="s">
        <v>40</v>
      </c>
      <c r="C1122" t="s">
        <v>73</v>
      </c>
      <c r="D1122" t="s">
        <v>74</v>
      </c>
      <c r="E1122" t="s">
        <v>85</v>
      </c>
      <c r="F1122">
        <f>VLOOKUP(Template!A1122,Male!A:G,7,0)</f>
        <v>40.1</v>
      </c>
    </row>
    <row r="1123" spans="1:6" x14ac:dyDescent="0.3">
      <c r="A1123" t="s">
        <v>55</v>
      </c>
      <c r="B1123" t="s">
        <v>40</v>
      </c>
      <c r="C1123" t="s">
        <v>73</v>
      </c>
      <c r="D1123" t="s">
        <v>74</v>
      </c>
      <c r="E1123" t="s">
        <v>86</v>
      </c>
      <c r="F1123">
        <f>VLOOKUP(Template!A1123,Male!A:H,8,0)</f>
        <v>10.6</v>
      </c>
    </row>
    <row r="1124" spans="1:6" x14ac:dyDescent="0.3">
      <c r="A1124" t="s">
        <v>55</v>
      </c>
      <c r="B1124" t="s">
        <v>40</v>
      </c>
      <c r="C1124" t="s">
        <v>73</v>
      </c>
      <c r="D1124" t="s">
        <v>75</v>
      </c>
      <c r="E1124" t="s">
        <v>87</v>
      </c>
      <c r="F1124">
        <f>VLOOKUP(Template!A1124,Male!A:I,9,0)</f>
        <v>4.0999999999999996</v>
      </c>
    </row>
    <row r="1125" spans="1:6" x14ac:dyDescent="0.3">
      <c r="A1125" t="s">
        <v>55</v>
      </c>
      <c r="B1125" t="s">
        <v>40</v>
      </c>
      <c r="C1125" t="s">
        <v>73</v>
      </c>
      <c r="D1125" t="s">
        <v>75</v>
      </c>
      <c r="E1125" t="s">
        <v>88</v>
      </c>
      <c r="F1125">
        <f>VLOOKUP(Template!A1125,Male!A:J,10,0)</f>
        <v>0</v>
      </c>
    </row>
    <row r="1126" spans="1:6" x14ac:dyDescent="0.3">
      <c r="A1126" t="s">
        <v>55</v>
      </c>
      <c r="B1126" t="s">
        <v>40</v>
      </c>
      <c r="C1126" t="s">
        <v>73</v>
      </c>
      <c r="D1126" t="s">
        <v>75</v>
      </c>
      <c r="E1126" t="s">
        <v>89</v>
      </c>
      <c r="F1126">
        <f>VLOOKUP(Template!A1126,Male!A:K,11,0)</f>
        <v>13.7</v>
      </c>
    </row>
    <row r="1127" spans="1:6" x14ac:dyDescent="0.3">
      <c r="A1127" t="s">
        <v>55</v>
      </c>
      <c r="B1127" t="s">
        <v>40</v>
      </c>
      <c r="C1127" t="s">
        <v>73</v>
      </c>
      <c r="D1127" t="s">
        <v>75</v>
      </c>
      <c r="E1127" t="s">
        <v>90</v>
      </c>
      <c r="F1127">
        <f>VLOOKUP(Template!A1127,Male!A:L,12,0)</f>
        <v>1.1000000000000001</v>
      </c>
    </row>
    <row r="1128" spans="1:6" x14ac:dyDescent="0.3">
      <c r="A1128" t="s">
        <v>55</v>
      </c>
      <c r="B1128" t="s">
        <v>40</v>
      </c>
      <c r="C1128" t="s">
        <v>73</v>
      </c>
      <c r="D1128" t="s">
        <v>74</v>
      </c>
      <c r="E1128" t="s">
        <v>91</v>
      </c>
      <c r="F1128">
        <f>VLOOKUP(Template!A1128,Male!A:M,13,0)</f>
        <v>9</v>
      </c>
    </row>
    <row r="1129" spans="1:6" x14ac:dyDescent="0.3">
      <c r="A1129" t="s">
        <v>55</v>
      </c>
      <c r="B1129" t="s">
        <v>40</v>
      </c>
      <c r="C1129" t="s">
        <v>73</v>
      </c>
      <c r="D1129" t="s">
        <v>74</v>
      </c>
      <c r="E1129" t="s">
        <v>92</v>
      </c>
      <c r="F1129">
        <f>VLOOKUP(Template!A1129,Male!A:N,14,0)</f>
        <v>2.1</v>
      </c>
    </row>
    <row r="1130" spans="1:6" x14ac:dyDescent="0.3">
      <c r="A1130" t="s">
        <v>55</v>
      </c>
      <c r="B1130" t="s">
        <v>40</v>
      </c>
      <c r="C1130" t="s">
        <v>73</v>
      </c>
      <c r="D1130" t="s">
        <v>74</v>
      </c>
      <c r="E1130" t="s">
        <v>93</v>
      </c>
      <c r="F1130">
        <f>VLOOKUP(Template!A1130,Male!A:O,15,0)</f>
        <v>0.4</v>
      </c>
    </row>
    <row r="1131" spans="1:6" x14ac:dyDescent="0.3">
      <c r="A1131" t="s">
        <v>55</v>
      </c>
      <c r="B1131" t="s">
        <v>40</v>
      </c>
      <c r="C1131" t="s">
        <v>73</v>
      </c>
      <c r="D1131" t="s">
        <v>74</v>
      </c>
      <c r="E1131" t="s">
        <v>94</v>
      </c>
      <c r="F1131">
        <f>VLOOKUP(Template!A1131,Male!A:P,16,0)</f>
        <v>0.1</v>
      </c>
    </row>
    <row r="1132" spans="1:6" x14ac:dyDescent="0.3">
      <c r="A1132" t="s">
        <v>55</v>
      </c>
      <c r="B1132" t="s">
        <v>40</v>
      </c>
      <c r="C1132" t="s">
        <v>73</v>
      </c>
      <c r="D1132" t="s">
        <v>95</v>
      </c>
      <c r="E1132" t="s">
        <v>98</v>
      </c>
      <c r="F1132">
        <f>VLOOKUP(Template!A1132,Male!A:Q,17,0)</f>
        <v>12</v>
      </c>
    </row>
    <row r="1133" spans="1:6" x14ac:dyDescent="0.3">
      <c r="A1133" t="s">
        <v>55</v>
      </c>
      <c r="B1133" t="s">
        <v>40</v>
      </c>
      <c r="C1133" t="s">
        <v>73</v>
      </c>
      <c r="D1133" t="s">
        <v>95</v>
      </c>
      <c r="E1133" t="s">
        <v>97</v>
      </c>
      <c r="F1133">
        <f>VLOOKUP(Template!A1133,Male!A:R,18,0)</f>
        <v>2.2999999999999998</v>
      </c>
    </row>
    <row r="1134" spans="1:6" x14ac:dyDescent="0.3">
      <c r="A1134" t="s">
        <v>55</v>
      </c>
      <c r="B1134" t="s">
        <v>40</v>
      </c>
      <c r="C1134" t="s">
        <v>73</v>
      </c>
      <c r="D1134" t="s">
        <v>95</v>
      </c>
      <c r="E1134" t="s">
        <v>99</v>
      </c>
      <c r="F1134">
        <f>VLOOKUP(Template!A1134,Male!A:S,19,0)</f>
        <v>1.5</v>
      </c>
    </row>
    <row r="1135" spans="1:6" x14ac:dyDescent="0.3">
      <c r="A1135" t="s">
        <v>55</v>
      </c>
      <c r="B1135" t="s">
        <v>40</v>
      </c>
      <c r="C1135" t="s">
        <v>73</v>
      </c>
      <c r="D1135" t="s">
        <v>95</v>
      </c>
      <c r="E1135" t="s">
        <v>96</v>
      </c>
      <c r="F1135">
        <f>VLOOKUP(Template!A1135,Male!A:T,20,0)</f>
        <v>0</v>
      </c>
    </row>
    <row r="1136" spans="1:6" x14ac:dyDescent="0.3">
      <c r="A1136" t="s">
        <v>55</v>
      </c>
      <c r="B1136" t="s">
        <v>40</v>
      </c>
      <c r="C1136" t="s">
        <v>100</v>
      </c>
      <c r="D1136" t="s">
        <v>101</v>
      </c>
      <c r="E1136" t="s">
        <v>81</v>
      </c>
      <c r="F1136">
        <f>VLOOKUP(Template!A1136,Male!A:U,21,0)</f>
        <v>24.1</v>
      </c>
    </row>
    <row r="1137" spans="1:6" x14ac:dyDescent="0.3">
      <c r="A1137" t="s">
        <v>55</v>
      </c>
      <c r="B1137" t="s">
        <v>40</v>
      </c>
      <c r="C1137" t="s">
        <v>100</v>
      </c>
      <c r="D1137" t="s">
        <v>101</v>
      </c>
      <c r="E1137" t="s">
        <v>82</v>
      </c>
      <c r="F1137">
        <f>VLOOKUP(Template!A1137,Male!A:V,22,0)</f>
        <v>6.9</v>
      </c>
    </row>
    <row r="1138" spans="1:6" x14ac:dyDescent="0.3">
      <c r="A1138" t="s">
        <v>55</v>
      </c>
      <c r="B1138" t="s">
        <v>40</v>
      </c>
      <c r="C1138" t="s">
        <v>100</v>
      </c>
      <c r="D1138" t="s">
        <v>101</v>
      </c>
      <c r="E1138" t="s">
        <v>102</v>
      </c>
      <c r="F1138">
        <f>VLOOKUP(Template!A1138,Male!A:W,23,0)</f>
        <v>28.7</v>
      </c>
    </row>
    <row r="1139" spans="1:6" x14ac:dyDescent="0.3">
      <c r="A1139" t="s">
        <v>55</v>
      </c>
      <c r="B1139" t="s">
        <v>40</v>
      </c>
      <c r="C1139" t="s">
        <v>100</v>
      </c>
      <c r="D1139" t="s">
        <v>101</v>
      </c>
      <c r="E1139" t="s">
        <v>103</v>
      </c>
      <c r="F1139">
        <f>VLOOKUP(Template!A1139,Male!A:X,24,0)</f>
        <v>6.9</v>
      </c>
    </row>
    <row r="1140" spans="1:6" x14ac:dyDescent="0.3">
      <c r="A1140" t="s">
        <v>55</v>
      </c>
      <c r="B1140" t="s">
        <v>40</v>
      </c>
      <c r="C1140" t="s">
        <v>100</v>
      </c>
      <c r="D1140" t="s">
        <v>101</v>
      </c>
      <c r="E1140" t="s">
        <v>104</v>
      </c>
      <c r="F1140">
        <f>VLOOKUP(Template!A1140,Male!A:Y,25,0)</f>
        <v>1.8</v>
      </c>
    </row>
    <row r="1141" spans="1:6" x14ac:dyDescent="0.3">
      <c r="A1141" t="s">
        <v>55</v>
      </c>
      <c r="B1141" t="s">
        <v>40</v>
      </c>
      <c r="C1141" t="s">
        <v>100</v>
      </c>
      <c r="D1141" t="s">
        <v>101</v>
      </c>
      <c r="E1141" t="s">
        <v>105</v>
      </c>
      <c r="F1141">
        <f>VLOOKUP(Template!A1141,Male!A:Z,26,0)</f>
        <v>1.1000000000000001</v>
      </c>
    </row>
    <row r="1142" spans="1:6" x14ac:dyDescent="0.3">
      <c r="A1142" t="s">
        <v>55</v>
      </c>
      <c r="B1142" t="s">
        <v>40</v>
      </c>
      <c r="C1142" t="s">
        <v>76</v>
      </c>
      <c r="D1142" t="s">
        <v>78</v>
      </c>
      <c r="E1142" t="s">
        <v>102</v>
      </c>
      <c r="F1142">
        <f>VLOOKUP(Template!A1142,Male!A:AA,27,0)</f>
        <v>41.1</v>
      </c>
    </row>
    <row r="1143" spans="1:6" x14ac:dyDescent="0.3">
      <c r="A1143" t="s">
        <v>55</v>
      </c>
      <c r="B1143" t="s">
        <v>40</v>
      </c>
      <c r="C1143" t="s">
        <v>76</v>
      </c>
      <c r="D1143" t="s">
        <v>79</v>
      </c>
      <c r="E1143" t="s">
        <v>102</v>
      </c>
      <c r="F1143">
        <f>VLOOKUP(Template!A1143,Male!A:AB,28,0)</f>
        <v>34.5</v>
      </c>
    </row>
    <row r="1144" spans="1:6" x14ac:dyDescent="0.3">
      <c r="A1144" t="s">
        <v>55</v>
      </c>
      <c r="B1144" t="s">
        <v>40</v>
      </c>
      <c r="C1144" t="s">
        <v>76</v>
      </c>
      <c r="D1144" t="s">
        <v>77</v>
      </c>
      <c r="E1144" t="s">
        <v>102</v>
      </c>
      <c r="F1144">
        <f>VLOOKUP(Template!A1144,Male!A:AC,29,0)</f>
        <v>38.5</v>
      </c>
    </row>
    <row r="1145" spans="1:6" x14ac:dyDescent="0.3">
      <c r="A1145" t="s">
        <v>55</v>
      </c>
      <c r="B1145" t="s">
        <v>40</v>
      </c>
      <c r="C1145" t="s">
        <v>76</v>
      </c>
      <c r="D1145" t="s">
        <v>78</v>
      </c>
      <c r="E1145" t="s">
        <v>103</v>
      </c>
      <c r="F1145">
        <f>VLOOKUP(Template!A1145,Male!A:AD,30,0)</f>
        <v>12.3</v>
      </c>
    </row>
    <row r="1146" spans="1:6" x14ac:dyDescent="0.3">
      <c r="A1146" t="s">
        <v>55</v>
      </c>
      <c r="B1146" t="s">
        <v>40</v>
      </c>
      <c r="C1146" t="s">
        <v>76</v>
      </c>
      <c r="D1146" t="s">
        <v>79</v>
      </c>
      <c r="E1146" t="s">
        <v>103</v>
      </c>
      <c r="F1146">
        <f>VLOOKUP(Template!A1146,Male!A:AE,31,0)</f>
        <v>9.5</v>
      </c>
    </row>
    <row r="1147" spans="1:6" x14ac:dyDescent="0.3">
      <c r="A1147" t="s">
        <v>55</v>
      </c>
      <c r="B1147" t="s">
        <v>40</v>
      </c>
      <c r="C1147" t="s">
        <v>76</v>
      </c>
      <c r="D1147" t="s">
        <v>77</v>
      </c>
      <c r="E1147" t="s">
        <v>103</v>
      </c>
      <c r="F1147">
        <f>VLOOKUP(Template!A1147,Male!A:AF,32,0)</f>
        <v>11.2</v>
      </c>
    </row>
    <row r="1148" spans="1:6" x14ac:dyDescent="0.3">
      <c r="A1148" t="s">
        <v>55</v>
      </c>
      <c r="B1148" t="s">
        <v>40</v>
      </c>
      <c r="C1148" t="s">
        <v>76</v>
      </c>
      <c r="D1148" t="s">
        <v>78</v>
      </c>
      <c r="E1148" t="s">
        <v>104</v>
      </c>
      <c r="F1148">
        <f>VLOOKUP(Template!A1147,Male!A:AG,33,0)</f>
        <v>1.4</v>
      </c>
    </row>
    <row r="1149" spans="1:6" x14ac:dyDescent="0.3">
      <c r="A1149" t="s">
        <v>55</v>
      </c>
      <c r="B1149" t="s">
        <v>40</v>
      </c>
      <c r="C1149" t="s">
        <v>76</v>
      </c>
      <c r="D1149" t="s">
        <v>79</v>
      </c>
      <c r="E1149" t="s">
        <v>104</v>
      </c>
      <c r="F1149">
        <f>VLOOKUP(Template!A1147,Male!A:AH,34,0)</f>
        <v>1.9</v>
      </c>
    </row>
    <row r="1150" spans="1:6" x14ac:dyDescent="0.3">
      <c r="A1150" t="s">
        <v>55</v>
      </c>
      <c r="B1150" t="s">
        <v>40</v>
      </c>
      <c r="C1150" t="s">
        <v>76</v>
      </c>
      <c r="D1150" t="s">
        <v>77</v>
      </c>
      <c r="E1150" t="s">
        <v>104</v>
      </c>
      <c r="F1150">
        <f>VLOOKUP(Template!A1148,Male!A:AI,35,0)</f>
        <v>1.6</v>
      </c>
    </row>
    <row r="1151" spans="1:6" x14ac:dyDescent="0.3">
      <c r="A1151" t="s">
        <v>55</v>
      </c>
      <c r="B1151" t="s">
        <v>40</v>
      </c>
      <c r="C1151" t="s">
        <v>76</v>
      </c>
      <c r="D1151" t="s">
        <v>78</v>
      </c>
      <c r="E1151" t="s">
        <v>105</v>
      </c>
      <c r="F1151">
        <f>VLOOKUP(Template!A1149,Male!A:AJ,36,0)</f>
        <v>0.4</v>
      </c>
    </row>
    <row r="1152" spans="1:6" x14ac:dyDescent="0.3">
      <c r="A1152" t="s">
        <v>55</v>
      </c>
      <c r="B1152" t="s">
        <v>40</v>
      </c>
      <c r="C1152" t="s">
        <v>76</v>
      </c>
      <c r="D1152" t="s">
        <v>79</v>
      </c>
      <c r="E1152" t="s">
        <v>105</v>
      </c>
      <c r="F1152">
        <f>VLOOKUP(Template!A1150,Male!A:AK,37,0)</f>
        <v>0.3</v>
      </c>
    </row>
    <row r="1153" spans="1:6" x14ac:dyDescent="0.3">
      <c r="A1153" t="s">
        <v>55</v>
      </c>
      <c r="B1153" t="s">
        <v>40</v>
      </c>
      <c r="C1153" t="s">
        <v>76</v>
      </c>
      <c r="D1153" t="s">
        <v>77</v>
      </c>
      <c r="E1153" t="s">
        <v>105</v>
      </c>
      <c r="F1153">
        <f>VLOOKUP(Template!A1151,Male!A:AL,38,0)</f>
        <v>0.4</v>
      </c>
    </row>
    <row r="1154" spans="1:6" x14ac:dyDescent="0.3">
      <c r="A1154" t="s">
        <v>56</v>
      </c>
      <c r="B1154" t="s">
        <v>39</v>
      </c>
      <c r="C1154" t="s">
        <v>73</v>
      </c>
      <c r="D1154" t="s">
        <v>74</v>
      </c>
      <c r="E1154" t="s">
        <v>81</v>
      </c>
      <c r="F1154">
        <f>VLOOKUP(Template!A1154,Female!A:C,3,0)</f>
        <v>30.9</v>
      </c>
    </row>
    <row r="1155" spans="1:6" x14ac:dyDescent="0.3">
      <c r="A1155" t="s">
        <v>56</v>
      </c>
      <c r="B1155" t="s">
        <v>39</v>
      </c>
      <c r="C1155" t="s">
        <v>73</v>
      </c>
      <c r="D1155" t="s">
        <v>74</v>
      </c>
      <c r="E1155" t="s">
        <v>82</v>
      </c>
      <c r="F1155">
        <f>VLOOKUP(Template!A1155,Female!A:D,4,0)</f>
        <v>11</v>
      </c>
    </row>
    <row r="1156" spans="1:6" x14ac:dyDescent="0.3">
      <c r="A1156" t="s">
        <v>56</v>
      </c>
      <c r="B1156" t="s">
        <v>39</v>
      </c>
      <c r="C1156" t="s">
        <v>73</v>
      </c>
      <c r="D1156" t="s">
        <v>74</v>
      </c>
      <c r="E1156" t="s">
        <v>83</v>
      </c>
      <c r="F1156">
        <f>VLOOKUP(Template!A1156,Female!A:E,5,0)</f>
        <v>15.8</v>
      </c>
    </row>
    <row r="1157" spans="1:6" x14ac:dyDescent="0.3">
      <c r="A1157" t="s">
        <v>56</v>
      </c>
      <c r="B1157" t="s">
        <v>39</v>
      </c>
      <c r="C1157" t="s">
        <v>73</v>
      </c>
      <c r="D1157" t="s">
        <v>74</v>
      </c>
      <c r="E1157" t="s">
        <v>84</v>
      </c>
      <c r="F1157">
        <f>VLOOKUP(Template!A1157,Female!A:F,6,0)</f>
        <v>5.5</v>
      </c>
    </row>
    <row r="1158" spans="1:6" x14ac:dyDescent="0.3">
      <c r="A1158" t="s">
        <v>56</v>
      </c>
      <c r="B1158" t="s">
        <v>39</v>
      </c>
      <c r="C1158" t="s">
        <v>73</v>
      </c>
      <c r="D1158" t="s">
        <v>74</v>
      </c>
      <c r="E1158" t="s">
        <v>85</v>
      </c>
      <c r="F1158">
        <f>VLOOKUP(Template!A1158,Female!A:G,7,0)</f>
        <v>31.7</v>
      </c>
    </row>
    <row r="1159" spans="1:6" x14ac:dyDescent="0.3">
      <c r="A1159" t="s">
        <v>56</v>
      </c>
      <c r="B1159" t="s">
        <v>39</v>
      </c>
      <c r="C1159" t="s">
        <v>73</v>
      </c>
      <c r="D1159" t="s">
        <v>74</v>
      </c>
      <c r="E1159" t="s">
        <v>86</v>
      </c>
      <c r="F1159">
        <f>VLOOKUP(Template!A1159,Female!A:H,8,0)</f>
        <v>8.6999999999999993</v>
      </c>
    </row>
    <row r="1160" spans="1:6" x14ac:dyDescent="0.3">
      <c r="A1160" t="s">
        <v>56</v>
      </c>
      <c r="B1160" t="s">
        <v>39</v>
      </c>
      <c r="C1160" t="s">
        <v>73</v>
      </c>
      <c r="D1160" t="s">
        <v>75</v>
      </c>
      <c r="E1160" t="s">
        <v>87</v>
      </c>
      <c r="F1160">
        <f>VLOOKUP(Template!A1160,Female!A:I,9,0)</f>
        <v>3.7</v>
      </c>
    </row>
    <row r="1161" spans="1:6" x14ac:dyDescent="0.3">
      <c r="A1161" t="s">
        <v>56</v>
      </c>
      <c r="B1161" t="s">
        <v>39</v>
      </c>
      <c r="C1161" t="s">
        <v>73</v>
      </c>
      <c r="D1161" t="s">
        <v>75</v>
      </c>
      <c r="E1161" t="s">
        <v>88</v>
      </c>
      <c r="F1161">
        <f>VLOOKUP(Template!A1161,Female!A:J,10,0)</f>
        <v>0</v>
      </c>
    </row>
    <row r="1162" spans="1:6" x14ac:dyDescent="0.3">
      <c r="A1162" t="s">
        <v>56</v>
      </c>
      <c r="B1162" t="s">
        <v>39</v>
      </c>
      <c r="C1162" t="s">
        <v>73</v>
      </c>
      <c r="D1162" t="s">
        <v>75</v>
      </c>
      <c r="E1162" t="s">
        <v>89</v>
      </c>
      <c r="F1162">
        <f>VLOOKUP(Template!A1162,Female!A:K,11,0)</f>
        <v>5.3</v>
      </c>
    </row>
    <row r="1163" spans="1:6" x14ac:dyDescent="0.3">
      <c r="A1163" t="s">
        <v>56</v>
      </c>
      <c r="B1163" t="s">
        <v>39</v>
      </c>
      <c r="C1163" t="s">
        <v>73</v>
      </c>
      <c r="D1163" t="s">
        <v>75</v>
      </c>
      <c r="E1163" t="s">
        <v>90</v>
      </c>
      <c r="F1163">
        <f>VLOOKUP(Template!A1163,Female!A:L,12,0)</f>
        <v>0.5</v>
      </c>
    </row>
    <row r="1164" spans="1:6" x14ac:dyDescent="0.3">
      <c r="A1164" t="s">
        <v>56</v>
      </c>
      <c r="B1164" t="s">
        <v>39</v>
      </c>
      <c r="C1164" t="s">
        <v>73</v>
      </c>
      <c r="D1164" t="s">
        <v>74</v>
      </c>
      <c r="E1164" t="s">
        <v>91</v>
      </c>
      <c r="F1164">
        <f>VLOOKUP(Template!A1164,Female!A:M,13,0)</f>
        <v>3.8</v>
      </c>
    </row>
    <row r="1165" spans="1:6" x14ac:dyDescent="0.3">
      <c r="A1165" t="s">
        <v>56</v>
      </c>
      <c r="B1165" t="s">
        <v>39</v>
      </c>
      <c r="C1165" t="s">
        <v>73</v>
      </c>
      <c r="D1165" t="s">
        <v>74</v>
      </c>
      <c r="E1165" t="s">
        <v>92</v>
      </c>
      <c r="F1165">
        <f>VLOOKUP(Template!A1165,Female!A:N,14,0)</f>
        <v>1.1000000000000001</v>
      </c>
    </row>
    <row r="1166" spans="1:6" x14ac:dyDescent="0.3">
      <c r="A1166" t="s">
        <v>56</v>
      </c>
      <c r="B1166" t="s">
        <v>39</v>
      </c>
      <c r="C1166" t="s">
        <v>73</v>
      </c>
      <c r="D1166" t="s">
        <v>74</v>
      </c>
      <c r="E1166" t="s">
        <v>93</v>
      </c>
      <c r="F1166">
        <f>VLOOKUP(Template!A1166,Female!A:O,15,0)</f>
        <v>0.4</v>
      </c>
    </row>
    <row r="1167" spans="1:6" x14ac:dyDescent="0.3">
      <c r="A1167" t="s">
        <v>56</v>
      </c>
      <c r="B1167" t="s">
        <v>39</v>
      </c>
      <c r="C1167" t="s">
        <v>73</v>
      </c>
      <c r="D1167" t="s">
        <v>74</v>
      </c>
      <c r="E1167" t="s">
        <v>94</v>
      </c>
      <c r="F1167">
        <f>VLOOKUP(Template!A1167,Female!A:P,16,0)</f>
        <v>0</v>
      </c>
    </row>
    <row r="1168" spans="1:6" x14ac:dyDescent="0.3">
      <c r="A1168" t="s">
        <v>56</v>
      </c>
      <c r="B1168" t="s">
        <v>39</v>
      </c>
      <c r="C1168" t="s">
        <v>73</v>
      </c>
      <c r="D1168" t="s">
        <v>95</v>
      </c>
      <c r="E1168" t="s">
        <v>98</v>
      </c>
      <c r="F1168">
        <f>VLOOKUP(Template!A1168,Female!A:Q,17,0)</f>
        <v>4.0999999999999996</v>
      </c>
    </row>
    <row r="1169" spans="1:6" x14ac:dyDescent="0.3">
      <c r="A1169" t="s">
        <v>56</v>
      </c>
      <c r="B1169" t="s">
        <v>39</v>
      </c>
      <c r="C1169" t="s">
        <v>73</v>
      </c>
      <c r="D1169" t="s">
        <v>95</v>
      </c>
      <c r="E1169" t="s">
        <v>97</v>
      </c>
      <c r="F1169">
        <f>VLOOKUP(Template!A1169,Female!A:R,18,0)</f>
        <v>0.4</v>
      </c>
    </row>
    <row r="1170" spans="1:6" x14ac:dyDescent="0.3">
      <c r="A1170" t="s">
        <v>56</v>
      </c>
      <c r="B1170" t="s">
        <v>39</v>
      </c>
      <c r="C1170" t="s">
        <v>73</v>
      </c>
      <c r="D1170" t="s">
        <v>95</v>
      </c>
      <c r="E1170" t="s">
        <v>99</v>
      </c>
      <c r="F1170">
        <f>VLOOKUP(Template!A1170,Female!A:S,19,0)</f>
        <v>1.4</v>
      </c>
    </row>
    <row r="1171" spans="1:6" x14ac:dyDescent="0.3">
      <c r="A1171" t="s">
        <v>56</v>
      </c>
      <c r="B1171" t="s">
        <v>39</v>
      </c>
      <c r="C1171" t="s">
        <v>73</v>
      </c>
      <c r="D1171" t="s">
        <v>95</v>
      </c>
      <c r="E1171" t="s">
        <v>96</v>
      </c>
      <c r="F1171">
        <f>VLOOKUP(Template!A1171,Female!A:T,20,0)</f>
        <v>0</v>
      </c>
    </row>
    <row r="1172" spans="1:6" x14ac:dyDescent="0.3">
      <c r="A1172" t="s">
        <v>56</v>
      </c>
      <c r="B1172" t="s">
        <v>39</v>
      </c>
      <c r="C1172" t="s">
        <v>100</v>
      </c>
      <c r="D1172" t="s">
        <v>101</v>
      </c>
      <c r="E1172" t="s">
        <v>81</v>
      </c>
      <c r="F1172">
        <f>VLOOKUP(Template!A1172,Female!A:U,21,0)</f>
        <v>24.3</v>
      </c>
    </row>
    <row r="1173" spans="1:6" x14ac:dyDescent="0.3">
      <c r="A1173" t="s">
        <v>56</v>
      </c>
      <c r="B1173" t="s">
        <v>39</v>
      </c>
      <c r="C1173" t="s">
        <v>100</v>
      </c>
      <c r="D1173" t="s">
        <v>101</v>
      </c>
      <c r="E1173" t="s">
        <v>82</v>
      </c>
      <c r="F1173">
        <f>VLOOKUP(Template!A1173,Female!A:V,22,0)</f>
        <v>4.5</v>
      </c>
    </row>
    <row r="1174" spans="1:6" x14ac:dyDescent="0.3">
      <c r="A1174" t="s">
        <v>56</v>
      </c>
      <c r="B1174" t="s">
        <v>39</v>
      </c>
      <c r="C1174" t="s">
        <v>100</v>
      </c>
      <c r="D1174" t="s">
        <v>101</v>
      </c>
      <c r="E1174" t="s">
        <v>102</v>
      </c>
      <c r="F1174">
        <f>VLOOKUP(Template!A1174,Female!A:W,23,0)</f>
        <v>20</v>
      </c>
    </row>
    <row r="1175" spans="1:6" x14ac:dyDescent="0.3">
      <c r="A1175" t="s">
        <v>56</v>
      </c>
      <c r="B1175" t="s">
        <v>39</v>
      </c>
      <c r="C1175" t="s">
        <v>100</v>
      </c>
      <c r="D1175" t="s">
        <v>101</v>
      </c>
      <c r="E1175" t="s">
        <v>103</v>
      </c>
      <c r="F1175">
        <f>VLOOKUP(Template!A1175,Female!A:X,24,0)</f>
        <v>3.3</v>
      </c>
    </row>
    <row r="1176" spans="1:6" x14ac:dyDescent="0.3">
      <c r="A1176" t="s">
        <v>56</v>
      </c>
      <c r="B1176" t="s">
        <v>39</v>
      </c>
      <c r="C1176" t="s">
        <v>100</v>
      </c>
      <c r="D1176" t="s">
        <v>101</v>
      </c>
      <c r="E1176" t="s">
        <v>104</v>
      </c>
      <c r="F1176">
        <f>VLOOKUP(Template!A1176,Female!A:Y,25,0)</f>
        <v>6.1</v>
      </c>
    </row>
    <row r="1177" spans="1:6" x14ac:dyDescent="0.3">
      <c r="A1177" t="s">
        <v>56</v>
      </c>
      <c r="B1177" t="s">
        <v>39</v>
      </c>
      <c r="C1177" t="s">
        <v>100</v>
      </c>
      <c r="D1177" t="s">
        <v>101</v>
      </c>
      <c r="E1177" t="s">
        <v>105</v>
      </c>
      <c r="F1177">
        <f>VLOOKUP(Template!A1177,Female!A:Z,26,0)</f>
        <v>1.4</v>
      </c>
    </row>
    <row r="1178" spans="1:6" x14ac:dyDescent="0.3">
      <c r="A1178" t="s">
        <v>56</v>
      </c>
      <c r="B1178" t="s">
        <v>39</v>
      </c>
      <c r="C1178" t="s">
        <v>76</v>
      </c>
      <c r="D1178" t="s">
        <v>78</v>
      </c>
      <c r="E1178" t="s">
        <v>102</v>
      </c>
      <c r="F1178">
        <f>VLOOKUP(Template!A1178,Female!A:AA,27,0)</f>
        <v>23.3</v>
      </c>
    </row>
    <row r="1179" spans="1:6" x14ac:dyDescent="0.3">
      <c r="A1179" t="s">
        <v>56</v>
      </c>
      <c r="B1179" t="s">
        <v>39</v>
      </c>
      <c r="C1179" t="s">
        <v>76</v>
      </c>
      <c r="D1179" t="s">
        <v>79</v>
      </c>
      <c r="E1179" t="s">
        <v>102</v>
      </c>
      <c r="F1179">
        <f>VLOOKUP(Template!A1179,Female!A:AB,28,0)</f>
        <v>12.1</v>
      </c>
    </row>
    <row r="1180" spans="1:6" x14ac:dyDescent="0.3">
      <c r="A1180" t="s">
        <v>56</v>
      </c>
      <c r="B1180" t="s">
        <v>39</v>
      </c>
      <c r="C1180" t="s">
        <v>76</v>
      </c>
      <c r="D1180" t="s">
        <v>77</v>
      </c>
      <c r="E1180" t="s">
        <v>102</v>
      </c>
      <c r="F1180">
        <f>VLOOKUP(Template!A1180,Female!A:AC,29,0)</f>
        <v>18.399999999999999</v>
      </c>
    </row>
    <row r="1181" spans="1:6" x14ac:dyDescent="0.3">
      <c r="A1181" t="s">
        <v>56</v>
      </c>
      <c r="B1181" t="s">
        <v>39</v>
      </c>
      <c r="C1181" t="s">
        <v>76</v>
      </c>
      <c r="D1181" t="s">
        <v>78</v>
      </c>
      <c r="E1181" t="s">
        <v>103</v>
      </c>
      <c r="F1181">
        <f>VLOOKUP(Template!A1181,Female!A:AD,30,0)</f>
        <v>7.8</v>
      </c>
    </row>
    <row r="1182" spans="1:6" x14ac:dyDescent="0.3">
      <c r="A1182" t="s">
        <v>56</v>
      </c>
      <c r="B1182" t="s">
        <v>39</v>
      </c>
      <c r="C1182" t="s">
        <v>76</v>
      </c>
      <c r="D1182" t="s">
        <v>79</v>
      </c>
      <c r="E1182" t="s">
        <v>103</v>
      </c>
      <c r="F1182">
        <f>VLOOKUP(Template!A1182,Female!A:AE,31,0)</f>
        <v>2.6</v>
      </c>
    </row>
    <row r="1183" spans="1:6" x14ac:dyDescent="0.3">
      <c r="A1183" t="s">
        <v>56</v>
      </c>
      <c r="B1183" t="s">
        <v>39</v>
      </c>
      <c r="C1183" t="s">
        <v>76</v>
      </c>
      <c r="D1183" t="s">
        <v>77</v>
      </c>
      <c r="E1183" t="s">
        <v>103</v>
      </c>
      <c r="F1183">
        <f>VLOOKUP(Template!A1183,Female!A:AF,32,0)</f>
        <v>5.5</v>
      </c>
    </row>
    <row r="1184" spans="1:6" x14ac:dyDescent="0.3">
      <c r="A1184" t="s">
        <v>56</v>
      </c>
      <c r="B1184" t="s">
        <v>39</v>
      </c>
      <c r="C1184" t="s">
        <v>76</v>
      </c>
      <c r="D1184" t="s">
        <v>78</v>
      </c>
      <c r="E1184" t="s">
        <v>104</v>
      </c>
      <c r="F1184">
        <f>VLOOKUP(Template!A1183,Female!A:AG,33,0)</f>
        <v>4.7</v>
      </c>
    </row>
    <row r="1185" spans="1:6" x14ac:dyDescent="0.3">
      <c r="A1185" t="s">
        <v>56</v>
      </c>
      <c r="B1185" t="s">
        <v>39</v>
      </c>
      <c r="C1185" t="s">
        <v>76</v>
      </c>
      <c r="D1185" t="s">
        <v>79</v>
      </c>
      <c r="E1185" t="s">
        <v>104</v>
      </c>
      <c r="F1185">
        <f>VLOOKUP(Template!A1183,Female!A:AH,34,0)</f>
        <v>6.1</v>
      </c>
    </row>
    <row r="1186" spans="1:6" x14ac:dyDescent="0.3">
      <c r="A1186" t="s">
        <v>56</v>
      </c>
      <c r="B1186" t="s">
        <v>39</v>
      </c>
      <c r="C1186" t="s">
        <v>76</v>
      </c>
      <c r="D1186" t="s">
        <v>77</v>
      </c>
      <c r="E1186" t="s">
        <v>104</v>
      </c>
      <c r="F1186">
        <f>VLOOKUP(Template!A1184,Female!A:AI,35,0)</f>
        <v>5.3</v>
      </c>
    </row>
    <row r="1187" spans="1:6" x14ac:dyDescent="0.3">
      <c r="A1187" t="s">
        <v>56</v>
      </c>
      <c r="B1187" t="s">
        <v>39</v>
      </c>
      <c r="C1187" t="s">
        <v>76</v>
      </c>
      <c r="D1187" t="s">
        <v>78</v>
      </c>
      <c r="E1187" t="s">
        <v>105</v>
      </c>
      <c r="F1187">
        <f>VLOOKUP(Template!A1185,Female!A:AJ,36,0)</f>
        <v>1.6</v>
      </c>
    </row>
    <row r="1188" spans="1:6" x14ac:dyDescent="0.3">
      <c r="A1188" t="s">
        <v>56</v>
      </c>
      <c r="B1188" t="s">
        <v>39</v>
      </c>
      <c r="C1188" t="s">
        <v>76</v>
      </c>
      <c r="D1188" t="s">
        <v>79</v>
      </c>
      <c r="E1188" t="s">
        <v>105</v>
      </c>
      <c r="F1188">
        <f>VLOOKUP(Template!A1186,Female!A:AK,37,0)</f>
        <v>1.7</v>
      </c>
    </row>
    <row r="1189" spans="1:6" x14ac:dyDescent="0.3">
      <c r="A1189" t="s">
        <v>56</v>
      </c>
      <c r="B1189" t="s">
        <v>39</v>
      </c>
      <c r="C1189" t="s">
        <v>76</v>
      </c>
      <c r="D1189" t="s">
        <v>77</v>
      </c>
      <c r="E1189" t="s">
        <v>105</v>
      </c>
      <c r="F1189">
        <f>VLOOKUP(Template!A1187,Female!A:AL,38,0)</f>
        <v>1.7</v>
      </c>
    </row>
    <row r="1190" spans="1:6" x14ac:dyDescent="0.3">
      <c r="A1190" t="s">
        <v>56</v>
      </c>
      <c r="B1190" t="s">
        <v>40</v>
      </c>
      <c r="C1190" t="s">
        <v>73</v>
      </c>
      <c r="D1190" t="s">
        <v>74</v>
      </c>
      <c r="E1190" t="s">
        <v>81</v>
      </c>
      <c r="F1190">
        <f>VLOOKUP(Template!A1190,Male!A:C,3,0)</f>
        <v>37.299999999999997</v>
      </c>
    </row>
    <row r="1191" spans="1:6" x14ac:dyDescent="0.3">
      <c r="A1191" t="s">
        <v>56</v>
      </c>
      <c r="B1191" t="s">
        <v>40</v>
      </c>
      <c r="C1191" t="s">
        <v>73</v>
      </c>
      <c r="D1191" t="s">
        <v>74</v>
      </c>
      <c r="E1191" t="s">
        <v>82</v>
      </c>
      <c r="F1191">
        <f>VLOOKUP(Template!A1191,Male!A:D,4,0)</f>
        <v>17.399999999999999</v>
      </c>
    </row>
    <row r="1192" spans="1:6" x14ac:dyDescent="0.3">
      <c r="A1192" t="s">
        <v>56</v>
      </c>
      <c r="B1192" t="s">
        <v>40</v>
      </c>
      <c r="C1192" t="s">
        <v>73</v>
      </c>
      <c r="D1192" t="s">
        <v>74</v>
      </c>
      <c r="E1192" t="s">
        <v>83</v>
      </c>
      <c r="F1192">
        <f>VLOOKUP(Template!A1192,Male!A:E,5,0)</f>
        <v>17.899999999999999</v>
      </c>
    </row>
    <row r="1193" spans="1:6" x14ac:dyDescent="0.3">
      <c r="A1193" t="s">
        <v>56</v>
      </c>
      <c r="B1193" t="s">
        <v>40</v>
      </c>
      <c r="C1193" t="s">
        <v>73</v>
      </c>
      <c r="D1193" t="s">
        <v>74</v>
      </c>
      <c r="E1193" t="s">
        <v>84</v>
      </c>
      <c r="F1193">
        <f>VLOOKUP(Template!A1193,Male!A:F,6,0)</f>
        <v>4.9000000000000004</v>
      </c>
    </row>
    <row r="1194" spans="1:6" x14ac:dyDescent="0.3">
      <c r="A1194" t="s">
        <v>56</v>
      </c>
      <c r="B1194" t="s">
        <v>40</v>
      </c>
      <c r="C1194" t="s">
        <v>73</v>
      </c>
      <c r="D1194" t="s">
        <v>74</v>
      </c>
      <c r="E1194" t="s">
        <v>85</v>
      </c>
      <c r="F1194">
        <f>VLOOKUP(Template!A1194,Male!A:G,7,0)</f>
        <v>30.2</v>
      </c>
    </row>
    <row r="1195" spans="1:6" x14ac:dyDescent="0.3">
      <c r="A1195" t="s">
        <v>56</v>
      </c>
      <c r="B1195" t="s">
        <v>40</v>
      </c>
      <c r="C1195" t="s">
        <v>73</v>
      </c>
      <c r="D1195" t="s">
        <v>74</v>
      </c>
      <c r="E1195" t="s">
        <v>86</v>
      </c>
      <c r="F1195">
        <f>VLOOKUP(Template!A1195,Male!A:H,8,0)</f>
        <v>10.8</v>
      </c>
    </row>
    <row r="1196" spans="1:6" x14ac:dyDescent="0.3">
      <c r="A1196" t="s">
        <v>56</v>
      </c>
      <c r="B1196" t="s">
        <v>40</v>
      </c>
      <c r="C1196" t="s">
        <v>73</v>
      </c>
      <c r="D1196" t="s">
        <v>75</v>
      </c>
      <c r="E1196" t="s">
        <v>87</v>
      </c>
      <c r="F1196">
        <f>VLOOKUP(Template!A1196,Male!A:I,9,0)</f>
        <v>2.4</v>
      </c>
    </row>
    <row r="1197" spans="1:6" x14ac:dyDescent="0.3">
      <c r="A1197" t="s">
        <v>56</v>
      </c>
      <c r="B1197" t="s">
        <v>40</v>
      </c>
      <c r="C1197" t="s">
        <v>73</v>
      </c>
      <c r="D1197" t="s">
        <v>75</v>
      </c>
      <c r="E1197" t="s">
        <v>88</v>
      </c>
      <c r="F1197">
        <f>VLOOKUP(Template!A1197,Male!A:J,10,0)</f>
        <v>0.5</v>
      </c>
    </row>
    <row r="1198" spans="1:6" x14ac:dyDescent="0.3">
      <c r="A1198" t="s">
        <v>56</v>
      </c>
      <c r="B1198" t="s">
        <v>40</v>
      </c>
      <c r="C1198" t="s">
        <v>73</v>
      </c>
      <c r="D1198" t="s">
        <v>75</v>
      </c>
      <c r="E1198" t="s">
        <v>89</v>
      </c>
      <c r="F1198">
        <f>VLOOKUP(Template!A1198,Male!A:K,11,0)</f>
        <v>7.5</v>
      </c>
    </row>
    <row r="1199" spans="1:6" x14ac:dyDescent="0.3">
      <c r="A1199" t="s">
        <v>56</v>
      </c>
      <c r="B1199" t="s">
        <v>40</v>
      </c>
      <c r="C1199" t="s">
        <v>73</v>
      </c>
      <c r="D1199" t="s">
        <v>75</v>
      </c>
      <c r="E1199" t="s">
        <v>90</v>
      </c>
      <c r="F1199">
        <f>VLOOKUP(Template!A1199,Male!A:L,12,0)</f>
        <v>0.9</v>
      </c>
    </row>
    <row r="1200" spans="1:6" x14ac:dyDescent="0.3">
      <c r="A1200" t="s">
        <v>56</v>
      </c>
      <c r="B1200" t="s">
        <v>40</v>
      </c>
      <c r="C1200" t="s">
        <v>73</v>
      </c>
      <c r="D1200" t="s">
        <v>74</v>
      </c>
      <c r="E1200" t="s">
        <v>91</v>
      </c>
      <c r="F1200">
        <f>VLOOKUP(Template!A1200,Male!A:M,13,0)</f>
        <v>4.5999999999999996</v>
      </c>
    </row>
    <row r="1201" spans="1:6" x14ac:dyDescent="0.3">
      <c r="A1201" t="s">
        <v>56</v>
      </c>
      <c r="B1201" t="s">
        <v>40</v>
      </c>
      <c r="C1201" t="s">
        <v>73</v>
      </c>
      <c r="D1201" t="s">
        <v>74</v>
      </c>
      <c r="E1201" t="s">
        <v>92</v>
      </c>
      <c r="F1201">
        <f>VLOOKUP(Template!A1201,Male!A:N,14,0)</f>
        <v>1.4</v>
      </c>
    </row>
    <row r="1202" spans="1:6" x14ac:dyDescent="0.3">
      <c r="A1202" t="s">
        <v>56</v>
      </c>
      <c r="B1202" t="s">
        <v>40</v>
      </c>
      <c r="C1202" t="s">
        <v>73</v>
      </c>
      <c r="D1202" t="s">
        <v>74</v>
      </c>
      <c r="E1202" t="s">
        <v>93</v>
      </c>
      <c r="F1202">
        <f>VLOOKUP(Template!A1202,Male!A:O,15,0)</f>
        <v>0.7</v>
      </c>
    </row>
    <row r="1203" spans="1:6" x14ac:dyDescent="0.3">
      <c r="A1203" t="s">
        <v>56</v>
      </c>
      <c r="B1203" t="s">
        <v>40</v>
      </c>
      <c r="C1203" t="s">
        <v>73</v>
      </c>
      <c r="D1203" t="s">
        <v>74</v>
      </c>
      <c r="E1203" t="s">
        <v>94</v>
      </c>
      <c r="F1203">
        <f>VLOOKUP(Template!A1203,Male!A:P,16,0)</f>
        <v>0</v>
      </c>
    </row>
    <row r="1204" spans="1:6" x14ac:dyDescent="0.3">
      <c r="A1204" t="s">
        <v>56</v>
      </c>
      <c r="B1204" t="s">
        <v>40</v>
      </c>
      <c r="C1204" t="s">
        <v>73</v>
      </c>
      <c r="D1204" t="s">
        <v>95</v>
      </c>
      <c r="E1204" t="s">
        <v>98</v>
      </c>
      <c r="F1204">
        <f>VLOOKUP(Template!A1204,Male!A:Q,17,0)</f>
        <v>4</v>
      </c>
    </row>
    <row r="1205" spans="1:6" x14ac:dyDescent="0.3">
      <c r="A1205" t="s">
        <v>56</v>
      </c>
      <c r="B1205" t="s">
        <v>40</v>
      </c>
      <c r="C1205" t="s">
        <v>73</v>
      </c>
      <c r="D1205" t="s">
        <v>95</v>
      </c>
      <c r="E1205" t="s">
        <v>97</v>
      </c>
      <c r="F1205">
        <f>VLOOKUP(Template!A1205,Male!A:R,18,0)</f>
        <v>0.4</v>
      </c>
    </row>
    <row r="1206" spans="1:6" x14ac:dyDescent="0.3">
      <c r="A1206" t="s">
        <v>56</v>
      </c>
      <c r="B1206" t="s">
        <v>40</v>
      </c>
      <c r="C1206" t="s">
        <v>73</v>
      </c>
      <c r="D1206" t="s">
        <v>95</v>
      </c>
      <c r="E1206" t="s">
        <v>99</v>
      </c>
      <c r="F1206">
        <f>VLOOKUP(Template!A1206,Male!A:S,19,0)</f>
        <v>1.2</v>
      </c>
    </row>
    <row r="1207" spans="1:6" x14ac:dyDescent="0.3">
      <c r="A1207" t="s">
        <v>56</v>
      </c>
      <c r="B1207" t="s">
        <v>40</v>
      </c>
      <c r="C1207" t="s">
        <v>73</v>
      </c>
      <c r="D1207" t="s">
        <v>95</v>
      </c>
      <c r="E1207" t="s">
        <v>96</v>
      </c>
      <c r="F1207">
        <f>VLOOKUP(Template!A1207,Male!A:T,20,0)</f>
        <v>0.3</v>
      </c>
    </row>
    <row r="1208" spans="1:6" x14ac:dyDescent="0.3">
      <c r="A1208" t="s">
        <v>56</v>
      </c>
      <c r="B1208" t="s">
        <v>40</v>
      </c>
      <c r="C1208" t="s">
        <v>100</v>
      </c>
      <c r="D1208" t="s">
        <v>101</v>
      </c>
      <c r="E1208" t="s">
        <v>81</v>
      </c>
      <c r="F1208">
        <f>VLOOKUP(Template!A1208,Male!A:U,21,0)</f>
        <v>25.1</v>
      </c>
    </row>
    <row r="1209" spans="1:6" x14ac:dyDescent="0.3">
      <c r="A1209" t="s">
        <v>56</v>
      </c>
      <c r="B1209" t="s">
        <v>40</v>
      </c>
      <c r="C1209" t="s">
        <v>100</v>
      </c>
      <c r="D1209" t="s">
        <v>101</v>
      </c>
      <c r="E1209" t="s">
        <v>82</v>
      </c>
      <c r="F1209">
        <f>VLOOKUP(Template!A1209,Male!A:V,22,0)</f>
        <v>4.8</v>
      </c>
    </row>
    <row r="1210" spans="1:6" x14ac:dyDescent="0.3">
      <c r="A1210" t="s">
        <v>56</v>
      </c>
      <c r="B1210" t="s">
        <v>40</v>
      </c>
      <c r="C1210" t="s">
        <v>100</v>
      </c>
      <c r="D1210" t="s">
        <v>101</v>
      </c>
      <c r="E1210" t="s">
        <v>102</v>
      </c>
      <c r="F1210">
        <f>VLOOKUP(Template!A1210,Male!A:W,23,0)</f>
        <v>26.8</v>
      </c>
    </row>
    <row r="1211" spans="1:6" x14ac:dyDescent="0.3">
      <c r="A1211" t="s">
        <v>56</v>
      </c>
      <c r="B1211" t="s">
        <v>40</v>
      </c>
      <c r="C1211" t="s">
        <v>100</v>
      </c>
      <c r="D1211" t="s">
        <v>101</v>
      </c>
      <c r="E1211" t="s">
        <v>103</v>
      </c>
      <c r="F1211">
        <f>VLOOKUP(Template!A1211,Male!A:X,24,0)</f>
        <v>6.7</v>
      </c>
    </row>
    <row r="1212" spans="1:6" x14ac:dyDescent="0.3">
      <c r="A1212" t="s">
        <v>56</v>
      </c>
      <c r="B1212" t="s">
        <v>40</v>
      </c>
      <c r="C1212" t="s">
        <v>100</v>
      </c>
      <c r="D1212" t="s">
        <v>101</v>
      </c>
      <c r="E1212" t="s">
        <v>104</v>
      </c>
      <c r="F1212">
        <f>VLOOKUP(Template!A1212,Male!A:Y,25,0)</f>
        <v>7.5</v>
      </c>
    </row>
    <row r="1213" spans="1:6" x14ac:dyDescent="0.3">
      <c r="A1213" t="s">
        <v>56</v>
      </c>
      <c r="B1213" t="s">
        <v>40</v>
      </c>
      <c r="C1213" t="s">
        <v>100</v>
      </c>
      <c r="D1213" t="s">
        <v>101</v>
      </c>
      <c r="E1213" t="s">
        <v>105</v>
      </c>
      <c r="F1213">
        <f>VLOOKUP(Template!A1213,Male!A:Z,26,0)</f>
        <v>3.1</v>
      </c>
    </row>
    <row r="1214" spans="1:6" x14ac:dyDescent="0.3">
      <c r="A1214" t="s">
        <v>56</v>
      </c>
      <c r="B1214" t="s">
        <v>40</v>
      </c>
      <c r="C1214" t="s">
        <v>76</v>
      </c>
      <c r="D1214" t="s">
        <v>78</v>
      </c>
      <c r="E1214" t="s">
        <v>102</v>
      </c>
      <c r="F1214">
        <f>VLOOKUP(Template!A1214,Male!A:AA,27,0)</f>
        <v>33</v>
      </c>
    </row>
    <row r="1215" spans="1:6" x14ac:dyDescent="0.3">
      <c r="A1215" t="s">
        <v>56</v>
      </c>
      <c r="B1215" t="s">
        <v>40</v>
      </c>
      <c r="C1215" t="s">
        <v>76</v>
      </c>
      <c r="D1215" t="s">
        <v>79</v>
      </c>
      <c r="E1215" t="s">
        <v>102</v>
      </c>
      <c r="F1215">
        <f>VLOOKUP(Template!A1215,Male!A:AB,28,0)</f>
        <v>26</v>
      </c>
    </row>
    <row r="1216" spans="1:6" x14ac:dyDescent="0.3">
      <c r="A1216" t="s">
        <v>56</v>
      </c>
      <c r="B1216" t="s">
        <v>40</v>
      </c>
      <c r="C1216" t="s">
        <v>76</v>
      </c>
      <c r="D1216" t="s">
        <v>77</v>
      </c>
      <c r="E1216" t="s">
        <v>102</v>
      </c>
      <c r="F1216">
        <f>VLOOKUP(Template!A1216,Male!A:AC,29,0)</f>
        <v>29.7</v>
      </c>
    </row>
    <row r="1217" spans="1:6" x14ac:dyDescent="0.3">
      <c r="A1217" t="s">
        <v>56</v>
      </c>
      <c r="B1217" t="s">
        <v>40</v>
      </c>
      <c r="C1217" t="s">
        <v>76</v>
      </c>
      <c r="D1217" t="s">
        <v>78</v>
      </c>
      <c r="E1217" t="s">
        <v>103</v>
      </c>
      <c r="F1217">
        <f>VLOOKUP(Template!A1217,Male!A:AD,30,0)</f>
        <v>10.3</v>
      </c>
    </row>
    <row r="1218" spans="1:6" x14ac:dyDescent="0.3">
      <c r="A1218" t="s">
        <v>56</v>
      </c>
      <c r="B1218" t="s">
        <v>40</v>
      </c>
      <c r="C1218" t="s">
        <v>76</v>
      </c>
      <c r="D1218" t="s">
        <v>79</v>
      </c>
      <c r="E1218" t="s">
        <v>103</v>
      </c>
      <c r="F1218">
        <f>VLOOKUP(Template!A1218,Male!A:AE,31,0)</f>
        <v>8.1999999999999993</v>
      </c>
    </row>
    <row r="1219" spans="1:6" x14ac:dyDescent="0.3">
      <c r="A1219" t="s">
        <v>56</v>
      </c>
      <c r="B1219" t="s">
        <v>40</v>
      </c>
      <c r="C1219" t="s">
        <v>76</v>
      </c>
      <c r="D1219" t="s">
        <v>77</v>
      </c>
      <c r="E1219" t="s">
        <v>103</v>
      </c>
      <c r="F1219">
        <f>VLOOKUP(Template!A1219,Male!A:AF,32,0)</f>
        <v>9.3000000000000007</v>
      </c>
    </row>
    <row r="1220" spans="1:6" x14ac:dyDescent="0.3">
      <c r="A1220" t="s">
        <v>56</v>
      </c>
      <c r="B1220" t="s">
        <v>40</v>
      </c>
      <c r="C1220" t="s">
        <v>76</v>
      </c>
      <c r="D1220" t="s">
        <v>78</v>
      </c>
      <c r="E1220" t="s">
        <v>104</v>
      </c>
      <c r="F1220">
        <f>VLOOKUP(Template!A1219,Male!A:AG,33,0)</f>
        <v>10</v>
      </c>
    </row>
    <row r="1221" spans="1:6" x14ac:dyDescent="0.3">
      <c r="A1221" t="s">
        <v>56</v>
      </c>
      <c r="B1221" t="s">
        <v>40</v>
      </c>
      <c r="C1221" t="s">
        <v>76</v>
      </c>
      <c r="D1221" t="s">
        <v>79</v>
      </c>
      <c r="E1221" t="s">
        <v>104</v>
      </c>
      <c r="F1221">
        <f>VLOOKUP(Template!A1219,Male!A:AH,34,0)</f>
        <v>6.4</v>
      </c>
    </row>
    <row r="1222" spans="1:6" x14ac:dyDescent="0.3">
      <c r="A1222" t="s">
        <v>56</v>
      </c>
      <c r="B1222" t="s">
        <v>40</v>
      </c>
      <c r="C1222" t="s">
        <v>76</v>
      </c>
      <c r="D1222" t="s">
        <v>77</v>
      </c>
      <c r="E1222" t="s">
        <v>104</v>
      </c>
      <c r="F1222">
        <f>VLOOKUP(Template!A1220,Male!A:AI,35,0)</f>
        <v>8.3000000000000007</v>
      </c>
    </row>
    <row r="1223" spans="1:6" x14ac:dyDescent="0.3">
      <c r="A1223" t="s">
        <v>56</v>
      </c>
      <c r="B1223" t="s">
        <v>40</v>
      </c>
      <c r="C1223" t="s">
        <v>76</v>
      </c>
      <c r="D1223" t="s">
        <v>78</v>
      </c>
      <c r="E1223" t="s">
        <v>105</v>
      </c>
      <c r="F1223">
        <f>VLOOKUP(Template!A1221,Male!A:AJ,36,0)</f>
        <v>2.8</v>
      </c>
    </row>
    <row r="1224" spans="1:6" x14ac:dyDescent="0.3">
      <c r="A1224" t="s">
        <v>56</v>
      </c>
      <c r="B1224" t="s">
        <v>40</v>
      </c>
      <c r="C1224" t="s">
        <v>76</v>
      </c>
      <c r="D1224" t="s">
        <v>79</v>
      </c>
      <c r="E1224" t="s">
        <v>105</v>
      </c>
      <c r="F1224">
        <f>VLOOKUP(Template!A1222,Male!A:AK,37,0)</f>
        <v>0.9</v>
      </c>
    </row>
    <row r="1225" spans="1:6" x14ac:dyDescent="0.3">
      <c r="A1225" t="s">
        <v>56</v>
      </c>
      <c r="B1225" t="s">
        <v>40</v>
      </c>
      <c r="C1225" t="s">
        <v>76</v>
      </c>
      <c r="D1225" t="s">
        <v>77</v>
      </c>
      <c r="E1225" t="s">
        <v>105</v>
      </c>
      <c r="F1225">
        <f>VLOOKUP(Template!A1223,Male!A:AL,38,0)</f>
        <v>1.9</v>
      </c>
    </row>
    <row r="1226" spans="1:6" x14ac:dyDescent="0.3">
      <c r="A1226" t="s">
        <v>57</v>
      </c>
      <c r="B1226" t="s">
        <v>39</v>
      </c>
      <c r="C1226" t="s">
        <v>73</v>
      </c>
      <c r="D1226" t="s">
        <v>74</v>
      </c>
      <c r="E1226" t="s">
        <v>81</v>
      </c>
      <c r="F1226">
        <f>VLOOKUP(Template!A1226,Female!A:C,3,0)</f>
        <v>27.9</v>
      </c>
    </row>
    <row r="1227" spans="1:6" x14ac:dyDescent="0.3">
      <c r="A1227" t="s">
        <v>57</v>
      </c>
      <c r="B1227" t="s">
        <v>39</v>
      </c>
      <c r="C1227" t="s">
        <v>73</v>
      </c>
      <c r="D1227" t="s">
        <v>74</v>
      </c>
      <c r="E1227" t="s">
        <v>82</v>
      </c>
      <c r="F1227">
        <f>VLOOKUP(Template!A1227,Female!A:D,4,0)</f>
        <v>7.8</v>
      </c>
    </row>
    <row r="1228" spans="1:6" x14ac:dyDescent="0.3">
      <c r="A1228" t="s">
        <v>57</v>
      </c>
      <c r="B1228" t="s">
        <v>39</v>
      </c>
      <c r="C1228" t="s">
        <v>73</v>
      </c>
      <c r="D1228" t="s">
        <v>74</v>
      </c>
      <c r="E1228" t="s">
        <v>83</v>
      </c>
      <c r="F1228">
        <f>VLOOKUP(Template!A1228,Female!A:E,5,0)</f>
        <v>5.5</v>
      </c>
    </row>
    <row r="1229" spans="1:6" x14ac:dyDescent="0.3">
      <c r="A1229" t="s">
        <v>57</v>
      </c>
      <c r="B1229" t="s">
        <v>39</v>
      </c>
      <c r="C1229" t="s">
        <v>73</v>
      </c>
      <c r="D1229" t="s">
        <v>74</v>
      </c>
      <c r="E1229" t="s">
        <v>84</v>
      </c>
      <c r="F1229">
        <f>VLOOKUP(Template!A1229,Female!A:F,6,0)</f>
        <v>1.8</v>
      </c>
    </row>
    <row r="1230" spans="1:6" x14ac:dyDescent="0.3">
      <c r="A1230" t="s">
        <v>57</v>
      </c>
      <c r="B1230" t="s">
        <v>39</v>
      </c>
      <c r="C1230" t="s">
        <v>73</v>
      </c>
      <c r="D1230" t="s">
        <v>74</v>
      </c>
      <c r="E1230" t="s">
        <v>85</v>
      </c>
      <c r="F1230">
        <f>VLOOKUP(Template!A1230,Female!A:G,7,0)</f>
        <v>12.4</v>
      </c>
    </row>
    <row r="1231" spans="1:6" x14ac:dyDescent="0.3">
      <c r="A1231" t="s">
        <v>57</v>
      </c>
      <c r="B1231" t="s">
        <v>39</v>
      </c>
      <c r="C1231" t="s">
        <v>73</v>
      </c>
      <c r="D1231" t="s">
        <v>74</v>
      </c>
      <c r="E1231" t="s">
        <v>86</v>
      </c>
      <c r="F1231">
        <f>VLOOKUP(Template!A1231,Female!A:H,8,0)</f>
        <v>2.7</v>
      </c>
    </row>
    <row r="1232" spans="1:6" x14ac:dyDescent="0.3">
      <c r="A1232" t="s">
        <v>57</v>
      </c>
      <c r="B1232" t="s">
        <v>39</v>
      </c>
      <c r="C1232" t="s">
        <v>73</v>
      </c>
      <c r="D1232" t="s">
        <v>75</v>
      </c>
      <c r="E1232" t="s">
        <v>87</v>
      </c>
      <c r="F1232">
        <f>VLOOKUP(Template!A1232,Female!A:I,9,0)</f>
        <v>1.7</v>
      </c>
    </row>
    <row r="1233" spans="1:6" x14ac:dyDescent="0.3">
      <c r="A1233" t="s">
        <v>57</v>
      </c>
      <c r="B1233" t="s">
        <v>39</v>
      </c>
      <c r="C1233" t="s">
        <v>73</v>
      </c>
      <c r="D1233" t="s">
        <v>75</v>
      </c>
      <c r="E1233" t="s">
        <v>88</v>
      </c>
      <c r="F1233">
        <f>VLOOKUP(Template!A1233,Female!A:J,10,0)</f>
        <v>0.2</v>
      </c>
    </row>
    <row r="1234" spans="1:6" x14ac:dyDescent="0.3">
      <c r="A1234" t="s">
        <v>57</v>
      </c>
      <c r="B1234" t="s">
        <v>39</v>
      </c>
      <c r="C1234" t="s">
        <v>73</v>
      </c>
      <c r="D1234" t="s">
        <v>75</v>
      </c>
      <c r="E1234" t="s">
        <v>89</v>
      </c>
      <c r="F1234">
        <f>VLOOKUP(Template!A1234,Female!A:K,11,0)</f>
        <v>2.5</v>
      </c>
    </row>
    <row r="1235" spans="1:6" x14ac:dyDescent="0.3">
      <c r="A1235" t="s">
        <v>57</v>
      </c>
      <c r="B1235" t="s">
        <v>39</v>
      </c>
      <c r="C1235" t="s">
        <v>73</v>
      </c>
      <c r="D1235" t="s">
        <v>75</v>
      </c>
      <c r="E1235" t="s">
        <v>90</v>
      </c>
      <c r="F1235">
        <f>VLOOKUP(Template!A1235,Female!A:L,12,0)</f>
        <v>0.1</v>
      </c>
    </row>
    <row r="1236" spans="1:6" x14ac:dyDescent="0.3">
      <c r="A1236" t="s">
        <v>57</v>
      </c>
      <c r="B1236" t="s">
        <v>39</v>
      </c>
      <c r="C1236" t="s">
        <v>73</v>
      </c>
      <c r="D1236" t="s">
        <v>74</v>
      </c>
      <c r="E1236" t="s">
        <v>91</v>
      </c>
      <c r="F1236">
        <f>VLOOKUP(Template!A1236,Female!A:M,13,0)</f>
        <v>7.7</v>
      </c>
    </row>
    <row r="1237" spans="1:6" x14ac:dyDescent="0.3">
      <c r="A1237" t="s">
        <v>57</v>
      </c>
      <c r="B1237" t="s">
        <v>39</v>
      </c>
      <c r="C1237" t="s">
        <v>73</v>
      </c>
      <c r="D1237" t="s">
        <v>74</v>
      </c>
      <c r="E1237" t="s">
        <v>92</v>
      </c>
      <c r="F1237">
        <f>VLOOKUP(Template!A1237,Female!A:N,14,0)</f>
        <v>2.5</v>
      </c>
    </row>
    <row r="1238" spans="1:6" x14ac:dyDescent="0.3">
      <c r="A1238" t="s">
        <v>57</v>
      </c>
      <c r="B1238" t="s">
        <v>39</v>
      </c>
      <c r="C1238" t="s">
        <v>73</v>
      </c>
      <c r="D1238" t="s">
        <v>74</v>
      </c>
      <c r="E1238" t="s">
        <v>93</v>
      </c>
      <c r="F1238">
        <f>VLOOKUP(Template!A1238,Female!A:O,15,0)</f>
        <v>0.6</v>
      </c>
    </row>
    <row r="1239" spans="1:6" x14ac:dyDescent="0.3">
      <c r="A1239" t="s">
        <v>57</v>
      </c>
      <c r="B1239" t="s">
        <v>39</v>
      </c>
      <c r="C1239" t="s">
        <v>73</v>
      </c>
      <c r="D1239" t="s">
        <v>74</v>
      </c>
      <c r="E1239" t="s">
        <v>94</v>
      </c>
      <c r="F1239">
        <f>VLOOKUP(Template!A1239,Female!A:P,16,0)</f>
        <v>0</v>
      </c>
    </row>
    <row r="1240" spans="1:6" x14ac:dyDescent="0.3">
      <c r="A1240" t="s">
        <v>57</v>
      </c>
      <c r="B1240" t="s">
        <v>39</v>
      </c>
      <c r="C1240" t="s">
        <v>73</v>
      </c>
      <c r="D1240" t="s">
        <v>95</v>
      </c>
      <c r="E1240" t="s">
        <v>98</v>
      </c>
      <c r="F1240">
        <f>VLOOKUP(Template!A1240,Female!A:Q,17,0)</f>
        <v>5.2</v>
      </c>
    </row>
    <row r="1241" spans="1:6" x14ac:dyDescent="0.3">
      <c r="A1241" t="s">
        <v>57</v>
      </c>
      <c r="B1241" t="s">
        <v>39</v>
      </c>
      <c r="C1241" t="s">
        <v>73</v>
      </c>
      <c r="D1241" t="s">
        <v>95</v>
      </c>
      <c r="E1241" t="s">
        <v>97</v>
      </c>
      <c r="F1241">
        <f>VLOOKUP(Template!A1241,Female!A:R,18,0)</f>
        <v>1.3</v>
      </c>
    </row>
    <row r="1242" spans="1:6" x14ac:dyDescent="0.3">
      <c r="A1242" t="s">
        <v>57</v>
      </c>
      <c r="B1242" t="s">
        <v>39</v>
      </c>
      <c r="C1242" t="s">
        <v>73</v>
      </c>
      <c r="D1242" t="s">
        <v>95</v>
      </c>
      <c r="E1242" t="s">
        <v>99</v>
      </c>
      <c r="F1242">
        <f>VLOOKUP(Template!A1242,Female!A:S,19,0)</f>
        <v>2.6</v>
      </c>
    </row>
    <row r="1243" spans="1:6" x14ac:dyDescent="0.3">
      <c r="A1243" t="s">
        <v>57</v>
      </c>
      <c r="B1243" t="s">
        <v>39</v>
      </c>
      <c r="C1243" t="s">
        <v>73</v>
      </c>
      <c r="D1243" t="s">
        <v>95</v>
      </c>
      <c r="E1243" t="s">
        <v>96</v>
      </c>
      <c r="F1243">
        <f>VLOOKUP(Template!A1243,Female!A:T,20,0)</f>
        <v>0.2</v>
      </c>
    </row>
    <row r="1244" spans="1:6" x14ac:dyDescent="0.3">
      <c r="A1244" t="s">
        <v>57</v>
      </c>
      <c r="B1244" t="s">
        <v>39</v>
      </c>
      <c r="C1244" t="s">
        <v>100</v>
      </c>
      <c r="D1244" t="s">
        <v>101</v>
      </c>
      <c r="E1244" t="s">
        <v>81</v>
      </c>
      <c r="F1244">
        <f>VLOOKUP(Template!A1244,Female!A:U,21,0)</f>
        <v>19.3</v>
      </c>
    </row>
    <row r="1245" spans="1:6" x14ac:dyDescent="0.3">
      <c r="A1245" t="s">
        <v>57</v>
      </c>
      <c r="B1245" t="s">
        <v>39</v>
      </c>
      <c r="C1245" t="s">
        <v>100</v>
      </c>
      <c r="D1245" t="s">
        <v>101</v>
      </c>
      <c r="E1245" t="s">
        <v>82</v>
      </c>
      <c r="F1245">
        <f>VLOOKUP(Template!A1245,Female!A:V,22,0)</f>
        <v>5.4</v>
      </c>
    </row>
    <row r="1246" spans="1:6" x14ac:dyDescent="0.3">
      <c r="A1246" t="s">
        <v>57</v>
      </c>
      <c r="B1246" t="s">
        <v>39</v>
      </c>
      <c r="C1246" t="s">
        <v>100</v>
      </c>
      <c r="D1246" t="s">
        <v>101</v>
      </c>
      <c r="E1246" t="s">
        <v>102</v>
      </c>
      <c r="F1246">
        <f>VLOOKUP(Template!A1246,Female!A:W,23,0)</f>
        <v>4.7</v>
      </c>
    </row>
    <row r="1247" spans="1:6" x14ac:dyDescent="0.3">
      <c r="A1247" t="s">
        <v>57</v>
      </c>
      <c r="B1247" t="s">
        <v>39</v>
      </c>
      <c r="C1247" t="s">
        <v>100</v>
      </c>
      <c r="D1247" t="s">
        <v>101</v>
      </c>
      <c r="E1247" t="s">
        <v>103</v>
      </c>
      <c r="F1247">
        <f>VLOOKUP(Template!A1247,Female!A:X,24,0)</f>
        <v>1.6</v>
      </c>
    </row>
    <row r="1248" spans="1:6" x14ac:dyDescent="0.3">
      <c r="A1248" t="s">
        <v>57</v>
      </c>
      <c r="B1248" t="s">
        <v>39</v>
      </c>
      <c r="C1248" t="s">
        <v>100</v>
      </c>
      <c r="D1248" t="s">
        <v>101</v>
      </c>
      <c r="E1248" t="s">
        <v>104</v>
      </c>
      <c r="F1248">
        <f>VLOOKUP(Template!A1248,Female!A:Y,25,0)</f>
        <v>5.5</v>
      </c>
    </row>
    <row r="1249" spans="1:6" x14ac:dyDescent="0.3">
      <c r="A1249" t="s">
        <v>57</v>
      </c>
      <c r="B1249" t="s">
        <v>39</v>
      </c>
      <c r="C1249" t="s">
        <v>100</v>
      </c>
      <c r="D1249" t="s">
        <v>101</v>
      </c>
      <c r="E1249" t="s">
        <v>105</v>
      </c>
      <c r="F1249">
        <f>VLOOKUP(Template!A1249,Female!A:Z,26,0)</f>
        <v>1</v>
      </c>
    </row>
    <row r="1250" spans="1:6" x14ac:dyDescent="0.3">
      <c r="A1250" t="s">
        <v>57</v>
      </c>
      <c r="B1250" t="s">
        <v>39</v>
      </c>
      <c r="C1250" t="s">
        <v>76</v>
      </c>
      <c r="D1250" t="s">
        <v>78</v>
      </c>
      <c r="E1250" t="s">
        <v>102</v>
      </c>
      <c r="F1250">
        <f>VLOOKUP(Template!A1250,Female!A:AA,27,0)</f>
        <v>6.3</v>
      </c>
    </row>
    <row r="1251" spans="1:6" x14ac:dyDescent="0.3">
      <c r="A1251" t="s">
        <v>57</v>
      </c>
      <c r="B1251" t="s">
        <v>39</v>
      </c>
      <c r="C1251" t="s">
        <v>76</v>
      </c>
      <c r="D1251" t="s">
        <v>79</v>
      </c>
      <c r="E1251" t="s">
        <v>102</v>
      </c>
      <c r="F1251">
        <f>VLOOKUP(Template!A1251,Female!A:AB,28,0)</f>
        <v>4.2</v>
      </c>
    </row>
    <row r="1252" spans="1:6" x14ac:dyDescent="0.3">
      <c r="A1252" t="s">
        <v>57</v>
      </c>
      <c r="B1252" t="s">
        <v>39</v>
      </c>
      <c r="C1252" t="s">
        <v>76</v>
      </c>
      <c r="D1252" t="s">
        <v>77</v>
      </c>
      <c r="E1252" t="s">
        <v>102</v>
      </c>
      <c r="F1252">
        <f>VLOOKUP(Template!A1252,Female!A:AC,29,0)</f>
        <v>5.4</v>
      </c>
    </row>
    <row r="1253" spans="1:6" x14ac:dyDescent="0.3">
      <c r="A1253" t="s">
        <v>57</v>
      </c>
      <c r="B1253" t="s">
        <v>39</v>
      </c>
      <c r="C1253" t="s">
        <v>76</v>
      </c>
      <c r="D1253" t="s">
        <v>78</v>
      </c>
      <c r="E1253" t="s">
        <v>103</v>
      </c>
      <c r="F1253">
        <f>VLOOKUP(Template!A1253,Female!A:AD,30,0)</f>
        <v>1.5</v>
      </c>
    </row>
    <row r="1254" spans="1:6" x14ac:dyDescent="0.3">
      <c r="A1254" t="s">
        <v>57</v>
      </c>
      <c r="B1254" t="s">
        <v>39</v>
      </c>
      <c r="C1254" t="s">
        <v>76</v>
      </c>
      <c r="D1254" t="s">
        <v>79</v>
      </c>
      <c r="E1254" t="s">
        <v>103</v>
      </c>
      <c r="F1254">
        <f>VLOOKUP(Template!A1254,Female!A:AE,31,0)</f>
        <v>0</v>
      </c>
    </row>
    <row r="1255" spans="1:6" x14ac:dyDescent="0.3">
      <c r="A1255" t="s">
        <v>57</v>
      </c>
      <c r="B1255" t="s">
        <v>39</v>
      </c>
      <c r="C1255" t="s">
        <v>76</v>
      </c>
      <c r="D1255" t="s">
        <v>77</v>
      </c>
      <c r="E1255" t="s">
        <v>103</v>
      </c>
      <c r="F1255">
        <f>VLOOKUP(Template!A1255,Female!A:AF,32,0)</f>
        <v>0.9</v>
      </c>
    </row>
    <row r="1256" spans="1:6" x14ac:dyDescent="0.3">
      <c r="A1256" t="s">
        <v>57</v>
      </c>
      <c r="B1256" t="s">
        <v>39</v>
      </c>
      <c r="C1256" t="s">
        <v>76</v>
      </c>
      <c r="D1256" t="s">
        <v>78</v>
      </c>
      <c r="E1256" t="s">
        <v>104</v>
      </c>
      <c r="F1256">
        <f>VLOOKUP(Template!A1255,Female!A:AG,33,0)</f>
        <v>10.3</v>
      </c>
    </row>
    <row r="1257" spans="1:6" x14ac:dyDescent="0.3">
      <c r="A1257" t="s">
        <v>57</v>
      </c>
      <c r="B1257" t="s">
        <v>39</v>
      </c>
      <c r="C1257" t="s">
        <v>76</v>
      </c>
      <c r="D1257" t="s">
        <v>79</v>
      </c>
      <c r="E1257" t="s">
        <v>104</v>
      </c>
      <c r="F1257">
        <f>VLOOKUP(Template!A1255,Female!A:AH,34,0)</f>
        <v>7.1</v>
      </c>
    </row>
    <row r="1258" spans="1:6" x14ac:dyDescent="0.3">
      <c r="A1258" t="s">
        <v>57</v>
      </c>
      <c r="B1258" t="s">
        <v>39</v>
      </c>
      <c r="C1258" t="s">
        <v>76</v>
      </c>
      <c r="D1258" t="s">
        <v>77</v>
      </c>
      <c r="E1258" t="s">
        <v>104</v>
      </c>
      <c r="F1258">
        <f>VLOOKUP(Template!A1256,Female!A:AI,35,0)</f>
        <v>9</v>
      </c>
    </row>
    <row r="1259" spans="1:6" x14ac:dyDescent="0.3">
      <c r="A1259" t="s">
        <v>57</v>
      </c>
      <c r="B1259" t="s">
        <v>39</v>
      </c>
      <c r="C1259" t="s">
        <v>76</v>
      </c>
      <c r="D1259" t="s">
        <v>78</v>
      </c>
      <c r="E1259" t="s">
        <v>105</v>
      </c>
      <c r="F1259">
        <f>VLOOKUP(Template!A1257,Female!A:AJ,36,0)</f>
        <v>3.6</v>
      </c>
    </row>
    <row r="1260" spans="1:6" x14ac:dyDescent="0.3">
      <c r="A1260" t="s">
        <v>57</v>
      </c>
      <c r="B1260" t="s">
        <v>39</v>
      </c>
      <c r="C1260" t="s">
        <v>76</v>
      </c>
      <c r="D1260" t="s">
        <v>79</v>
      </c>
      <c r="E1260" t="s">
        <v>105</v>
      </c>
      <c r="F1260">
        <f>VLOOKUP(Template!A1258,Female!A:AK,37,0)</f>
        <v>0.9</v>
      </c>
    </row>
    <row r="1261" spans="1:6" x14ac:dyDescent="0.3">
      <c r="A1261" t="s">
        <v>57</v>
      </c>
      <c r="B1261" t="s">
        <v>39</v>
      </c>
      <c r="C1261" t="s">
        <v>76</v>
      </c>
      <c r="D1261" t="s">
        <v>77</v>
      </c>
      <c r="E1261" t="s">
        <v>105</v>
      </c>
      <c r="F1261">
        <f>VLOOKUP(Template!A1259,Female!A:AL,38,0)</f>
        <v>2.5</v>
      </c>
    </row>
    <row r="1262" spans="1:6" x14ac:dyDescent="0.3">
      <c r="A1262" t="s">
        <v>57</v>
      </c>
      <c r="B1262" t="s">
        <v>40</v>
      </c>
      <c r="C1262" t="s">
        <v>73</v>
      </c>
      <c r="D1262" t="s">
        <v>74</v>
      </c>
      <c r="E1262" t="s">
        <v>81</v>
      </c>
      <c r="F1262">
        <f>VLOOKUP(Template!A1262,Male!A:C,3,0)</f>
        <v>29.8</v>
      </c>
    </row>
    <row r="1263" spans="1:6" x14ac:dyDescent="0.3">
      <c r="A1263" t="s">
        <v>57</v>
      </c>
      <c r="B1263" t="s">
        <v>40</v>
      </c>
      <c r="C1263" t="s">
        <v>73</v>
      </c>
      <c r="D1263" t="s">
        <v>74</v>
      </c>
      <c r="E1263" t="s">
        <v>82</v>
      </c>
      <c r="F1263">
        <f>VLOOKUP(Template!A1263,Male!A:D,4,0)</f>
        <v>12.7</v>
      </c>
    </row>
    <row r="1264" spans="1:6" x14ac:dyDescent="0.3">
      <c r="A1264" t="s">
        <v>57</v>
      </c>
      <c r="B1264" t="s">
        <v>40</v>
      </c>
      <c r="C1264" t="s">
        <v>73</v>
      </c>
      <c r="D1264" t="s">
        <v>74</v>
      </c>
      <c r="E1264" t="s">
        <v>83</v>
      </c>
      <c r="F1264">
        <f>VLOOKUP(Template!A1264,Male!A:E,5,0)</f>
        <v>6.6</v>
      </c>
    </row>
    <row r="1265" spans="1:6" x14ac:dyDescent="0.3">
      <c r="A1265" t="s">
        <v>57</v>
      </c>
      <c r="B1265" t="s">
        <v>40</v>
      </c>
      <c r="C1265" t="s">
        <v>73</v>
      </c>
      <c r="D1265" t="s">
        <v>74</v>
      </c>
      <c r="E1265" t="s">
        <v>84</v>
      </c>
      <c r="F1265">
        <f>VLOOKUP(Template!A1265,Male!A:F,6,0)</f>
        <v>4.2</v>
      </c>
    </row>
    <row r="1266" spans="1:6" x14ac:dyDescent="0.3">
      <c r="A1266" t="s">
        <v>57</v>
      </c>
      <c r="B1266" t="s">
        <v>40</v>
      </c>
      <c r="C1266" t="s">
        <v>73</v>
      </c>
      <c r="D1266" t="s">
        <v>74</v>
      </c>
      <c r="E1266" t="s">
        <v>85</v>
      </c>
      <c r="F1266">
        <f>VLOOKUP(Template!A1266,Male!A:G,7,0)</f>
        <v>13.4</v>
      </c>
    </row>
    <row r="1267" spans="1:6" x14ac:dyDescent="0.3">
      <c r="A1267" t="s">
        <v>57</v>
      </c>
      <c r="B1267" t="s">
        <v>40</v>
      </c>
      <c r="C1267" t="s">
        <v>73</v>
      </c>
      <c r="D1267" t="s">
        <v>74</v>
      </c>
      <c r="E1267" t="s">
        <v>86</v>
      </c>
      <c r="F1267">
        <f>VLOOKUP(Template!A1267,Male!A:H,8,0)</f>
        <v>3.3</v>
      </c>
    </row>
    <row r="1268" spans="1:6" x14ac:dyDescent="0.3">
      <c r="A1268" t="s">
        <v>57</v>
      </c>
      <c r="B1268" t="s">
        <v>40</v>
      </c>
      <c r="C1268" t="s">
        <v>73</v>
      </c>
      <c r="D1268" t="s">
        <v>75</v>
      </c>
      <c r="E1268" t="s">
        <v>87</v>
      </c>
      <c r="F1268">
        <f>VLOOKUP(Template!A1268,Male!A:I,9,0)</f>
        <v>0.8</v>
      </c>
    </row>
    <row r="1269" spans="1:6" x14ac:dyDescent="0.3">
      <c r="A1269" t="s">
        <v>57</v>
      </c>
      <c r="B1269" t="s">
        <v>40</v>
      </c>
      <c r="C1269" t="s">
        <v>73</v>
      </c>
      <c r="D1269" t="s">
        <v>75</v>
      </c>
      <c r="E1269" t="s">
        <v>88</v>
      </c>
      <c r="F1269">
        <f>VLOOKUP(Template!A1269,Male!A:J,10,0)</f>
        <v>0</v>
      </c>
    </row>
    <row r="1270" spans="1:6" x14ac:dyDescent="0.3">
      <c r="A1270" t="s">
        <v>57</v>
      </c>
      <c r="B1270" t="s">
        <v>40</v>
      </c>
      <c r="C1270" t="s">
        <v>73</v>
      </c>
      <c r="D1270" t="s">
        <v>75</v>
      </c>
      <c r="E1270" t="s">
        <v>89</v>
      </c>
      <c r="F1270">
        <f>VLOOKUP(Template!A1270,Male!A:K,11,0)</f>
        <v>4.4000000000000004</v>
      </c>
    </row>
    <row r="1271" spans="1:6" x14ac:dyDescent="0.3">
      <c r="A1271" t="s">
        <v>57</v>
      </c>
      <c r="B1271" t="s">
        <v>40</v>
      </c>
      <c r="C1271" t="s">
        <v>73</v>
      </c>
      <c r="D1271" t="s">
        <v>75</v>
      </c>
      <c r="E1271" t="s">
        <v>90</v>
      </c>
      <c r="F1271">
        <f>VLOOKUP(Template!A1271,Male!A:L,12,0)</f>
        <v>0.4</v>
      </c>
    </row>
    <row r="1272" spans="1:6" x14ac:dyDescent="0.3">
      <c r="A1272" t="s">
        <v>57</v>
      </c>
      <c r="B1272" t="s">
        <v>40</v>
      </c>
      <c r="C1272" t="s">
        <v>73</v>
      </c>
      <c r="D1272" t="s">
        <v>74</v>
      </c>
      <c r="E1272" t="s">
        <v>91</v>
      </c>
      <c r="F1272">
        <f>VLOOKUP(Template!A1272,Male!A:M,13,0)</f>
        <v>8.5</v>
      </c>
    </row>
    <row r="1273" spans="1:6" x14ac:dyDescent="0.3">
      <c r="A1273" t="s">
        <v>57</v>
      </c>
      <c r="B1273" t="s">
        <v>40</v>
      </c>
      <c r="C1273" t="s">
        <v>73</v>
      </c>
      <c r="D1273" t="s">
        <v>74</v>
      </c>
      <c r="E1273" t="s">
        <v>92</v>
      </c>
      <c r="F1273">
        <f>VLOOKUP(Template!A1273,Male!A:N,14,0)</f>
        <v>4.2</v>
      </c>
    </row>
    <row r="1274" spans="1:6" x14ac:dyDescent="0.3">
      <c r="A1274" t="s">
        <v>57</v>
      </c>
      <c r="B1274" t="s">
        <v>40</v>
      </c>
      <c r="C1274" t="s">
        <v>73</v>
      </c>
      <c r="D1274" t="s">
        <v>74</v>
      </c>
      <c r="E1274" t="s">
        <v>93</v>
      </c>
      <c r="F1274">
        <f>VLOOKUP(Template!A1274,Male!A:O,15,0)</f>
        <v>0.7</v>
      </c>
    </row>
    <row r="1275" spans="1:6" x14ac:dyDescent="0.3">
      <c r="A1275" t="s">
        <v>57</v>
      </c>
      <c r="B1275" t="s">
        <v>40</v>
      </c>
      <c r="C1275" t="s">
        <v>73</v>
      </c>
      <c r="D1275" t="s">
        <v>74</v>
      </c>
      <c r="E1275" t="s">
        <v>94</v>
      </c>
      <c r="F1275">
        <f>VLOOKUP(Template!A1275,Male!A:P,16,0)</f>
        <v>0</v>
      </c>
    </row>
    <row r="1276" spans="1:6" x14ac:dyDescent="0.3">
      <c r="A1276" t="s">
        <v>57</v>
      </c>
      <c r="B1276" t="s">
        <v>40</v>
      </c>
      <c r="C1276" t="s">
        <v>73</v>
      </c>
      <c r="D1276" t="s">
        <v>95</v>
      </c>
      <c r="E1276" t="s">
        <v>98</v>
      </c>
      <c r="F1276">
        <f>VLOOKUP(Template!A1276,Male!A:Q,17,0)</f>
        <v>8</v>
      </c>
    </row>
    <row r="1277" spans="1:6" x14ac:dyDescent="0.3">
      <c r="A1277" t="s">
        <v>57</v>
      </c>
      <c r="B1277" t="s">
        <v>40</v>
      </c>
      <c r="C1277" t="s">
        <v>73</v>
      </c>
      <c r="D1277" t="s">
        <v>95</v>
      </c>
      <c r="E1277" t="s">
        <v>97</v>
      </c>
      <c r="F1277">
        <f>VLOOKUP(Template!A1277,Male!A:R,18,0)</f>
        <v>1.8</v>
      </c>
    </row>
    <row r="1278" spans="1:6" x14ac:dyDescent="0.3">
      <c r="A1278" t="s">
        <v>57</v>
      </c>
      <c r="B1278" t="s">
        <v>40</v>
      </c>
      <c r="C1278" t="s">
        <v>73</v>
      </c>
      <c r="D1278" t="s">
        <v>95</v>
      </c>
      <c r="E1278" t="s">
        <v>99</v>
      </c>
      <c r="F1278">
        <f>VLOOKUP(Template!A1278,Male!A:S,19,0)</f>
        <v>1.8</v>
      </c>
    </row>
    <row r="1279" spans="1:6" x14ac:dyDescent="0.3">
      <c r="A1279" t="s">
        <v>57</v>
      </c>
      <c r="B1279" t="s">
        <v>40</v>
      </c>
      <c r="C1279" t="s">
        <v>73</v>
      </c>
      <c r="D1279" t="s">
        <v>95</v>
      </c>
      <c r="E1279" t="s">
        <v>96</v>
      </c>
      <c r="F1279">
        <f>VLOOKUP(Template!A1279,Male!A:T,20,0)</f>
        <v>0.3</v>
      </c>
    </row>
    <row r="1280" spans="1:6" x14ac:dyDescent="0.3">
      <c r="A1280" t="s">
        <v>57</v>
      </c>
      <c r="B1280" t="s">
        <v>40</v>
      </c>
      <c r="C1280" t="s">
        <v>100</v>
      </c>
      <c r="D1280" t="s">
        <v>101</v>
      </c>
      <c r="E1280" t="s">
        <v>81</v>
      </c>
      <c r="F1280">
        <f>VLOOKUP(Template!A1280,Male!A:U,21,0)</f>
        <v>20.399999999999999</v>
      </c>
    </row>
    <row r="1281" spans="1:6" x14ac:dyDescent="0.3">
      <c r="A1281" t="s">
        <v>57</v>
      </c>
      <c r="B1281" t="s">
        <v>40</v>
      </c>
      <c r="C1281" t="s">
        <v>100</v>
      </c>
      <c r="D1281" t="s">
        <v>101</v>
      </c>
      <c r="E1281" t="s">
        <v>82</v>
      </c>
      <c r="F1281">
        <f>VLOOKUP(Template!A1281,Male!A:V,22,0)</f>
        <v>6</v>
      </c>
    </row>
    <row r="1282" spans="1:6" x14ac:dyDescent="0.3">
      <c r="A1282" t="s">
        <v>57</v>
      </c>
      <c r="B1282" t="s">
        <v>40</v>
      </c>
      <c r="C1282" t="s">
        <v>100</v>
      </c>
      <c r="D1282" t="s">
        <v>101</v>
      </c>
      <c r="E1282" t="s">
        <v>102</v>
      </c>
      <c r="F1282">
        <f>VLOOKUP(Template!A1282,Male!A:W,23,0)</f>
        <v>7.5</v>
      </c>
    </row>
    <row r="1283" spans="1:6" x14ac:dyDescent="0.3">
      <c r="A1283" t="s">
        <v>57</v>
      </c>
      <c r="B1283" t="s">
        <v>40</v>
      </c>
      <c r="C1283" t="s">
        <v>100</v>
      </c>
      <c r="D1283" t="s">
        <v>101</v>
      </c>
      <c r="E1283" t="s">
        <v>103</v>
      </c>
      <c r="F1283">
        <f>VLOOKUP(Template!A1283,Male!A:X,24,0)</f>
        <v>2.4</v>
      </c>
    </row>
    <row r="1284" spans="1:6" x14ac:dyDescent="0.3">
      <c r="A1284" t="s">
        <v>57</v>
      </c>
      <c r="B1284" t="s">
        <v>40</v>
      </c>
      <c r="C1284" t="s">
        <v>100</v>
      </c>
      <c r="D1284" t="s">
        <v>101</v>
      </c>
      <c r="E1284" t="s">
        <v>104</v>
      </c>
      <c r="F1284">
        <f>VLOOKUP(Template!A1284,Male!A:Y,25,0)</f>
        <v>11.6</v>
      </c>
    </row>
    <row r="1285" spans="1:6" x14ac:dyDescent="0.3">
      <c r="A1285" t="s">
        <v>57</v>
      </c>
      <c r="B1285" t="s">
        <v>40</v>
      </c>
      <c r="C1285" t="s">
        <v>100</v>
      </c>
      <c r="D1285" t="s">
        <v>101</v>
      </c>
      <c r="E1285" t="s">
        <v>105</v>
      </c>
      <c r="F1285">
        <f>VLOOKUP(Template!A1285,Male!A:Z,26,0)</f>
        <v>4</v>
      </c>
    </row>
    <row r="1286" spans="1:6" x14ac:dyDescent="0.3">
      <c r="A1286" t="s">
        <v>57</v>
      </c>
      <c r="B1286" t="s">
        <v>40</v>
      </c>
      <c r="C1286" t="s">
        <v>76</v>
      </c>
      <c r="D1286" t="s">
        <v>78</v>
      </c>
      <c r="E1286" t="s">
        <v>102</v>
      </c>
      <c r="F1286">
        <f>VLOOKUP(Template!A1286,Male!A:AA,27,0)</f>
        <v>6.9</v>
      </c>
    </row>
    <row r="1287" spans="1:6" x14ac:dyDescent="0.3">
      <c r="A1287" t="s">
        <v>57</v>
      </c>
      <c r="B1287" t="s">
        <v>40</v>
      </c>
      <c r="C1287" t="s">
        <v>76</v>
      </c>
      <c r="D1287" t="s">
        <v>79</v>
      </c>
      <c r="E1287" t="s">
        <v>102</v>
      </c>
      <c r="F1287">
        <f>VLOOKUP(Template!A1287,Male!A:AB,28,0)</f>
        <v>6.7</v>
      </c>
    </row>
    <row r="1288" spans="1:6" x14ac:dyDescent="0.3">
      <c r="A1288" t="s">
        <v>57</v>
      </c>
      <c r="B1288" t="s">
        <v>40</v>
      </c>
      <c r="C1288" t="s">
        <v>76</v>
      </c>
      <c r="D1288" t="s">
        <v>77</v>
      </c>
      <c r="E1288" t="s">
        <v>102</v>
      </c>
      <c r="F1288">
        <f>VLOOKUP(Template!A1288,Male!A:AC,29,0)</f>
        <v>6.8</v>
      </c>
    </row>
    <row r="1289" spans="1:6" x14ac:dyDescent="0.3">
      <c r="A1289" t="s">
        <v>57</v>
      </c>
      <c r="B1289" t="s">
        <v>40</v>
      </c>
      <c r="C1289" t="s">
        <v>76</v>
      </c>
      <c r="D1289" t="s">
        <v>78</v>
      </c>
      <c r="E1289" t="s">
        <v>103</v>
      </c>
      <c r="F1289">
        <f>VLOOKUP(Template!A1289,Male!A:AD,30,0)</f>
        <v>0.5</v>
      </c>
    </row>
    <row r="1290" spans="1:6" x14ac:dyDescent="0.3">
      <c r="A1290" t="s">
        <v>57</v>
      </c>
      <c r="B1290" t="s">
        <v>40</v>
      </c>
      <c r="C1290" t="s">
        <v>76</v>
      </c>
      <c r="D1290" t="s">
        <v>79</v>
      </c>
      <c r="E1290" t="s">
        <v>103</v>
      </c>
      <c r="F1290">
        <f>VLOOKUP(Template!A1290,Male!A:AE,31,0)</f>
        <v>2</v>
      </c>
    </row>
    <row r="1291" spans="1:6" x14ac:dyDescent="0.3">
      <c r="A1291" t="s">
        <v>57</v>
      </c>
      <c r="B1291" t="s">
        <v>40</v>
      </c>
      <c r="C1291" t="s">
        <v>76</v>
      </c>
      <c r="D1291" t="s">
        <v>77</v>
      </c>
      <c r="E1291" t="s">
        <v>103</v>
      </c>
      <c r="F1291">
        <f>VLOOKUP(Template!A1291,Male!A:AF,32,0)</f>
        <v>1.2</v>
      </c>
    </row>
    <row r="1292" spans="1:6" x14ac:dyDescent="0.3">
      <c r="A1292" t="s">
        <v>57</v>
      </c>
      <c r="B1292" t="s">
        <v>40</v>
      </c>
      <c r="C1292" t="s">
        <v>76</v>
      </c>
      <c r="D1292" t="s">
        <v>78</v>
      </c>
      <c r="E1292" t="s">
        <v>104</v>
      </c>
      <c r="F1292">
        <f>VLOOKUP(Template!A1291,Male!A:AG,33,0)</f>
        <v>9.6</v>
      </c>
    </row>
    <row r="1293" spans="1:6" x14ac:dyDescent="0.3">
      <c r="A1293" t="s">
        <v>57</v>
      </c>
      <c r="B1293" t="s">
        <v>40</v>
      </c>
      <c r="C1293" t="s">
        <v>76</v>
      </c>
      <c r="D1293" t="s">
        <v>79</v>
      </c>
      <c r="E1293" t="s">
        <v>104</v>
      </c>
      <c r="F1293">
        <f>VLOOKUP(Template!A1291,Male!A:AH,34,0)</f>
        <v>5.7</v>
      </c>
    </row>
    <row r="1294" spans="1:6" x14ac:dyDescent="0.3">
      <c r="A1294" t="s">
        <v>57</v>
      </c>
      <c r="B1294" t="s">
        <v>40</v>
      </c>
      <c r="C1294" t="s">
        <v>76</v>
      </c>
      <c r="D1294" t="s">
        <v>77</v>
      </c>
      <c r="E1294" t="s">
        <v>104</v>
      </c>
      <c r="F1294">
        <f>VLOOKUP(Template!A1292,Male!A:AI,35,0)</f>
        <v>7.8</v>
      </c>
    </row>
    <row r="1295" spans="1:6" x14ac:dyDescent="0.3">
      <c r="A1295" t="s">
        <v>57</v>
      </c>
      <c r="B1295" t="s">
        <v>40</v>
      </c>
      <c r="C1295" t="s">
        <v>76</v>
      </c>
      <c r="D1295" t="s">
        <v>78</v>
      </c>
      <c r="E1295" t="s">
        <v>105</v>
      </c>
      <c r="F1295">
        <f>VLOOKUP(Template!A1293,Male!A:AJ,36,0)</f>
        <v>3.1</v>
      </c>
    </row>
    <row r="1296" spans="1:6" x14ac:dyDescent="0.3">
      <c r="A1296" t="s">
        <v>57</v>
      </c>
      <c r="B1296" t="s">
        <v>40</v>
      </c>
      <c r="C1296" t="s">
        <v>76</v>
      </c>
      <c r="D1296" t="s">
        <v>79</v>
      </c>
      <c r="E1296" t="s">
        <v>105</v>
      </c>
      <c r="F1296">
        <f>VLOOKUP(Template!A1294,Male!A:AK,37,0)</f>
        <v>1.7</v>
      </c>
    </row>
    <row r="1297" spans="1:6" x14ac:dyDescent="0.3">
      <c r="A1297" t="s">
        <v>57</v>
      </c>
      <c r="B1297" t="s">
        <v>40</v>
      </c>
      <c r="C1297" t="s">
        <v>76</v>
      </c>
      <c r="D1297" t="s">
        <v>77</v>
      </c>
      <c r="E1297" t="s">
        <v>105</v>
      </c>
      <c r="F1297">
        <f>VLOOKUP(Template!A1295,Male!A:AL,38,0)</f>
        <v>2.5</v>
      </c>
    </row>
    <row r="1298" spans="1:6" x14ac:dyDescent="0.3">
      <c r="A1298" t="s">
        <v>58</v>
      </c>
      <c r="B1298" t="s">
        <v>39</v>
      </c>
      <c r="C1298" t="s">
        <v>73</v>
      </c>
      <c r="D1298" t="s">
        <v>74</v>
      </c>
      <c r="E1298" t="s">
        <v>81</v>
      </c>
      <c r="F1298">
        <f>VLOOKUP(Template!A1298,Female!A:C,3,0)</f>
        <v>42.9</v>
      </c>
    </row>
    <row r="1299" spans="1:6" x14ac:dyDescent="0.3">
      <c r="A1299" t="s">
        <v>58</v>
      </c>
      <c r="B1299" t="s">
        <v>39</v>
      </c>
      <c r="C1299" t="s">
        <v>73</v>
      </c>
      <c r="D1299" t="s">
        <v>74</v>
      </c>
      <c r="E1299" t="s">
        <v>82</v>
      </c>
      <c r="F1299">
        <f>VLOOKUP(Template!A1299,Female!A:D,4,0)</f>
        <v>20</v>
      </c>
    </row>
    <row r="1300" spans="1:6" x14ac:dyDescent="0.3">
      <c r="A1300" t="s">
        <v>58</v>
      </c>
      <c r="B1300" t="s">
        <v>39</v>
      </c>
      <c r="C1300" t="s">
        <v>73</v>
      </c>
      <c r="D1300" t="s">
        <v>74</v>
      </c>
      <c r="E1300" t="s">
        <v>83</v>
      </c>
      <c r="F1300">
        <f>VLOOKUP(Template!A1300,Female!A:E,5,0)</f>
        <v>11.3</v>
      </c>
    </row>
    <row r="1301" spans="1:6" x14ac:dyDescent="0.3">
      <c r="A1301" t="s">
        <v>58</v>
      </c>
      <c r="B1301" t="s">
        <v>39</v>
      </c>
      <c r="C1301" t="s">
        <v>73</v>
      </c>
      <c r="D1301" t="s">
        <v>74</v>
      </c>
      <c r="E1301" t="s">
        <v>84</v>
      </c>
      <c r="F1301">
        <f>VLOOKUP(Template!A1301,Female!A:F,6,0)</f>
        <v>4.5</v>
      </c>
    </row>
    <row r="1302" spans="1:6" x14ac:dyDescent="0.3">
      <c r="A1302" t="s">
        <v>58</v>
      </c>
      <c r="B1302" t="s">
        <v>39</v>
      </c>
      <c r="C1302" t="s">
        <v>73</v>
      </c>
      <c r="D1302" t="s">
        <v>74</v>
      </c>
      <c r="E1302" t="s">
        <v>85</v>
      </c>
      <c r="F1302">
        <f>VLOOKUP(Template!A1302,Female!A:G,7,0)</f>
        <v>29.4</v>
      </c>
    </row>
    <row r="1303" spans="1:6" x14ac:dyDescent="0.3">
      <c r="A1303" t="s">
        <v>58</v>
      </c>
      <c r="B1303" t="s">
        <v>39</v>
      </c>
      <c r="C1303" t="s">
        <v>73</v>
      </c>
      <c r="D1303" t="s">
        <v>74</v>
      </c>
      <c r="E1303" t="s">
        <v>86</v>
      </c>
      <c r="F1303">
        <f>VLOOKUP(Template!A1303,Female!A:H,8,0)</f>
        <v>6.6</v>
      </c>
    </row>
    <row r="1304" spans="1:6" x14ac:dyDescent="0.3">
      <c r="A1304" t="s">
        <v>58</v>
      </c>
      <c r="B1304" t="s">
        <v>39</v>
      </c>
      <c r="C1304" t="s">
        <v>73</v>
      </c>
      <c r="D1304" t="s">
        <v>75</v>
      </c>
      <c r="E1304" t="s">
        <v>87</v>
      </c>
      <c r="F1304">
        <f>VLOOKUP(Template!A1304,Female!A:I,9,0)</f>
        <v>9.5</v>
      </c>
    </row>
    <row r="1305" spans="1:6" x14ac:dyDescent="0.3">
      <c r="A1305" t="s">
        <v>58</v>
      </c>
      <c r="B1305" t="s">
        <v>39</v>
      </c>
      <c r="C1305" t="s">
        <v>73</v>
      </c>
      <c r="D1305" t="s">
        <v>75</v>
      </c>
      <c r="E1305" t="s">
        <v>88</v>
      </c>
      <c r="F1305">
        <f>VLOOKUP(Template!A1305,Female!A:J,10,0)</f>
        <v>1.8</v>
      </c>
    </row>
    <row r="1306" spans="1:6" x14ac:dyDescent="0.3">
      <c r="A1306" t="s">
        <v>58</v>
      </c>
      <c r="B1306" t="s">
        <v>39</v>
      </c>
      <c r="C1306" t="s">
        <v>73</v>
      </c>
      <c r="D1306" t="s">
        <v>75</v>
      </c>
      <c r="E1306" t="s">
        <v>89</v>
      </c>
      <c r="F1306">
        <f>VLOOKUP(Template!A1306,Female!A:K,11,0)</f>
        <v>10.6</v>
      </c>
    </row>
    <row r="1307" spans="1:6" x14ac:dyDescent="0.3">
      <c r="A1307" t="s">
        <v>58</v>
      </c>
      <c r="B1307" t="s">
        <v>39</v>
      </c>
      <c r="C1307" t="s">
        <v>73</v>
      </c>
      <c r="D1307" t="s">
        <v>75</v>
      </c>
      <c r="E1307" t="s">
        <v>90</v>
      </c>
      <c r="F1307">
        <f>VLOOKUP(Template!A1307,Female!A:L,12,0)</f>
        <v>3.4</v>
      </c>
    </row>
    <row r="1308" spans="1:6" x14ac:dyDescent="0.3">
      <c r="A1308" t="s">
        <v>58</v>
      </c>
      <c r="B1308" t="s">
        <v>39</v>
      </c>
      <c r="C1308" t="s">
        <v>73</v>
      </c>
      <c r="D1308" t="s">
        <v>74</v>
      </c>
      <c r="E1308" t="s">
        <v>91</v>
      </c>
      <c r="F1308">
        <f>VLOOKUP(Template!A1308,Female!A:M,13,0)</f>
        <v>8.4</v>
      </c>
    </row>
    <row r="1309" spans="1:6" x14ac:dyDescent="0.3">
      <c r="A1309" t="s">
        <v>58</v>
      </c>
      <c r="B1309" t="s">
        <v>39</v>
      </c>
      <c r="C1309" t="s">
        <v>73</v>
      </c>
      <c r="D1309" t="s">
        <v>74</v>
      </c>
      <c r="E1309" t="s">
        <v>92</v>
      </c>
      <c r="F1309">
        <f>VLOOKUP(Template!A1309,Female!A:N,14,0)</f>
        <v>0.7</v>
      </c>
    </row>
    <row r="1310" spans="1:6" x14ac:dyDescent="0.3">
      <c r="A1310" t="s">
        <v>58</v>
      </c>
      <c r="B1310" t="s">
        <v>39</v>
      </c>
      <c r="C1310" t="s">
        <v>73</v>
      </c>
      <c r="D1310" t="s">
        <v>74</v>
      </c>
      <c r="E1310" t="s">
        <v>93</v>
      </c>
      <c r="F1310">
        <f>VLOOKUP(Template!A1310,Female!A:O,15,0)</f>
        <v>1.3</v>
      </c>
    </row>
    <row r="1311" spans="1:6" x14ac:dyDescent="0.3">
      <c r="A1311" t="s">
        <v>58</v>
      </c>
      <c r="B1311" t="s">
        <v>39</v>
      </c>
      <c r="C1311" t="s">
        <v>73</v>
      </c>
      <c r="D1311" t="s">
        <v>74</v>
      </c>
      <c r="E1311" t="s">
        <v>94</v>
      </c>
      <c r="F1311">
        <f>VLOOKUP(Template!A1311,Female!A:P,16,0)</f>
        <v>0.1</v>
      </c>
    </row>
    <row r="1312" spans="1:6" x14ac:dyDescent="0.3">
      <c r="A1312" t="s">
        <v>58</v>
      </c>
      <c r="B1312" t="s">
        <v>39</v>
      </c>
      <c r="C1312" t="s">
        <v>73</v>
      </c>
      <c r="D1312" t="s">
        <v>95</v>
      </c>
      <c r="E1312" t="s">
        <v>98</v>
      </c>
      <c r="F1312">
        <f>VLOOKUP(Template!A1312,Female!A:Q,17,0)</f>
        <v>10.1</v>
      </c>
    </row>
    <row r="1313" spans="1:6" x14ac:dyDescent="0.3">
      <c r="A1313" t="s">
        <v>58</v>
      </c>
      <c r="B1313" t="s">
        <v>39</v>
      </c>
      <c r="C1313" t="s">
        <v>73</v>
      </c>
      <c r="D1313" t="s">
        <v>95</v>
      </c>
      <c r="E1313" t="s">
        <v>97</v>
      </c>
      <c r="F1313">
        <f>VLOOKUP(Template!A1313,Female!A:R,18,0)</f>
        <v>1.4</v>
      </c>
    </row>
    <row r="1314" spans="1:6" x14ac:dyDescent="0.3">
      <c r="A1314" t="s">
        <v>58</v>
      </c>
      <c r="B1314" t="s">
        <v>39</v>
      </c>
      <c r="C1314" t="s">
        <v>73</v>
      </c>
      <c r="D1314" t="s">
        <v>95</v>
      </c>
      <c r="E1314" t="s">
        <v>99</v>
      </c>
      <c r="F1314">
        <f>VLOOKUP(Template!A1314,Female!A:S,19,0)</f>
        <v>1.7</v>
      </c>
    </row>
    <row r="1315" spans="1:6" x14ac:dyDescent="0.3">
      <c r="A1315" t="s">
        <v>58</v>
      </c>
      <c r="B1315" t="s">
        <v>39</v>
      </c>
      <c r="C1315" t="s">
        <v>73</v>
      </c>
      <c r="D1315" t="s">
        <v>95</v>
      </c>
      <c r="E1315" t="s">
        <v>96</v>
      </c>
      <c r="F1315">
        <f>VLOOKUP(Template!A1315,Female!A:T,20,0)</f>
        <v>0.1</v>
      </c>
    </row>
    <row r="1316" spans="1:6" x14ac:dyDescent="0.3">
      <c r="A1316" t="s">
        <v>58</v>
      </c>
      <c r="B1316" t="s">
        <v>39</v>
      </c>
      <c r="C1316" t="s">
        <v>100</v>
      </c>
      <c r="D1316" t="s">
        <v>101</v>
      </c>
      <c r="E1316" t="s">
        <v>81</v>
      </c>
      <c r="F1316">
        <f>VLOOKUP(Template!A1316,Female!A:U,21,0)</f>
        <v>32.200000000000003</v>
      </c>
    </row>
    <row r="1317" spans="1:6" x14ac:dyDescent="0.3">
      <c r="A1317" t="s">
        <v>58</v>
      </c>
      <c r="B1317" t="s">
        <v>39</v>
      </c>
      <c r="C1317" t="s">
        <v>100</v>
      </c>
      <c r="D1317" t="s">
        <v>101</v>
      </c>
      <c r="E1317" t="s">
        <v>82</v>
      </c>
      <c r="F1317">
        <f>VLOOKUP(Template!A1317,Female!A:V,22,0)</f>
        <v>9.8000000000000007</v>
      </c>
    </row>
    <row r="1318" spans="1:6" x14ac:dyDescent="0.3">
      <c r="A1318" t="s">
        <v>58</v>
      </c>
      <c r="B1318" t="s">
        <v>39</v>
      </c>
      <c r="C1318" t="s">
        <v>100</v>
      </c>
      <c r="D1318" t="s">
        <v>101</v>
      </c>
      <c r="E1318" t="s">
        <v>102</v>
      </c>
      <c r="F1318">
        <f>VLOOKUP(Template!A1318,Female!A:W,23,0)</f>
        <v>7.1</v>
      </c>
    </row>
    <row r="1319" spans="1:6" x14ac:dyDescent="0.3">
      <c r="A1319" t="s">
        <v>58</v>
      </c>
      <c r="B1319" t="s">
        <v>39</v>
      </c>
      <c r="C1319" t="s">
        <v>100</v>
      </c>
      <c r="D1319" t="s">
        <v>101</v>
      </c>
      <c r="E1319" t="s">
        <v>103</v>
      </c>
      <c r="F1319">
        <f>VLOOKUP(Template!A1319,Female!A:X,24,0)</f>
        <v>1.9</v>
      </c>
    </row>
    <row r="1320" spans="1:6" x14ac:dyDescent="0.3">
      <c r="A1320" t="s">
        <v>58</v>
      </c>
      <c r="B1320" t="s">
        <v>39</v>
      </c>
      <c r="C1320" t="s">
        <v>100</v>
      </c>
      <c r="D1320" t="s">
        <v>101</v>
      </c>
      <c r="E1320" t="s">
        <v>104</v>
      </c>
      <c r="F1320">
        <f>VLOOKUP(Template!A1320,Female!A:Y,25,0)</f>
        <v>4.5</v>
      </c>
    </row>
    <row r="1321" spans="1:6" x14ac:dyDescent="0.3">
      <c r="A1321" t="s">
        <v>58</v>
      </c>
      <c r="B1321" t="s">
        <v>39</v>
      </c>
      <c r="C1321" t="s">
        <v>100</v>
      </c>
      <c r="D1321" t="s">
        <v>101</v>
      </c>
      <c r="E1321" t="s">
        <v>105</v>
      </c>
      <c r="F1321">
        <f>VLOOKUP(Template!A1321,Female!A:Z,26,0)</f>
        <v>0.2</v>
      </c>
    </row>
    <row r="1322" spans="1:6" x14ac:dyDescent="0.3">
      <c r="A1322" t="s">
        <v>58</v>
      </c>
      <c r="B1322" t="s">
        <v>39</v>
      </c>
      <c r="C1322" t="s">
        <v>76</v>
      </c>
      <c r="D1322" t="s">
        <v>78</v>
      </c>
      <c r="E1322" t="s">
        <v>102</v>
      </c>
      <c r="F1322">
        <f>VLOOKUP(Template!A1322,Female!A:AA,27,0)</f>
        <v>6.4</v>
      </c>
    </row>
    <row r="1323" spans="1:6" x14ac:dyDescent="0.3">
      <c r="A1323" t="s">
        <v>58</v>
      </c>
      <c r="B1323" t="s">
        <v>39</v>
      </c>
      <c r="C1323" t="s">
        <v>76</v>
      </c>
      <c r="D1323" t="s">
        <v>79</v>
      </c>
      <c r="E1323" t="s">
        <v>102</v>
      </c>
      <c r="F1323">
        <f>VLOOKUP(Template!A1323,Female!A:AB,28,0)</f>
        <v>1</v>
      </c>
    </row>
    <row r="1324" spans="1:6" x14ac:dyDescent="0.3">
      <c r="A1324" t="s">
        <v>58</v>
      </c>
      <c r="B1324" t="s">
        <v>39</v>
      </c>
      <c r="C1324" t="s">
        <v>76</v>
      </c>
      <c r="D1324" t="s">
        <v>77</v>
      </c>
      <c r="E1324" t="s">
        <v>102</v>
      </c>
      <c r="F1324">
        <f>VLOOKUP(Template!A1324,Female!A:AC,29,0)</f>
        <v>4.4000000000000004</v>
      </c>
    </row>
    <row r="1325" spans="1:6" x14ac:dyDescent="0.3">
      <c r="A1325" t="s">
        <v>58</v>
      </c>
      <c r="B1325" t="s">
        <v>39</v>
      </c>
      <c r="C1325" t="s">
        <v>76</v>
      </c>
      <c r="D1325" t="s">
        <v>78</v>
      </c>
      <c r="E1325" t="s">
        <v>103</v>
      </c>
      <c r="F1325">
        <f>VLOOKUP(Template!A1325,Female!A:AD,30,0)</f>
        <v>1.1000000000000001</v>
      </c>
    </row>
    <row r="1326" spans="1:6" x14ac:dyDescent="0.3">
      <c r="A1326" t="s">
        <v>58</v>
      </c>
      <c r="B1326" t="s">
        <v>39</v>
      </c>
      <c r="C1326" t="s">
        <v>76</v>
      </c>
      <c r="D1326" t="s">
        <v>79</v>
      </c>
      <c r="E1326" t="s">
        <v>103</v>
      </c>
      <c r="F1326">
        <f>VLOOKUP(Template!A1326,Female!A:AE,31,0)</f>
        <v>0.5</v>
      </c>
    </row>
    <row r="1327" spans="1:6" x14ac:dyDescent="0.3">
      <c r="A1327" t="s">
        <v>58</v>
      </c>
      <c r="B1327" t="s">
        <v>39</v>
      </c>
      <c r="C1327" t="s">
        <v>76</v>
      </c>
      <c r="D1327" t="s">
        <v>77</v>
      </c>
      <c r="E1327" t="s">
        <v>103</v>
      </c>
      <c r="F1327">
        <f>VLOOKUP(Template!A1327,Female!A:AF,32,0)</f>
        <v>0.9</v>
      </c>
    </row>
    <row r="1328" spans="1:6" x14ac:dyDescent="0.3">
      <c r="A1328" t="s">
        <v>58</v>
      </c>
      <c r="B1328" t="s">
        <v>39</v>
      </c>
      <c r="C1328" t="s">
        <v>76</v>
      </c>
      <c r="D1328" t="s">
        <v>78</v>
      </c>
      <c r="E1328" t="s">
        <v>104</v>
      </c>
      <c r="F1328">
        <f>VLOOKUP(Template!A1327,Female!A:AG,33,0)</f>
        <v>5</v>
      </c>
    </row>
    <row r="1329" spans="1:6" x14ac:dyDescent="0.3">
      <c r="A1329" t="s">
        <v>58</v>
      </c>
      <c r="B1329" t="s">
        <v>39</v>
      </c>
      <c r="C1329" t="s">
        <v>76</v>
      </c>
      <c r="D1329" t="s">
        <v>79</v>
      </c>
      <c r="E1329" t="s">
        <v>104</v>
      </c>
      <c r="F1329">
        <f>VLOOKUP(Template!A1327,Female!A:AH,34,0)</f>
        <v>4.3</v>
      </c>
    </row>
    <row r="1330" spans="1:6" x14ac:dyDescent="0.3">
      <c r="A1330" t="s">
        <v>58</v>
      </c>
      <c r="B1330" t="s">
        <v>39</v>
      </c>
      <c r="C1330" t="s">
        <v>76</v>
      </c>
      <c r="D1330" t="s">
        <v>77</v>
      </c>
      <c r="E1330" t="s">
        <v>104</v>
      </c>
      <c r="F1330">
        <f>VLOOKUP(Template!A1328,Female!A:AI,35,0)</f>
        <v>4.7</v>
      </c>
    </row>
    <row r="1331" spans="1:6" x14ac:dyDescent="0.3">
      <c r="A1331" t="s">
        <v>58</v>
      </c>
      <c r="B1331" t="s">
        <v>39</v>
      </c>
      <c r="C1331" t="s">
        <v>76</v>
      </c>
      <c r="D1331" t="s">
        <v>78</v>
      </c>
      <c r="E1331" t="s">
        <v>105</v>
      </c>
      <c r="F1331">
        <f>VLOOKUP(Template!A1329,Female!A:AJ,36,0)</f>
        <v>0.1</v>
      </c>
    </row>
    <row r="1332" spans="1:6" x14ac:dyDescent="0.3">
      <c r="A1332" t="s">
        <v>58</v>
      </c>
      <c r="B1332" t="s">
        <v>39</v>
      </c>
      <c r="C1332" t="s">
        <v>76</v>
      </c>
      <c r="D1332" t="s">
        <v>79</v>
      </c>
      <c r="E1332" t="s">
        <v>105</v>
      </c>
      <c r="F1332">
        <f>VLOOKUP(Template!A1330,Female!A:AK,37,0)</f>
        <v>0</v>
      </c>
    </row>
    <row r="1333" spans="1:6" x14ac:dyDescent="0.3">
      <c r="A1333" t="s">
        <v>58</v>
      </c>
      <c r="B1333" t="s">
        <v>39</v>
      </c>
      <c r="C1333" t="s">
        <v>76</v>
      </c>
      <c r="D1333" t="s">
        <v>77</v>
      </c>
      <c r="E1333" t="s">
        <v>105</v>
      </c>
      <c r="F1333">
        <f>VLOOKUP(Template!A1331,Female!A:AL,38,0)</f>
        <v>0</v>
      </c>
    </row>
    <row r="1334" spans="1:6" x14ac:dyDescent="0.3">
      <c r="A1334" t="s">
        <v>58</v>
      </c>
      <c r="B1334" t="s">
        <v>40</v>
      </c>
      <c r="C1334" t="s">
        <v>73</v>
      </c>
      <c r="D1334" t="s">
        <v>74</v>
      </c>
      <c r="E1334" t="s">
        <v>81</v>
      </c>
      <c r="F1334">
        <f>VLOOKUP(Template!A1334,Male!A:C,3,0)</f>
        <v>37.9</v>
      </c>
    </row>
    <row r="1335" spans="1:6" x14ac:dyDescent="0.3">
      <c r="A1335" t="s">
        <v>58</v>
      </c>
      <c r="B1335" t="s">
        <v>40</v>
      </c>
      <c r="C1335" t="s">
        <v>73</v>
      </c>
      <c r="D1335" t="s">
        <v>74</v>
      </c>
      <c r="E1335" t="s">
        <v>82</v>
      </c>
      <c r="F1335">
        <f>VLOOKUP(Template!A1335,Male!A:D,4,0)</f>
        <v>14.5</v>
      </c>
    </row>
    <row r="1336" spans="1:6" x14ac:dyDescent="0.3">
      <c r="A1336" t="s">
        <v>58</v>
      </c>
      <c r="B1336" t="s">
        <v>40</v>
      </c>
      <c r="C1336" t="s">
        <v>73</v>
      </c>
      <c r="D1336" t="s">
        <v>74</v>
      </c>
      <c r="E1336" t="s">
        <v>83</v>
      </c>
      <c r="F1336">
        <f>VLOOKUP(Template!A1336,Male!A:E,5,0)</f>
        <v>18</v>
      </c>
    </row>
    <row r="1337" spans="1:6" x14ac:dyDescent="0.3">
      <c r="A1337" t="s">
        <v>58</v>
      </c>
      <c r="B1337" t="s">
        <v>40</v>
      </c>
      <c r="C1337" t="s">
        <v>73</v>
      </c>
      <c r="D1337" t="s">
        <v>74</v>
      </c>
      <c r="E1337" t="s">
        <v>84</v>
      </c>
      <c r="F1337">
        <f>VLOOKUP(Template!A1337,Male!A:F,6,0)</f>
        <v>5.3</v>
      </c>
    </row>
    <row r="1338" spans="1:6" x14ac:dyDescent="0.3">
      <c r="A1338" t="s">
        <v>58</v>
      </c>
      <c r="B1338" t="s">
        <v>40</v>
      </c>
      <c r="C1338" t="s">
        <v>73</v>
      </c>
      <c r="D1338" t="s">
        <v>74</v>
      </c>
      <c r="E1338" t="s">
        <v>85</v>
      </c>
      <c r="F1338">
        <f>VLOOKUP(Template!A1338,Male!A:G,7,0)</f>
        <v>29.8</v>
      </c>
    </row>
    <row r="1339" spans="1:6" x14ac:dyDescent="0.3">
      <c r="A1339" t="s">
        <v>58</v>
      </c>
      <c r="B1339" t="s">
        <v>40</v>
      </c>
      <c r="C1339" t="s">
        <v>73</v>
      </c>
      <c r="D1339" t="s">
        <v>74</v>
      </c>
      <c r="E1339" t="s">
        <v>86</v>
      </c>
      <c r="F1339">
        <f>VLOOKUP(Template!A1339,Male!A:H,8,0)</f>
        <v>9.1999999999999993</v>
      </c>
    </row>
    <row r="1340" spans="1:6" x14ac:dyDescent="0.3">
      <c r="A1340" t="s">
        <v>58</v>
      </c>
      <c r="B1340" t="s">
        <v>40</v>
      </c>
      <c r="C1340" t="s">
        <v>73</v>
      </c>
      <c r="D1340" t="s">
        <v>75</v>
      </c>
      <c r="E1340" t="s">
        <v>87</v>
      </c>
      <c r="F1340">
        <f>VLOOKUP(Template!A1340,Male!A:I,9,0)</f>
        <v>6.9</v>
      </c>
    </row>
    <row r="1341" spans="1:6" x14ac:dyDescent="0.3">
      <c r="A1341" t="s">
        <v>58</v>
      </c>
      <c r="B1341" t="s">
        <v>40</v>
      </c>
      <c r="C1341" t="s">
        <v>73</v>
      </c>
      <c r="D1341" t="s">
        <v>75</v>
      </c>
      <c r="E1341" t="s">
        <v>88</v>
      </c>
      <c r="F1341">
        <f>VLOOKUP(Template!A1341,Male!A:J,10,0)</f>
        <v>2.8</v>
      </c>
    </row>
    <row r="1342" spans="1:6" x14ac:dyDescent="0.3">
      <c r="A1342" t="s">
        <v>58</v>
      </c>
      <c r="B1342" t="s">
        <v>40</v>
      </c>
      <c r="C1342" t="s">
        <v>73</v>
      </c>
      <c r="D1342" t="s">
        <v>75</v>
      </c>
      <c r="E1342" t="s">
        <v>89</v>
      </c>
      <c r="F1342">
        <f>VLOOKUP(Template!A1342,Male!A:K,11,0)</f>
        <v>15.9</v>
      </c>
    </row>
    <row r="1343" spans="1:6" x14ac:dyDescent="0.3">
      <c r="A1343" t="s">
        <v>58</v>
      </c>
      <c r="B1343" t="s">
        <v>40</v>
      </c>
      <c r="C1343" t="s">
        <v>73</v>
      </c>
      <c r="D1343" t="s">
        <v>75</v>
      </c>
      <c r="E1343" t="s">
        <v>90</v>
      </c>
      <c r="F1343">
        <f>VLOOKUP(Template!A1343,Male!A:L,12,0)</f>
        <v>4.2</v>
      </c>
    </row>
    <row r="1344" spans="1:6" x14ac:dyDescent="0.3">
      <c r="A1344" t="s">
        <v>58</v>
      </c>
      <c r="B1344" t="s">
        <v>40</v>
      </c>
      <c r="C1344" t="s">
        <v>73</v>
      </c>
      <c r="D1344" t="s">
        <v>74</v>
      </c>
      <c r="E1344" t="s">
        <v>91</v>
      </c>
      <c r="F1344">
        <f>VLOOKUP(Template!A1344,Male!A:M,13,0)</f>
        <v>9.3000000000000007</v>
      </c>
    </row>
    <row r="1345" spans="1:6" x14ac:dyDescent="0.3">
      <c r="A1345" t="s">
        <v>58</v>
      </c>
      <c r="B1345" t="s">
        <v>40</v>
      </c>
      <c r="C1345" t="s">
        <v>73</v>
      </c>
      <c r="D1345" t="s">
        <v>74</v>
      </c>
      <c r="E1345" t="s">
        <v>92</v>
      </c>
      <c r="F1345">
        <f>VLOOKUP(Template!A1345,Male!A:N,14,0)</f>
        <v>2.9</v>
      </c>
    </row>
    <row r="1346" spans="1:6" x14ac:dyDescent="0.3">
      <c r="A1346" t="s">
        <v>58</v>
      </c>
      <c r="B1346" t="s">
        <v>40</v>
      </c>
      <c r="C1346" t="s">
        <v>73</v>
      </c>
      <c r="D1346" t="s">
        <v>74</v>
      </c>
      <c r="E1346" t="s">
        <v>93</v>
      </c>
      <c r="F1346">
        <f>VLOOKUP(Template!A1346,Male!A:O,15,0)</f>
        <v>1</v>
      </c>
    </row>
    <row r="1347" spans="1:6" x14ac:dyDescent="0.3">
      <c r="A1347" t="s">
        <v>58</v>
      </c>
      <c r="B1347" t="s">
        <v>40</v>
      </c>
      <c r="C1347" t="s">
        <v>73</v>
      </c>
      <c r="D1347" t="s">
        <v>74</v>
      </c>
      <c r="E1347" t="s">
        <v>94</v>
      </c>
      <c r="F1347">
        <f>VLOOKUP(Template!A1347,Male!A:P,16,0)</f>
        <v>0.1</v>
      </c>
    </row>
    <row r="1348" spans="1:6" x14ac:dyDescent="0.3">
      <c r="A1348" t="s">
        <v>58</v>
      </c>
      <c r="B1348" t="s">
        <v>40</v>
      </c>
      <c r="C1348" t="s">
        <v>73</v>
      </c>
      <c r="D1348" t="s">
        <v>95</v>
      </c>
      <c r="E1348" t="s">
        <v>98</v>
      </c>
      <c r="F1348">
        <f>VLOOKUP(Template!A1348,Male!A:Q,17,0)</f>
        <v>9.8000000000000007</v>
      </c>
    </row>
    <row r="1349" spans="1:6" x14ac:dyDescent="0.3">
      <c r="A1349" t="s">
        <v>58</v>
      </c>
      <c r="B1349" t="s">
        <v>40</v>
      </c>
      <c r="C1349" t="s">
        <v>73</v>
      </c>
      <c r="D1349" t="s">
        <v>95</v>
      </c>
      <c r="E1349" t="s">
        <v>97</v>
      </c>
      <c r="F1349">
        <f>VLOOKUP(Template!A1349,Male!A:R,18,0)</f>
        <v>1.1000000000000001</v>
      </c>
    </row>
    <row r="1350" spans="1:6" x14ac:dyDescent="0.3">
      <c r="A1350" t="s">
        <v>58</v>
      </c>
      <c r="B1350" t="s">
        <v>40</v>
      </c>
      <c r="C1350" t="s">
        <v>73</v>
      </c>
      <c r="D1350" t="s">
        <v>95</v>
      </c>
      <c r="E1350" t="s">
        <v>99</v>
      </c>
      <c r="F1350">
        <f>VLOOKUP(Template!A1350,Male!A:S,19,0)</f>
        <v>1.2</v>
      </c>
    </row>
    <row r="1351" spans="1:6" x14ac:dyDescent="0.3">
      <c r="A1351" t="s">
        <v>58</v>
      </c>
      <c r="B1351" t="s">
        <v>40</v>
      </c>
      <c r="C1351" t="s">
        <v>73</v>
      </c>
      <c r="D1351" t="s">
        <v>95</v>
      </c>
      <c r="E1351" t="s">
        <v>96</v>
      </c>
      <c r="F1351">
        <f>VLOOKUP(Template!A1351,Male!A:T,20,0)</f>
        <v>0</v>
      </c>
    </row>
    <row r="1352" spans="1:6" x14ac:dyDescent="0.3">
      <c r="A1352" t="s">
        <v>58</v>
      </c>
      <c r="B1352" t="s">
        <v>40</v>
      </c>
      <c r="C1352" t="s">
        <v>100</v>
      </c>
      <c r="D1352" t="s">
        <v>101</v>
      </c>
      <c r="E1352" t="s">
        <v>81</v>
      </c>
      <c r="F1352">
        <f>VLOOKUP(Template!A1352,Male!A:U,21,0)</f>
        <v>35.700000000000003</v>
      </c>
    </row>
    <row r="1353" spans="1:6" x14ac:dyDescent="0.3">
      <c r="A1353" t="s">
        <v>58</v>
      </c>
      <c r="B1353" t="s">
        <v>40</v>
      </c>
      <c r="C1353" t="s">
        <v>100</v>
      </c>
      <c r="D1353" t="s">
        <v>101</v>
      </c>
      <c r="E1353" t="s">
        <v>82</v>
      </c>
      <c r="F1353">
        <f>VLOOKUP(Template!A1353,Male!A:V,22,0)</f>
        <v>10.199999999999999</v>
      </c>
    </row>
    <row r="1354" spans="1:6" x14ac:dyDescent="0.3">
      <c r="A1354" t="s">
        <v>58</v>
      </c>
      <c r="B1354" t="s">
        <v>40</v>
      </c>
      <c r="C1354" t="s">
        <v>100</v>
      </c>
      <c r="D1354" t="s">
        <v>101</v>
      </c>
      <c r="E1354" t="s">
        <v>102</v>
      </c>
      <c r="F1354">
        <f>VLOOKUP(Template!A1354,Male!A:W,23,0)</f>
        <v>11.4</v>
      </c>
    </row>
    <row r="1355" spans="1:6" x14ac:dyDescent="0.3">
      <c r="A1355" t="s">
        <v>58</v>
      </c>
      <c r="B1355" t="s">
        <v>40</v>
      </c>
      <c r="C1355" t="s">
        <v>100</v>
      </c>
      <c r="D1355" t="s">
        <v>101</v>
      </c>
      <c r="E1355" t="s">
        <v>103</v>
      </c>
      <c r="F1355">
        <f>VLOOKUP(Template!A1355,Male!A:X,24,0)</f>
        <v>4.5</v>
      </c>
    </row>
    <row r="1356" spans="1:6" x14ac:dyDescent="0.3">
      <c r="A1356" t="s">
        <v>58</v>
      </c>
      <c r="B1356" t="s">
        <v>40</v>
      </c>
      <c r="C1356" t="s">
        <v>100</v>
      </c>
      <c r="D1356" t="s">
        <v>101</v>
      </c>
      <c r="E1356" t="s">
        <v>104</v>
      </c>
      <c r="F1356">
        <f>VLOOKUP(Template!A1356,Male!A:Y,25,0)</f>
        <v>8.1</v>
      </c>
    </row>
    <row r="1357" spans="1:6" x14ac:dyDescent="0.3">
      <c r="A1357" t="s">
        <v>58</v>
      </c>
      <c r="B1357" t="s">
        <v>40</v>
      </c>
      <c r="C1357" t="s">
        <v>100</v>
      </c>
      <c r="D1357" t="s">
        <v>101</v>
      </c>
      <c r="E1357" t="s">
        <v>105</v>
      </c>
      <c r="F1357">
        <f>VLOOKUP(Template!A1357,Male!A:Z,26,0)</f>
        <v>3.3</v>
      </c>
    </row>
    <row r="1358" spans="1:6" x14ac:dyDescent="0.3">
      <c r="A1358" t="s">
        <v>58</v>
      </c>
      <c r="B1358" t="s">
        <v>40</v>
      </c>
      <c r="C1358" t="s">
        <v>76</v>
      </c>
      <c r="D1358" t="s">
        <v>78</v>
      </c>
      <c r="E1358" t="s">
        <v>102</v>
      </c>
      <c r="F1358">
        <f>VLOOKUP(Template!A1358,Male!A:AA,27,0)</f>
        <v>6</v>
      </c>
    </row>
    <row r="1359" spans="1:6" x14ac:dyDescent="0.3">
      <c r="A1359" t="s">
        <v>58</v>
      </c>
      <c r="B1359" t="s">
        <v>40</v>
      </c>
      <c r="C1359" t="s">
        <v>76</v>
      </c>
      <c r="D1359" t="s">
        <v>79</v>
      </c>
      <c r="E1359" t="s">
        <v>102</v>
      </c>
      <c r="F1359">
        <f>VLOOKUP(Template!A1359,Male!A:AB,28,0)</f>
        <v>12.1</v>
      </c>
    </row>
    <row r="1360" spans="1:6" x14ac:dyDescent="0.3">
      <c r="A1360" t="s">
        <v>58</v>
      </c>
      <c r="B1360" t="s">
        <v>40</v>
      </c>
      <c r="C1360" t="s">
        <v>76</v>
      </c>
      <c r="D1360" t="s">
        <v>77</v>
      </c>
      <c r="E1360" t="s">
        <v>102</v>
      </c>
      <c r="F1360">
        <f>VLOOKUP(Template!A1360,Male!A:AC,29,0)</f>
        <v>8.6999999999999993</v>
      </c>
    </row>
    <row r="1361" spans="1:6" x14ac:dyDescent="0.3">
      <c r="A1361" t="s">
        <v>58</v>
      </c>
      <c r="B1361" t="s">
        <v>40</v>
      </c>
      <c r="C1361" t="s">
        <v>76</v>
      </c>
      <c r="D1361" t="s">
        <v>78</v>
      </c>
      <c r="E1361" t="s">
        <v>103</v>
      </c>
      <c r="F1361">
        <f>VLOOKUP(Template!A1361,Male!A:AD,30,0)</f>
        <v>1.6</v>
      </c>
    </row>
    <row r="1362" spans="1:6" x14ac:dyDescent="0.3">
      <c r="A1362" t="s">
        <v>58</v>
      </c>
      <c r="B1362" t="s">
        <v>40</v>
      </c>
      <c r="C1362" t="s">
        <v>76</v>
      </c>
      <c r="D1362" t="s">
        <v>79</v>
      </c>
      <c r="E1362" t="s">
        <v>103</v>
      </c>
      <c r="F1362">
        <f>VLOOKUP(Template!A1362,Male!A:AE,31,0)</f>
        <v>1.3</v>
      </c>
    </row>
    <row r="1363" spans="1:6" x14ac:dyDescent="0.3">
      <c r="A1363" t="s">
        <v>58</v>
      </c>
      <c r="B1363" t="s">
        <v>40</v>
      </c>
      <c r="C1363" t="s">
        <v>76</v>
      </c>
      <c r="D1363" t="s">
        <v>77</v>
      </c>
      <c r="E1363" t="s">
        <v>103</v>
      </c>
      <c r="F1363">
        <f>VLOOKUP(Template!A1363,Male!A:AF,32,0)</f>
        <v>1.5</v>
      </c>
    </row>
    <row r="1364" spans="1:6" x14ac:dyDescent="0.3">
      <c r="A1364" t="s">
        <v>58</v>
      </c>
      <c r="B1364" t="s">
        <v>40</v>
      </c>
      <c r="C1364" t="s">
        <v>76</v>
      </c>
      <c r="D1364" t="s">
        <v>78</v>
      </c>
      <c r="E1364" t="s">
        <v>104</v>
      </c>
      <c r="F1364">
        <f>VLOOKUP(Template!A1363,Male!A:AG,33,0)</f>
        <v>4.2</v>
      </c>
    </row>
    <row r="1365" spans="1:6" x14ac:dyDescent="0.3">
      <c r="A1365" t="s">
        <v>58</v>
      </c>
      <c r="B1365" t="s">
        <v>40</v>
      </c>
      <c r="C1365" t="s">
        <v>76</v>
      </c>
      <c r="D1365" t="s">
        <v>79</v>
      </c>
      <c r="E1365" t="s">
        <v>104</v>
      </c>
      <c r="F1365">
        <f>VLOOKUP(Template!A1363,Male!A:AH,34,0)</f>
        <v>0.2</v>
      </c>
    </row>
    <row r="1366" spans="1:6" x14ac:dyDescent="0.3">
      <c r="A1366" t="s">
        <v>58</v>
      </c>
      <c r="B1366" t="s">
        <v>40</v>
      </c>
      <c r="C1366" t="s">
        <v>76</v>
      </c>
      <c r="D1366" t="s">
        <v>77</v>
      </c>
      <c r="E1366" t="s">
        <v>104</v>
      </c>
      <c r="F1366">
        <f>VLOOKUP(Template!A1364,Male!A:AI,35,0)</f>
        <v>2.4</v>
      </c>
    </row>
    <row r="1367" spans="1:6" x14ac:dyDescent="0.3">
      <c r="A1367" t="s">
        <v>58</v>
      </c>
      <c r="B1367" t="s">
        <v>40</v>
      </c>
      <c r="C1367" t="s">
        <v>76</v>
      </c>
      <c r="D1367" t="s">
        <v>78</v>
      </c>
      <c r="E1367" t="s">
        <v>105</v>
      </c>
      <c r="F1367">
        <f>VLOOKUP(Template!A1365,Male!A:AJ,36,0)</f>
        <v>0.6</v>
      </c>
    </row>
    <row r="1368" spans="1:6" x14ac:dyDescent="0.3">
      <c r="A1368" t="s">
        <v>58</v>
      </c>
      <c r="B1368" t="s">
        <v>40</v>
      </c>
      <c r="C1368" t="s">
        <v>76</v>
      </c>
      <c r="D1368" t="s">
        <v>79</v>
      </c>
      <c r="E1368" t="s">
        <v>105</v>
      </c>
      <c r="F1368">
        <f>VLOOKUP(Template!A1366,Male!A:AK,37,0)</f>
        <v>0</v>
      </c>
    </row>
    <row r="1369" spans="1:6" x14ac:dyDescent="0.3">
      <c r="A1369" t="s">
        <v>58</v>
      </c>
      <c r="B1369" t="s">
        <v>40</v>
      </c>
      <c r="C1369" t="s">
        <v>76</v>
      </c>
      <c r="D1369" t="s">
        <v>77</v>
      </c>
      <c r="E1369" t="s">
        <v>105</v>
      </c>
      <c r="F1369">
        <f>VLOOKUP(Template!A1367,Male!A:AL,38,0)</f>
        <v>0.4</v>
      </c>
    </row>
    <row r="1370" spans="1:6" x14ac:dyDescent="0.3">
      <c r="A1370" t="s">
        <v>59</v>
      </c>
      <c r="B1370" t="s">
        <v>39</v>
      </c>
      <c r="C1370" t="s">
        <v>73</v>
      </c>
      <c r="D1370" t="s">
        <v>74</v>
      </c>
      <c r="E1370" t="s">
        <v>81</v>
      </c>
      <c r="F1370">
        <f>VLOOKUP(Template!A1370,Female!A:C,3,0)</f>
        <v>26.6</v>
      </c>
    </row>
    <row r="1371" spans="1:6" x14ac:dyDescent="0.3">
      <c r="A1371" t="s">
        <v>59</v>
      </c>
      <c r="B1371" t="s">
        <v>39</v>
      </c>
      <c r="C1371" t="s">
        <v>73</v>
      </c>
      <c r="D1371" t="s">
        <v>74</v>
      </c>
      <c r="E1371" t="s">
        <v>82</v>
      </c>
      <c r="F1371">
        <f>VLOOKUP(Template!A1371,Female!A:D,4,0)</f>
        <v>6.8</v>
      </c>
    </row>
    <row r="1372" spans="1:6" x14ac:dyDescent="0.3">
      <c r="A1372" t="s">
        <v>59</v>
      </c>
      <c r="B1372" t="s">
        <v>39</v>
      </c>
      <c r="C1372" t="s">
        <v>73</v>
      </c>
      <c r="D1372" t="s">
        <v>74</v>
      </c>
      <c r="E1372" t="s">
        <v>83</v>
      </c>
      <c r="F1372">
        <f>VLOOKUP(Template!A1372,Female!A:E,5,0)</f>
        <v>6.1</v>
      </c>
    </row>
    <row r="1373" spans="1:6" x14ac:dyDescent="0.3">
      <c r="A1373" t="s">
        <v>59</v>
      </c>
      <c r="B1373" t="s">
        <v>39</v>
      </c>
      <c r="C1373" t="s">
        <v>73</v>
      </c>
      <c r="D1373" t="s">
        <v>74</v>
      </c>
      <c r="E1373" t="s">
        <v>84</v>
      </c>
      <c r="F1373">
        <f>VLOOKUP(Template!A1373,Female!A:F,6,0)</f>
        <v>2.7</v>
      </c>
    </row>
    <row r="1374" spans="1:6" x14ac:dyDescent="0.3">
      <c r="A1374" t="s">
        <v>59</v>
      </c>
      <c r="B1374" t="s">
        <v>39</v>
      </c>
      <c r="C1374" t="s">
        <v>73</v>
      </c>
      <c r="D1374" t="s">
        <v>74</v>
      </c>
      <c r="E1374" t="s">
        <v>85</v>
      </c>
      <c r="F1374">
        <f>VLOOKUP(Template!A1374,Female!A:G,7,0)</f>
        <v>12.4</v>
      </c>
    </row>
    <row r="1375" spans="1:6" x14ac:dyDescent="0.3">
      <c r="A1375" t="s">
        <v>59</v>
      </c>
      <c r="B1375" t="s">
        <v>39</v>
      </c>
      <c r="C1375" t="s">
        <v>73</v>
      </c>
      <c r="D1375" t="s">
        <v>74</v>
      </c>
      <c r="E1375" t="s">
        <v>86</v>
      </c>
      <c r="F1375">
        <f>VLOOKUP(Template!A1375,Female!A:H,8,0)</f>
        <v>1.3</v>
      </c>
    </row>
    <row r="1376" spans="1:6" x14ac:dyDescent="0.3">
      <c r="A1376" t="s">
        <v>59</v>
      </c>
      <c r="B1376" t="s">
        <v>39</v>
      </c>
      <c r="C1376" t="s">
        <v>73</v>
      </c>
      <c r="D1376" t="s">
        <v>75</v>
      </c>
      <c r="E1376" t="s">
        <v>87</v>
      </c>
      <c r="F1376">
        <f>VLOOKUP(Template!A1376,Female!A:I,9,0)</f>
        <v>2.1</v>
      </c>
    </row>
    <row r="1377" spans="1:6" x14ac:dyDescent="0.3">
      <c r="A1377" t="s">
        <v>59</v>
      </c>
      <c r="B1377" t="s">
        <v>39</v>
      </c>
      <c r="C1377" t="s">
        <v>73</v>
      </c>
      <c r="D1377" t="s">
        <v>75</v>
      </c>
      <c r="E1377" t="s">
        <v>88</v>
      </c>
      <c r="F1377">
        <f>VLOOKUP(Template!A1377,Female!A:J,10,0)</f>
        <v>0.6</v>
      </c>
    </row>
    <row r="1378" spans="1:6" x14ac:dyDescent="0.3">
      <c r="A1378" t="s">
        <v>59</v>
      </c>
      <c r="B1378" t="s">
        <v>39</v>
      </c>
      <c r="C1378" t="s">
        <v>73</v>
      </c>
      <c r="D1378" t="s">
        <v>75</v>
      </c>
      <c r="E1378" t="s">
        <v>89</v>
      </c>
      <c r="F1378">
        <f>VLOOKUP(Template!A1378,Female!A:K,11,0)</f>
        <v>3.9</v>
      </c>
    </row>
    <row r="1379" spans="1:6" x14ac:dyDescent="0.3">
      <c r="A1379" t="s">
        <v>59</v>
      </c>
      <c r="B1379" t="s">
        <v>39</v>
      </c>
      <c r="C1379" t="s">
        <v>73</v>
      </c>
      <c r="D1379" t="s">
        <v>75</v>
      </c>
      <c r="E1379" t="s">
        <v>90</v>
      </c>
      <c r="F1379">
        <f>VLOOKUP(Template!A1379,Female!A:L,12,0)</f>
        <v>0.9</v>
      </c>
    </row>
    <row r="1380" spans="1:6" x14ac:dyDescent="0.3">
      <c r="A1380" t="s">
        <v>59</v>
      </c>
      <c r="B1380" t="s">
        <v>39</v>
      </c>
      <c r="C1380" t="s">
        <v>73</v>
      </c>
      <c r="D1380" t="s">
        <v>74</v>
      </c>
      <c r="E1380" t="s">
        <v>91</v>
      </c>
      <c r="F1380">
        <f>VLOOKUP(Template!A1380,Female!A:M,13,0)</f>
        <v>10.6</v>
      </c>
    </row>
    <row r="1381" spans="1:6" x14ac:dyDescent="0.3">
      <c r="A1381" t="s">
        <v>59</v>
      </c>
      <c r="B1381" t="s">
        <v>39</v>
      </c>
      <c r="C1381" t="s">
        <v>73</v>
      </c>
      <c r="D1381" t="s">
        <v>74</v>
      </c>
      <c r="E1381" t="s">
        <v>92</v>
      </c>
      <c r="F1381">
        <f>VLOOKUP(Template!A1381,Female!A:N,14,0)</f>
        <v>2.7</v>
      </c>
    </row>
    <row r="1382" spans="1:6" x14ac:dyDescent="0.3">
      <c r="A1382" t="s">
        <v>59</v>
      </c>
      <c r="B1382" t="s">
        <v>39</v>
      </c>
      <c r="C1382" t="s">
        <v>73</v>
      </c>
      <c r="D1382" t="s">
        <v>74</v>
      </c>
      <c r="E1382" t="s">
        <v>93</v>
      </c>
      <c r="F1382">
        <f>VLOOKUP(Template!A1382,Female!A:O,15,0)</f>
        <v>0.5</v>
      </c>
    </row>
    <row r="1383" spans="1:6" x14ac:dyDescent="0.3">
      <c r="A1383" t="s">
        <v>59</v>
      </c>
      <c r="B1383" t="s">
        <v>39</v>
      </c>
      <c r="C1383" t="s">
        <v>73</v>
      </c>
      <c r="D1383" t="s">
        <v>74</v>
      </c>
      <c r="E1383" t="s">
        <v>94</v>
      </c>
      <c r="F1383">
        <f>VLOOKUP(Template!A1383,Female!A:P,16,0)</f>
        <v>0.1</v>
      </c>
    </row>
    <row r="1384" spans="1:6" x14ac:dyDescent="0.3">
      <c r="A1384" t="s">
        <v>59</v>
      </c>
      <c r="B1384" t="s">
        <v>39</v>
      </c>
      <c r="C1384" t="s">
        <v>73</v>
      </c>
      <c r="D1384" t="s">
        <v>95</v>
      </c>
      <c r="E1384" t="s">
        <v>98</v>
      </c>
      <c r="F1384">
        <f>VLOOKUP(Template!A1384,Female!A:Q,17,0)</f>
        <v>4.2</v>
      </c>
    </row>
    <row r="1385" spans="1:6" x14ac:dyDescent="0.3">
      <c r="A1385" t="s">
        <v>59</v>
      </c>
      <c r="B1385" t="s">
        <v>39</v>
      </c>
      <c r="C1385" t="s">
        <v>73</v>
      </c>
      <c r="D1385" t="s">
        <v>95</v>
      </c>
      <c r="E1385" t="s">
        <v>97</v>
      </c>
      <c r="F1385">
        <f>VLOOKUP(Template!A1385,Female!A:R,18,0)</f>
        <v>0.4</v>
      </c>
    </row>
    <row r="1386" spans="1:6" x14ac:dyDescent="0.3">
      <c r="A1386" t="s">
        <v>59</v>
      </c>
      <c r="B1386" t="s">
        <v>39</v>
      </c>
      <c r="C1386" t="s">
        <v>73</v>
      </c>
      <c r="D1386" t="s">
        <v>95</v>
      </c>
      <c r="E1386" t="s">
        <v>99</v>
      </c>
      <c r="F1386">
        <f>VLOOKUP(Template!A1386,Female!A:S,19,0)</f>
        <v>1.6</v>
      </c>
    </row>
    <row r="1387" spans="1:6" x14ac:dyDescent="0.3">
      <c r="A1387" t="s">
        <v>59</v>
      </c>
      <c r="B1387" t="s">
        <v>39</v>
      </c>
      <c r="C1387" t="s">
        <v>73</v>
      </c>
      <c r="D1387" t="s">
        <v>95</v>
      </c>
      <c r="E1387" t="s">
        <v>96</v>
      </c>
      <c r="F1387">
        <f>VLOOKUP(Template!A1387,Female!A:T,20,0)</f>
        <v>0</v>
      </c>
    </row>
    <row r="1388" spans="1:6" x14ac:dyDescent="0.3">
      <c r="A1388" t="s">
        <v>59</v>
      </c>
      <c r="B1388" t="s">
        <v>39</v>
      </c>
      <c r="C1388" t="s">
        <v>100</v>
      </c>
      <c r="D1388" t="s">
        <v>101</v>
      </c>
      <c r="E1388" t="s">
        <v>81</v>
      </c>
      <c r="F1388">
        <f>VLOOKUP(Template!A1388,Female!A:U,21,0)</f>
        <v>25.3</v>
      </c>
    </row>
    <row r="1389" spans="1:6" x14ac:dyDescent="0.3">
      <c r="A1389" t="s">
        <v>59</v>
      </c>
      <c r="B1389" t="s">
        <v>39</v>
      </c>
      <c r="C1389" t="s">
        <v>100</v>
      </c>
      <c r="D1389" t="s">
        <v>101</v>
      </c>
      <c r="E1389" t="s">
        <v>82</v>
      </c>
      <c r="F1389">
        <f>VLOOKUP(Template!A1389,Female!A:V,22,0)</f>
        <v>5.2</v>
      </c>
    </row>
    <row r="1390" spans="1:6" x14ac:dyDescent="0.3">
      <c r="A1390" t="s">
        <v>59</v>
      </c>
      <c r="B1390" t="s">
        <v>39</v>
      </c>
      <c r="C1390" t="s">
        <v>100</v>
      </c>
      <c r="D1390" t="s">
        <v>101</v>
      </c>
      <c r="E1390" t="s">
        <v>102</v>
      </c>
      <c r="F1390">
        <f>VLOOKUP(Template!A1390,Female!A:W,23,0)</f>
        <v>3.7</v>
      </c>
    </row>
    <row r="1391" spans="1:6" x14ac:dyDescent="0.3">
      <c r="A1391" t="s">
        <v>59</v>
      </c>
      <c r="B1391" t="s">
        <v>39</v>
      </c>
      <c r="C1391" t="s">
        <v>100</v>
      </c>
      <c r="D1391" t="s">
        <v>101</v>
      </c>
      <c r="E1391" t="s">
        <v>103</v>
      </c>
      <c r="F1391">
        <f>VLOOKUP(Template!A1391,Female!A:X,24,0)</f>
        <v>1.1000000000000001</v>
      </c>
    </row>
    <row r="1392" spans="1:6" x14ac:dyDescent="0.3">
      <c r="A1392" t="s">
        <v>59</v>
      </c>
      <c r="B1392" t="s">
        <v>39</v>
      </c>
      <c r="C1392" t="s">
        <v>100</v>
      </c>
      <c r="D1392" t="s">
        <v>101</v>
      </c>
      <c r="E1392" t="s">
        <v>104</v>
      </c>
      <c r="F1392">
        <f>VLOOKUP(Template!A1392,Female!A:Y,25,0)</f>
        <v>8.1</v>
      </c>
    </row>
    <row r="1393" spans="1:6" x14ac:dyDescent="0.3">
      <c r="A1393" t="s">
        <v>59</v>
      </c>
      <c r="B1393" t="s">
        <v>39</v>
      </c>
      <c r="C1393" t="s">
        <v>100</v>
      </c>
      <c r="D1393" t="s">
        <v>101</v>
      </c>
      <c r="E1393" t="s">
        <v>105</v>
      </c>
      <c r="F1393">
        <f>VLOOKUP(Template!A1393,Female!A:Z,26,0)</f>
        <v>2.6</v>
      </c>
    </row>
    <row r="1394" spans="1:6" x14ac:dyDescent="0.3">
      <c r="A1394" t="s">
        <v>59</v>
      </c>
      <c r="B1394" t="s">
        <v>39</v>
      </c>
      <c r="C1394" t="s">
        <v>76</v>
      </c>
      <c r="D1394" t="s">
        <v>78</v>
      </c>
      <c r="E1394" t="s">
        <v>102</v>
      </c>
      <c r="F1394">
        <f>VLOOKUP(Template!A1394,Female!A:AA,27,0)</f>
        <v>7.5</v>
      </c>
    </row>
    <row r="1395" spans="1:6" x14ac:dyDescent="0.3">
      <c r="A1395" t="s">
        <v>59</v>
      </c>
      <c r="B1395" t="s">
        <v>39</v>
      </c>
      <c r="C1395" t="s">
        <v>76</v>
      </c>
      <c r="D1395" t="s">
        <v>79</v>
      </c>
      <c r="E1395" t="s">
        <v>102</v>
      </c>
      <c r="F1395">
        <f>VLOOKUP(Template!A1395,Female!A:AB,28,0)</f>
        <v>2.9</v>
      </c>
    </row>
    <row r="1396" spans="1:6" x14ac:dyDescent="0.3">
      <c r="A1396" t="s">
        <v>59</v>
      </c>
      <c r="B1396" t="s">
        <v>39</v>
      </c>
      <c r="C1396" t="s">
        <v>76</v>
      </c>
      <c r="D1396" t="s">
        <v>77</v>
      </c>
      <c r="E1396" t="s">
        <v>102</v>
      </c>
      <c r="F1396">
        <f>VLOOKUP(Template!A1396,Female!A:AC,29,0)</f>
        <v>5.5</v>
      </c>
    </row>
    <row r="1397" spans="1:6" x14ac:dyDescent="0.3">
      <c r="A1397" t="s">
        <v>59</v>
      </c>
      <c r="B1397" t="s">
        <v>39</v>
      </c>
      <c r="C1397" t="s">
        <v>76</v>
      </c>
      <c r="D1397" t="s">
        <v>78</v>
      </c>
      <c r="E1397" t="s">
        <v>103</v>
      </c>
      <c r="F1397">
        <f>VLOOKUP(Template!A1397,Female!A:AD,30,0)</f>
        <v>1</v>
      </c>
    </row>
    <row r="1398" spans="1:6" x14ac:dyDescent="0.3">
      <c r="A1398" t="s">
        <v>59</v>
      </c>
      <c r="B1398" t="s">
        <v>39</v>
      </c>
      <c r="C1398" t="s">
        <v>76</v>
      </c>
      <c r="D1398" t="s">
        <v>79</v>
      </c>
      <c r="E1398" t="s">
        <v>103</v>
      </c>
      <c r="F1398">
        <f>VLOOKUP(Template!A1398,Female!A:AE,31,0)</f>
        <v>0.6</v>
      </c>
    </row>
    <row r="1399" spans="1:6" x14ac:dyDescent="0.3">
      <c r="A1399" t="s">
        <v>59</v>
      </c>
      <c r="B1399" t="s">
        <v>39</v>
      </c>
      <c r="C1399" t="s">
        <v>76</v>
      </c>
      <c r="D1399" t="s">
        <v>77</v>
      </c>
      <c r="E1399" t="s">
        <v>103</v>
      </c>
      <c r="F1399">
        <f>VLOOKUP(Template!A1399,Female!A:AF,32,0)</f>
        <v>0.8</v>
      </c>
    </row>
    <row r="1400" spans="1:6" x14ac:dyDescent="0.3">
      <c r="A1400" t="s">
        <v>59</v>
      </c>
      <c r="B1400" t="s">
        <v>39</v>
      </c>
      <c r="C1400" t="s">
        <v>76</v>
      </c>
      <c r="D1400" t="s">
        <v>78</v>
      </c>
      <c r="E1400" t="s">
        <v>104</v>
      </c>
      <c r="F1400">
        <f>VLOOKUP(Template!A1399,Female!A:AG,33,0)</f>
        <v>9.4</v>
      </c>
    </row>
    <row r="1401" spans="1:6" x14ac:dyDescent="0.3">
      <c r="A1401" t="s">
        <v>59</v>
      </c>
      <c r="B1401" t="s">
        <v>39</v>
      </c>
      <c r="C1401" t="s">
        <v>76</v>
      </c>
      <c r="D1401" t="s">
        <v>79</v>
      </c>
      <c r="E1401" t="s">
        <v>104</v>
      </c>
      <c r="F1401">
        <f>VLOOKUP(Template!A1399,Female!A:AH,34,0)</f>
        <v>6.7</v>
      </c>
    </row>
    <row r="1402" spans="1:6" x14ac:dyDescent="0.3">
      <c r="A1402" t="s">
        <v>59</v>
      </c>
      <c r="B1402" t="s">
        <v>39</v>
      </c>
      <c r="C1402" t="s">
        <v>76</v>
      </c>
      <c r="D1402" t="s">
        <v>77</v>
      </c>
      <c r="E1402" t="s">
        <v>104</v>
      </c>
      <c r="F1402">
        <f>VLOOKUP(Template!A1400,Female!A:AI,35,0)</f>
        <v>8.1999999999999993</v>
      </c>
    </row>
    <row r="1403" spans="1:6" x14ac:dyDescent="0.3">
      <c r="A1403" t="s">
        <v>59</v>
      </c>
      <c r="B1403" t="s">
        <v>39</v>
      </c>
      <c r="C1403" t="s">
        <v>76</v>
      </c>
      <c r="D1403" t="s">
        <v>78</v>
      </c>
      <c r="E1403" t="s">
        <v>105</v>
      </c>
      <c r="F1403">
        <f>VLOOKUP(Template!A1401,Female!A:AJ,36,0)</f>
        <v>0.8</v>
      </c>
    </row>
    <row r="1404" spans="1:6" x14ac:dyDescent="0.3">
      <c r="A1404" t="s">
        <v>59</v>
      </c>
      <c r="B1404" t="s">
        <v>39</v>
      </c>
      <c r="C1404" t="s">
        <v>76</v>
      </c>
      <c r="D1404" t="s">
        <v>79</v>
      </c>
      <c r="E1404" t="s">
        <v>105</v>
      </c>
      <c r="F1404">
        <f>VLOOKUP(Template!A1402,Female!A:AK,37,0)</f>
        <v>0.2</v>
      </c>
    </row>
    <row r="1405" spans="1:6" x14ac:dyDescent="0.3">
      <c r="A1405" t="s">
        <v>59</v>
      </c>
      <c r="B1405" t="s">
        <v>39</v>
      </c>
      <c r="C1405" t="s">
        <v>76</v>
      </c>
      <c r="D1405" t="s">
        <v>77</v>
      </c>
      <c r="E1405" t="s">
        <v>105</v>
      </c>
      <c r="F1405">
        <f>VLOOKUP(Template!A1403,Female!A:AL,38,0)</f>
        <v>0.6</v>
      </c>
    </row>
    <row r="1406" spans="1:6" x14ac:dyDescent="0.3">
      <c r="A1406" t="s">
        <v>59</v>
      </c>
      <c r="B1406" t="s">
        <v>40</v>
      </c>
      <c r="C1406" t="s">
        <v>73</v>
      </c>
      <c r="D1406" t="s">
        <v>74</v>
      </c>
      <c r="E1406" t="s">
        <v>81</v>
      </c>
      <c r="F1406">
        <f>VLOOKUP(Template!A1406,Male!A:C,3,0)</f>
        <v>28.2</v>
      </c>
    </row>
    <row r="1407" spans="1:6" x14ac:dyDescent="0.3">
      <c r="A1407" t="s">
        <v>59</v>
      </c>
      <c r="B1407" t="s">
        <v>40</v>
      </c>
      <c r="C1407" t="s">
        <v>73</v>
      </c>
      <c r="D1407" t="s">
        <v>74</v>
      </c>
      <c r="E1407" t="s">
        <v>82</v>
      </c>
      <c r="F1407">
        <f>VLOOKUP(Template!A1407,Male!A:D,4,0)</f>
        <v>6.7</v>
      </c>
    </row>
    <row r="1408" spans="1:6" x14ac:dyDescent="0.3">
      <c r="A1408" t="s">
        <v>59</v>
      </c>
      <c r="B1408" t="s">
        <v>40</v>
      </c>
      <c r="C1408" t="s">
        <v>73</v>
      </c>
      <c r="D1408" t="s">
        <v>74</v>
      </c>
      <c r="E1408" t="s">
        <v>83</v>
      </c>
      <c r="F1408">
        <f>VLOOKUP(Template!A1408,Male!A:E,5,0)</f>
        <v>5.6</v>
      </c>
    </row>
    <row r="1409" spans="1:6" x14ac:dyDescent="0.3">
      <c r="A1409" t="s">
        <v>59</v>
      </c>
      <c r="B1409" t="s">
        <v>40</v>
      </c>
      <c r="C1409" t="s">
        <v>73</v>
      </c>
      <c r="D1409" t="s">
        <v>74</v>
      </c>
      <c r="E1409" t="s">
        <v>84</v>
      </c>
      <c r="F1409">
        <f>VLOOKUP(Template!A1409,Male!A:F,6,0)</f>
        <v>1.7</v>
      </c>
    </row>
    <row r="1410" spans="1:6" x14ac:dyDescent="0.3">
      <c r="A1410" t="s">
        <v>59</v>
      </c>
      <c r="B1410" t="s">
        <v>40</v>
      </c>
      <c r="C1410" t="s">
        <v>73</v>
      </c>
      <c r="D1410" t="s">
        <v>74</v>
      </c>
      <c r="E1410" t="s">
        <v>85</v>
      </c>
      <c r="F1410">
        <f>VLOOKUP(Template!A1410,Male!A:G,7,0)</f>
        <v>10.199999999999999</v>
      </c>
    </row>
    <row r="1411" spans="1:6" x14ac:dyDescent="0.3">
      <c r="A1411" t="s">
        <v>59</v>
      </c>
      <c r="B1411" t="s">
        <v>40</v>
      </c>
      <c r="C1411" t="s">
        <v>73</v>
      </c>
      <c r="D1411" t="s">
        <v>74</v>
      </c>
      <c r="E1411" t="s">
        <v>86</v>
      </c>
      <c r="F1411">
        <f>VLOOKUP(Template!A1411,Male!A:H,8,0)</f>
        <v>1.7</v>
      </c>
    </row>
    <row r="1412" spans="1:6" x14ac:dyDescent="0.3">
      <c r="A1412" t="s">
        <v>59</v>
      </c>
      <c r="B1412" t="s">
        <v>40</v>
      </c>
      <c r="C1412" t="s">
        <v>73</v>
      </c>
      <c r="D1412" t="s">
        <v>75</v>
      </c>
      <c r="E1412" t="s">
        <v>87</v>
      </c>
      <c r="F1412">
        <f>VLOOKUP(Template!A1412,Male!A:I,9,0)</f>
        <v>1</v>
      </c>
    </row>
    <row r="1413" spans="1:6" x14ac:dyDescent="0.3">
      <c r="A1413" t="s">
        <v>59</v>
      </c>
      <c r="B1413" t="s">
        <v>40</v>
      </c>
      <c r="C1413" t="s">
        <v>73</v>
      </c>
      <c r="D1413" t="s">
        <v>75</v>
      </c>
      <c r="E1413" t="s">
        <v>88</v>
      </c>
      <c r="F1413">
        <f>VLOOKUP(Template!A1413,Male!A:J,10,0)</f>
        <v>0</v>
      </c>
    </row>
    <row r="1414" spans="1:6" x14ac:dyDescent="0.3">
      <c r="A1414" t="s">
        <v>59</v>
      </c>
      <c r="B1414" t="s">
        <v>40</v>
      </c>
      <c r="C1414" t="s">
        <v>73</v>
      </c>
      <c r="D1414" t="s">
        <v>75</v>
      </c>
      <c r="E1414" t="s">
        <v>89</v>
      </c>
      <c r="F1414">
        <f>VLOOKUP(Template!A1414,Male!A:K,11,0)</f>
        <v>3.4</v>
      </c>
    </row>
    <row r="1415" spans="1:6" x14ac:dyDescent="0.3">
      <c r="A1415" t="s">
        <v>59</v>
      </c>
      <c r="B1415" t="s">
        <v>40</v>
      </c>
      <c r="C1415" t="s">
        <v>73</v>
      </c>
      <c r="D1415" t="s">
        <v>75</v>
      </c>
      <c r="E1415" t="s">
        <v>90</v>
      </c>
      <c r="F1415">
        <f>VLOOKUP(Template!A1415,Male!A:L,12,0)</f>
        <v>0.5</v>
      </c>
    </row>
    <row r="1416" spans="1:6" x14ac:dyDescent="0.3">
      <c r="A1416" t="s">
        <v>59</v>
      </c>
      <c r="B1416" t="s">
        <v>40</v>
      </c>
      <c r="C1416" t="s">
        <v>73</v>
      </c>
      <c r="D1416" t="s">
        <v>74</v>
      </c>
      <c r="E1416" t="s">
        <v>91</v>
      </c>
      <c r="F1416">
        <f>VLOOKUP(Template!A1416,Male!A:M,13,0)</f>
        <v>9.1</v>
      </c>
    </row>
    <row r="1417" spans="1:6" x14ac:dyDescent="0.3">
      <c r="A1417" t="s">
        <v>59</v>
      </c>
      <c r="B1417" t="s">
        <v>40</v>
      </c>
      <c r="C1417" t="s">
        <v>73</v>
      </c>
      <c r="D1417" t="s">
        <v>74</v>
      </c>
      <c r="E1417" t="s">
        <v>92</v>
      </c>
      <c r="F1417">
        <f>VLOOKUP(Template!A1417,Male!A:N,14,0)</f>
        <v>1.2</v>
      </c>
    </row>
    <row r="1418" spans="1:6" x14ac:dyDescent="0.3">
      <c r="A1418" t="s">
        <v>59</v>
      </c>
      <c r="B1418" t="s">
        <v>40</v>
      </c>
      <c r="C1418" t="s">
        <v>73</v>
      </c>
      <c r="D1418" t="s">
        <v>74</v>
      </c>
      <c r="E1418" t="s">
        <v>93</v>
      </c>
      <c r="F1418">
        <f>VLOOKUP(Template!A1418,Male!A:O,15,0)</f>
        <v>0.7</v>
      </c>
    </row>
    <row r="1419" spans="1:6" x14ac:dyDescent="0.3">
      <c r="A1419" t="s">
        <v>59</v>
      </c>
      <c r="B1419" t="s">
        <v>40</v>
      </c>
      <c r="C1419" t="s">
        <v>73</v>
      </c>
      <c r="D1419" t="s">
        <v>74</v>
      </c>
      <c r="E1419" t="s">
        <v>94</v>
      </c>
      <c r="F1419">
        <f>VLOOKUP(Template!A1419,Male!A:P,16,0)</f>
        <v>0.3</v>
      </c>
    </row>
    <row r="1420" spans="1:6" x14ac:dyDescent="0.3">
      <c r="A1420" t="s">
        <v>59</v>
      </c>
      <c r="B1420" t="s">
        <v>40</v>
      </c>
      <c r="C1420" t="s">
        <v>73</v>
      </c>
      <c r="D1420" t="s">
        <v>95</v>
      </c>
      <c r="E1420" t="s">
        <v>98</v>
      </c>
      <c r="F1420">
        <f>VLOOKUP(Template!A1420,Male!A:Q,17,0)</f>
        <v>4.3</v>
      </c>
    </row>
    <row r="1421" spans="1:6" x14ac:dyDescent="0.3">
      <c r="A1421" t="s">
        <v>59</v>
      </c>
      <c r="B1421" t="s">
        <v>40</v>
      </c>
      <c r="C1421" t="s">
        <v>73</v>
      </c>
      <c r="D1421" t="s">
        <v>95</v>
      </c>
      <c r="E1421" t="s">
        <v>97</v>
      </c>
      <c r="F1421">
        <f>VLOOKUP(Template!A1421,Male!A:R,18,0)</f>
        <v>0.2</v>
      </c>
    </row>
    <row r="1422" spans="1:6" x14ac:dyDescent="0.3">
      <c r="A1422" t="s">
        <v>59</v>
      </c>
      <c r="B1422" t="s">
        <v>40</v>
      </c>
      <c r="C1422" t="s">
        <v>73</v>
      </c>
      <c r="D1422" t="s">
        <v>95</v>
      </c>
      <c r="E1422" t="s">
        <v>99</v>
      </c>
      <c r="F1422">
        <f>VLOOKUP(Template!A1422,Male!A:S,19,0)</f>
        <v>1.8</v>
      </c>
    </row>
    <row r="1423" spans="1:6" x14ac:dyDescent="0.3">
      <c r="A1423" t="s">
        <v>59</v>
      </c>
      <c r="B1423" t="s">
        <v>40</v>
      </c>
      <c r="C1423" t="s">
        <v>73</v>
      </c>
      <c r="D1423" t="s">
        <v>95</v>
      </c>
      <c r="E1423" t="s">
        <v>96</v>
      </c>
      <c r="F1423">
        <f>VLOOKUP(Template!A1423,Male!A:T,20,0)</f>
        <v>0</v>
      </c>
    </row>
    <row r="1424" spans="1:6" x14ac:dyDescent="0.3">
      <c r="A1424" t="s">
        <v>59</v>
      </c>
      <c r="B1424" t="s">
        <v>40</v>
      </c>
      <c r="C1424" t="s">
        <v>100</v>
      </c>
      <c r="D1424" t="s">
        <v>101</v>
      </c>
      <c r="E1424" t="s">
        <v>81</v>
      </c>
      <c r="F1424">
        <f>VLOOKUP(Template!A1424,Male!A:U,21,0)</f>
        <v>21.9</v>
      </c>
    </row>
    <row r="1425" spans="1:6" x14ac:dyDescent="0.3">
      <c r="A1425" t="s">
        <v>59</v>
      </c>
      <c r="B1425" t="s">
        <v>40</v>
      </c>
      <c r="C1425" t="s">
        <v>100</v>
      </c>
      <c r="D1425" t="s">
        <v>101</v>
      </c>
      <c r="E1425" t="s">
        <v>82</v>
      </c>
      <c r="F1425">
        <f>VLOOKUP(Template!A1425,Male!A:V,22,0)</f>
        <v>6.1</v>
      </c>
    </row>
    <row r="1426" spans="1:6" x14ac:dyDescent="0.3">
      <c r="A1426" t="s">
        <v>59</v>
      </c>
      <c r="B1426" t="s">
        <v>40</v>
      </c>
      <c r="C1426" t="s">
        <v>100</v>
      </c>
      <c r="D1426" t="s">
        <v>101</v>
      </c>
      <c r="E1426" t="s">
        <v>102</v>
      </c>
      <c r="F1426">
        <f>VLOOKUP(Template!A1426,Male!A:W,23,0)</f>
        <v>6.5</v>
      </c>
    </row>
    <row r="1427" spans="1:6" x14ac:dyDescent="0.3">
      <c r="A1427" t="s">
        <v>59</v>
      </c>
      <c r="B1427" t="s">
        <v>40</v>
      </c>
      <c r="C1427" t="s">
        <v>100</v>
      </c>
      <c r="D1427" t="s">
        <v>101</v>
      </c>
      <c r="E1427" t="s">
        <v>103</v>
      </c>
      <c r="F1427">
        <f>VLOOKUP(Template!A1427,Male!A:X,24,0)</f>
        <v>1.9</v>
      </c>
    </row>
    <row r="1428" spans="1:6" x14ac:dyDescent="0.3">
      <c r="A1428" t="s">
        <v>59</v>
      </c>
      <c r="B1428" t="s">
        <v>40</v>
      </c>
      <c r="C1428" t="s">
        <v>100</v>
      </c>
      <c r="D1428" t="s">
        <v>101</v>
      </c>
      <c r="E1428" t="s">
        <v>104</v>
      </c>
      <c r="F1428">
        <f>VLOOKUP(Template!A1428,Male!A:Y,25,0)</f>
        <v>10.7</v>
      </c>
    </row>
    <row r="1429" spans="1:6" x14ac:dyDescent="0.3">
      <c r="A1429" t="s">
        <v>59</v>
      </c>
      <c r="B1429" t="s">
        <v>40</v>
      </c>
      <c r="C1429" t="s">
        <v>100</v>
      </c>
      <c r="D1429" t="s">
        <v>101</v>
      </c>
      <c r="E1429" t="s">
        <v>105</v>
      </c>
      <c r="F1429">
        <f>VLOOKUP(Template!A1429,Male!A:Z,26,0)</f>
        <v>3.5</v>
      </c>
    </row>
    <row r="1430" spans="1:6" x14ac:dyDescent="0.3">
      <c r="A1430" t="s">
        <v>59</v>
      </c>
      <c r="B1430" t="s">
        <v>40</v>
      </c>
      <c r="C1430" t="s">
        <v>76</v>
      </c>
      <c r="D1430" t="s">
        <v>78</v>
      </c>
      <c r="E1430" t="s">
        <v>102</v>
      </c>
      <c r="F1430">
        <f>VLOOKUP(Template!A1430,Male!A:AA,27,0)</f>
        <v>9.1999999999999993</v>
      </c>
    </row>
    <row r="1431" spans="1:6" x14ac:dyDescent="0.3">
      <c r="A1431" t="s">
        <v>59</v>
      </c>
      <c r="B1431" t="s">
        <v>40</v>
      </c>
      <c r="C1431" t="s">
        <v>76</v>
      </c>
      <c r="D1431" t="s">
        <v>79</v>
      </c>
      <c r="E1431" t="s">
        <v>102</v>
      </c>
      <c r="F1431">
        <f>VLOOKUP(Template!A1431,Male!A:AB,28,0)</f>
        <v>5.3</v>
      </c>
    </row>
    <row r="1432" spans="1:6" x14ac:dyDescent="0.3">
      <c r="A1432" t="s">
        <v>59</v>
      </c>
      <c r="B1432" t="s">
        <v>40</v>
      </c>
      <c r="C1432" t="s">
        <v>76</v>
      </c>
      <c r="D1432" t="s">
        <v>77</v>
      </c>
      <c r="E1432" t="s">
        <v>102</v>
      </c>
      <c r="F1432">
        <f>VLOOKUP(Template!A1432,Male!A:AC,29,0)</f>
        <v>7.3</v>
      </c>
    </row>
    <row r="1433" spans="1:6" x14ac:dyDescent="0.3">
      <c r="A1433" t="s">
        <v>59</v>
      </c>
      <c r="B1433" t="s">
        <v>40</v>
      </c>
      <c r="C1433" t="s">
        <v>76</v>
      </c>
      <c r="D1433" t="s">
        <v>78</v>
      </c>
      <c r="E1433" t="s">
        <v>103</v>
      </c>
      <c r="F1433">
        <f>VLOOKUP(Template!A1433,Male!A:AD,30,0)</f>
        <v>0.3</v>
      </c>
    </row>
    <row r="1434" spans="1:6" x14ac:dyDescent="0.3">
      <c r="A1434" t="s">
        <v>59</v>
      </c>
      <c r="B1434" t="s">
        <v>40</v>
      </c>
      <c r="C1434" t="s">
        <v>76</v>
      </c>
      <c r="D1434" t="s">
        <v>79</v>
      </c>
      <c r="E1434" t="s">
        <v>103</v>
      </c>
      <c r="F1434">
        <f>VLOOKUP(Template!A1434,Male!A:AE,31,0)</f>
        <v>1.1000000000000001</v>
      </c>
    </row>
    <row r="1435" spans="1:6" x14ac:dyDescent="0.3">
      <c r="A1435" t="s">
        <v>59</v>
      </c>
      <c r="B1435" t="s">
        <v>40</v>
      </c>
      <c r="C1435" t="s">
        <v>76</v>
      </c>
      <c r="D1435" t="s">
        <v>77</v>
      </c>
      <c r="E1435" t="s">
        <v>103</v>
      </c>
      <c r="F1435">
        <f>VLOOKUP(Template!A1435,Male!A:AF,32,0)</f>
        <v>0.7</v>
      </c>
    </row>
    <row r="1436" spans="1:6" x14ac:dyDescent="0.3">
      <c r="A1436" t="s">
        <v>59</v>
      </c>
      <c r="B1436" t="s">
        <v>40</v>
      </c>
      <c r="C1436" t="s">
        <v>76</v>
      </c>
      <c r="D1436" t="s">
        <v>78</v>
      </c>
      <c r="E1436" t="s">
        <v>104</v>
      </c>
      <c r="F1436">
        <f>VLOOKUP(Template!A1435,Male!A:AG,33,0)</f>
        <v>10.5</v>
      </c>
    </row>
    <row r="1437" spans="1:6" x14ac:dyDescent="0.3">
      <c r="A1437" t="s">
        <v>59</v>
      </c>
      <c r="B1437" t="s">
        <v>40</v>
      </c>
      <c r="C1437" t="s">
        <v>76</v>
      </c>
      <c r="D1437" t="s">
        <v>79</v>
      </c>
      <c r="E1437" t="s">
        <v>104</v>
      </c>
      <c r="F1437">
        <f>VLOOKUP(Template!A1435,Male!A:AH,34,0)</f>
        <v>4</v>
      </c>
    </row>
    <row r="1438" spans="1:6" x14ac:dyDescent="0.3">
      <c r="A1438" t="s">
        <v>59</v>
      </c>
      <c r="B1438" t="s">
        <v>40</v>
      </c>
      <c r="C1438" t="s">
        <v>76</v>
      </c>
      <c r="D1438" t="s">
        <v>77</v>
      </c>
      <c r="E1438" t="s">
        <v>104</v>
      </c>
      <c r="F1438">
        <f>VLOOKUP(Template!A1436,Male!A:AI,35,0)</f>
        <v>7.4</v>
      </c>
    </row>
    <row r="1439" spans="1:6" x14ac:dyDescent="0.3">
      <c r="A1439" t="s">
        <v>59</v>
      </c>
      <c r="B1439" t="s">
        <v>40</v>
      </c>
      <c r="C1439" t="s">
        <v>76</v>
      </c>
      <c r="D1439" t="s">
        <v>78</v>
      </c>
      <c r="E1439" t="s">
        <v>105</v>
      </c>
      <c r="F1439">
        <f>VLOOKUP(Template!A1437,Male!A:AJ,36,0)</f>
        <v>2.2000000000000002</v>
      </c>
    </row>
    <row r="1440" spans="1:6" x14ac:dyDescent="0.3">
      <c r="A1440" t="s">
        <v>59</v>
      </c>
      <c r="B1440" t="s">
        <v>40</v>
      </c>
      <c r="C1440" t="s">
        <v>76</v>
      </c>
      <c r="D1440" t="s">
        <v>79</v>
      </c>
      <c r="E1440" t="s">
        <v>105</v>
      </c>
      <c r="F1440">
        <f>VLOOKUP(Template!A1438,Male!A:AK,37,0)</f>
        <v>0.4</v>
      </c>
    </row>
    <row r="1441" spans="1:6" x14ac:dyDescent="0.3">
      <c r="A1441" t="s">
        <v>59</v>
      </c>
      <c r="B1441" t="s">
        <v>40</v>
      </c>
      <c r="C1441" t="s">
        <v>76</v>
      </c>
      <c r="D1441" t="s">
        <v>77</v>
      </c>
      <c r="E1441" t="s">
        <v>105</v>
      </c>
      <c r="F1441">
        <f>VLOOKUP(Template!A1439,Male!A:AL,38,0)</f>
        <v>1.3</v>
      </c>
    </row>
    <row r="1442" spans="1:6" x14ac:dyDescent="0.3">
      <c r="A1442" t="s">
        <v>60</v>
      </c>
      <c r="B1442" t="s">
        <v>39</v>
      </c>
      <c r="C1442" t="s">
        <v>73</v>
      </c>
      <c r="D1442" t="s">
        <v>74</v>
      </c>
      <c r="E1442" t="s">
        <v>81</v>
      </c>
      <c r="F1442">
        <f>VLOOKUP(Template!A1442,Female!A:C,3,0)</f>
        <v>25.3</v>
      </c>
    </row>
    <row r="1443" spans="1:6" x14ac:dyDescent="0.3">
      <c r="A1443" t="s">
        <v>60</v>
      </c>
      <c r="B1443" t="s">
        <v>39</v>
      </c>
      <c r="C1443" t="s">
        <v>73</v>
      </c>
      <c r="D1443" t="s">
        <v>74</v>
      </c>
      <c r="E1443" t="s">
        <v>82</v>
      </c>
      <c r="F1443">
        <f>VLOOKUP(Template!A1443,Female!A:D,4,0)</f>
        <v>9.8000000000000007</v>
      </c>
    </row>
    <row r="1444" spans="1:6" x14ac:dyDescent="0.3">
      <c r="A1444" t="s">
        <v>60</v>
      </c>
      <c r="B1444" t="s">
        <v>39</v>
      </c>
      <c r="C1444" t="s">
        <v>73</v>
      </c>
      <c r="D1444" t="s">
        <v>74</v>
      </c>
      <c r="E1444" t="s">
        <v>83</v>
      </c>
      <c r="F1444">
        <f>VLOOKUP(Template!A1444,Female!A:E,5,0)</f>
        <v>13</v>
      </c>
    </row>
    <row r="1445" spans="1:6" x14ac:dyDescent="0.3">
      <c r="A1445" t="s">
        <v>60</v>
      </c>
      <c r="B1445" t="s">
        <v>39</v>
      </c>
      <c r="C1445" t="s">
        <v>73</v>
      </c>
      <c r="D1445" t="s">
        <v>74</v>
      </c>
      <c r="E1445" t="s">
        <v>84</v>
      </c>
      <c r="F1445">
        <f>VLOOKUP(Template!A1445,Female!A:F,6,0)</f>
        <v>6.4</v>
      </c>
    </row>
    <row r="1446" spans="1:6" x14ac:dyDescent="0.3">
      <c r="A1446" t="s">
        <v>60</v>
      </c>
      <c r="B1446" t="s">
        <v>39</v>
      </c>
      <c r="C1446" t="s">
        <v>73</v>
      </c>
      <c r="D1446" t="s">
        <v>74</v>
      </c>
      <c r="E1446" t="s">
        <v>85</v>
      </c>
      <c r="F1446">
        <f>VLOOKUP(Template!A1446,Female!A:G,7,0)</f>
        <v>16</v>
      </c>
    </row>
    <row r="1447" spans="1:6" x14ac:dyDescent="0.3">
      <c r="A1447" t="s">
        <v>60</v>
      </c>
      <c r="B1447" t="s">
        <v>39</v>
      </c>
      <c r="C1447" t="s">
        <v>73</v>
      </c>
      <c r="D1447" t="s">
        <v>74</v>
      </c>
      <c r="E1447" t="s">
        <v>86</v>
      </c>
      <c r="F1447">
        <f>VLOOKUP(Template!A1447,Female!A:H,8,0)</f>
        <v>4.8</v>
      </c>
    </row>
    <row r="1448" spans="1:6" x14ac:dyDescent="0.3">
      <c r="A1448" t="s">
        <v>60</v>
      </c>
      <c r="B1448" t="s">
        <v>39</v>
      </c>
      <c r="C1448" t="s">
        <v>73</v>
      </c>
      <c r="D1448" t="s">
        <v>75</v>
      </c>
      <c r="E1448" t="s">
        <v>87</v>
      </c>
      <c r="F1448">
        <f>VLOOKUP(Template!A1448,Female!A:I,9,0)</f>
        <v>9</v>
      </c>
    </row>
    <row r="1449" spans="1:6" x14ac:dyDescent="0.3">
      <c r="A1449" t="s">
        <v>60</v>
      </c>
      <c r="B1449" t="s">
        <v>39</v>
      </c>
      <c r="C1449" t="s">
        <v>73</v>
      </c>
      <c r="D1449" t="s">
        <v>75</v>
      </c>
      <c r="E1449" t="s">
        <v>88</v>
      </c>
      <c r="F1449">
        <f>VLOOKUP(Template!A1449,Female!A:J,10,0)</f>
        <v>4</v>
      </c>
    </row>
    <row r="1450" spans="1:6" x14ac:dyDescent="0.3">
      <c r="A1450" t="s">
        <v>60</v>
      </c>
      <c r="B1450" t="s">
        <v>39</v>
      </c>
      <c r="C1450" t="s">
        <v>73</v>
      </c>
      <c r="D1450" t="s">
        <v>75</v>
      </c>
      <c r="E1450" t="s">
        <v>89</v>
      </c>
      <c r="F1450">
        <f>VLOOKUP(Template!A1450,Female!A:K,11,0)</f>
        <v>10.4</v>
      </c>
    </row>
    <row r="1451" spans="1:6" x14ac:dyDescent="0.3">
      <c r="A1451" t="s">
        <v>60</v>
      </c>
      <c r="B1451" t="s">
        <v>39</v>
      </c>
      <c r="C1451" t="s">
        <v>73</v>
      </c>
      <c r="D1451" t="s">
        <v>75</v>
      </c>
      <c r="E1451" t="s">
        <v>90</v>
      </c>
      <c r="F1451">
        <f>VLOOKUP(Template!A1451,Female!A:L,12,0)</f>
        <v>3.3</v>
      </c>
    </row>
    <row r="1452" spans="1:6" x14ac:dyDescent="0.3">
      <c r="A1452" t="s">
        <v>60</v>
      </c>
      <c r="B1452" t="s">
        <v>39</v>
      </c>
      <c r="C1452" t="s">
        <v>73</v>
      </c>
      <c r="D1452" t="s">
        <v>74</v>
      </c>
      <c r="E1452" t="s">
        <v>91</v>
      </c>
      <c r="F1452">
        <f>VLOOKUP(Template!A1452,Female!A:M,13,0)</f>
        <v>11.2</v>
      </c>
    </row>
    <row r="1453" spans="1:6" x14ac:dyDescent="0.3">
      <c r="A1453" t="s">
        <v>60</v>
      </c>
      <c r="B1453" t="s">
        <v>39</v>
      </c>
      <c r="C1453" t="s">
        <v>73</v>
      </c>
      <c r="D1453" t="s">
        <v>74</v>
      </c>
      <c r="E1453" t="s">
        <v>92</v>
      </c>
      <c r="F1453">
        <f>VLOOKUP(Template!A1453,Female!A:N,14,0)</f>
        <v>2.7</v>
      </c>
    </row>
    <row r="1454" spans="1:6" x14ac:dyDescent="0.3">
      <c r="A1454" t="s">
        <v>60</v>
      </c>
      <c r="B1454" t="s">
        <v>39</v>
      </c>
      <c r="C1454" t="s">
        <v>73</v>
      </c>
      <c r="D1454" t="s">
        <v>74</v>
      </c>
      <c r="E1454" t="s">
        <v>93</v>
      </c>
      <c r="F1454">
        <f>VLOOKUP(Template!A1454,Female!A:O,15,0)</f>
        <v>0.8</v>
      </c>
    </row>
    <row r="1455" spans="1:6" x14ac:dyDescent="0.3">
      <c r="A1455" t="s">
        <v>60</v>
      </c>
      <c r="B1455" t="s">
        <v>39</v>
      </c>
      <c r="C1455" t="s">
        <v>73</v>
      </c>
      <c r="D1455" t="s">
        <v>74</v>
      </c>
      <c r="E1455" t="s">
        <v>94</v>
      </c>
      <c r="F1455">
        <f>VLOOKUP(Template!A1455,Female!A:P,16,0)</f>
        <v>0</v>
      </c>
    </row>
    <row r="1456" spans="1:6" x14ac:dyDescent="0.3">
      <c r="A1456" t="s">
        <v>60</v>
      </c>
      <c r="B1456" t="s">
        <v>39</v>
      </c>
      <c r="C1456" t="s">
        <v>73</v>
      </c>
      <c r="D1456" t="s">
        <v>95</v>
      </c>
      <c r="E1456" t="s">
        <v>98</v>
      </c>
      <c r="F1456">
        <f>VLOOKUP(Template!A1456,Female!A:Q,17,0)</f>
        <v>7.5</v>
      </c>
    </row>
    <row r="1457" spans="1:6" x14ac:dyDescent="0.3">
      <c r="A1457" t="s">
        <v>60</v>
      </c>
      <c r="B1457" t="s">
        <v>39</v>
      </c>
      <c r="C1457" t="s">
        <v>73</v>
      </c>
      <c r="D1457" t="s">
        <v>95</v>
      </c>
      <c r="E1457" t="s">
        <v>97</v>
      </c>
      <c r="F1457">
        <f>VLOOKUP(Template!A1457,Female!A:R,18,0)</f>
        <v>2.4</v>
      </c>
    </row>
    <row r="1458" spans="1:6" x14ac:dyDescent="0.3">
      <c r="A1458" t="s">
        <v>60</v>
      </c>
      <c r="B1458" t="s">
        <v>39</v>
      </c>
      <c r="C1458" t="s">
        <v>73</v>
      </c>
      <c r="D1458" t="s">
        <v>95</v>
      </c>
      <c r="E1458" t="s">
        <v>99</v>
      </c>
      <c r="F1458">
        <f>VLOOKUP(Template!A1458,Female!A:S,19,0)</f>
        <v>1.5</v>
      </c>
    </row>
    <row r="1459" spans="1:6" x14ac:dyDescent="0.3">
      <c r="A1459" t="s">
        <v>60</v>
      </c>
      <c r="B1459" t="s">
        <v>39</v>
      </c>
      <c r="C1459" t="s">
        <v>73</v>
      </c>
      <c r="D1459" t="s">
        <v>95</v>
      </c>
      <c r="E1459" t="s">
        <v>96</v>
      </c>
      <c r="F1459">
        <f>VLOOKUP(Template!A1459,Female!A:T,20,0)</f>
        <v>0</v>
      </c>
    </row>
    <row r="1460" spans="1:6" x14ac:dyDescent="0.3">
      <c r="A1460" t="s">
        <v>60</v>
      </c>
      <c r="B1460" t="s">
        <v>39</v>
      </c>
      <c r="C1460" t="s">
        <v>100</v>
      </c>
      <c r="D1460" t="s">
        <v>101</v>
      </c>
      <c r="E1460" t="s">
        <v>81</v>
      </c>
      <c r="F1460">
        <f>VLOOKUP(Template!A1460,Female!A:U,21,0)</f>
        <v>21.1</v>
      </c>
    </row>
    <row r="1461" spans="1:6" x14ac:dyDescent="0.3">
      <c r="A1461" t="s">
        <v>60</v>
      </c>
      <c r="B1461" t="s">
        <v>39</v>
      </c>
      <c r="C1461" t="s">
        <v>100</v>
      </c>
      <c r="D1461" t="s">
        <v>101</v>
      </c>
      <c r="E1461" t="s">
        <v>82</v>
      </c>
      <c r="F1461">
        <f>VLOOKUP(Template!A1461,Female!A:V,22,0)</f>
        <v>7.6</v>
      </c>
    </row>
    <row r="1462" spans="1:6" x14ac:dyDescent="0.3">
      <c r="A1462" t="s">
        <v>60</v>
      </c>
      <c r="B1462" t="s">
        <v>39</v>
      </c>
      <c r="C1462" t="s">
        <v>100</v>
      </c>
      <c r="D1462" t="s">
        <v>101</v>
      </c>
      <c r="E1462" t="s">
        <v>102</v>
      </c>
      <c r="F1462">
        <f>VLOOKUP(Template!A1462,Female!A:W,23,0)</f>
        <v>8.6</v>
      </c>
    </row>
    <row r="1463" spans="1:6" x14ac:dyDescent="0.3">
      <c r="A1463" t="s">
        <v>60</v>
      </c>
      <c r="B1463" t="s">
        <v>39</v>
      </c>
      <c r="C1463" t="s">
        <v>100</v>
      </c>
      <c r="D1463" t="s">
        <v>101</v>
      </c>
      <c r="E1463" t="s">
        <v>103</v>
      </c>
      <c r="F1463">
        <f>VLOOKUP(Template!A1463,Female!A:X,24,0)</f>
        <v>2.2999999999999998</v>
      </c>
    </row>
    <row r="1464" spans="1:6" x14ac:dyDescent="0.3">
      <c r="A1464" t="s">
        <v>60</v>
      </c>
      <c r="B1464" t="s">
        <v>39</v>
      </c>
      <c r="C1464" t="s">
        <v>100</v>
      </c>
      <c r="D1464" t="s">
        <v>101</v>
      </c>
      <c r="E1464" t="s">
        <v>104</v>
      </c>
      <c r="F1464">
        <f>VLOOKUP(Template!A1464,Female!A:Y,25,0)</f>
        <v>16.2</v>
      </c>
    </row>
    <row r="1465" spans="1:6" x14ac:dyDescent="0.3">
      <c r="A1465" t="s">
        <v>60</v>
      </c>
      <c r="B1465" t="s">
        <v>39</v>
      </c>
      <c r="C1465" t="s">
        <v>100</v>
      </c>
      <c r="D1465" t="s">
        <v>101</v>
      </c>
      <c r="E1465" t="s">
        <v>105</v>
      </c>
      <c r="F1465">
        <f>VLOOKUP(Template!A1465,Female!A:Z,26,0)</f>
        <v>4.3</v>
      </c>
    </row>
    <row r="1466" spans="1:6" x14ac:dyDescent="0.3">
      <c r="A1466" t="s">
        <v>60</v>
      </c>
      <c r="B1466" t="s">
        <v>39</v>
      </c>
      <c r="C1466" t="s">
        <v>76</v>
      </c>
      <c r="D1466" t="s">
        <v>78</v>
      </c>
      <c r="E1466" t="s">
        <v>102</v>
      </c>
      <c r="F1466">
        <f>VLOOKUP(Template!A1466,Female!A:AA,27,0)</f>
        <v>11.8</v>
      </c>
    </row>
    <row r="1467" spans="1:6" x14ac:dyDescent="0.3">
      <c r="A1467" t="s">
        <v>60</v>
      </c>
      <c r="B1467" t="s">
        <v>39</v>
      </c>
      <c r="C1467" t="s">
        <v>76</v>
      </c>
      <c r="D1467" t="s">
        <v>79</v>
      </c>
      <c r="E1467" t="s">
        <v>102</v>
      </c>
      <c r="F1467">
        <f>VLOOKUP(Template!A1467,Female!A:AB,28,0)</f>
        <v>2.7</v>
      </c>
    </row>
    <row r="1468" spans="1:6" x14ac:dyDescent="0.3">
      <c r="A1468" t="s">
        <v>60</v>
      </c>
      <c r="B1468" t="s">
        <v>39</v>
      </c>
      <c r="C1468" t="s">
        <v>76</v>
      </c>
      <c r="D1468" t="s">
        <v>77</v>
      </c>
      <c r="E1468" t="s">
        <v>102</v>
      </c>
      <c r="F1468">
        <f>VLOOKUP(Template!A1468,Female!A:AC,29,0)</f>
        <v>7.6</v>
      </c>
    </row>
    <row r="1469" spans="1:6" x14ac:dyDescent="0.3">
      <c r="A1469" t="s">
        <v>60</v>
      </c>
      <c r="B1469" t="s">
        <v>39</v>
      </c>
      <c r="C1469" t="s">
        <v>76</v>
      </c>
      <c r="D1469" t="s">
        <v>78</v>
      </c>
      <c r="E1469" t="s">
        <v>103</v>
      </c>
      <c r="F1469">
        <f>VLOOKUP(Template!A1469,Female!A:AD,30,0)</f>
        <v>2</v>
      </c>
    </row>
    <row r="1470" spans="1:6" x14ac:dyDescent="0.3">
      <c r="A1470" t="s">
        <v>60</v>
      </c>
      <c r="B1470" t="s">
        <v>39</v>
      </c>
      <c r="C1470" t="s">
        <v>76</v>
      </c>
      <c r="D1470" t="s">
        <v>79</v>
      </c>
      <c r="E1470" t="s">
        <v>103</v>
      </c>
      <c r="F1470">
        <f>VLOOKUP(Template!A1470,Female!A:AE,31,0)</f>
        <v>0</v>
      </c>
    </row>
    <row r="1471" spans="1:6" x14ac:dyDescent="0.3">
      <c r="A1471" t="s">
        <v>60</v>
      </c>
      <c r="B1471" t="s">
        <v>39</v>
      </c>
      <c r="C1471" t="s">
        <v>76</v>
      </c>
      <c r="D1471" t="s">
        <v>77</v>
      </c>
      <c r="E1471" t="s">
        <v>103</v>
      </c>
      <c r="F1471">
        <f>VLOOKUP(Template!A1471,Female!A:AF,32,0)</f>
        <v>1.1000000000000001</v>
      </c>
    </row>
    <row r="1472" spans="1:6" x14ac:dyDescent="0.3">
      <c r="A1472" t="s">
        <v>60</v>
      </c>
      <c r="B1472" t="s">
        <v>39</v>
      </c>
      <c r="C1472" t="s">
        <v>76</v>
      </c>
      <c r="D1472" t="s">
        <v>78</v>
      </c>
      <c r="E1472" t="s">
        <v>104</v>
      </c>
      <c r="F1472">
        <f>VLOOKUP(Template!A1471,Female!A:AG,33,0)</f>
        <v>12.9</v>
      </c>
    </row>
    <row r="1473" spans="1:6" x14ac:dyDescent="0.3">
      <c r="A1473" t="s">
        <v>60</v>
      </c>
      <c r="B1473" t="s">
        <v>39</v>
      </c>
      <c r="C1473" t="s">
        <v>76</v>
      </c>
      <c r="D1473" t="s">
        <v>79</v>
      </c>
      <c r="E1473" t="s">
        <v>104</v>
      </c>
      <c r="F1473">
        <f>VLOOKUP(Template!A1471,Female!A:AH,34,0)</f>
        <v>4.2</v>
      </c>
    </row>
    <row r="1474" spans="1:6" x14ac:dyDescent="0.3">
      <c r="A1474" t="s">
        <v>60</v>
      </c>
      <c r="B1474" t="s">
        <v>39</v>
      </c>
      <c r="C1474" t="s">
        <v>76</v>
      </c>
      <c r="D1474" t="s">
        <v>77</v>
      </c>
      <c r="E1474" t="s">
        <v>104</v>
      </c>
      <c r="F1474">
        <f>VLOOKUP(Template!A1472,Female!A:AI,35,0)</f>
        <v>8.8000000000000007</v>
      </c>
    </row>
    <row r="1475" spans="1:6" x14ac:dyDescent="0.3">
      <c r="A1475" t="s">
        <v>60</v>
      </c>
      <c r="B1475" t="s">
        <v>39</v>
      </c>
      <c r="C1475" t="s">
        <v>76</v>
      </c>
      <c r="D1475" t="s">
        <v>78</v>
      </c>
      <c r="E1475" t="s">
        <v>105</v>
      </c>
      <c r="F1475">
        <f>VLOOKUP(Template!A1473,Female!A:AJ,36,0)</f>
        <v>0.8</v>
      </c>
    </row>
    <row r="1476" spans="1:6" x14ac:dyDescent="0.3">
      <c r="A1476" t="s">
        <v>60</v>
      </c>
      <c r="B1476" t="s">
        <v>39</v>
      </c>
      <c r="C1476" t="s">
        <v>76</v>
      </c>
      <c r="D1476" t="s">
        <v>79</v>
      </c>
      <c r="E1476" t="s">
        <v>105</v>
      </c>
      <c r="F1476">
        <f>VLOOKUP(Template!A1474,Female!A:AK,37,0)</f>
        <v>0.7</v>
      </c>
    </row>
    <row r="1477" spans="1:6" x14ac:dyDescent="0.3">
      <c r="A1477" t="s">
        <v>60</v>
      </c>
      <c r="B1477" t="s">
        <v>39</v>
      </c>
      <c r="C1477" t="s">
        <v>76</v>
      </c>
      <c r="D1477" t="s">
        <v>77</v>
      </c>
      <c r="E1477" t="s">
        <v>105</v>
      </c>
      <c r="F1477">
        <f>VLOOKUP(Template!A1475,Female!A:AL,38,0)</f>
        <v>0.7</v>
      </c>
    </row>
    <row r="1478" spans="1:6" x14ac:dyDescent="0.3">
      <c r="A1478" t="s">
        <v>60</v>
      </c>
      <c r="B1478" t="s">
        <v>40</v>
      </c>
      <c r="C1478" t="s">
        <v>73</v>
      </c>
      <c r="D1478" t="s">
        <v>74</v>
      </c>
      <c r="E1478" t="s">
        <v>81</v>
      </c>
      <c r="F1478">
        <f>VLOOKUP(Template!A1478,Male!A:C,3,0)</f>
        <v>27.1</v>
      </c>
    </row>
    <row r="1479" spans="1:6" x14ac:dyDescent="0.3">
      <c r="A1479" t="s">
        <v>60</v>
      </c>
      <c r="B1479" t="s">
        <v>40</v>
      </c>
      <c r="C1479" t="s">
        <v>73</v>
      </c>
      <c r="D1479" t="s">
        <v>74</v>
      </c>
      <c r="E1479" t="s">
        <v>82</v>
      </c>
      <c r="F1479">
        <f>VLOOKUP(Template!A1479,Male!A:D,4,0)</f>
        <v>11.8</v>
      </c>
    </row>
    <row r="1480" spans="1:6" x14ac:dyDescent="0.3">
      <c r="A1480" t="s">
        <v>60</v>
      </c>
      <c r="B1480" t="s">
        <v>40</v>
      </c>
      <c r="C1480" t="s">
        <v>73</v>
      </c>
      <c r="D1480" t="s">
        <v>74</v>
      </c>
      <c r="E1480" t="s">
        <v>83</v>
      </c>
      <c r="F1480">
        <f>VLOOKUP(Template!A1480,Male!A:E,5,0)</f>
        <v>12.7</v>
      </c>
    </row>
    <row r="1481" spans="1:6" x14ac:dyDescent="0.3">
      <c r="A1481" t="s">
        <v>60</v>
      </c>
      <c r="B1481" t="s">
        <v>40</v>
      </c>
      <c r="C1481" t="s">
        <v>73</v>
      </c>
      <c r="D1481" t="s">
        <v>74</v>
      </c>
      <c r="E1481" t="s">
        <v>84</v>
      </c>
      <c r="F1481">
        <f>VLOOKUP(Template!A1481,Male!A:F,6,0)</f>
        <v>4.3</v>
      </c>
    </row>
    <row r="1482" spans="1:6" x14ac:dyDescent="0.3">
      <c r="A1482" t="s">
        <v>60</v>
      </c>
      <c r="B1482" t="s">
        <v>40</v>
      </c>
      <c r="C1482" t="s">
        <v>73</v>
      </c>
      <c r="D1482" t="s">
        <v>74</v>
      </c>
      <c r="E1482" t="s">
        <v>85</v>
      </c>
      <c r="F1482">
        <f>VLOOKUP(Template!A1482,Male!A:G,7,0)</f>
        <v>16.600000000000001</v>
      </c>
    </row>
    <row r="1483" spans="1:6" x14ac:dyDescent="0.3">
      <c r="A1483" t="s">
        <v>60</v>
      </c>
      <c r="B1483" t="s">
        <v>40</v>
      </c>
      <c r="C1483" t="s">
        <v>73</v>
      </c>
      <c r="D1483" t="s">
        <v>74</v>
      </c>
      <c r="E1483" t="s">
        <v>86</v>
      </c>
      <c r="F1483">
        <f>VLOOKUP(Template!A1483,Male!A:H,8,0)</f>
        <v>5.0999999999999996</v>
      </c>
    </row>
    <row r="1484" spans="1:6" x14ac:dyDescent="0.3">
      <c r="A1484" t="s">
        <v>60</v>
      </c>
      <c r="B1484" t="s">
        <v>40</v>
      </c>
      <c r="C1484" t="s">
        <v>73</v>
      </c>
      <c r="D1484" t="s">
        <v>75</v>
      </c>
      <c r="E1484" t="s">
        <v>87</v>
      </c>
      <c r="F1484">
        <f>VLOOKUP(Template!A1484,Male!A:I,9,0)</f>
        <v>11.5</v>
      </c>
    </row>
    <row r="1485" spans="1:6" x14ac:dyDescent="0.3">
      <c r="A1485" t="s">
        <v>60</v>
      </c>
      <c r="B1485" t="s">
        <v>40</v>
      </c>
      <c r="C1485" t="s">
        <v>73</v>
      </c>
      <c r="D1485" t="s">
        <v>75</v>
      </c>
      <c r="E1485" t="s">
        <v>88</v>
      </c>
      <c r="F1485">
        <f>VLOOKUP(Template!A1485,Male!A:J,10,0)</f>
        <v>6.9</v>
      </c>
    </row>
    <row r="1486" spans="1:6" x14ac:dyDescent="0.3">
      <c r="A1486" t="s">
        <v>60</v>
      </c>
      <c r="B1486" t="s">
        <v>40</v>
      </c>
      <c r="C1486" t="s">
        <v>73</v>
      </c>
      <c r="D1486" t="s">
        <v>75</v>
      </c>
      <c r="E1486" t="s">
        <v>89</v>
      </c>
      <c r="F1486">
        <f>VLOOKUP(Template!A1486,Male!A:K,11,0)</f>
        <v>14.3</v>
      </c>
    </row>
    <row r="1487" spans="1:6" x14ac:dyDescent="0.3">
      <c r="A1487" t="s">
        <v>60</v>
      </c>
      <c r="B1487" t="s">
        <v>40</v>
      </c>
      <c r="C1487" t="s">
        <v>73</v>
      </c>
      <c r="D1487" t="s">
        <v>75</v>
      </c>
      <c r="E1487" t="s">
        <v>90</v>
      </c>
      <c r="F1487">
        <f>VLOOKUP(Template!A1487,Male!A:L,12,0)</f>
        <v>7.9</v>
      </c>
    </row>
    <row r="1488" spans="1:6" x14ac:dyDescent="0.3">
      <c r="A1488" t="s">
        <v>60</v>
      </c>
      <c r="B1488" t="s">
        <v>40</v>
      </c>
      <c r="C1488" t="s">
        <v>73</v>
      </c>
      <c r="D1488" t="s">
        <v>74</v>
      </c>
      <c r="E1488" t="s">
        <v>91</v>
      </c>
      <c r="F1488">
        <f>VLOOKUP(Template!A1488,Male!A:M,13,0)</f>
        <v>12.5</v>
      </c>
    </row>
    <row r="1489" spans="1:6" x14ac:dyDescent="0.3">
      <c r="A1489" t="s">
        <v>60</v>
      </c>
      <c r="B1489" t="s">
        <v>40</v>
      </c>
      <c r="C1489" t="s">
        <v>73</v>
      </c>
      <c r="D1489" t="s">
        <v>74</v>
      </c>
      <c r="E1489" t="s">
        <v>92</v>
      </c>
      <c r="F1489">
        <f>VLOOKUP(Template!A1489,Male!A:N,14,0)</f>
        <v>2.9</v>
      </c>
    </row>
    <row r="1490" spans="1:6" x14ac:dyDescent="0.3">
      <c r="A1490" t="s">
        <v>60</v>
      </c>
      <c r="B1490" t="s">
        <v>40</v>
      </c>
      <c r="C1490" t="s">
        <v>73</v>
      </c>
      <c r="D1490" t="s">
        <v>74</v>
      </c>
      <c r="E1490" t="s">
        <v>93</v>
      </c>
      <c r="F1490">
        <f>VLOOKUP(Template!A1490,Male!A:O,15,0)</f>
        <v>1.3</v>
      </c>
    </row>
    <row r="1491" spans="1:6" x14ac:dyDescent="0.3">
      <c r="A1491" t="s">
        <v>60</v>
      </c>
      <c r="B1491" t="s">
        <v>40</v>
      </c>
      <c r="C1491" t="s">
        <v>73</v>
      </c>
      <c r="D1491" t="s">
        <v>74</v>
      </c>
      <c r="E1491" t="s">
        <v>94</v>
      </c>
      <c r="F1491">
        <f>VLOOKUP(Template!A1491,Male!A:P,16,0)</f>
        <v>0.1</v>
      </c>
    </row>
    <row r="1492" spans="1:6" x14ac:dyDescent="0.3">
      <c r="A1492" t="s">
        <v>60</v>
      </c>
      <c r="B1492" t="s">
        <v>40</v>
      </c>
      <c r="C1492" t="s">
        <v>73</v>
      </c>
      <c r="D1492" t="s">
        <v>95</v>
      </c>
      <c r="E1492" t="s">
        <v>98</v>
      </c>
      <c r="F1492">
        <f>VLOOKUP(Template!A1492,Male!A:Q,17,0)</f>
        <v>10.6</v>
      </c>
    </row>
    <row r="1493" spans="1:6" x14ac:dyDescent="0.3">
      <c r="A1493" t="s">
        <v>60</v>
      </c>
      <c r="B1493" t="s">
        <v>40</v>
      </c>
      <c r="C1493" t="s">
        <v>73</v>
      </c>
      <c r="D1493" t="s">
        <v>95</v>
      </c>
      <c r="E1493" t="s">
        <v>97</v>
      </c>
      <c r="F1493">
        <f>VLOOKUP(Template!A1493,Male!A:R,18,0)</f>
        <v>2.2999999999999998</v>
      </c>
    </row>
    <row r="1494" spans="1:6" x14ac:dyDescent="0.3">
      <c r="A1494" t="s">
        <v>60</v>
      </c>
      <c r="B1494" t="s">
        <v>40</v>
      </c>
      <c r="C1494" t="s">
        <v>73</v>
      </c>
      <c r="D1494" t="s">
        <v>95</v>
      </c>
      <c r="E1494" t="s">
        <v>99</v>
      </c>
      <c r="F1494">
        <f>VLOOKUP(Template!A1494,Male!A:S,19,0)</f>
        <v>4.2</v>
      </c>
    </row>
    <row r="1495" spans="1:6" x14ac:dyDescent="0.3">
      <c r="A1495" t="s">
        <v>60</v>
      </c>
      <c r="B1495" t="s">
        <v>40</v>
      </c>
      <c r="C1495" t="s">
        <v>73</v>
      </c>
      <c r="D1495" t="s">
        <v>95</v>
      </c>
      <c r="E1495" t="s">
        <v>96</v>
      </c>
      <c r="F1495">
        <f>VLOOKUP(Template!A1495,Male!A:T,20,0)</f>
        <v>0.4</v>
      </c>
    </row>
    <row r="1496" spans="1:6" x14ac:dyDescent="0.3">
      <c r="A1496" t="s">
        <v>60</v>
      </c>
      <c r="B1496" t="s">
        <v>40</v>
      </c>
      <c r="C1496" t="s">
        <v>100</v>
      </c>
      <c r="D1496" t="s">
        <v>101</v>
      </c>
      <c r="E1496" t="s">
        <v>81</v>
      </c>
      <c r="F1496">
        <f>VLOOKUP(Template!A1496,Male!A:U,21,0)</f>
        <v>27.7</v>
      </c>
    </row>
    <row r="1497" spans="1:6" x14ac:dyDescent="0.3">
      <c r="A1497" t="s">
        <v>60</v>
      </c>
      <c r="B1497" t="s">
        <v>40</v>
      </c>
      <c r="C1497" t="s">
        <v>100</v>
      </c>
      <c r="D1497" t="s">
        <v>101</v>
      </c>
      <c r="E1497" t="s">
        <v>82</v>
      </c>
      <c r="F1497">
        <f>VLOOKUP(Template!A1497,Male!A:V,22,0)</f>
        <v>9</v>
      </c>
    </row>
    <row r="1498" spans="1:6" x14ac:dyDescent="0.3">
      <c r="A1498" t="s">
        <v>60</v>
      </c>
      <c r="B1498" t="s">
        <v>40</v>
      </c>
      <c r="C1498" t="s">
        <v>100</v>
      </c>
      <c r="D1498" t="s">
        <v>101</v>
      </c>
      <c r="E1498" t="s">
        <v>102</v>
      </c>
      <c r="F1498">
        <f>VLOOKUP(Template!A1498,Male!A:W,23,0)</f>
        <v>7.2</v>
      </c>
    </row>
    <row r="1499" spans="1:6" x14ac:dyDescent="0.3">
      <c r="A1499" t="s">
        <v>60</v>
      </c>
      <c r="B1499" t="s">
        <v>40</v>
      </c>
      <c r="C1499" t="s">
        <v>100</v>
      </c>
      <c r="D1499" t="s">
        <v>101</v>
      </c>
      <c r="E1499" t="s">
        <v>103</v>
      </c>
      <c r="F1499">
        <f>VLOOKUP(Template!A1499,Male!A:X,24,0)</f>
        <v>2</v>
      </c>
    </row>
    <row r="1500" spans="1:6" x14ac:dyDescent="0.3">
      <c r="A1500" t="s">
        <v>60</v>
      </c>
      <c r="B1500" t="s">
        <v>40</v>
      </c>
      <c r="C1500" t="s">
        <v>100</v>
      </c>
      <c r="D1500" t="s">
        <v>101</v>
      </c>
      <c r="E1500" t="s">
        <v>104</v>
      </c>
      <c r="F1500">
        <f>VLOOKUP(Template!A1500,Male!A:Y,25,0)</f>
        <v>13.1</v>
      </c>
    </row>
    <row r="1501" spans="1:6" x14ac:dyDescent="0.3">
      <c r="A1501" t="s">
        <v>60</v>
      </c>
      <c r="B1501" t="s">
        <v>40</v>
      </c>
      <c r="C1501" t="s">
        <v>100</v>
      </c>
      <c r="D1501" t="s">
        <v>101</v>
      </c>
      <c r="E1501" t="s">
        <v>105</v>
      </c>
      <c r="F1501">
        <f>VLOOKUP(Template!A1501,Male!A:Z,26,0)</f>
        <v>4.4000000000000004</v>
      </c>
    </row>
    <row r="1502" spans="1:6" x14ac:dyDescent="0.3">
      <c r="A1502" t="s">
        <v>60</v>
      </c>
      <c r="B1502" t="s">
        <v>40</v>
      </c>
      <c r="C1502" t="s">
        <v>76</v>
      </c>
      <c r="D1502" t="s">
        <v>78</v>
      </c>
      <c r="E1502" t="s">
        <v>102</v>
      </c>
      <c r="F1502">
        <f>VLOOKUP(Template!A1502,Male!A:AA,27,0)</f>
        <v>14.6</v>
      </c>
    </row>
    <row r="1503" spans="1:6" x14ac:dyDescent="0.3">
      <c r="A1503" t="s">
        <v>60</v>
      </c>
      <c r="B1503" t="s">
        <v>40</v>
      </c>
      <c r="C1503" t="s">
        <v>76</v>
      </c>
      <c r="D1503" t="s">
        <v>79</v>
      </c>
      <c r="E1503" t="s">
        <v>102</v>
      </c>
      <c r="F1503">
        <f>VLOOKUP(Template!A1503,Male!A:AB,28,0)</f>
        <v>8.3000000000000007</v>
      </c>
    </row>
    <row r="1504" spans="1:6" x14ac:dyDescent="0.3">
      <c r="A1504" t="s">
        <v>60</v>
      </c>
      <c r="B1504" t="s">
        <v>40</v>
      </c>
      <c r="C1504" t="s">
        <v>76</v>
      </c>
      <c r="D1504" t="s">
        <v>77</v>
      </c>
      <c r="E1504" t="s">
        <v>102</v>
      </c>
      <c r="F1504">
        <f>VLOOKUP(Template!A1504,Male!A:AC,29,0)</f>
        <v>12.1</v>
      </c>
    </row>
    <row r="1505" spans="1:6" x14ac:dyDescent="0.3">
      <c r="A1505" t="s">
        <v>60</v>
      </c>
      <c r="B1505" t="s">
        <v>40</v>
      </c>
      <c r="C1505" t="s">
        <v>76</v>
      </c>
      <c r="D1505" t="s">
        <v>78</v>
      </c>
      <c r="E1505" t="s">
        <v>103</v>
      </c>
      <c r="F1505">
        <f>VLOOKUP(Template!A1505,Male!A:AD,30,0)</f>
        <v>3.3</v>
      </c>
    </row>
    <row r="1506" spans="1:6" x14ac:dyDescent="0.3">
      <c r="A1506" t="s">
        <v>60</v>
      </c>
      <c r="B1506" t="s">
        <v>40</v>
      </c>
      <c r="C1506" t="s">
        <v>76</v>
      </c>
      <c r="D1506" t="s">
        <v>79</v>
      </c>
      <c r="E1506" t="s">
        <v>103</v>
      </c>
      <c r="F1506">
        <f>VLOOKUP(Template!A1506,Male!A:AE,31,0)</f>
        <v>1</v>
      </c>
    </row>
    <row r="1507" spans="1:6" x14ac:dyDescent="0.3">
      <c r="A1507" t="s">
        <v>60</v>
      </c>
      <c r="B1507" t="s">
        <v>40</v>
      </c>
      <c r="C1507" t="s">
        <v>76</v>
      </c>
      <c r="D1507" t="s">
        <v>77</v>
      </c>
      <c r="E1507" t="s">
        <v>103</v>
      </c>
      <c r="F1507">
        <f>VLOOKUP(Template!A1507,Male!A:AF,32,0)</f>
        <v>2.4</v>
      </c>
    </row>
    <row r="1508" spans="1:6" x14ac:dyDescent="0.3">
      <c r="A1508" t="s">
        <v>60</v>
      </c>
      <c r="B1508" t="s">
        <v>40</v>
      </c>
      <c r="C1508" t="s">
        <v>76</v>
      </c>
      <c r="D1508" t="s">
        <v>78</v>
      </c>
      <c r="E1508" t="s">
        <v>104</v>
      </c>
      <c r="F1508">
        <f>VLOOKUP(Template!A1507,Male!A:AG,33,0)</f>
        <v>12.9</v>
      </c>
    </row>
    <row r="1509" spans="1:6" x14ac:dyDescent="0.3">
      <c r="A1509" t="s">
        <v>60</v>
      </c>
      <c r="B1509" t="s">
        <v>40</v>
      </c>
      <c r="C1509" t="s">
        <v>76</v>
      </c>
      <c r="D1509" t="s">
        <v>79</v>
      </c>
      <c r="E1509" t="s">
        <v>104</v>
      </c>
      <c r="F1509">
        <f>VLOOKUP(Template!A1507,Male!A:AH,34,0)</f>
        <v>5.3</v>
      </c>
    </row>
    <row r="1510" spans="1:6" x14ac:dyDescent="0.3">
      <c r="A1510" t="s">
        <v>60</v>
      </c>
      <c r="B1510" t="s">
        <v>40</v>
      </c>
      <c r="C1510" t="s">
        <v>76</v>
      </c>
      <c r="D1510" t="s">
        <v>77</v>
      </c>
      <c r="E1510" t="s">
        <v>104</v>
      </c>
      <c r="F1510">
        <f>VLOOKUP(Template!A1508,Male!A:AI,35,0)</f>
        <v>9.9</v>
      </c>
    </row>
    <row r="1511" spans="1:6" x14ac:dyDescent="0.3">
      <c r="A1511" t="s">
        <v>60</v>
      </c>
      <c r="B1511" t="s">
        <v>40</v>
      </c>
      <c r="C1511" t="s">
        <v>76</v>
      </c>
      <c r="D1511" t="s">
        <v>78</v>
      </c>
      <c r="E1511" t="s">
        <v>105</v>
      </c>
      <c r="F1511">
        <f>VLOOKUP(Template!A1509,Male!A:AJ,36,0)</f>
        <v>3.5</v>
      </c>
    </row>
    <row r="1512" spans="1:6" x14ac:dyDescent="0.3">
      <c r="A1512" t="s">
        <v>60</v>
      </c>
      <c r="B1512" t="s">
        <v>40</v>
      </c>
      <c r="C1512" t="s">
        <v>76</v>
      </c>
      <c r="D1512" t="s">
        <v>79</v>
      </c>
      <c r="E1512" t="s">
        <v>105</v>
      </c>
      <c r="F1512">
        <f>VLOOKUP(Template!A1510,Male!A:AK,37,0)</f>
        <v>0</v>
      </c>
    </row>
    <row r="1513" spans="1:6" x14ac:dyDescent="0.3">
      <c r="A1513" t="s">
        <v>60</v>
      </c>
      <c r="B1513" t="s">
        <v>40</v>
      </c>
      <c r="C1513" t="s">
        <v>76</v>
      </c>
      <c r="D1513" t="s">
        <v>77</v>
      </c>
      <c r="E1513" t="s">
        <v>105</v>
      </c>
      <c r="F1513">
        <f>VLOOKUP(Template!A1511,Male!A:AL,38,0)</f>
        <v>2.1</v>
      </c>
    </row>
    <row r="1514" spans="1:6" x14ac:dyDescent="0.3">
      <c r="A1514" t="s">
        <v>61</v>
      </c>
      <c r="B1514" t="s">
        <v>39</v>
      </c>
      <c r="C1514" t="s">
        <v>73</v>
      </c>
      <c r="D1514" t="s">
        <v>74</v>
      </c>
      <c r="E1514" t="s">
        <v>81</v>
      </c>
      <c r="F1514">
        <f>VLOOKUP(Template!A1514,Female!A:C,3,0)</f>
        <v>30.4</v>
      </c>
    </row>
    <row r="1515" spans="1:6" x14ac:dyDescent="0.3">
      <c r="A1515" t="s">
        <v>61</v>
      </c>
      <c r="B1515" t="s">
        <v>39</v>
      </c>
      <c r="C1515" t="s">
        <v>73</v>
      </c>
      <c r="D1515" t="s">
        <v>74</v>
      </c>
      <c r="E1515" t="s">
        <v>82</v>
      </c>
      <c r="F1515">
        <f>VLOOKUP(Template!A1515,Female!A:D,4,0)</f>
        <v>8.6</v>
      </c>
    </row>
    <row r="1516" spans="1:6" x14ac:dyDescent="0.3">
      <c r="A1516" t="s">
        <v>61</v>
      </c>
      <c r="B1516" t="s">
        <v>39</v>
      </c>
      <c r="C1516" t="s">
        <v>73</v>
      </c>
      <c r="D1516" t="s">
        <v>74</v>
      </c>
      <c r="E1516" t="s">
        <v>83</v>
      </c>
      <c r="F1516">
        <f>VLOOKUP(Template!A1516,Female!A:E,5,0)</f>
        <v>13.4</v>
      </c>
    </row>
    <row r="1517" spans="1:6" x14ac:dyDescent="0.3">
      <c r="A1517" t="s">
        <v>61</v>
      </c>
      <c r="B1517" t="s">
        <v>39</v>
      </c>
      <c r="C1517" t="s">
        <v>73</v>
      </c>
      <c r="D1517" t="s">
        <v>74</v>
      </c>
      <c r="E1517" t="s">
        <v>84</v>
      </c>
      <c r="F1517">
        <f>VLOOKUP(Template!A1517,Female!A:F,6,0)</f>
        <v>2.4</v>
      </c>
    </row>
    <row r="1518" spans="1:6" x14ac:dyDescent="0.3">
      <c r="A1518" t="s">
        <v>61</v>
      </c>
      <c r="B1518" t="s">
        <v>39</v>
      </c>
      <c r="C1518" t="s">
        <v>73</v>
      </c>
      <c r="D1518" t="s">
        <v>74</v>
      </c>
      <c r="E1518" t="s">
        <v>85</v>
      </c>
      <c r="F1518">
        <f>VLOOKUP(Template!A1518,Female!A:G,7,0)</f>
        <v>32.299999999999997</v>
      </c>
    </row>
    <row r="1519" spans="1:6" x14ac:dyDescent="0.3">
      <c r="A1519" t="s">
        <v>61</v>
      </c>
      <c r="B1519" t="s">
        <v>39</v>
      </c>
      <c r="C1519" t="s">
        <v>73</v>
      </c>
      <c r="D1519" t="s">
        <v>74</v>
      </c>
      <c r="E1519" t="s">
        <v>86</v>
      </c>
      <c r="F1519">
        <f>VLOOKUP(Template!A1519,Female!A:H,8,0)</f>
        <v>4.8</v>
      </c>
    </row>
    <row r="1520" spans="1:6" x14ac:dyDescent="0.3">
      <c r="A1520" t="s">
        <v>61</v>
      </c>
      <c r="B1520" t="s">
        <v>39</v>
      </c>
      <c r="C1520" t="s">
        <v>73</v>
      </c>
      <c r="D1520" t="s">
        <v>75</v>
      </c>
      <c r="E1520" t="s">
        <v>87</v>
      </c>
      <c r="F1520">
        <f>VLOOKUP(Template!A1520,Female!A:I,9,0)</f>
        <v>3.1</v>
      </c>
    </row>
    <row r="1521" spans="1:6" x14ac:dyDescent="0.3">
      <c r="A1521" t="s">
        <v>61</v>
      </c>
      <c r="B1521" t="s">
        <v>39</v>
      </c>
      <c r="C1521" t="s">
        <v>73</v>
      </c>
      <c r="D1521" t="s">
        <v>75</v>
      </c>
      <c r="E1521" t="s">
        <v>88</v>
      </c>
      <c r="F1521">
        <f>VLOOKUP(Template!A1521,Female!A:J,10,0)</f>
        <v>0.7</v>
      </c>
    </row>
    <row r="1522" spans="1:6" x14ac:dyDescent="0.3">
      <c r="A1522" t="s">
        <v>61</v>
      </c>
      <c r="B1522" t="s">
        <v>39</v>
      </c>
      <c r="C1522" t="s">
        <v>73</v>
      </c>
      <c r="D1522" t="s">
        <v>75</v>
      </c>
      <c r="E1522" t="s">
        <v>89</v>
      </c>
      <c r="F1522">
        <f>VLOOKUP(Template!A1522,Female!A:K,11,0)</f>
        <v>2.7</v>
      </c>
    </row>
    <row r="1523" spans="1:6" x14ac:dyDescent="0.3">
      <c r="A1523" t="s">
        <v>61</v>
      </c>
      <c r="B1523" t="s">
        <v>39</v>
      </c>
      <c r="C1523" t="s">
        <v>73</v>
      </c>
      <c r="D1523" t="s">
        <v>75</v>
      </c>
      <c r="E1523" t="s">
        <v>90</v>
      </c>
      <c r="F1523">
        <f>VLOOKUP(Template!A1523,Female!A:L,12,0)</f>
        <v>0.7</v>
      </c>
    </row>
    <row r="1524" spans="1:6" x14ac:dyDescent="0.3">
      <c r="A1524" t="s">
        <v>61</v>
      </c>
      <c r="B1524" t="s">
        <v>39</v>
      </c>
      <c r="C1524" t="s">
        <v>73</v>
      </c>
      <c r="D1524" t="s">
        <v>74</v>
      </c>
      <c r="E1524" t="s">
        <v>91</v>
      </c>
      <c r="F1524">
        <f>VLOOKUP(Template!A1524,Female!A:M,13,0)</f>
        <v>13.2</v>
      </c>
    </row>
    <row r="1525" spans="1:6" x14ac:dyDescent="0.3">
      <c r="A1525" t="s">
        <v>61</v>
      </c>
      <c r="B1525" t="s">
        <v>39</v>
      </c>
      <c r="C1525" t="s">
        <v>73</v>
      </c>
      <c r="D1525" t="s">
        <v>74</v>
      </c>
      <c r="E1525" t="s">
        <v>92</v>
      </c>
      <c r="F1525">
        <f>VLOOKUP(Template!A1525,Female!A:N,14,0)</f>
        <v>3.1</v>
      </c>
    </row>
    <row r="1526" spans="1:6" x14ac:dyDescent="0.3">
      <c r="A1526" t="s">
        <v>61</v>
      </c>
      <c r="B1526" t="s">
        <v>39</v>
      </c>
      <c r="C1526" t="s">
        <v>73</v>
      </c>
      <c r="D1526" t="s">
        <v>74</v>
      </c>
      <c r="E1526" t="s">
        <v>93</v>
      </c>
      <c r="F1526">
        <f>VLOOKUP(Template!A1526,Female!A:O,15,0)</f>
        <v>0.3</v>
      </c>
    </row>
    <row r="1527" spans="1:6" x14ac:dyDescent="0.3">
      <c r="A1527" t="s">
        <v>61</v>
      </c>
      <c r="B1527" t="s">
        <v>39</v>
      </c>
      <c r="C1527" t="s">
        <v>73</v>
      </c>
      <c r="D1527" t="s">
        <v>74</v>
      </c>
      <c r="E1527" t="s">
        <v>94</v>
      </c>
      <c r="F1527">
        <f>VLOOKUP(Template!A1527,Female!A:P,16,0)</f>
        <v>0</v>
      </c>
    </row>
    <row r="1528" spans="1:6" x14ac:dyDescent="0.3">
      <c r="A1528" t="s">
        <v>61</v>
      </c>
      <c r="B1528" t="s">
        <v>39</v>
      </c>
      <c r="C1528" t="s">
        <v>73</v>
      </c>
      <c r="D1528" t="s">
        <v>95</v>
      </c>
      <c r="E1528" t="s">
        <v>98</v>
      </c>
      <c r="F1528">
        <f>VLOOKUP(Template!A1528,Female!A:Q,17,0)</f>
        <v>14.8</v>
      </c>
    </row>
    <row r="1529" spans="1:6" x14ac:dyDescent="0.3">
      <c r="A1529" t="s">
        <v>61</v>
      </c>
      <c r="B1529" t="s">
        <v>39</v>
      </c>
      <c r="C1529" t="s">
        <v>73</v>
      </c>
      <c r="D1529" t="s">
        <v>95</v>
      </c>
      <c r="E1529" t="s">
        <v>97</v>
      </c>
      <c r="F1529">
        <f>VLOOKUP(Template!A1529,Female!A:R,18,0)</f>
        <v>1.9</v>
      </c>
    </row>
    <row r="1530" spans="1:6" x14ac:dyDescent="0.3">
      <c r="A1530" t="s">
        <v>61</v>
      </c>
      <c r="B1530" t="s">
        <v>39</v>
      </c>
      <c r="C1530" t="s">
        <v>73</v>
      </c>
      <c r="D1530" t="s">
        <v>95</v>
      </c>
      <c r="E1530" t="s">
        <v>99</v>
      </c>
      <c r="F1530">
        <f>VLOOKUP(Template!A1530,Female!A:S,19,0)</f>
        <v>1.5</v>
      </c>
    </row>
    <row r="1531" spans="1:6" x14ac:dyDescent="0.3">
      <c r="A1531" t="s">
        <v>61</v>
      </c>
      <c r="B1531" t="s">
        <v>39</v>
      </c>
      <c r="C1531" t="s">
        <v>73</v>
      </c>
      <c r="D1531" t="s">
        <v>95</v>
      </c>
      <c r="E1531" t="s">
        <v>96</v>
      </c>
      <c r="F1531">
        <f>VLOOKUP(Template!A1531,Female!A:T,20,0)</f>
        <v>0.2</v>
      </c>
    </row>
    <row r="1532" spans="1:6" x14ac:dyDescent="0.3">
      <c r="A1532" t="s">
        <v>61</v>
      </c>
      <c r="B1532" t="s">
        <v>39</v>
      </c>
      <c r="C1532" t="s">
        <v>100</v>
      </c>
      <c r="D1532" t="s">
        <v>101</v>
      </c>
      <c r="E1532" t="s">
        <v>81</v>
      </c>
      <c r="F1532">
        <f>VLOOKUP(Template!A1532,Female!A:U,21,0)</f>
        <v>18.2</v>
      </c>
    </row>
    <row r="1533" spans="1:6" x14ac:dyDescent="0.3">
      <c r="A1533" t="s">
        <v>61</v>
      </c>
      <c r="B1533" t="s">
        <v>39</v>
      </c>
      <c r="C1533" t="s">
        <v>100</v>
      </c>
      <c r="D1533" t="s">
        <v>101</v>
      </c>
      <c r="E1533" t="s">
        <v>82</v>
      </c>
      <c r="F1533">
        <f>VLOOKUP(Template!A1533,Female!A:V,22,0)</f>
        <v>3.5</v>
      </c>
    </row>
    <row r="1534" spans="1:6" x14ac:dyDescent="0.3">
      <c r="A1534" t="s">
        <v>61</v>
      </c>
      <c r="B1534" t="s">
        <v>39</v>
      </c>
      <c r="C1534" t="s">
        <v>100</v>
      </c>
      <c r="D1534" t="s">
        <v>101</v>
      </c>
      <c r="E1534" t="s">
        <v>102</v>
      </c>
      <c r="F1534">
        <f>VLOOKUP(Template!A1534,Female!A:W,23,0)</f>
        <v>16.8</v>
      </c>
    </row>
    <row r="1535" spans="1:6" x14ac:dyDescent="0.3">
      <c r="A1535" t="s">
        <v>61</v>
      </c>
      <c r="B1535" t="s">
        <v>39</v>
      </c>
      <c r="C1535" t="s">
        <v>100</v>
      </c>
      <c r="D1535" t="s">
        <v>101</v>
      </c>
      <c r="E1535" t="s">
        <v>103</v>
      </c>
      <c r="F1535">
        <f>VLOOKUP(Template!A1535,Female!A:X,24,0)</f>
        <v>2.9</v>
      </c>
    </row>
    <row r="1536" spans="1:6" x14ac:dyDescent="0.3">
      <c r="A1536" t="s">
        <v>61</v>
      </c>
      <c r="B1536" t="s">
        <v>39</v>
      </c>
      <c r="C1536" t="s">
        <v>100</v>
      </c>
      <c r="D1536" t="s">
        <v>101</v>
      </c>
      <c r="E1536" t="s">
        <v>104</v>
      </c>
      <c r="F1536">
        <f>VLOOKUP(Template!A1536,Female!A:Y,25,0)</f>
        <v>6.8</v>
      </c>
    </row>
    <row r="1537" spans="1:6" x14ac:dyDescent="0.3">
      <c r="A1537" t="s">
        <v>61</v>
      </c>
      <c r="B1537" t="s">
        <v>39</v>
      </c>
      <c r="C1537" t="s">
        <v>100</v>
      </c>
      <c r="D1537" t="s">
        <v>101</v>
      </c>
      <c r="E1537" t="s">
        <v>105</v>
      </c>
      <c r="F1537">
        <f>VLOOKUP(Template!A1537,Female!A:Z,26,0)</f>
        <v>2</v>
      </c>
    </row>
    <row r="1538" spans="1:6" x14ac:dyDescent="0.3">
      <c r="A1538" t="s">
        <v>61</v>
      </c>
      <c r="B1538" t="s">
        <v>39</v>
      </c>
      <c r="C1538" t="s">
        <v>76</v>
      </c>
      <c r="D1538" t="s">
        <v>78</v>
      </c>
      <c r="E1538" t="s">
        <v>102</v>
      </c>
      <c r="F1538">
        <f>VLOOKUP(Template!A1538,Female!A:AA,27,0)</f>
        <v>20</v>
      </c>
    </row>
    <row r="1539" spans="1:6" x14ac:dyDescent="0.3">
      <c r="A1539" t="s">
        <v>61</v>
      </c>
      <c r="B1539" t="s">
        <v>39</v>
      </c>
      <c r="C1539" t="s">
        <v>76</v>
      </c>
      <c r="D1539" t="s">
        <v>79</v>
      </c>
      <c r="E1539" t="s">
        <v>102</v>
      </c>
      <c r="F1539">
        <f>VLOOKUP(Template!A1539,Female!A:AB,28,0)</f>
        <v>11.9</v>
      </c>
    </row>
    <row r="1540" spans="1:6" x14ac:dyDescent="0.3">
      <c r="A1540" t="s">
        <v>61</v>
      </c>
      <c r="B1540" t="s">
        <v>39</v>
      </c>
      <c r="C1540" t="s">
        <v>76</v>
      </c>
      <c r="D1540" t="s">
        <v>77</v>
      </c>
      <c r="E1540" t="s">
        <v>102</v>
      </c>
      <c r="F1540">
        <f>VLOOKUP(Template!A1540,Female!A:AC,29,0)</f>
        <v>16.3</v>
      </c>
    </row>
    <row r="1541" spans="1:6" x14ac:dyDescent="0.3">
      <c r="A1541" t="s">
        <v>61</v>
      </c>
      <c r="B1541" t="s">
        <v>39</v>
      </c>
      <c r="C1541" t="s">
        <v>76</v>
      </c>
      <c r="D1541" t="s">
        <v>78</v>
      </c>
      <c r="E1541" t="s">
        <v>103</v>
      </c>
      <c r="F1541">
        <f>VLOOKUP(Template!A1541,Female!A:AD,30,0)</f>
        <v>6.1</v>
      </c>
    </row>
    <row r="1542" spans="1:6" x14ac:dyDescent="0.3">
      <c r="A1542" t="s">
        <v>61</v>
      </c>
      <c r="B1542" t="s">
        <v>39</v>
      </c>
      <c r="C1542" t="s">
        <v>76</v>
      </c>
      <c r="D1542" t="s">
        <v>79</v>
      </c>
      <c r="E1542" t="s">
        <v>103</v>
      </c>
      <c r="F1542">
        <f>VLOOKUP(Template!A1542,Female!A:AE,31,0)</f>
        <v>1.3</v>
      </c>
    </row>
    <row r="1543" spans="1:6" x14ac:dyDescent="0.3">
      <c r="A1543" t="s">
        <v>61</v>
      </c>
      <c r="B1543" t="s">
        <v>39</v>
      </c>
      <c r="C1543" t="s">
        <v>76</v>
      </c>
      <c r="D1543" t="s">
        <v>77</v>
      </c>
      <c r="E1543" t="s">
        <v>103</v>
      </c>
      <c r="F1543">
        <f>VLOOKUP(Template!A1543,Female!A:AF,32,0)</f>
        <v>3.9</v>
      </c>
    </row>
    <row r="1544" spans="1:6" x14ac:dyDescent="0.3">
      <c r="A1544" t="s">
        <v>61</v>
      </c>
      <c r="B1544" t="s">
        <v>39</v>
      </c>
      <c r="C1544" t="s">
        <v>76</v>
      </c>
      <c r="D1544" t="s">
        <v>78</v>
      </c>
      <c r="E1544" t="s">
        <v>104</v>
      </c>
      <c r="F1544">
        <f>VLOOKUP(Template!A1543,Female!A:AG,33,0)</f>
        <v>7.6</v>
      </c>
    </row>
    <row r="1545" spans="1:6" x14ac:dyDescent="0.3">
      <c r="A1545" t="s">
        <v>61</v>
      </c>
      <c r="B1545" t="s">
        <v>39</v>
      </c>
      <c r="C1545" t="s">
        <v>76</v>
      </c>
      <c r="D1545" t="s">
        <v>79</v>
      </c>
      <c r="E1545" t="s">
        <v>104</v>
      </c>
      <c r="F1545">
        <f>VLOOKUP(Template!A1543,Female!A:AH,34,0)</f>
        <v>5</v>
      </c>
    </row>
    <row r="1546" spans="1:6" x14ac:dyDescent="0.3">
      <c r="A1546" t="s">
        <v>61</v>
      </c>
      <c r="B1546" t="s">
        <v>39</v>
      </c>
      <c r="C1546" t="s">
        <v>76</v>
      </c>
      <c r="D1546" t="s">
        <v>77</v>
      </c>
      <c r="E1546" t="s">
        <v>104</v>
      </c>
      <c r="F1546">
        <f>VLOOKUP(Template!A1544,Female!A:AI,35,0)</f>
        <v>6.4</v>
      </c>
    </row>
    <row r="1547" spans="1:6" x14ac:dyDescent="0.3">
      <c r="A1547" t="s">
        <v>61</v>
      </c>
      <c r="B1547" t="s">
        <v>39</v>
      </c>
      <c r="C1547" t="s">
        <v>76</v>
      </c>
      <c r="D1547" t="s">
        <v>78</v>
      </c>
      <c r="E1547" t="s">
        <v>105</v>
      </c>
      <c r="F1547">
        <f>VLOOKUP(Template!A1545,Female!A:AJ,36,0)</f>
        <v>2.2999999999999998</v>
      </c>
    </row>
    <row r="1548" spans="1:6" x14ac:dyDescent="0.3">
      <c r="A1548" t="s">
        <v>61</v>
      </c>
      <c r="B1548" t="s">
        <v>39</v>
      </c>
      <c r="C1548" t="s">
        <v>76</v>
      </c>
      <c r="D1548" t="s">
        <v>79</v>
      </c>
      <c r="E1548" t="s">
        <v>105</v>
      </c>
      <c r="F1548">
        <f>VLOOKUP(Template!A1546,Female!A:AK,37,0)</f>
        <v>0.9</v>
      </c>
    </row>
    <row r="1549" spans="1:6" x14ac:dyDescent="0.3">
      <c r="A1549" t="s">
        <v>61</v>
      </c>
      <c r="B1549" t="s">
        <v>39</v>
      </c>
      <c r="C1549" t="s">
        <v>76</v>
      </c>
      <c r="D1549" t="s">
        <v>77</v>
      </c>
      <c r="E1549" t="s">
        <v>105</v>
      </c>
      <c r="F1549">
        <f>VLOOKUP(Template!A1547,Female!A:AL,38,0)</f>
        <v>1.7</v>
      </c>
    </row>
    <row r="1550" spans="1:6" x14ac:dyDescent="0.3">
      <c r="A1550" t="s">
        <v>61</v>
      </c>
      <c r="B1550" t="s">
        <v>40</v>
      </c>
      <c r="C1550" t="s">
        <v>73</v>
      </c>
      <c r="D1550" t="s">
        <v>74</v>
      </c>
      <c r="E1550" t="s">
        <v>81</v>
      </c>
      <c r="F1550">
        <f>VLOOKUP(Template!A1550,Male!A:C,3,0)</f>
        <v>27.7</v>
      </c>
    </row>
    <row r="1551" spans="1:6" x14ac:dyDescent="0.3">
      <c r="A1551" t="s">
        <v>61</v>
      </c>
      <c r="B1551" t="s">
        <v>40</v>
      </c>
      <c r="C1551" t="s">
        <v>73</v>
      </c>
      <c r="D1551" t="s">
        <v>74</v>
      </c>
      <c r="E1551" t="s">
        <v>82</v>
      </c>
      <c r="F1551">
        <f>VLOOKUP(Template!A1551,Male!A:D,4,0)</f>
        <v>7.4</v>
      </c>
    </row>
    <row r="1552" spans="1:6" x14ac:dyDescent="0.3">
      <c r="A1552" t="s">
        <v>61</v>
      </c>
      <c r="B1552" t="s">
        <v>40</v>
      </c>
      <c r="C1552" t="s">
        <v>73</v>
      </c>
      <c r="D1552" t="s">
        <v>74</v>
      </c>
      <c r="E1552" t="s">
        <v>83</v>
      </c>
      <c r="F1552">
        <f>VLOOKUP(Template!A1552,Male!A:E,5,0)</f>
        <v>14.4</v>
      </c>
    </row>
    <row r="1553" spans="1:6" x14ac:dyDescent="0.3">
      <c r="A1553" t="s">
        <v>61</v>
      </c>
      <c r="B1553" t="s">
        <v>40</v>
      </c>
      <c r="C1553" t="s">
        <v>73</v>
      </c>
      <c r="D1553" t="s">
        <v>74</v>
      </c>
      <c r="E1553" t="s">
        <v>84</v>
      </c>
      <c r="F1553">
        <f>VLOOKUP(Template!A1553,Male!A:F,6,0)</f>
        <v>2.5</v>
      </c>
    </row>
    <row r="1554" spans="1:6" x14ac:dyDescent="0.3">
      <c r="A1554" t="s">
        <v>61</v>
      </c>
      <c r="B1554" t="s">
        <v>40</v>
      </c>
      <c r="C1554" t="s">
        <v>73</v>
      </c>
      <c r="D1554" t="s">
        <v>74</v>
      </c>
      <c r="E1554" t="s">
        <v>85</v>
      </c>
      <c r="F1554">
        <f>VLOOKUP(Template!A1554,Male!A:G,7,0)</f>
        <v>26</v>
      </c>
    </row>
    <row r="1555" spans="1:6" x14ac:dyDescent="0.3">
      <c r="A1555" t="s">
        <v>61</v>
      </c>
      <c r="B1555" t="s">
        <v>40</v>
      </c>
      <c r="C1555" t="s">
        <v>73</v>
      </c>
      <c r="D1555" t="s">
        <v>74</v>
      </c>
      <c r="E1555" t="s">
        <v>86</v>
      </c>
      <c r="F1555">
        <f>VLOOKUP(Template!A1555,Male!A:H,8,0)</f>
        <v>6.2</v>
      </c>
    </row>
    <row r="1556" spans="1:6" x14ac:dyDescent="0.3">
      <c r="A1556" t="s">
        <v>61</v>
      </c>
      <c r="B1556" t="s">
        <v>40</v>
      </c>
      <c r="C1556" t="s">
        <v>73</v>
      </c>
      <c r="D1556" t="s">
        <v>75</v>
      </c>
      <c r="E1556" t="s">
        <v>87</v>
      </c>
      <c r="F1556">
        <f>VLOOKUP(Template!A1556,Male!A:I,9,0)</f>
        <v>1.2</v>
      </c>
    </row>
    <row r="1557" spans="1:6" x14ac:dyDescent="0.3">
      <c r="A1557" t="s">
        <v>61</v>
      </c>
      <c r="B1557" t="s">
        <v>40</v>
      </c>
      <c r="C1557" t="s">
        <v>73</v>
      </c>
      <c r="D1557" t="s">
        <v>75</v>
      </c>
      <c r="E1557" t="s">
        <v>88</v>
      </c>
      <c r="F1557">
        <f>VLOOKUP(Template!A1557,Male!A:J,10,0)</f>
        <v>0</v>
      </c>
    </row>
    <row r="1558" spans="1:6" x14ac:dyDescent="0.3">
      <c r="A1558" t="s">
        <v>61</v>
      </c>
      <c r="B1558" t="s">
        <v>40</v>
      </c>
      <c r="C1558" t="s">
        <v>73</v>
      </c>
      <c r="D1558" t="s">
        <v>75</v>
      </c>
      <c r="E1558" t="s">
        <v>89</v>
      </c>
      <c r="F1558">
        <f>VLOOKUP(Template!A1558,Male!A:K,11,0)</f>
        <v>4.8</v>
      </c>
    </row>
    <row r="1559" spans="1:6" x14ac:dyDescent="0.3">
      <c r="A1559" t="s">
        <v>61</v>
      </c>
      <c r="B1559" t="s">
        <v>40</v>
      </c>
      <c r="C1559" t="s">
        <v>73</v>
      </c>
      <c r="D1559" t="s">
        <v>75</v>
      </c>
      <c r="E1559" t="s">
        <v>90</v>
      </c>
      <c r="F1559">
        <f>VLOOKUP(Template!A1559,Male!A:L,12,0)</f>
        <v>0.3</v>
      </c>
    </row>
    <row r="1560" spans="1:6" x14ac:dyDescent="0.3">
      <c r="A1560" t="s">
        <v>61</v>
      </c>
      <c r="B1560" t="s">
        <v>40</v>
      </c>
      <c r="C1560" t="s">
        <v>73</v>
      </c>
      <c r="D1560" t="s">
        <v>74</v>
      </c>
      <c r="E1560" t="s">
        <v>91</v>
      </c>
      <c r="F1560">
        <f>VLOOKUP(Template!A1560,Male!A:M,13,0)</f>
        <v>11.4</v>
      </c>
    </row>
    <row r="1561" spans="1:6" x14ac:dyDescent="0.3">
      <c r="A1561" t="s">
        <v>61</v>
      </c>
      <c r="B1561" t="s">
        <v>40</v>
      </c>
      <c r="C1561" t="s">
        <v>73</v>
      </c>
      <c r="D1561" t="s">
        <v>74</v>
      </c>
      <c r="E1561" t="s">
        <v>92</v>
      </c>
      <c r="F1561">
        <f>VLOOKUP(Template!A1561,Male!A:N,14,0)</f>
        <v>0.9</v>
      </c>
    </row>
    <row r="1562" spans="1:6" x14ac:dyDescent="0.3">
      <c r="A1562" t="s">
        <v>61</v>
      </c>
      <c r="B1562" t="s">
        <v>40</v>
      </c>
      <c r="C1562" t="s">
        <v>73</v>
      </c>
      <c r="D1562" t="s">
        <v>74</v>
      </c>
      <c r="E1562" t="s">
        <v>93</v>
      </c>
      <c r="F1562">
        <f>VLOOKUP(Template!A1562,Male!A:O,15,0)</f>
        <v>1.9</v>
      </c>
    </row>
    <row r="1563" spans="1:6" x14ac:dyDescent="0.3">
      <c r="A1563" t="s">
        <v>61</v>
      </c>
      <c r="B1563" t="s">
        <v>40</v>
      </c>
      <c r="C1563" t="s">
        <v>73</v>
      </c>
      <c r="D1563" t="s">
        <v>74</v>
      </c>
      <c r="E1563" t="s">
        <v>94</v>
      </c>
      <c r="F1563">
        <f>VLOOKUP(Template!A1563,Male!A:P,16,0)</f>
        <v>0.8</v>
      </c>
    </row>
    <row r="1564" spans="1:6" x14ac:dyDescent="0.3">
      <c r="A1564" t="s">
        <v>61</v>
      </c>
      <c r="B1564" t="s">
        <v>40</v>
      </c>
      <c r="C1564" t="s">
        <v>73</v>
      </c>
      <c r="D1564" t="s">
        <v>95</v>
      </c>
      <c r="E1564" t="s">
        <v>98</v>
      </c>
      <c r="F1564">
        <f>VLOOKUP(Template!A1564,Male!A:Q,17,0)</f>
        <v>13.8</v>
      </c>
    </row>
    <row r="1565" spans="1:6" x14ac:dyDescent="0.3">
      <c r="A1565" t="s">
        <v>61</v>
      </c>
      <c r="B1565" t="s">
        <v>40</v>
      </c>
      <c r="C1565" t="s">
        <v>73</v>
      </c>
      <c r="D1565" t="s">
        <v>95</v>
      </c>
      <c r="E1565" t="s">
        <v>97</v>
      </c>
      <c r="F1565">
        <f>VLOOKUP(Template!A1565,Male!A:R,18,0)</f>
        <v>1.3</v>
      </c>
    </row>
    <row r="1566" spans="1:6" x14ac:dyDescent="0.3">
      <c r="A1566" t="s">
        <v>61</v>
      </c>
      <c r="B1566" t="s">
        <v>40</v>
      </c>
      <c r="C1566" t="s">
        <v>73</v>
      </c>
      <c r="D1566" t="s">
        <v>95</v>
      </c>
      <c r="E1566" t="s">
        <v>99</v>
      </c>
      <c r="F1566">
        <f>VLOOKUP(Template!A1566,Male!A:S,19,0)</f>
        <v>1.4</v>
      </c>
    </row>
    <row r="1567" spans="1:6" x14ac:dyDescent="0.3">
      <c r="A1567" t="s">
        <v>61</v>
      </c>
      <c r="B1567" t="s">
        <v>40</v>
      </c>
      <c r="C1567" t="s">
        <v>73</v>
      </c>
      <c r="D1567" t="s">
        <v>95</v>
      </c>
      <c r="E1567" t="s">
        <v>96</v>
      </c>
      <c r="F1567">
        <f>VLOOKUP(Template!A1567,Male!A:T,20,0)</f>
        <v>0.3</v>
      </c>
    </row>
    <row r="1568" spans="1:6" x14ac:dyDescent="0.3">
      <c r="A1568" t="s">
        <v>61</v>
      </c>
      <c r="B1568" t="s">
        <v>40</v>
      </c>
      <c r="C1568" t="s">
        <v>100</v>
      </c>
      <c r="D1568" t="s">
        <v>101</v>
      </c>
      <c r="E1568" t="s">
        <v>81</v>
      </c>
      <c r="F1568">
        <f>VLOOKUP(Template!A1568,Male!A:U,21,0)</f>
        <v>24.5</v>
      </c>
    </row>
    <row r="1569" spans="1:6" x14ac:dyDescent="0.3">
      <c r="A1569" t="s">
        <v>61</v>
      </c>
      <c r="B1569" t="s">
        <v>40</v>
      </c>
      <c r="C1569" t="s">
        <v>100</v>
      </c>
      <c r="D1569" t="s">
        <v>101</v>
      </c>
      <c r="E1569" t="s">
        <v>82</v>
      </c>
      <c r="F1569">
        <f>VLOOKUP(Template!A1569,Male!A:V,22,0)</f>
        <v>5.9</v>
      </c>
    </row>
    <row r="1570" spans="1:6" x14ac:dyDescent="0.3">
      <c r="A1570" t="s">
        <v>61</v>
      </c>
      <c r="B1570" t="s">
        <v>40</v>
      </c>
      <c r="C1570" t="s">
        <v>100</v>
      </c>
      <c r="D1570" t="s">
        <v>101</v>
      </c>
      <c r="E1570" t="s">
        <v>102</v>
      </c>
      <c r="F1570">
        <f>VLOOKUP(Template!A1570,Male!A:W,23,0)</f>
        <v>20.7</v>
      </c>
    </row>
    <row r="1571" spans="1:6" x14ac:dyDescent="0.3">
      <c r="A1571" t="s">
        <v>61</v>
      </c>
      <c r="B1571" t="s">
        <v>40</v>
      </c>
      <c r="C1571" t="s">
        <v>100</v>
      </c>
      <c r="D1571" t="s">
        <v>101</v>
      </c>
      <c r="E1571" t="s">
        <v>103</v>
      </c>
      <c r="F1571">
        <f>VLOOKUP(Template!A1571,Male!A:X,24,0)</f>
        <v>4.5999999999999996</v>
      </c>
    </row>
    <row r="1572" spans="1:6" x14ac:dyDescent="0.3">
      <c r="A1572" t="s">
        <v>61</v>
      </c>
      <c r="B1572" t="s">
        <v>40</v>
      </c>
      <c r="C1572" t="s">
        <v>100</v>
      </c>
      <c r="D1572" t="s">
        <v>101</v>
      </c>
      <c r="E1572" t="s">
        <v>104</v>
      </c>
      <c r="F1572">
        <f>VLOOKUP(Template!A1572,Male!A:Y,25,0)</f>
        <v>8.6999999999999993</v>
      </c>
    </row>
    <row r="1573" spans="1:6" x14ac:dyDescent="0.3">
      <c r="A1573" t="s">
        <v>61</v>
      </c>
      <c r="B1573" t="s">
        <v>40</v>
      </c>
      <c r="C1573" t="s">
        <v>100</v>
      </c>
      <c r="D1573" t="s">
        <v>101</v>
      </c>
      <c r="E1573" t="s">
        <v>105</v>
      </c>
      <c r="F1573">
        <f>VLOOKUP(Template!A1573,Male!A:Z,26,0)</f>
        <v>3.7</v>
      </c>
    </row>
    <row r="1574" spans="1:6" x14ac:dyDescent="0.3">
      <c r="A1574" t="s">
        <v>61</v>
      </c>
      <c r="B1574" t="s">
        <v>40</v>
      </c>
      <c r="C1574" t="s">
        <v>76</v>
      </c>
      <c r="D1574" t="s">
        <v>78</v>
      </c>
      <c r="E1574" t="s">
        <v>102</v>
      </c>
      <c r="F1574">
        <f>VLOOKUP(Template!A1574,Male!A:AA,27,0)</f>
        <v>23</v>
      </c>
    </row>
    <row r="1575" spans="1:6" x14ac:dyDescent="0.3">
      <c r="A1575" t="s">
        <v>61</v>
      </c>
      <c r="B1575" t="s">
        <v>40</v>
      </c>
      <c r="C1575" t="s">
        <v>76</v>
      </c>
      <c r="D1575" t="s">
        <v>79</v>
      </c>
      <c r="E1575" t="s">
        <v>102</v>
      </c>
      <c r="F1575">
        <f>VLOOKUP(Template!A1575,Male!A:AB,28,0)</f>
        <v>17.100000000000001</v>
      </c>
    </row>
    <row r="1576" spans="1:6" x14ac:dyDescent="0.3">
      <c r="A1576" t="s">
        <v>61</v>
      </c>
      <c r="B1576" t="s">
        <v>40</v>
      </c>
      <c r="C1576" t="s">
        <v>76</v>
      </c>
      <c r="D1576" t="s">
        <v>77</v>
      </c>
      <c r="E1576" t="s">
        <v>102</v>
      </c>
      <c r="F1576">
        <f>VLOOKUP(Template!A1576,Male!A:AC,29,0)</f>
        <v>20.6</v>
      </c>
    </row>
    <row r="1577" spans="1:6" x14ac:dyDescent="0.3">
      <c r="A1577" t="s">
        <v>61</v>
      </c>
      <c r="B1577" t="s">
        <v>40</v>
      </c>
      <c r="C1577" t="s">
        <v>76</v>
      </c>
      <c r="D1577" t="s">
        <v>78</v>
      </c>
      <c r="E1577" t="s">
        <v>103</v>
      </c>
      <c r="F1577">
        <f>VLOOKUP(Template!A1577,Male!A:AD,30,0)</f>
        <v>4.8</v>
      </c>
    </row>
    <row r="1578" spans="1:6" x14ac:dyDescent="0.3">
      <c r="A1578" t="s">
        <v>61</v>
      </c>
      <c r="B1578" t="s">
        <v>40</v>
      </c>
      <c r="C1578" t="s">
        <v>76</v>
      </c>
      <c r="D1578" t="s">
        <v>79</v>
      </c>
      <c r="E1578" t="s">
        <v>103</v>
      </c>
      <c r="F1578">
        <f>VLOOKUP(Template!A1578,Male!A:AE,31,0)</f>
        <v>2.2999999999999998</v>
      </c>
    </row>
    <row r="1579" spans="1:6" x14ac:dyDescent="0.3">
      <c r="A1579" t="s">
        <v>61</v>
      </c>
      <c r="B1579" t="s">
        <v>40</v>
      </c>
      <c r="C1579" t="s">
        <v>76</v>
      </c>
      <c r="D1579" t="s">
        <v>77</v>
      </c>
      <c r="E1579" t="s">
        <v>103</v>
      </c>
      <c r="F1579">
        <f>VLOOKUP(Template!A1579,Male!A:AF,32,0)</f>
        <v>3.8</v>
      </c>
    </row>
    <row r="1580" spans="1:6" x14ac:dyDescent="0.3">
      <c r="A1580" t="s">
        <v>61</v>
      </c>
      <c r="B1580" t="s">
        <v>40</v>
      </c>
      <c r="C1580" t="s">
        <v>76</v>
      </c>
      <c r="D1580" t="s">
        <v>78</v>
      </c>
      <c r="E1580" t="s">
        <v>104</v>
      </c>
      <c r="F1580">
        <f>VLOOKUP(Template!A1579,Male!A:AG,33,0)</f>
        <v>10.9</v>
      </c>
    </row>
    <row r="1581" spans="1:6" x14ac:dyDescent="0.3">
      <c r="A1581" t="s">
        <v>61</v>
      </c>
      <c r="B1581" t="s">
        <v>40</v>
      </c>
      <c r="C1581" t="s">
        <v>76</v>
      </c>
      <c r="D1581" t="s">
        <v>79</v>
      </c>
      <c r="E1581" t="s">
        <v>104</v>
      </c>
      <c r="F1581">
        <f>VLOOKUP(Template!A1579,Male!A:AH,34,0)</f>
        <v>6.4</v>
      </c>
    </row>
    <row r="1582" spans="1:6" x14ac:dyDescent="0.3">
      <c r="A1582" t="s">
        <v>61</v>
      </c>
      <c r="B1582" t="s">
        <v>40</v>
      </c>
      <c r="C1582" t="s">
        <v>76</v>
      </c>
      <c r="D1582" t="s">
        <v>77</v>
      </c>
      <c r="E1582" t="s">
        <v>104</v>
      </c>
      <c r="F1582">
        <f>VLOOKUP(Template!A1580,Male!A:AI,35,0)</f>
        <v>9.1</v>
      </c>
    </row>
    <row r="1583" spans="1:6" x14ac:dyDescent="0.3">
      <c r="A1583" t="s">
        <v>61</v>
      </c>
      <c r="B1583" t="s">
        <v>40</v>
      </c>
      <c r="C1583" t="s">
        <v>76</v>
      </c>
      <c r="D1583" t="s">
        <v>78</v>
      </c>
      <c r="E1583" t="s">
        <v>105</v>
      </c>
      <c r="F1583">
        <f>VLOOKUP(Template!A1581,Male!A:AJ,36,0)</f>
        <v>2.2000000000000002</v>
      </c>
    </row>
    <row r="1584" spans="1:6" x14ac:dyDescent="0.3">
      <c r="A1584" t="s">
        <v>61</v>
      </c>
      <c r="B1584" t="s">
        <v>40</v>
      </c>
      <c r="C1584" t="s">
        <v>76</v>
      </c>
      <c r="D1584" t="s">
        <v>79</v>
      </c>
      <c r="E1584" t="s">
        <v>105</v>
      </c>
      <c r="F1584">
        <f>VLOOKUP(Template!A1582,Male!A:AK,37,0)</f>
        <v>1.4</v>
      </c>
    </row>
    <row r="1585" spans="1:6" x14ac:dyDescent="0.3">
      <c r="A1585" t="s">
        <v>61</v>
      </c>
      <c r="B1585" t="s">
        <v>40</v>
      </c>
      <c r="C1585" t="s">
        <v>76</v>
      </c>
      <c r="D1585" t="s">
        <v>77</v>
      </c>
      <c r="E1585" t="s">
        <v>105</v>
      </c>
      <c r="F1585">
        <f>VLOOKUP(Template!A1583,Male!A:AL,38,0)</f>
        <v>1.9</v>
      </c>
    </row>
    <row r="1586" spans="1:6" x14ac:dyDescent="0.3">
      <c r="A1586" t="s">
        <v>62</v>
      </c>
      <c r="B1586" t="s">
        <v>39</v>
      </c>
      <c r="C1586" t="s">
        <v>73</v>
      </c>
      <c r="D1586" t="s">
        <v>74</v>
      </c>
      <c r="E1586" t="s">
        <v>81</v>
      </c>
      <c r="F1586">
        <f>VLOOKUP(Template!A1586,Female!A:C,3,0)</f>
        <v>19.600000000000001</v>
      </c>
    </row>
    <row r="1587" spans="1:6" x14ac:dyDescent="0.3">
      <c r="A1587" t="s">
        <v>62</v>
      </c>
      <c r="B1587" t="s">
        <v>39</v>
      </c>
      <c r="C1587" t="s">
        <v>73</v>
      </c>
      <c r="D1587" t="s">
        <v>74</v>
      </c>
      <c r="E1587" t="s">
        <v>82</v>
      </c>
      <c r="F1587">
        <f>VLOOKUP(Template!A1587,Female!A:D,4,0)</f>
        <v>5.0999999999999996</v>
      </c>
    </row>
    <row r="1588" spans="1:6" x14ac:dyDescent="0.3">
      <c r="A1588" t="s">
        <v>62</v>
      </c>
      <c r="B1588" t="s">
        <v>39</v>
      </c>
      <c r="C1588" t="s">
        <v>73</v>
      </c>
      <c r="D1588" t="s">
        <v>74</v>
      </c>
      <c r="E1588" t="s">
        <v>83</v>
      </c>
      <c r="F1588">
        <f>VLOOKUP(Template!A1588,Female!A:E,5,0)</f>
        <v>4.0999999999999996</v>
      </c>
    </row>
    <row r="1589" spans="1:6" x14ac:dyDescent="0.3">
      <c r="A1589" t="s">
        <v>62</v>
      </c>
      <c r="B1589" t="s">
        <v>39</v>
      </c>
      <c r="C1589" t="s">
        <v>73</v>
      </c>
      <c r="D1589" t="s">
        <v>74</v>
      </c>
      <c r="E1589" t="s">
        <v>84</v>
      </c>
      <c r="F1589">
        <f>VLOOKUP(Template!A1589,Female!A:F,6,0)</f>
        <v>1.4</v>
      </c>
    </row>
    <row r="1590" spans="1:6" x14ac:dyDescent="0.3">
      <c r="A1590" t="s">
        <v>62</v>
      </c>
      <c r="B1590" t="s">
        <v>39</v>
      </c>
      <c r="C1590" t="s">
        <v>73</v>
      </c>
      <c r="D1590" t="s">
        <v>74</v>
      </c>
      <c r="E1590" t="s">
        <v>85</v>
      </c>
      <c r="F1590">
        <f>VLOOKUP(Template!A1590,Female!A:G,7,0)</f>
        <v>16.2</v>
      </c>
    </row>
    <row r="1591" spans="1:6" x14ac:dyDescent="0.3">
      <c r="A1591" t="s">
        <v>62</v>
      </c>
      <c r="B1591" t="s">
        <v>39</v>
      </c>
      <c r="C1591" t="s">
        <v>73</v>
      </c>
      <c r="D1591" t="s">
        <v>74</v>
      </c>
      <c r="E1591" t="s">
        <v>86</v>
      </c>
      <c r="F1591">
        <f>VLOOKUP(Template!A1591,Female!A:H,8,0)</f>
        <v>2.5</v>
      </c>
    </row>
    <row r="1592" spans="1:6" x14ac:dyDescent="0.3">
      <c r="A1592" t="s">
        <v>62</v>
      </c>
      <c r="B1592" t="s">
        <v>39</v>
      </c>
      <c r="C1592" t="s">
        <v>73</v>
      </c>
      <c r="D1592" t="s">
        <v>75</v>
      </c>
      <c r="E1592" t="s">
        <v>87</v>
      </c>
      <c r="F1592">
        <f>VLOOKUP(Template!A1592,Female!A:I,9,0)</f>
        <v>3.9</v>
      </c>
    </row>
    <row r="1593" spans="1:6" x14ac:dyDescent="0.3">
      <c r="A1593" t="s">
        <v>62</v>
      </c>
      <c r="B1593" t="s">
        <v>39</v>
      </c>
      <c r="C1593" t="s">
        <v>73</v>
      </c>
      <c r="D1593" t="s">
        <v>75</v>
      </c>
      <c r="E1593" t="s">
        <v>88</v>
      </c>
      <c r="F1593">
        <f>VLOOKUP(Template!A1593,Female!A:J,10,0)</f>
        <v>1.4</v>
      </c>
    </row>
    <row r="1594" spans="1:6" x14ac:dyDescent="0.3">
      <c r="A1594" t="s">
        <v>62</v>
      </c>
      <c r="B1594" t="s">
        <v>39</v>
      </c>
      <c r="C1594" t="s">
        <v>73</v>
      </c>
      <c r="D1594" t="s">
        <v>75</v>
      </c>
      <c r="E1594" t="s">
        <v>89</v>
      </c>
      <c r="F1594">
        <f>VLOOKUP(Template!A1594,Female!A:K,11,0)</f>
        <v>6.8</v>
      </c>
    </row>
    <row r="1595" spans="1:6" x14ac:dyDescent="0.3">
      <c r="A1595" t="s">
        <v>62</v>
      </c>
      <c r="B1595" t="s">
        <v>39</v>
      </c>
      <c r="C1595" t="s">
        <v>73</v>
      </c>
      <c r="D1595" t="s">
        <v>75</v>
      </c>
      <c r="E1595" t="s">
        <v>90</v>
      </c>
      <c r="F1595">
        <f>VLOOKUP(Template!A1595,Female!A:L,12,0)</f>
        <v>1.8</v>
      </c>
    </row>
    <row r="1596" spans="1:6" x14ac:dyDescent="0.3">
      <c r="A1596" t="s">
        <v>62</v>
      </c>
      <c r="B1596" t="s">
        <v>39</v>
      </c>
      <c r="C1596" t="s">
        <v>73</v>
      </c>
      <c r="D1596" t="s">
        <v>74</v>
      </c>
      <c r="E1596" t="s">
        <v>91</v>
      </c>
      <c r="F1596">
        <f>VLOOKUP(Template!A1596,Female!A:M,13,0)</f>
        <v>7.3</v>
      </c>
    </row>
    <row r="1597" spans="1:6" x14ac:dyDescent="0.3">
      <c r="A1597" t="s">
        <v>62</v>
      </c>
      <c r="B1597" t="s">
        <v>39</v>
      </c>
      <c r="C1597" t="s">
        <v>73</v>
      </c>
      <c r="D1597" t="s">
        <v>74</v>
      </c>
      <c r="E1597" t="s">
        <v>92</v>
      </c>
      <c r="F1597">
        <f>VLOOKUP(Template!A1597,Female!A:N,14,0)</f>
        <v>0.6</v>
      </c>
    </row>
    <row r="1598" spans="1:6" x14ac:dyDescent="0.3">
      <c r="A1598" t="s">
        <v>62</v>
      </c>
      <c r="B1598" t="s">
        <v>39</v>
      </c>
      <c r="C1598" t="s">
        <v>73</v>
      </c>
      <c r="D1598" t="s">
        <v>74</v>
      </c>
      <c r="E1598" t="s">
        <v>93</v>
      </c>
      <c r="F1598">
        <f>VLOOKUP(Template!A1598,Female!A:O,15,0)</f>
        <v>2.7</v>
      </c>
    </row>
    <row r="1599" spans="1:6" x14ac:dyDescent="0.3">
      <c r="A1599" t="s">
        <v>62</v>
      </c>
      <c r="B1599" t="s">
        <v>39</v>
      </c>
      <c r="C1599" t="s">
        <v>73</v>
      </c>
      <c r="D1599" t="s">
        <v>74</v>
      </c>
      <c r="E1599" t="s">
        <v>94</v>
      </c>
      <c r="F1599">
        <f>VLOOKUP(Template!A1599,Female!A:P,16,0)</f>
        <v>0.1</v>
      </c>
    </row>
    <row r="1600" spans="1:6" x14ac:dyDescent="0.3">
      <c r="A1600" t="s">
        <v>62</v>
      </c>
      <c r="B1600" t="s">
        <v>39</v>
      </c>
      <c r="C1600" t="s">
        <v>73</v>
      </c>
      <c r="D1600" t="s">
        <v>95</v>
      </c>
      <c r="E1600" t="s">
        <v>98</v>
      </c>
      <c r="F1600">
        <f>VLOOKUP(Template!A1600,Female!A:Q,17,0)</f>
        <v>5.3</v>
      </c>
    </row>
    <row r="1601" spans="1:6" x14ac:dyDescent="0.3">
      <c r="A1601" t="s">
        <v>62</v>
      </c>
      <c r="B1601" t="s">
        <v>39</v>
      </c>
      <c r="C1601" t="s">
        <v>73</v>
      </c>
      <c r="D1601" t="s">
        <v>95</v>
      </c>
      <c r="E1601" t="s">
        <v>97</v>
      </c>
      <c r="F1601">
        <f>VLOOKUP(Template!A1601,Female!A:R,18,0)</f>
        <v>1.2</v>
      </c>
    </row>
    <row r="1602" spans="1:6" x14ac:dyDescent="0.3">
      <c r="A1602" t="s">
        <v>62</v>
      </c>
      <c r="B1602" t="s">
        <v>39</v>
      </c>
      <c r="C1602" t="s">
        <v>73</v>
      </c>
      <c r="D1602" t="s">
        <v>95</v>
      </c>
      <c r="E1602" t="s">
        <v>99</v>
      </c>
      <c r="F1602">
        <f>VLOOKUP(Template!A1602,Female!A:S,19,0)</f>
        <v>0.8</v>
      </c>
    </row>
    <row r="1603" spans="1:6" x14ac:dyDescent="0.3">
      <c r="A1603" t="s">
        <v>62</v>
      </c>
      <c r="B1603" t="s">
        <v>39</v>
      </c>
      <c r="C1603" t="s">
        <v>73</v>
      </c>
      <c r="D1603" t="s">
        <v>95</v>
      </c>
      <c r="E1603" t="s">
        <v>96</v>
      </c>
      <c r="F1603">
        <f>VLOOKUP(Template!A1603,Female!A:T,20,0)</f>
        <v>0.2</v>
      </c>
    </row>
    <row r="1604" spans="1:6" x14ac:dyDescent="0.3">
      <c r="A1604" t="s">
        <v>62</v>
      </c>
      <c r="B1604" t="s">
        <v>39</v>
      </c>
      <c r="C1604" t="s">
        <v>100</v>
      </c>
      <c r="D1604" t="s">
        <v>101</v>
      </c>
      <c r="E1604" t="s">
        <v>81</v>
      </c>
      <c r="F1604">
        <f>VLOOKUP(Template!A1604,Female!A:U,21,0)</f>
        <v>13.9</v>
      </c>
    </row>
    <row r="1605" spans="1:6" x14ac:dyDescent="0.3">
      <c r="A1605" t="s">
        <v>62</v>
      </c>
      <c r="B1605" t="s">
        <v>39</v>
      </c>
      <c r="C1605" t="s">
        <v>100</v>
      </c>
      <c r="D1605" t="s">
        <v>101</v>
      </c>
      <c r="E1605" t="s">
        <v>82</v>
      </c>
      <c r="F1605">
        <f>VLOOKUP(Template!A1605,Female!A:V,22,0)</f>
        <v>2.4</v>
      </c>
    </row>
    <row r="1606" spans="1:6" x14ac:dyDescent="0.3">
      <c r="A1606" t="s">
        <v>62</v>
      </c>
      <c r="B1606" t="s">
        <v>39</v>
      </c>
      <c r="C1606" t="s">
        <v>100</v>
      </c>
      <c r="D1606" t="s">
        <v>101</v>
      </c>
      <c r="E1606" t="s">
        <v>102</v>
      </c>
      <c r="F1606">
        <f>VLOOKUP(Template!A1606,Female!A:W,23,0)</f>
        <v>8.9</v>
      </c>
    </row>
    <row r="1607" spans="1:6" x14ac:dyDescent="0.3">
      <c r="A1607" t="s">
        <v>62</v>
      </c>
      <c r="B1607" t="s">
        <v>39</v>
      </c>
      <c r="C1607" t="s">
        <v>100</v>
      </c>
      <c r="D1607" t="s">
        <v>101</v>
      </c>
      <c r="E1607" t="s">
        <v>103</v>
      </c>
      <c r="F1607">
        <f>VLOOKUP(Template!A1607,Female!A:X,24,0)</f>
        <v>2.4</v>
      </c>
    </row>
    <row r="1608" spans="1:6" x14ac:dyDescent="0.3">
      <c r="A1608" t="s">
        <v>62</v>
      </c>
      <c r="B1608" t="s">
        <v>39</v>
      </c>
      <c r="C1608" t="s">
        <v>100</v>
      </c>
      <c r="D1608" t="s">
        <v>101</v>
      </c>
      <c r="E1608" t="s">
        <v>104</v>
      </c>
      <c r="F1608">
        <f>VLOOKUP(Template!A1608,Female!A:Y,25,0)</f>
        <v>8</v>
      </c>
    </row>
    <row r="1609" spans="1:6" x14ac:dyDescent="0.3">
      <c r="A1609" t="s">
        <v>62</v>
      </c>
      <c r="B1609" t="s">
        <v>39</v>
      </c>
      <c r="C1609" t="s">
        <v>100</v>
      </c>
      <c r="D1609" t="s">
        <v>101</v>
      </c>
      <c r="E1609" t="s">
        <v>105</v>
      </c>
      <c r="F1609">
        <f>VLOOKUP(Template!A1609,Female!A:Z,26,0)</f>
        <v>2.5</v>
      </c>
    </row>
    <row r="1610" spans="1:6" x14ac:dyDescent="0.3">
      <c r="A1610" t="s">
        <v>62</v>
      </c>
      <c r="B1610" t="s">
        <v>39</v>
      </c>
      <c r="C1610" t="s">
        <v>76</v>
      </c>
      <c r="D1610" t="s">
        <v>78</v>
      </c>
      <c r="E1610" t="s">
        <v>102</v>
      </c>
      <c r="F1610">
        <f>VLOOKUP(Template!A1610,Female!A:AA,27,0)</f>
        <v>19</v>
      </c>
    </row>
    <row r="1611" spans="1:6" x14ac:dyDescent="0.3">
      <c r="A1611" t="s">
        <v>62</v>
      </c>
      <c r="B1611" t="s">
        <v>39</v>
      </c>
      <c r="C1611" t="s">
        <v>76</v>
      </c>
      <c r="D1611" t="s">
        <v>79</v>
      </c>
      <c r="E1611" t="s">
        <v>102</v>
      </c>
      <c r="F1611">
        <f>VLOOKUP(Template!A1611,Female!A:AB,28,0)</f>
        <v>17.2</v>
      </c>
    </row>
    <row r="1612" spans="1:6" x14ac:dyDescent="0.3">
      <c r="A1612" t="s">
        <v>62</v>
      </c>
      <c r="B1612" t="s">
        <v>39</v>
      </c>
      <c r="C1612" t="s">
        <v>76</v>
      </c>
      <c r="D1612" t="s">
        <v>77</v>
      </c>
      <c r="E1612" t="s">
        <v>102</v>
      </c>
      <c r="F1612">
        <f>VLOOKUP(Template!A1612,Female!A:AC,29,0)</f>
        <v>18.100000000000001</v>
      </c>
    </row>
    <row r="1613" spans="1:6" x14ac:dyDescent="0.3">
      <c r="A1613" t="s">
        <v>62</v>
      </c>
      <c r="B1613" t="s">
        <v>39</v>
      </c>
      <c r="C1613" t="s">
        <v>76</v>
      </c>
      <c r="D1613" t="s">
        <v>78</v>
      </c>
      <c r="E1613" t="s">
        <v>103</v>
      </c>
      <c r="F1613">
        <f>VLOOKUP(Template!A1613,Female!A:AD,30,0)</f>
        <v>2.6</v>
      </c>
    </row>
    <row r="1614" spans="1:6" x14ac:dyDescent="0.3">
      <c r="A1614" t="s">
        <v>62</v>
      </c>
      <c r="B1614" t="s">
        <v>39</v>
      </c>
      <c r="C1614" t="s">
        <v>76</v>
      </c>
      <c r="D1614" t="s">
        <v>79</v>
      </c>
      <c r="E1614" t="s">
        <v>103</v>
      </c>
      <c r="F1614">
        <f>VLOOKUP(Template!A1614,Female!A:AE,31,0)</f>
        <v>1.5</v>
      </c>
    </row>
    <row r="1615" spans="1:6" x14ac:dyDescent="0.3">
      <c r="A1615" t="s">
        <v>62</v>
      </c>
      <c r="B1615" t="s">
        <v>39</v>
      </c>
      <c r="C1615" t="s">
        <v>76</v>
      </c>
      <c r="D1615" t="s">
        <v>77</v>
      </c>
      <c r="E1615" t="s">
        <v>103</v>
      </c>
      <c r="F1615">
        <f>VLOOKUP(Template!A1615,Female!A:AF,32,0)</f>
        <v>2.1</v>
      </c>
    </row>
    <row r="1616" spans="1:6" x14ac:dyDescent="0.3">
      <c r="A1616" t="s">
        <v>62</v>
      </c>
      <c r="B1616" t="s">
        <v>39</v>
      </c>
      <c r="C1616" t="s">
        <v>76</v>
      </c>
      <c r="D1616" t="s">
        <v>78</v>
      </c>
      <c r="E1616" t="s">
        <v>104</v>
      </c>
      <c r="F1616">
        <f>VLOOKUP(Template!A1615,Female!A:AG,33,0)</f>
        <v>6.9</v>
      </c>
    </row>
    <row r="1617" spans="1:6" x14ac:dyDescent="0.3">
      <c r="A1617" t="s">
        <v>62</v>
      </c>
      <c r="B1617" t="s">
        <v>39</v>
      </c>
      <c r="C1617" t="s">
        <v>76</v>
      </c>
      <c r="D1617" t="s">
        <v>79</v>
      </c>
      <c r="E1617" t="s">
        <v>104</v>
      </c>
      <c r="F1617">
        <f>VLOOKUP(Template!A1615,Female!A:AH,34,0)</f>
        <v>6.3</v>
      </c>
    </row>
    <row r="1618" spans="1:6" x14ac:dyDescent="0.3">
      <c r="A1618" t="s">
        <v>62</v>
      </c>
      <c r="B1618" t="s">
        <v>39</v>
      </c>
      <c r="C1618" t="s">
        <v>76</v>
      </c>
      <c r="D1618" t="s">
        <v>77</v>
      </c>
      <c r="E1618" t="s">
        <v>104</v>
      </c>
      <c r="F1618">
        <f>VLOOKUP(Template!A1616,Female!A:AI,35,0)</f>
        <v>6.6</v>
      </c>
    </row>
    <row r="1619" spans="1:6" x14ac:dyDescent="0.3">
      <c r="A1619" t="s">
        <v>62</v>
      </c>
      <c r="B1619" t="s">
        <v>39</v>
      </c>
      <c r="C1619" t="s">
        <v>76</v>
      </c>
      <c r="D1619" t="s">
        <v>78</v>
      </c>
      <c r="E1619" t="s">
        <v>105</v>
      </c>
      <c r="F1619">
        <f>VLOOKUP(Template!A1617,Female!A:AJ,36,0)</f>
        <v>2.8</v>
      </c>
    </row>
    <row r="1620" spans="1:6" x14ac:dyDescent="0.3">
      <c r="A1620" t="s">
        <v>62</v>
      </c>
      <c r="B1620" t="s">
        <v>39</v>
      </c>
      <c r="C1620" t="s">
        <v>76</v>
      </c>
      <c r="D1620" t="s">
        <v>79</v>
      </c>
      <c r="E1620" t="s">
        <v>105</v>
      </c>
      <c r="F1620">
        <f>VLOOKUP(Template!A1618,Female!A:AK,37,0)</f>
        <v>2</v>
      </c>
    </row>
    <row r="1621" spans="1:6" x14ac:dyDescent="0.3">
      <c r="A1621" t="s">
        <v>62</v>
      </c>
      <c r="B1621" t="s">
        <v>39</v>
      </c>
      <c r="C1621" t="s">
        <v>76</v>
      </c>
      <c r="D1621" t="s">
        <v>77</v>
      </c>
      <c r="E1621" t="s">
        <v>105</v>
      </c>
      <c r="F1621">
        <f>VLOOKUP(Template!A1619,Female!A:AL,38,0)</f>
        <v>2.4</v>
      </c>
    </row>
    <row r="1622" spans="1:6" x14ac:dyDescent="0.3">
      <c r="A1622" t="s">
        <v>62</v>
      </c>
      <c r="B1622" t="s">
        <v>40</v>
      </c>
      <c r="C1622" t="s">
        <v>73</v>
      </c>
      <c r="D1622" t="s">
        <v>74</v>
      </c>
      <c r="E1622" t="s">
        <v>81</v>
      </c>
      <c r="F1622">
        <f>VLOOKUP(Template!A1622,Male!A:C,3,0)</f>
        <v>28.6</v>
      </c>
    </row>
    <row r="1623" spans="1:6" x14ac:dyDescent="0.3">
      <c r="A1623" t="s">
        <v>62</v>
      </c>
      <c r="B1623" t="s">
        <v>40</v>
      </c>
      <c r="C1623" t="s">
        <v>73</v>
      </c>
      <c r="D1623" t="s">
        <v>74</v>
      </c>
      <c r="E1623" t="s">
        <v>82</v>
      </c>
      <c r="F1623">
        <f>VLOOKUP(Template!A1623,Male!A:D,4,0)</f>
        <v>10.5</v>
      </c>
    </row>
    <row r="1624" spans="1:6" x14ac:dyDescent="0.3">
      <c r="A1624" t="s">
        <v>62</v>
      </c>
      <c r="B1624" t="s">
        <v>40</v>
      </c>
      <c r="C1624" t="s">
        <v>73</v>
      </c>
      <c r="D1624" t="s">
        <v>74</v>
      </c>
      <c r="E1624" t="s">
        <v>83</v>
      </c>
      <c r="F1624">
        <f>VLOOKUP(Template!A1624,Male!A:E,5,0)</f>
        <v>9</v>
      </c>
    </row>
    <row r="1625" spans="1:6" x14ac:dyDescent="0.3">
      <c r="A1625" t="s">
        <v>62</v>
      </c>
      <c r="B1625" t="s">
        <v>40</v>
      </c>
      <c r="C1625" t="s">
        <v>73</v>
      </c>
      <c r="D1625" t="s">
        <v>74</v>
      </c>
      <c r="E1625" t="s">
        <v>84</v>
      </c>
      <c r="F1625">
        <f>VLOOKUP(Template!A1625,Male!A:F,6,0)</f>
        <v>3</v>
      </c>
    </row>
    <row r="1626" spans="1:6" x14ac:dyDescent="0.3">
      <c r="A1626" t="s">
        <v>62</v>
      </c>
      <c r="B1626" t="s">
        <v>40</v>
      </c>
      <c r="C1626" t="s">
        <v>73</v>
      </c>
      <c r="D1626" t="s">
        <v>74</v>
      </c>
      <c r="E1626" t="s">
        <v>85</v>
      </c>
      <c r="F1626">
        <f>VLOOKUP(Template!A1626,Male!A:G,7,0)</f>
        <v>22.9</v>
      </c>
    </row>
    <row r="1627" spans="1:6" x14ac:dyDescent="0.3">
      <c r="A1627" t="s">
        <v>62</v>
      </c>
      <c r="B1627" t="s">
        <v>40</v>
      </c>
      <c r="C1627" t="s">
        <v>73</v>
      </c>
      <c r="D1627" t="s">
        <v>74</v>
      </c>
      <c r="E1627" t="s">
        <v>86</v>
      </c>
      <c r="F1627">
        <f>VLOOKUP(Template!A1627,Male!A:H,8,0)</f>
        <v>6.9</v>
      </c>
    </row>
    <row r="1628" spans="1:6" x14ac:dyDescent="0.3">
      <c r="A1628" t="s">
        <v>62</v>
      </c>
      <c r="B1628" t="s">
        <v>40</v>
      </c>
      <c r="C1628" t="s">
        <v>73</v>
      </c>
      <c r="D1628" t="s">
        <v>75</v>
      </c>
      <c r="E1628" t="s">
        <v>87</v>
      </c>
      <c r="F1628">
        <f>VLOOKUP(Template!A1628,Male!A:I,9,0)</f>
        <v>3.6</v>
      </c>
    </row>
    <row r="1629" spans="1:6" x14ac:dyDescent="0.3">
      <c r="A1629" t="s">
        <v>62</v>
      </c>
      <c r="B1629" t="s">
        <v>40</v>
      </c>
      <c r="C1629" t="s">
        <v>73</v>
      </c>
      <c r="D1629" t="s">
        <v>75</v>
      </c>
      <c r="E1629" t="s">
        <v>88</v>
      </c>
      <c r="F1629">
        <f>VLOOKUP(Template!A1629,Male!A:J,10,0)</f>
        <v>0.8</v>
      </c>
    </row>
    <row r="1630" spans="1:6" x14ac:dyDescent="0.3">
      <c r="A1630" t="s">
        <v>62</v>
      </c>
      <c r="B1630" t="s">
        <v>40</v>
      </c>
      <c r="C1630" t="s">
        <v>73</v>
      </c>
      <c r="D1630" t="s">
        <v>75</v>
      </c>
      <c r="E1630" t="s">
        <v>89</v>
      </c>
      <c r="F1630">
        <f>VLOOKUP(Template!A1630,Male!A:K,11,0)</f>
        <v>11.8</v>
      </c>
    </row>
    <row r="1631" spans="1:6" x14ac:dyDescent="0.3">
      <c r="A1631" t="s">
        <v>62</v>
      </c>
      <c r="B1631" t="s">
        <v>40</v>
      </c>
      <c r="C1631" t="s">
        <v>73</v>
      </c>
      <c r="D1631" t="s">
        <v>75</v>
      </c>
      <c r="E1631" t="s">
        <v>90</v>
      </c>
      <c r="F1631">
        <f>VLOOKUP(Template!A1631,Male!A:L,12,0)</f>
        <v>1.4</v>
      </c>
    </row>
    <row r="1632" spans="1:6" x14ac:dyDescent="0.3">
      <c r="A1632" t="s">
        <v>62</v>
      </c>
      <c r="B1632" t="s">
        <v>40</v>
      </c>
      <c r="C1632" t="s">
        <v>73</v>
      </c>
      <c r="D1632" t="s">
        <v>74</v>
      </c>
      <c r="E1632" t="s">
        <v>91</v>
      </c>
      <c r="F1632">
        <f>VLOOKUP(Template!A1632,Male!A:M,13,0)</f>
        <v>7.3</v>
      </c>
    </row>
    <row r="1633" spans="1:6" x14ac:dyDescent="0.3">
      <c r="A1633" t="s">
        <v>62</v>
      </c>
      <c r="B1633" t="s">
        <v>40</v>
      </c>
      <c r="C1633" t="s">
        <v>73</v>
      </c>
      <c r="D1633" t="s">
        <v>74</v>
      </c>
      <c r="E1633" t="s">
        <v>92</v>
      </c>
      <c r="F1633">
        <f>VLOOKUP(Template!A1633,Male!A:N,14,0)</f>
        <v>1.2</v>
      </c>
    </row>
    <row r="1634" spans="1:6" x14ac:dyDescent="0.3">
      <c r="A1634" t="s">
        <v>62</v>
      </c>
      <c r="B1634" t="s">
        <v>40</v>
      </c>
      <c r="C1634" t="s">
        <v>73</v>
      </c>
      <c r="D1634" t="s">
        <v>74</v>
      </c>
      <c r="E1634" t="s">
        <v>93</v>
      </c>
      <c r="F1634">
        <f>VLOOKUP(Template!A1634,Male!A:O,15,0)</f>
        <v>2.2000000000000002</v>
      </c>
    </row>
    <row r="1635" spans="1:6" x14ac:dyDescent="0.3">
      <c r="A1635" t="s">
        <v>62</v>
      </c>
      <c r="B1635" t="s">
        <v>40</v>
      </c>
      <c r="C1635" t="s">
        <v>73</v>
      </c>
      <c r="D1635" t="s">
        <v>74</v>
      </c>
      <c r="E1635" t="s">
        <v>94</v>
      </c>
      <c r="F1635">
        <f>VLOOKUP(Template!A1635,Male!A:P,16,0)</f>
        <v>0</v>
      </c>
    </row>
    <row r="1636" spans="1:6" x14ac:dyDescent="0.3">
      <c r="A1636" t="s">
        <v>62</v>
      </c>
      <c r="B1636" t="s">
        <v>40</v>
      </c>
      <c r="C1636" t="s">
        <v>73</v>
      </c>
      <c r="D1636" t="s">
        <v>95</v>
      </c>
      <c r="E1636" t="s">
        <v>98</v>
      </c>
      <c r="F1636">
        <f>VLOOKUP(Template!A1636,Male!A:Q,17,0)</f>
        <v>4.5</v>
      </c>
    </row>
    <row r="1637" spans="1:6" x14ac:dyDescent="0.3">
      <c r="A1637" t="s">
        <v>62</v>
      </c>
      <c r="B1637" t="s">
        <v>40</v>
      </c>
      <c r="C1637" t="s">
        <v>73</v>
      </c>
      <c r="D1637" t="s">
        <v>95</v>
      </c>
      <c r="E1637" t="s">
        <v>97</v>
      </c>
      <c r="F1637">
        <f>VLOOKUP(Template!A1637,Male!A:R,18,0)</f>
        <v>1.1000000000000001</v>
      </c>
    </row>
    <row r="1638" spans="1:6" x14ac:dyDescent="0.3">
      <c r="A1638" t="s">
        <v>62</v>
      </c>
      <c r="B1638" t="s">
        <v>40</v>
      </c>
      <c r="C1638" t="s">
        <v>73</v>
      </c>
      <c r="D1638" t="s">
        <v>95</v>
      </c>
      <c r="E1638" t="s">
        <v>99</v>
      </c>
      <c r="F1638">
        <f>VLOOKUP(Template!A1638,Male!A:S,19,0)</f>
        <v>3.6</v>
      </c>
    </row>
    <row r="1639" spans="1:6" x14ac:dyDescent="0.3">
      <c r="A1639" t="s">
        <v>62</v>
      </c>
      <c r="B1639" t="s">
        <v>40</v>
      </c>
      <c r="C1639" t="s">
        <v>73</v>
      </c>
      <c r="D1639" t="s">
        <v>95</v>
      </c>
      <c r="E1639" t="s">
        <v>96</v>
      </c>
      <c r="F1639">
        <f>VLOOKUP(Template!A1639,Male!A:T,20,0)</f>
        <v>0</v>
      </c>
    </row>
    <row r="1640" spans="1:6" x14ac:dyDescent="0.3">
      <c r="A1640" t="s">
        <v>62</v>
      </c>
      <c r="B1640" t="s">
        <v>40</v>
      </c>
      <c r="C1640" t="s">
        <v>100</v>
      </c>
      <c r="D1640" t="s">
        <v>101</v>
      </c>
      <c r="E1640" t="s">
        <v>81</v>
      </c>
      <c r="F1640">
        <f>VLOOKUP(Template!A1640,Male!A:U,21,0)</f>
        <v>11.2</v>
      </c>
    </row>
    <row r="1641" spans="1:6" x14ac:dyDescent="0.3">
      <c r="A1641" t="s">
        <v>62</v>
      </c>
      <c r="B1641" t="s">
        <v>40</v>
      </c>
      <c r="C1641" t="s">
        <v>100</v>
      </c>
      <c r="D1641" t="s">
        <v>101</v>
      </c>
      <c r="E1641" t="s">
        <v>82</v>
      </c>
      <c r="F1641">
        <f>VLOOKUP(Template!A1641,Male!A:V,22,0)</f>
        <v>2.6</v>
      </c>
    </row>
    <row r="1642" spans="1:6" x14ac:dyDescent="0.3">
      <c r="A1642" t="s">
        <v>62</v>
      </c>
      <c r="B1642" t="s">
        <v>40</v>
      </c>
      <c r="C1642" t="s">
        <v>100</v>
      </c>
      <c r="D1642" t="s">
        <v>101</v>
      </c>
      <c r="E1642" t="s">
        <v>102</v>
      </c>
      <c r="F1642">
        <f>VLOOKUP(Template!A1642,Male!A:W,23,0)</f>
        <v>14</v>
      </c>
    </row>
    <row r="1643" spans="1:6" x14ac:dyDescent="0.3">
      <c r="A1643" t="s">
        <v>62</v>
      </c>
      <c r="B1643" t="s">
        <v>40</v>
      </c>
      <c r="C1643" t="s">
        <v>100</v>
      </c>
      <c r="D1643" t="s">
        <v>101</v>
      </c>
      <c r="E1643" t="s">
        <v>103</v>
      </c>
      <c r="F1643">
        <f>VLOOKUP(Template!A1643,Male!A:X,24,0)</f>
        <v>2.1</v>
      </c>
    </row>
    <row r="1644" spans="1:6" x14ac:dyDescent="0.3">
      <c r="A1644" t="s">
        <v>62</v>
      </c>
      <c r="B1644" t="s">
        <v>40</v>
      </c>
      <c r="C1644" t="s">
        <v>100</v>
      </c>
      <c r="D1644" t="s">
        <v>101</v>
      </c>
      <c r="E1644" t="s">
        <v>104</v>
      </c>
      <c r="F1644">
        <f>VLOOKUP(Template!A1644,Male!A:Y,25,0)</f>
        <v>7.9</v>
      </c>
    </row>
    <row r="1645" spans="1:6" x14ac:dyDescent="0.3">
      <c r="A1645" t="s">
        <v>62</v>
      </c>
      <c r="B1645" t="s">
        <v>40</v>
      </c>
      <c r="C1645" t="s">
        <v>100</v>
      </c>
      <c r="D1645" t="s">
        <v>101</v>
      </c>
      <c r="E1645" t="s">
        <v>105</v>
      </c>
      <c r="F1645">
        <f>VLOOKUP(Template!A1645,Male!A:Z,26,0)</f>
        <v>3</v>
      </c>
    </row>
    <row r="1646" spans="1:6" x14ac:dyDescent="0.3">
      <c r="A1646" t="s">
        <v>62</v>
      </c>
      <c r="B1646" t="s">
        <v>40</v>
      </c>
      <c r="C1646" t="s">
        <v>76</v>
      </c>
      <c r="D1646" t="s">
        <v>78</v>
      </c>
      <c r="E1646" t="s">
        <v>102</v>
      </c>
      <c r="F1646">
        <f>VLOOKUP(Template!A1646,Male!A:AA,27,0)</f>
        <v>21.4</v>
      </c>
    </row>
    <row r="1647" spans="1:6" x14ac:dyDescent="0.3">
      <c r="A1647" t="s">
        <v>62</v>
      </c>
      <c r="B1647" t="s">
        <v>40</v>
      </c>
      <c r="C1647" t="s">
        <v>76</v>
      </c>
      <c r="D1647" t="s">
        <v>79</v>
      </c>
      <c r="E1647" t="s">
        <v>102</v>
      </c>
      <c r="F1647">
        <f>VLOOKUP(Template!A1647,Male!A:AB,28,0)</f>
        <v>13</v>
      </c>
    </row>
    <row r="1648" spans="1:6" x14ac:dyDescent="0.3">
      <c r="A1648" t="s">
        <v>62</v>
      </c>
      <c r="B1648" t="s">
        <v>40</v>
      </c>
      <c r="C1648" t="s">
        <v>76</v>
      </c>
      <c r="D1648" t="s">
        <v>77</v>
      </c>
      <c r="E1648" t="s">
        <v>102</v>
      </c>
      <c r="F1648">
        <f>VLOOKUP(Template!A1648,Male!A:AC,29,0)</f>
        <v>17.600000000000001</v>
      </c>
    </row>
    <row r="1649" spans="1:6" x14ac:dyDescent="0.3">
      <c r="A1649" t="s">
        <v>62</v>
      </c>
      <c r="B1649" t="s">
        <v>40</v>
      </c>
      <c r="C1649" t="s">
        <v>76</v>
      </c>
      <c r="D1649" t="s">
        <v>78</v>
      </c>
      <c r="E1649" t="s">
        <v>103</v>
      </c>
      <c r="F1649">
        <f>VLOOKUP(Template!A1649,Male!A:AD,30,0)</f>
        <v>5.5</v>
      </c>
    </row>
    <row r="1650" spans="1:6" x14ac:dyDescent="0.3">
      <c r="A1650" t="s">
        <v>62</v>
      </c>
      <c r="B1650" t="s">
        <v>40</v>
      </c>
      <c r="C1650" t="s">
        <v>76</v>
      </c>
      <c r="D1650" t="s">
        <v>79</v>
      </c>
      <c r="E1650" t="s">
        <v>103</v>
      </c>
      <c r="F1650">
        <f>VLOOKUP(Template!A1650,Male!A:AE,31,0)</f>
        <v>1.4</v>
      </c>
    </row>
    <row r="1651" spans="1:6" x14ac:dyDescent="0.3">
      <c r="A1651" t="s">
        <v>62</v>
      </c>
      <c r="B1651" t="s">
        <v>40</v>
      </c>
      <c r="C1651" t="s">
        <v>76</v>
      </c>
      <c r="D1651" t="s">
        <v>77</v>
      </c>
      <c r="E1651" t="s">
        <v>103</v>
      </c>
      <c r="F1651">
        <f>VLOOKUP(Template!A1651,Male!A:AF,32,0)</f>
        <v>3.6</v>
      </c>
    </row>
    <row r="1652" spans="1:6" x14ac:dyDescent="0.3">
      <c r="A1652" t="s">
        <v>62</v>
      </c>
      <c r="B1652" t="s">
        <v>40</v>
      </c>
      <c r="C1652" t="s">
        <v>76</v>
      </c>
      <c r="D1652" t="s">
        <v>78</v>
      </c>
      <c r="E1652" t="s">
        <v>104</v>
      </c>
      <c r="F1652">
        <f>VLOOKUP(Template!A1651,Male!A:AG,33,0)</f>
        <v>12.3</v>
      </c>
    </row>
    <row r="1653" spans="1:6" x14ac:dyDescent="0.3">
      <c r="A1653" t="s">
        <v>62</v>
      </c>
      <c r="B1653" t="s">
        <v>40</v>
      </c>
      <c r="C1653" t="s">
        <v>76</v>
      </c>
      <c r="D1653" t="s">
        <v>79</v>
      </c>
      <c r="E1653" t="s">
        <v>104</v>
      </c>
      <c r="F1653">
        <f>VLOOKUP(Template!A1651,Male!A:AH,34,0)</f>
        <v>10.1</v>
      </c>
    </row>
    <row r="1654" spans="1:6" x14ac:dyDescent="0.3">
      <c r="A1654" t="s">
        <v>62</v>
      </c>
      <c r="B1654" t="s">
        <v>40</v>
      </c>
      <c r="C1654" t="s">
        <v>76</v>
      </c>
      <c r="D1654" t="s">
        <v>77</v>
      </c>
      <c r="E1654" t="s">
        <v>104</v>
      </c>
      <c r="F1654">
        <f>VLOOKUP(Template!A1652,Male!A:AI,35,0)</f>
        <v>11.3</v>
      </c>
    </row>
    <row r="1655" spans="1:6" x14ac:dyDescent="0.3">
      <c r="A1655" t="s">
        <v>62</v>
      </c>
      <c r="B1655" t="s">
        <v>40</v>
      </c>
      <c r="C1655" t="s">
        <v>76</v>
      </c>
      <c r="D1655" t="s">
        <v>78</v>
      </c>
      <c r="E1655" t="s">
        <v>105</v>
      </c>
      <c r="F1655">
        <f>VLOOKUP(Template!A1653,Male!A:AJ,36,0)</f>
        <v>2.7</v>
      </c>
    </row>
    <row r="1656" spans="1:6" x14ac:dyDescent="0.3">
      <c r="A1656" t="s">
        <v>62</v>
      </c>
      <c r="B1656" t="s">
        <v>40</v>
      </c>
      <c r="C1656" t="s">
        <v>76</v>
      </c>
      <c r="D1656" t="s">
        <v>79</v>
      </c>
      <c r="E1656" t="s">
        <v>105</v>
      </c>
      <c r="F1656">
        <f>VLOOKUP(Template!A1654,Male!A:AK,37,0)</f>
        <v>2.9</v>
      </c>
    </row>
    <row r="1657" spans="1:6" x14ac:dyDescent="0.3">
      <c r="A1657" t="s">
        <v>62</v>
      </c>
      <c r="B1657" t="s">
        <v>40</v>
      </c>
      <c r="C1657" t="s">
        <v>76</v>
      </c>
      <c r="D1657" t="s">
        <v>77</v>
      </c>
      <c r="E1657" t="s">
        <v>105</v>
      </c>
      <c r="F1657">
        <f>VLOOKUP(Template!A1655,Male!A:AL,38,0)</f>
        <v>2.8</v>
      </c>
    </row>
    <row r="1658" spans="1:6" x14ac:dyDescent="0.3">
      <c r="A1658" t="s">
        <v>63</v>
      </c>
      <c r="B1658" t="s">
        <v>39</v>
      </c>
      <c r="C1658" t="s">
        <v>73</v>
      </c>
      <c r="D1658" t="s">
        <v>74</v>
      </c>
      <c r="E1658" t="s">
        <v>81</v>
      </c>
      <c r="F1658">
        <f>VLOOKUP(Template!A1658,Female!A:C,3,0)</f>
        <v>32.4</v>
      </c>
    </row>
    <row r="1659" spans="1:6" x14ac:dyDescent="0.3">
      <c r="A1659" t="s">
        <v>63</v>
      </c>
      <c r="B1659" t="s">
        <v>39</v>
      </c>
      <c r="C1659" t="s">
        <v>73</v>
      </c>
      <c r="D1659" t="s">
        <v>74</v>
      </c>
      <c r="E1659" t="s">
        <v>82</v>
      </c>
      <c r="F1659">
        <f>VLOOKUP(Template!A1659,Female!A:D,4,0)</f>
        <v>11.5</v>
      </c>
    </row>
    <row r="1660" spans="1:6" x14ac:dyDescent="0.3">
      <c r="A1660" t="s">
        <v>63</v>
      </c>
      <c r="B1660" t="s">
        <v>39</v>
      </c>
      <c r="C1660" t="s">
        <v>73</v>
      </c>
      <c r="D1660" t="s">
        <v>74</v>
      </c>
      <c r="E1660" t="s">
        <v>83</v>
      </c>
      <c r="F1660">
        <f>VLOOKUP(Template!A1660,Female!A:E,5,0)</f>
        <v>13.8</v>
      </c>
    </row>
    <row r="1661" spans="1:6" x14ac:dyDescent="0.3">
      <c r="A1661" t="s">
        <v>63</v>
      </c>
      <c r="B1661" t="s">
        <v>39</v>
      </c>
      <c r="C1661" t="s">
        <v>73</v>
      </c>
      <c r="D1661" t="s">
        <v>74</v>
      </c>
      <c r="E1661" t="s">
        <v>84</v>
      </c>
      <c r="F1661">
        <f>VLOOKUP(Template!A1661,Female!A:F,6,0)</f>
        <v>3.1</v>
      </c>
    </row>
    <row r="1662" spans="1:6" x14ac:dyDescent="0.3">
      <c r="A1662" t="s">
        <v>63</v>
      </c>
      <c r="B1662" t="s">
        <v>39</v>
      </c>
      <c r="C1662" t="s">
        <v>73</v>
      </c>
      <c r="D1662" t="s">
        <v>74</v>
      </c>
      <c r="E1662" t="s">
        <v>85</v>
      </c>
      <c r="F1662">
        <f>VLOOKUP(Template!A1662,Female!A:G,7,0)</f>
        <v>29.5</v>
      </c>
    </row>
    <row r="1663" spans="1:6" x14ac:dyDescent="0.3">
      <c r="A1663" t="s">
        <v>63</v>
      </c>
      <c r="B1663" t="s">
        <v>39</v>
      </c>
      <c r="C1663" t="s">
        <v>73</v>
      </c>
      <c r="D1663" t="s">
        <v>74</v>
      </c>
      <c r="E1663" t="s">
        <v>86</v>
      </c>
      <c r="F1663">
        <f>VLOOKUP(Template!A1663,Female!A:H,8,0)</f>
        <v>9.4</v>
      </c>
    </row>
    <row r="1664" spans="1:6" x14ac:dyDescent="0.3">
      <c r="A1664" t="s">
        <v>63</v>
      </c>
      <c r="B1664" t="s">
        <v>39</v>
      </c>
      <c r="C1664" t="s">
        <v>73</v>
      </c>
      <c r="D1664" t="s">
        <v>75</v>
      </c>
      <c r="E1664" t="s">
        <v>87</v>
      </c>
      <c r="F1664">
        <f>VLOOKUP(Template!A1664,Female!A:I,9,0)</f>
        <v>4.7</v>
      </c>
    </row>
    <row r="1665" spans="1:6" x14ac:dyDescent="0.3">
      <c r="A1665" t="s">
        <v>63</v>
      </c>
      <c r="B1665" t="s">
        <v>39</v>
      </c>
      <c r="C1665" t="s">
        <v>73</v>
      </c>
      <c r="D1665" t="s">
        <v>75</v>
      </c>
      <c r="E1665" t="s">
        <v>88</v>
      </c>
      <c r="F1665">
        <f>VLOOKUP(Template!A1665,Female!A:J,10,0)</f>
        <v>1.1000000000000001</v>
      </c>
    </row>
    <row r="1666" spans="1:6" x14ac:dyDescent="0.3">
      <c r="A1666" t="s">
        <v>63</v>
      </c>
      <c r="B1666" t="s">
        <v>39</v>
      </c>
      <c r="C1666" t="s">
        <v>73</v>
      </c>
      <c r="D1666" t="s">
        <v>75</v>
      </c>
      <c r="E1666" t="s">
        <v>89</v>
      </c>
      <c r="F1666">
        <f>VLOOKUP(Template!A1666,Female!A:K,11,0)</f>
        <v>9</v>
      </c>
    </row>
    <row r="1667" spans="1:6" x14ac:dyDescent="0.3">
      <c r="A1667" t="s">
        <v>63</v>
      </c>
      <c r="B1667" t="s">
        <v>39</v>
      </c>
      <c r="C1667" t="s">
        <v>73</v>
      </c>
      <c r="D1667" t="s">
        <v>75</v>
      </c>
      <c r="E1667" t="s">
        <v>90</v>
      </c>
      <c r="F1667">
        <f>VLOOKUP(Template!A1667,Female!A:L,12,0)</f>
        <v>1.5</v>
      </c>
    </row>
    <row r="1668" spans="1:6" x14ac:dyDescent="0.3">
      <c r="A1668" t="s">
        <v>63</v>
      </c>
      <c r="B1668" t="s">
        <v>39</v>
      </c>
      <c r="C1668" t="s">
        <v>73</v>
      </c>
      <c r="D1668" t="s">
        <v>74</v>
      </c>
      <c r="E1668" t="s">
        <v>91</v>
      </c>
      <c r="F1668">
        <f>VLOOKUP(Template!A1668,Female!A:M,13,0)</f>
        <v>9.1999999999999993</v>
      </c>
    </row>
    <row r="1669" spans="1:6" x14ac:dyDescent="0.3">
      <c r="A1669" t="s">
        <v>63</v>
      </c>
      <c r="B1669" t="s">
        <v>39</v>
      </c>
      <c r="C1669" t="s">
        <v>73</v>
      </c>
      <c r="D1669" t="s">
        <v>74</v>
      </c>
      <c r="E1669" t="s">
        <v>92</v>
      </c>
      <c r="F1669">
        <f>VLOOKUP(Template!A1669,Female!A:N,14,0)</f>
        <v>1.7</v>
      </c>
    </row>
    <row r="1670" spans="1:6" x14ac:dyDescent="0.3">
      <c r="A1670" t="s">
        <v>63</v>
      </c>
      <c r="B1670" t="s">
        <v>39</v>
      </c>
      <c r="C1670" t="s">
        <v>73</v>
      </c>
      <c r="D1670" t="s">
        <v>74</v>
      </c>
      <c r="E1670" t="s">
        <v>93</v>
      </c>
      <c r="F1670">
        <f>VLOOKUP(Template!A1670,Female!A:O,15,0)</f>
        <v>2.6</v>
      </c>
    </row>
    <row r="1671" spans="1:6" x14ac:dyDescent="0.3">
      <c r="A1671" t="s">
        <v>63</v>
      </c>
      <c r="B1671" t="s">
        <v>39</v>
      </c>
      <c r="C1671" t="s">
        <v>73</v>
      </c>
      <c r="D1671" t="s">
        <v>74</v>
      </c>
      <c r="E1671" t="s">
        <v>94</v>
      </c>
      <c r="F1671">
        <f>VLOOKUP(Template!A1671,Female!A:P,16,0)</f>
        <v>0</v>
      </c>
    </row>
    <row r="1672" spans="1:6" x14ac:dyDescent="0.3">
      <c r="A1672" t="s">
        <v>63</v>
      </c>
      <c r="B1672" t="s">
        <v>39</v>
      </c>
      <c r="C1672" t="s">
        <v>73</v>
      </c>
      <c r="D1672" t="s">
        <v>95</v>
      </c>
      <c r="E1672" t="s">
        <v>98</v>
      </c>
      <c r="F1672">
        <f>VLOOKUP(Template!A1672,Female!A:Q,17,0)</f>
        <v>6.7</v>
      </c>
    </row>
    <row r="1673" spans="1:6" x14ac:dyDescent="0.3">
      <c r="A1673" t="s">
        <v>63</v>
      </c>
      <c r="B1673" t="s">
        <v>39</v>
      </c>
      <c r="C1673" t="s">
        <v>73</v>
      </c>
      <c r="D1673" t="s">
        <v>95</v>
      </c>
      <c r="E1673" t="s">
        <v>97</v>
      </c>
      <c r="F1673">
        <f>VLOOKUP(Template!A1673,Female!A:R,18,0)</f>
        <v>0.7</v>
      </c>
    </row>
    <row r="1674" spans="1:6" x14ac:dyDescent="0.3">
      <c r="A1674" t="s">
        <v>63</v>
      </c>
      <c r="B1674" t="s">
        <v>39</v>
      </c>
      <c r="C1674" t="s">
        <v>73</v>
      </c>
      <c r="D1674" t="s">
        <v>95</v>
      </c>
      <c r="E1674" t="s">
        <v>99</v>
      </c>
      <c r="F1674">
        <f>VLOOKUP(Template!A1674,Female!A:S,19,0)</f>
        <v>1.4</v>
      </c>
    </row>
    <row r="1675" spans="1:6" x14ac:dyDescent="0.3">
      <c r="A1675" t="s">
        <v>63</v>
      </c>
      <c r="B1675" t="s">
        <v>39</v>
      </c>
      <c r="C1675" t="s">
        <v>73</v>
      </c>
      <c r="D1675" t="s">
        <v>95</v>
      </c>
      <c r="E1675" t="s">
        <v>96</v>
      </c>
      <c r="F1675">
        <f>VLOOKUP(Template!A1675,Female!A:T,20,0)</f>
        <v>0</v>
      </c>
    </row>
    <row r="1676" spans="1:6" x14ac:dyDescent="0.3">
      <c r="A1676" t="s">
        <v>63</v>
      </c>
      <c r="B1676" t="s">
        <v>39</v>
      </c>
      <c r="C1676" t="s">
        <v>100</v>
      </c>
      <c r="D1676" t="s">
        <v>101</v>
      </c>
      <c r="E1676" t="s">
        <v>81</v>
      </c>
      <c r="F1676">
        <f>VLOOKUP(Template!A1676,Female!A:U,21,0)</f>
        <v>24.7</v>
      </c>
    </row>
    <row r="1677" spans="1:6" x14ac:dyDescent="0.3">
      <c r="A1677" t="s">
        <v>63</v>
      </c>
      <c r="B1677" t="s">
        <v>39</v>
      </c>
      <c r="C1677" t="s">
        <v>100</v>
      </c>
      <c r="D1677" t="s">
        <v>101</v>
      </c>
      <c r="E1677" t="s">
        <v>82</v>
      </c>
      <c r="F1677">
        <f>VLOOKUP(Template!A1677,Female!A:V,22,0)</f>
        <v>5.6</v>
      </c>
    </row>
    <row r="1678" spans="1:6" x14ac:dyDescent="0.3">
      <c r="A1678" t="s">
        <v>63</v>
      </c>
      <c r="B1678" t="s">
        <v>39</v>
      </c>
      <c r="C1678" t="s">
        <v>100</v>
      </c>
      <c r="D1678" t="s">
        <v>101</v>
      </c>
      <c r="E1678" t="s">
        <v>102</v>
      </c>
      <c r="F1678">
        <f>VLOOKUP(Template!A1678,Female!A:W,23,0)</f>
        <v>21.5</v>
      </c>
    </row>
    <row r="1679" spans="1:6" x14ac:dyDescent="0.3">
      <c r="A1679" t="s">
        <v>63</v>
      </c>
      <c r="B1679" t="s">
        <v>39</v>
      </c>
      <c r="C1679" t="s">
        <v>100</v>
      </c>
      <c r="D1679" t="s">
        <v>101</v>
      </c>
      <c r="E1679" t="s">
        <v>103</v>
      </c>
      <c r="F1679">
        <f>VLOOKUP(Template!A1679,Female!A:X,24,0)</f>
        <v>3.4</v>
      </c>
    </row>
    <row r="1680" spans="1:6" x14ac:dyDescent="0.3">
      <c r="A1680" t="s">
        <v>63</v>
      </c>
      <c r="B1680" t="s">
        <v>39</v>
      </c>
      <c r="C1680" t="s">
        <v>100</v>
      </c>
      <c r="D1680" t="s">
        <v>101</v>
      </c>
      <c r="E1680" t="s">
        <v>104</v>
      </c>
      <c r="F1680">
        <f>VLOOKUP(Template!A1680,Female!A:Y,25,0)</f>
        <v>1.5</v>
      </c>
    </row>
    <row r="1681" spans="1:6" x14ac:dyDescent="0.3">
      <c r="A1681" t="s">
        <v>63</v>
      </c>
      <c r="B1681" t="s">
        <v>39</v>
      </c>
      <c r="C1681" t="s">
        <v>100</v>
      </c>
      <c r="D1681" t="s">
        <v>101</v>
      </c>
      <c r="E1681" t="s">
        <v>105</v>
      </c>
      <c r="F1681">
        <f>VLOOKUP(Template!A1681,Female!A:Z,26,0)</f>
        <v>0.1</v>
      </c>
    </row>
    <row r="1682" spans="1:6" x14ac:dyDescent="0.3">
      <c r="A1682" t="s">
        <v>63</v>
      </c>
      <c r="B1682" t="s">
        <v>39</v>
      </c>
      <c r="C1682" t="s">
        <v>76</v>
      </c>
      <c r="D1682" t="s">
        <v>78</v>
      </c>
      <c r="E1682" t="s">
        <v>102</v>
      </c>
      <c r="F1682">
        <f>VLOOKUP(Template!A1682,Female!A:AA,27,0)</f>
        <v>29.8</v>
      </c>
    </row>
    <row r="1683" spans="1:6" x14ac:dyDescent="0.3">
      <c r="A1683" t="s">
        <v>63</v>
      </c>
      <c r="B1683" t="s">
        <v>39</v>
      </c>
      <c r="C1683" t="s">
        <v>76</v>
      </c>
      <c r="D1683" t="s">
        <v>79</v>
      </c>
      <c r="E1683" t="s">
        <v>102</v>
      </c>
      <c r="F1683">
        <f>VLOOKUP(Template!A1683,Female!A:AB,28,0)</f>
        <v>15.2</v>
      </c>
    </row>
    <row r="1684" spans="1:6" x14ac:dyDescent="0.3">
      <c r="A1684" t="s">
        <v>63</v>
      </c>
      <c r="B1684" t="s">
        <v>39</v>
      </c>
      <c r="C1684" t="s">
        <v>76</v>
      </c>
      <c r="D1684" t="s">
        <v>77</v>
      </c>
      <c r="E1684" t="s">
        <v>102</v>
      </c>
      <c r="F1684">
        <f>VLOOKUP(Template!A1684,Female!A:AC,29,0)</f>
        <v>23.6</v>
      </c>
    </row>
    <row r="1685" spans="1:6" x14ac:dyDescent="0.3">
      <c r="A1685" t="s">
        <v>63</v>
      </c>
      <c r="B1685" t="s">
        <v>39</v>
      </c>
      <c r="C1685" t="s">
        <v>76</v>
      </c>
      <c r="D1685" t="s">
        <v>78</v>
      </c>
      <c r="E1685" t="s">
        <v>103</v>
      </c>
      <c r="F1685">
        <f>VLOOKUP(Template!A1685,Female!A:AD,30,0)</f>
        <v>5.8</v>
      </c>
    </row>
    <row r="1686" spans="1:6" x14ac:dyDescent="0.3">
      <c r="A1686" t="s">
        <v>63</v>
      </c>
      <c r="B1686" t="s">
        <v>39</v>
      </c>
      <c r="C1686" t="s">
        <v>76</v>
      </c>
      <c r="D1686" t="s">
        <v>79</v>
      </c>
      <c r="E1686" t="s">
        <v>103</v>
      </c>
      <c r="F1686">
        <f>VLOOKUP(Template!A1686,Female!A:AE,31,0)</f>
        <v>2.2999999999999998</v>
      </c>
    </row>
    <row r="1687" spans="1:6" x14ac:dyDescent="0.3">
      <c r="A1687" t="s">
        <v>63</v>
      </c>
      <c r="B1687" t="s">
        <v>39</v>
      </c>
      <c r="C1687" t="s">
        <v>76</v>
      </c>
      <c r="D1687" t="s">
        <v>77</v>
      </c>
      <c r="E1687" t="s">
        <v>103</v>
      </c>
      <c r="F1687">
        <f>VLOOKUP(Template!A1687,Female!A:AF,32,0)</f>
        <v>4.3</v>
      </c>
    </row>
    <row r="1688" spans="1:6" x14ac:dyDescent="0.3">
      <c r="A1688" t="s">
        <v>63</v>
      </c>
      <c r="B1688" t="s">
        <v>39</v>
      </c>
      <c r="C1688" t="s">
        <v>76</v>
      </c>
      <c r="D1688" t="s">
        <v>78</v>
      </c>
      <c r="E1688" t="s">
        <v>104</v>
      </c>
      <c r="F1688">
        <f>VLOOKUP(Template!A1687,Female!A:AG,33,0)</f>
        <v>4.3</v>
      </c>
    </row>
    <row r="1689" spans="1:6" x14ac:dyDescent="0.3">
      <c r="A1689" t="s">
        <v>63</v>
      </c>
      <c r="B1689" t="s">
        <v>39</v>
      </c>
      <c r="C1689" t="s">
        <v>76</v>
      </c>
      <c r="D1689" t="s">
        <v>79</v>
      </c>
      <c r="E1689" t="s">
        <v>104</v>
      </c>
      <c r="F1689">
        <f>VLOOKUP(Template!A1687,Female!A:AH,34,0)</f>
        <v>1.5</v>
      </c>
    </row>
    <row r="1690" spans="1:6" x14ac:dyDescent="0.3">
      <c r="A1690" t="s">
        <v>63</v>
      </c>
      <c r="B1690" t="s">
        <v>39</v>
      </c>
      <c r="C1690" t="s">
        <v>76</v>
      </c>
      <c r="D1690" t="s">
        <v>77</v>
      </c>
      <c r="E1690" t="s">
        <v>104</v>
      </c>
      <c r="F1690">
        <f>VLOOKUP(Template!A1688,Female!A:AI,35,0)</f>
        <v>3.1</v>
      </c>
    </row>
    <row r="1691" spans="1:6" x14ac:dyDescent="0.3">
      <c r="A1691" t="s">
        <v>63</v>
      </c>
      <c r="B1691" t="s">
        <v>39</v>
      </c>
      <c r="C1691" t="s">
        <v>76</v>
      </c>
      <c r="D1691" t="s">
        <v>78</v>
      </c>
      <c r="E1691" t="s">
        <v>105</v>
      </c>
      <c r="F1691">
        <f>VLOOKUP(Template!A1689,Female!A:AJ,36,0)</f>
        <v>0.4</v>
      </c>
    </row>
    <row r="1692" spans="1:6" x14ac:dyDescent="0.3">
      <c r="A1692" t="s">
        <v>63</v>
      </c>
      <c r="B1692" t="s">
        <v>39</v>
      </c>
      <c r="C1692" t="s">
        <v>76</v>
      </c>
      <c r="D1692" t="s">
        <v>79</v>
      </c>
      <c r="E1692" t="s">
        <v>105</v>
      </c>
      <c r="F1692">
        <f>VLOOKUP(Template!A1690,Female!A:AK,37,0)</f>
        <v>0.3</v>
      </c>
    </row>
    <row r="1693" spans="1:6" x14ac:dyDescent="0.3">
      <c r="A1693" t="s">
        <v>63</v>
      </c>
      <c r="B1693" t="s">
        <v>39</v>
      </c>
      <c r="C1693" t="s">
        <v>76</v>
      </c>
      <c r="D1693" t="s">
        <v>77</v>
      </c>
      <c r="E1693" t="s">
        <v>105</v>
      </c>
      <c r="F1693">
        <f>VLOOKUP(Template!A1691,Female!A:AL,38,0)</f>
        <v>0.3</v>
      </c>
    </row>
    <row r="1694" spans="1:6" x14ac:dyDescent="0.3">
      <c r="A1694" t="s">
        <v>63</v>
      </c>
      <c r="B1694" t="s">
        <v>40</v>
      </c>
      <c r="C1694" t="s">
        <v>73</v>
      </c>
      <c r="D1694" t="s">
        <v>74</v>
      </c>
      <c r="E1694" t="s">
        <v>81</v>
      </c>
      <c r="F1694">
        <f>VLOOKUP(Template!A1694,Male!A:C,3,0)</f>
        <v>40.6</v>
      </c>
    </row>
    <row r="1695" spans="1:6" x14ac:dyDescent="0.3">
      <c r="A1695" t="s">
        <v>63</v>
      </c>
      <c r="B1695" t="s">
        <v>40</v>
      </c>
      <c r="C1695" t="s">
        <v>73</v>
      </c>
      <c r="D1695" t="s">
        <v>74</v>
      </c>
      <c r="E1695" t="s">
        <v>82</v>
      </c>
      <c r="F1695">
        <f>VLOOKUP(Template!A1695,Male!A:D,4,0)</f>
        <v>14.6</v>
      </c>
    </row>
    <row r="1696" spans="1:6" x14ac:dyDescent="0.3">
      <c r="A1696" t="s">
        <v>63</v>
      </c>
      <c r="B1696" t="s">
        <v>40</v>
      </c>
      <c r="C1696" t="s">
        <v>73</v>
      </c>
      <c r="D1696" t="s">
        <v>74</v>
      </c>
      <c r="E1696" t="s">
        <v>83</v>
      </c>
      <c r="F1696">
        <f>VLOOKUP(Template!A1696,Male!A:E,5,0)</f>
        <v>14.8</v>
      </c>
    </row>
    <row r="1697" spans="1:6" x14ac:dyDescent="0.3">
      <c r="A1697" t="s">
        <v>63</v>
      </c>
      <c r="B1697" t="s">
        <v>40</v>
      </c>
      <c r="C1697" t="s">
        <v>73</v>
      </c>
      <c r="D1697" t="s">
        <v>74</v>
      </c>
      <c r="E1697" t="s">
        <v>84</v>
      </c>
      <c r="F1697">
        <f>VLOOKUP(Template!A1697,Male!A:F,6,0)</f>
        <v>4.2</v>
      </c>
    </row>
    <row r="1698" spans="1:6" x14ac:dyDescent="0.3">
      <c r="A1698" t="s">
        <v>63</v>
      </c>
      <c r="B1698" t="s">
        <v>40</v>
      </c>
      <c r="C1698" t="s">
        <v>73</v>
      </c>
      <c r="D1698" t="s">
        <v>74</v>
      </c>
      <c r="E1698" t="s">
        <v>85</v>
      </c>
      <c r="F1698">
        <f>VLOOKUP(Template!A1698,Male!A:G,7,0)</f>
        <v>33.200000000000003</v>
      </c>
    </row>
    <row r="1699" spans="1:6" x14ac:dyDescent="0.3">
      <c r="A1699" t="s">
        <v>63</v>
      </c>
      <c r="B1699" t="s">
        <v>40</v>
      </c>
      <c r="C1699" t="s">
        <v>73</v>
      </c>
      <c r="D1699" t="s">
        <v>74</v>
      </c>
      <c r="E1699" t="s">
        <v>86</v>
      </c>
      <c r="F1699">
        <f>VLOOKUP(Template!A1699,Male!A:H,8,0)</f>
        <v>9.5</v>
      </c>
    </row>
    <row r="1700" spans="1:6" x14ac:dyDescent="0.3">
      <c r="A1700" t="s">
        <v>63</v>
      </c>
      <c r="B1700" t="s">
        <v>40</v>
      </c>
      <c r="C1700" t="s">
        <v>73</v>
      </c>
      <c r="D1700" t="s">
        <v>75</v>
      </c>
      <c r="E1700" t="s">
        <v>87</v>
      </c>
      <c r="F1700">
        <f>VLOOKUP(Template!A1700,Male!A:I,9,0)</f>
        <v>5.5</v>
      </c>
    </row>
    <row r="1701" spans="1:6" x14ac:dyDescent="0.3">
      <c r="A1701" t="s">
        <v>63</v>
      </c>
      <c r="B1701" t="s">
        <v>40</v>
      </c>
      <c r="C1701" t="s">
        <v>73</v>
      </c>
      <c r="D1701" t="s">
        <v>75</v>
      </c>
      <c r="E1701" t="s">
        <v>88</v>
      </c>
      <c r="F1701">
        <f>VLOOKUP(Template!A1701,Male!A:J,10,0)</f>
        <v>0.9</v>
      </c>
    </row>
    <row r="1702" spans="1:6" x14ac:dyDescent="0.3">
      <c r="A1702" t="s">
        <v>63</v>
      </c>
      <c r="B1702" t="s">
        <v>40</v>
      </c>
      <c r="C1702" t="s">
        <v>73</v>
      </c>
      <c r="D1702" t="s">
        <v>75</v>
      </c>
      <c r="E1702" t="s">
        <v>89</v>
      </c>
      <c r="F1702">
        <f>VLOOKUP(Template!A1702,Male!A:K,11,0)</f>
        <v>15.1</v>
      </c>
    </row>
    <row r="1703" spans="1:6" x14ac:dyDescent="0.3">
      <c r="A1703" t="s">
        <v>63</v>
      </c>
      <c r="B1703" t="s">
        <v>40</v>
      </c>
      <c r="C1703" t="s">
        <v>73</v>
      </c>
      <c r="D1703" t="s">
        <v>75</v>
      </c>
      <c r="E1703" t="s">
        <v>90</v>
      </c>
      <c r="F1703">
        <f>VLOOKUP(Template!A1703,Male!A:L,12,0)</f>
        <v>1.8</v>
      </c>
    </row>
    <row r="1704" spans="1:6" x14ac:dyDescent="0.3">
      <c r="A1704" t="s">
        <v>63</v>
      </c>
      <c r="B1704" t="s">
        <v>40</v>
      </c>
      <c r="C1704" t="s">
        <v>73</v>
      </c>
      <c r="D1704" t="s">
        <v>74</v>
      </c>
      <c r="E1704" t="s">
        <v>91</v>
      </c>
      <c r="F1704">
        <f>VLOOKUP(Template!A1704,Male!A:M,13,0)</f>
        <v>5.0999999999999996</v>
      </c>
    </row>
    <row r="1705" spans="1:6" x14ac:dyDescent="0.3">
      <c r="A1705" t="s">
        <v>63</v>
      </c>
      <c r="B1705" t="s">
        <v>40</v>
      </c>
      <c r="C1705" t="s">
        <v>73</v>
      </c>
      <c r="D1705" t="s">
        <v>74</v>
      </c>
      <c r="E1705" t="s">
        <v>92</v>
      </c>
      <c r="F1705">
        <f>VLOOKUP(Template!A1705,Male!A:N,14,0)</f>
        <v>0.2</v>
      </c>
    </row>
    <row r="1706" spans="1:6" x14ac:dyDescent="0.3">
      <c r="A1706" t="s">
        <v>63</v>
      </c>
      <c r="B1706" t="s">
        <v>40</v>
      </c>
      <c r="C1706" t="s">
        <v>73</v>
      </c>
      <c r="D1706" t="s">
        <v>74</v>
      </c>
      <c r="E1706" t="s">
        <v>93</v>
      </c>
      <c r="F1706">
        <f>VLOOKUP(Template!A1706,Male!A:O,15,0)</f>
        <v>1.6</v>
      </c>
    </row>
    <row r="1707" spans="1:6" x14ac:dyDescent="0.3">
      <c r="A1707" t="s">
        <v>63</v>
      </c>
      <c r="B1707" t="s">
        <v>40</v>
      </c>
      <c r="C1707" t="s">
        <v>73</v>
      </c>
      <c r="D1707" t="s">
        <v>74</v>
      </c>
      <c r="E1707" t="s">
        <v>94</v>
      </c>
      <c r="F1707">
        <f>VLOOKUP(Template!A1707,Male!A:P,16,0)</f>
        <v>0.1</v>
      </c>
    </row>
    <row r="1708" spans="1:6" x14ac:dyDescent="0.3">
      <c r="A1708" t="s">
        <v>63</v>
      </c>
      <c r="B1708" t="s">
        <v>40</v>
      </c>
      <c r="C1708" t="s">
        <v>73</v>
      </c>
      <c r="D1708" t="s">
        <v>95</v>
      </c>
      <c r="E1708" t="s">
        <v>98</v>
      </c>
      <c r="F1708">
        <f>VLOOKUP(Template!A1708,Male!A:Q,17,0)</f>
        <v>9.1999999999999993</v>
      </c>
    </row>
    <row r="1709" spans="1:6" x14ac:dyDescent="0.3">
      <c r="A1709" t="s">
        <v>63</v>
      </c>
      <c r="B1709" t="s">
        <v>40</v>
      </c>
      <c r="C1709" t="s">
        <v>73</v>
      </c>
      <c r="D1709" t="s">
        <v>95</v>
      </c>
      <c r="E1709" t="s">
        <v>97</v>
      </c>
      <c r="F1709">
        <f>VLOOKUP(Template!A1709,Male!A:R,18,0)</f>
        <v>1.4</v>
      </c>
    </row>
    <row r="1710" spans="1:6" x14ac:dyDescent="0.3">
      <c r="A1710" t="s">
        <v>63</v>
      </c>
      <c r="B1710" t="s">
        <v>40</v>
      </c>
      <c r="C1710" t="s">
        <v>73</v>
      </c>
      <c r="D1710" t="s">
        <v>95</v>
      </c>
      <c r="E1710" t="s">
        <v>99</v>
      </c>
      <c r="F1710">
        <f>VLOOKUP(Template!A1710,Male!A:S,19,0)</f>
        <v>2.9</v>
      </c>
    </row>
    <row r="1711" spans="1:6" x14ac:dyDescent="0.3">
      <c r="A1711" t="s">
        <v>63</v>
      </c>
      <c r="B1711" t="s">
        <v>40</v>
      </c>
      <c r="C1711" t="s">
        <v>73</v>
      </c>
      <c r="D1711" t="s">
        <v>95</v>
      </c>
      <c r="E1711" t="s">
        <v>96</v>
      </c>
      <c r="F1711">
        <f>VLOOKUP(Template!A1711,Male!A:T,20,0)</f>
        <v>0.4</v>
      </c>
    </row>
    <row r="1712" spans="1:6" x14ac:dyDescent="0.3">
      <c r="A1712" t="s">
        <v>63</v>
      </c>
      <c r="B1712" t="s">
        <v>40</v>
      </c>
      <c r="C1712" t="s">
        <v>100</v>
      </c>
      <c r="D1712" t="s">
        <v>101</v>
      </c>
      <c r="E1712" t="s">
        <v>81</v>
      </c>
      <c r="F1712">
        <f>VLOOKUP(Template!A1712,Male!A:U,21,0)</f>
        <v>23.3</v>
      </c>
    </row>
    <row r="1713" spans="1:6" x14ac:dyDescent="0.3">
      <c r="A1713" t="s">
        <v>63</v>
      </c>
      <c r="B1713" t="s">
        <v>40</v>
      </c>
      <c r="C1713" t="s">
        <v>100</v>
      </c>
      <c r="D1713" t="s">
        <v>101</v>
      </c>
      <c r="E1713" t="s">
        <v>82</v>
      </c>
      <c r="F1713">
        <f>VLOOKUP(Template!A1713,Male!A:V,22,0)</f>
        <v>6.6</v>
      </c>
    </row>
    <row r="1714" spans="1:6" x14ac:dyDescent="0.3">
      <c r="A1714" t="s">
        <v>63</v>
      </c>
      <c r="B1714" t="s">
        <v>40</v>
      </c>
      <c r="C1714" t="s">
        <v>100</v>
      </c>
      <c r="D1714" t="s">
        <v>101</v>
      </c>
      <c r="E1714" t="s">
        <v>102</v>
      </c>
      <c r="F1714">
        <f>VLOOKUP(Template!A1714,Male!A:W,23,0)</f>
        <v>22.5</v>
      </c>
    </row>
    <row r="1715" spans="1:6" x14ac:dyDescent="0.3">
      <c r="A1715" t="s">
        <v>63</v>
      </c>
      <c r="B1715" t="s">
        <v>40</v>
      </c>
      <c r="C1715" t="s">
        <v>100</v>
      </c>
      <c r="D1715" t="s">
        <v>101</v>
      </c>
      <c r="E1715" t="s">
        <v>103</v>
      </c>
      <c r="F1715">
        <f>VLOOKUP(Template!A1715,Male!A:X,24,0)</f>
        <v>4.3</v>
      </c>
    </row>
    <row r="1716" spans="1:6" x14ac:dyDescent="0.3">
      <c r="A1716" t="s">
        <v>63</v>
      </c>
      <c r="B1716" t="s">
        <v>40</v>
      </c>
      <c r="C1716" t="s">
        <v>100</v>
      </c>
      <c r="D1716" t="s">
        <v>101</v>
      </c>
      <c r="E1716" t="s">
        <v>104</v>
      </c>
      <c r="F1716">
        <f>VLOOKUP(Template!A1716,Male!A:Y,25,0)</f>
        <v>1.6</v>
      </c>
    </row>
    <row r="1717" spans="1:6" x14ac:dyDescent="0.3">
      <c r="A1717" t="s">
        <v>63</v>
      </c>
      <c r="B1717" t="s">
        <v>40</v>
      </c>
      <c r="C1717" t="s">
        <v>100</v>
      </c>
      <c r="D1717" t="s">
        <v>101</v>
      </c>
      <c r="E1717" t="s">
        <v>105</v>
      </c>
      <c r="F1717">
        <f>VLOOKUP(Template!A1717,Male!A:Z,26,0)</f>
        <v>0.6</v>
      </c>
    </row>
    <row r="1718" spans="1:6" x14ac:dyDescent="0.3">
      <c r="A1718" t="s">
        <v>63</v>
      </c>
      <c r="B1718" t="s">
        <v>40</v>
      </c>
      <c r="C1718" t="s">
        <v>76</v>
      </c>
      <c r="D1718" t="s">
        <v>78</v>
      </c>
      <c r="E1718" t="s">
        <v>102</v>
      </c>
      <c r="F1718">
        <f>VLOOKUP(Template!A1718,Male!A:AA,27,0)</f>
        <v>36.6</v>
      </c>
    </row>
    <row r="1719" spans="1:6" x14ac:dyDescent="0.3">
      <c r="A1719" t="s">
        <v>63</v>
      </c>
      <c r="B1719" t="s">
        <v>40</v>
      </c>
      <c r="C1719" t="s">
        <v>76</v>
      </c>
      <c r="D1719" t="s">
        <v>79</v>
      </c>
      <c r="E1719" t="s">
        <v>102</v>
      </c>
      <c r="F1719">
        <f>VLOOKUP(Template!A1719,Male!A:AB,28,0)</f>
        <v>32.9</v>
      </c>
    </row>
    <row r="1720" spans="1:6" x14ac:dyDescent="0.3">
      <c r="A1720" t="s">
        <v>63</v>
      </c>
      <c r="B1720" t="s">
        <v>40</v>
      </c>
      <c r="C1720" t="s">
        <v>76</v>
      </c>
      <c r="D1720" t="s">
        <v>77</v>
      </c>
      <c r="E1720" t="s">
        <v>102</v>
      </c>
      <c r="F1720">
        <f>VLOOKUP(Template!A1720,Male!A:AC,29,0)</f>
        <v>35.1</v>
      </c>
    </row>
    <row r="1721" spans="1:6" x14ac:dyDescent="0.3">
      <c r="A1721" t="s">
        <v>63</v>
      </c>
      <c r="B1721" t="s">
        <v>40</v>
      </c>
      <c r="C1721" t="s">
        <v>76</v>
      </c>
      <c r="D1721" t="s">
        <v>78</v>
      </c>
      <c r="E1721" t="s">
        <v>103</v>
      </c>
      <c r="F1721">
        <f>VLOOKUP(Template!A1721,Male!A:AD,30,0)</f>
        <v>13.8</v>
      </c>
    </row>
    <row r="1722" spans="1:6" x14ac:dyDescent="0.3">
      <c r="A1722" t="s">
        <v>63</v>
      </c>
      <c r="B1722" t="s">
        <v>40</v>
      </c>
      <c r="C1722" t="s">
        <v>76</v>
      </c>
      <c r="D1722" t="s">
        <v>79</v>
      </c>
      <c r="E1722" t="s">
        <v>103</v>
      </c>
      <c r="F1722">
        <f>VLOOKUP(Template!A1722,Male!A:AE,31,0)</f>
        <v>6.4</v>
      </c>
    </row>
    <row r="1723" spans="1:6" x14ac:dyDescent="0.3">
      <c r="A1723" t="s">
        <v>63</v>
      </c>
      <c r="B1723" t="s">
        <v>40</v>
      </c>
      <c r="C1723" t="s">
        <v>76</v>
      </c>
      <c r="D1723" t="s">
        <v>77</v>
      </c>
      <c r="E1723" t="s">
        <v>103</v>
      </c>
      <c r="F1723">
        <f>VLOOKUP(Template!A1723,Male!A:AF,32,0)</f>
        <v>10.7</v>
      </c>
    </row>
    <row r="1724" spans="1:6" x14ac:dyDescent="0.3">
      <c r="A1724" t="s">
        <v>63</v>
      </c>
      <c r="B1724" t="s">
        <v>40</v>
      </c>
      <c r="C1724" t="s">
        <v>76</v>
      </c>
      <c r="D1724" t="s">
        <v>78</v>
      </c>
      <c r="E1724" t="s">
        <v>104</v>
      </c>
      <c r="F1724">
        <f>VLOOKUP(Template!A1723,Male!A:AG,33,0)</f>
        <v>2.8</v>
      </c>
    </row>
    <row r="1725" spans="1:6" x14ac:dyDescent="0.3">
      <c r="A1725" t="s">
        <v>63</v>
      </c>
      <c r="B1725" t="s">
        <v>40</v>
      </c>
      <c r="C1725" t="s">
        <v>76</v>
      </c>
      <c r="D1725" t="s">
        <v>79</v>
      </c>
      <c r="E1725" t="s">
        <v>104</v>
      </c>
      <c r="F1725">
        <f>VLOOKUP(Template!A1723,Male!A:AH,34,0)</f>
        <v>2.2999999999999998</v>
      </c>
    </row>
    <row r="1726" spans="1:6" x14ac:dyDescent="0.3">
      <c r="A1726" t="s">
        <v>63</v>
      </c>
      <c r="B1726" t="s">
        <v>40</v>
      </c>
      <c r="C1726" t="s">
        <v>76</v>
      </c>
      <c r="D1726" t="s">
        <v>77</v>
      </c>
      <c r="E1726" t="s">
        <v>104</v>
      </c>
      <c r="F1726">
        <f>VLOOKUP(Template!A1724,Male!A:AI,35,0)</f>
        <v>2.6</v>
      </c>
    </row>
    <row r="1727" spans="1:6" x14ac:dyDescent="0.3">
      <c r="A1727" t="s">
        <v>63</v>
      </c>
      <c r="B1727" t="s">
        <v>40</v>
      </c>
      <c r="C1727" t="s">
        <v>76</v>
      </c>
      <c r="D1727" t="s">
        <v>78</v>
      </c>
      <c r="E1727" t="s">
        <v>105</v>
      </c>
      <c r="F1727">
        <f>VLOOKUP(Template!A1725,Male!A:AJ,36,0)</f>
        <v>0.2</v>
      </c>
    </row>
    <row r="1728" spans="1:6" x14ac:dyDescent="0.3">
      <c r="A1728" t="s">
        <v>63</v>
      </c>
      <c r="B1728" t="s">
        <v>40</v>
      </c>
      <c r="C1728" t="s">
        <v>76</v>
      </c>
      <c r="D1728" t="s">
        <v>79</v>
      </c>
      <c r="E1728" t="s">
        <v>105</v>
      </c>
      <c r="F1728">
        <f>VLOOKUP(Template!A1726,Male!A:AK,37,0)</f>
        <v>0.5</v>
      </c>
    </row>
    <row r="1729" spans="1:6" x14ac:dyDescent="0.3">
      <c r="A1729" t="s">
        <v>63</v>
      </c>
      <c r="B1729" t="s">
        <v>40</v>
      </c>
      <c r="C1729" t="s">
        <v>76</v>
      </c>
      <c r="D1729" t="s">
        <v>77</v>
      </c>
      <c r="E1729" t="s">
        <v>105</v>
      </c>
      <c r="F1729">
        <f>VLOOKUP(Template!A1727,Male!A:AL,38,0)</f>
        <v>0.3</v>
      </c>
    </row>
    <row r="1730" spans="1:6" x14ac:dyDescent="0.3">
      <c r="A1730" s="1" t="s">
        <v>64</v>
      </c>
      <c r="B1730" t="s">
        <v>39</v>
      </c>
      <c r="C1730" t="s">
        <v>73</v>
      </c>
      <c r="D1730" t="s">
        <v>74</v>
      </c>
      <c r="E1730" t="s">
        <v>81</v>
      </c>
      <c r="F1730">
        <f>VLOOKUP(Template!A1730,Female!A:C,3,0)</f>
        <v>21.5</v>
      </c>
    </row>
    <row r="1731" spans="1:6" x14ac:dyDescent="0.3">
      <c r="A1731" s="1" t="s">
        <v>64</v>
      </c>
      <c r="B1731" t="s">
        <v>39</v>
      </c>
      <c r="C1731" t="s">
        <v>73</v>
      </c>
      <c r="D1731" t="s">
        <v>74</v>
      </c>
      <c r="E1731" t="s">
        <v>82</v>
      </c>
      <c r="F1731">
        <f>VLOOKUP(Template!A1731,Female!A:D,4,0)</f>
        <v>7</v>
      </c>
    </row>
    <row r="1732" spans="1:6" x14ac:dyDescent="0.3">
      <c r="A1732" s="1" t="s">
        <v>64</v>
      </c>
      <c r="B1732" t="s">
        <v>39</v>
      </c>
      <c r="C1732" t="s">
        <v>73</v>
      </c>
      <c r="D1732" t="s">
        <v>74</v>
      </c>
      <c r="E1732" t="s">
        <v>83</v>
      </c>
      <c r="F1732">
        <f>VLOOKUP(Template!A1732,Female!A:E,5,0)</f>
        <v>6.3</v>
      </c>
    </row>
    <row r="1733" spans="1:6" x14ac:dyDescent="0.3">
      <c r="A1733" s="1" t="s">
        <v>64</v>
      </c>
      <c r="B1733" t="s">
        <v>39</v>
      </c>
      <c r="C1733" t="s">
        <v>73</v>
      </c>
      <c r="D1733" t="s">
        <v>74</v>
      </c>
      <c r="E1733" t="s">
        <v>84</v>
      </c>
      <c r="F1733">
        <f>VLOOKUP(Template!A1733,Female!A:F,6,0)</f>
        <v>0.8</v>
      </c>
    </row>
    <row r="1734" spans="1:6" x14ac:dyDescent="0.3">
      <c r="A1734" s="1" t="s">
        <v>64</v>
      </c>
      <c r="B1734" t="s">
        <v>39</v>
      </c>
      <c r="C1734" t="s">
        <v>73</v>
      </c>
      <c r="D1734" t="s">
        <v>74</v>
      </c>
      <c r="E1734" t="s">
        <v>85</v>
      </c>
      <c r="F1734">
        <f>VLOOKUP(Template!A1734,Female!A:G,7,0)</f>
        <v>10.199999999999999</v>
      </c>
    </row>
    <row r="1735" spans="1:6" x14ac:dyDescent="0.3">
      <c r="A1735" s="1" t="s">
        <v>64</v>
      </c>
      <c r="B1735" t="s">
        <v>39</v>
      </c>
      <c r="C1735" t="s">
        <v>73</v>
      </c>
      <c r="D1735" t="s">
        <v>74</v>
      </c>
      <c r="E1735" t="s">
        <v>86</v>
      </c>
      <c r="F1735">
        <f>VLOOKUP(Template!A1735,Female!A:H,8,0)</f>
        <v>1.9</v>
      </c>
    </row>
    <row r="1736" spans="1:6" x14ac:dyDescent="0.3">
      <c r="A1736" s="1" t="s">
        <v>64</v>
      </c>
      <c r="B1736" t="s">
        <v>39</v>
      </c>
      <c r="C1736" t="s">
        <v>73</v>
      </c>
      <c r="D1736" t="s">
        <v>75</v>
      </c>
      <c r="E1736" t="s">
        <v>87</v>
      </c>
      <c r="F1736">
        <f>VLOOKUP(Template!A1736,Female!A:I,9,0)</f>
        <v>4.4000000000000004</v>
      </c>
    </row>
    <row r="1737" spans="1:6" x14ac:dyDescent="0.3">
      <c r="A1737" s="1" t="s">
        <v>64</v>
      </c>
      <c r="B1737" t="s">
        <v>39</v>
      </c>
      <c r="C1737" t="s">
        <v>73</v>
      </c>
      <c r="D1737" t="s">
        <v>75</v>
      </c>
      <c r="E1737" t="s">
        <v>88</v>
      </c>
      <c r="F1737">
        <f>VLOOKUP(Template!A1737,Female!A:J,10,0)</f>
        <v>2.2000000000000002</v>
      </c>
    </row>
    <row r="1738" spans="1:6" x14ac:dyDescent="0.3">
      <c r="A1738" s="1" t="s">
        <v>64</v>
      </c>
      <c r="B1738" t="s">
        <v>39</v>
      </c>
      <c r="C1738" t="s">
        <v>73</v>
      </c>
      <c r="D1738" t="s">
        <v>75</v>
      </c>
      <c r="E1738" t="s">
        <v>89</v>
      </c>
      <c r="F1738">
        <f>VLOOKUP(Template!A1738,Female!A:K,11,0)</f>
        <v>6.5</v>
      </c>
    </row>
    <row r="1739" spans="1:6" x14ac:dyDescent="0.3">
      <c r="A1739" s="1" t="s">
        <v>64</v>
      </c>
      <c r="B1739" t="s">
        <v>39</v>
      </c>
      <c r="C1739" t="s">
        <v>73</v>
      </c>
      <c r="D1739" t="s">
        <v>75</v>
      </c>
      <c r="E1739" t="s">
        <v>90</v>
      </c>
      <c r="F1739">
        <f>VLOOKUP(Template!A1739,Female!A:L,12,0)</f>
        <v>1.8</v>
      </c>
    </row>
    <row r="1740" spans="1:6" x14ac:dyDescent="0.3">
      <c r="A1740" s="1" t="s">
        <v>64</v>
      </c>
      <c r="B1740" t="s">
        <v>39</v>
      </c>
      <c r="C1740" t="s">
        <v>73</v>
      </c>
      <c r="D1740" t="s">
        <v>74</v>
      </c>
      <c r="E1740" t="s">
        <v>91</v>
      </c>
      <c r="F1740">
        <f>VLOOKUP(Template!A1740,Female!A:M,13,0)</f>
        <v>3.6</v>
      </c>
    </row>
    <row r="1741" spans="1:6" x14ac:dyDescent="0.3">
      <c r="A1741" s="1" t="s">
        <v>64</v>
      </c>
      <c r="B1741" t="s">
        <v>39</v>
      </c>
      <c r="C1741" t="s">
        <v>73</v>
      </c>
      <c r="D1741" t="s">
        <v>74</v>
      </c>
      <c r="E1741" t="s">
        <v>92</v>
      </c>
      <c r="F1741">
        <f>VLOOKUP(Template!A1741,Female!A:N,14,0)</f>
        <v>0.4</v>
      </c>
    </row>
    <row r="1742" spans="1:6" x14ac:dyDescent="0.3">
      <c r="A1742" s="1" t="s">
        <v>64</v>
      </c>
      <c r="B1742" t="s">
        <v>39</v>
      </c>
      <c r="C1742" t="s">
        <v>73</v>
      </c>
      <c r="D1742" t="s">
        <v>74</v>
      </c>
      <c r="E1742" t="s">
        <v>93</v>
      </c>
      <c r="F1742">
        <f>VLOOKUP(Template!A1742,Female!A:O,15,0)</f>
        <v>3.8</v>
      </c>
    </row>
    <row r="1743" spans="1:6" x14ac:dyDescent="0.3">
      <c r="A1743" s="1" t="s">
        <v>64</v>
      </c>
      <c r="B1743" t="s">
        <v>39</v>
      </c>
      <c r="C1743" t="s">
        <v>73</v>
      </c>
      <c r="D1743" t="s">
        <v>74</v>
      </c>
      <c r="E1743" t="s">
        <v>94</v>
      </c>
      <c r="F1743">
        <f>VLOOKUP(Template!A1743,Female!A:P,16,0)</f>
        <v>0.8</v>
      </c>
    </row>
    <row r="1744" spans="1:6" x14ac:dyDescent="0.3">
      <c r="A1744" s="1" t="s">
        <v>64</v>
      </c>
      <c r="B1744" t="s">
        <v>39</v>
      </c>
      <c r="C1744" t="s">
        <v>73</v>
      </c>
      <c r="D1744" t="s">
        <v>95</v>
      </c>
      <c r="E1744" t="s">
        <v>98</v>
      </c>
      <c r="F1744">
        <f>VLOOKUP(Template!A1744,Female!A:Q,17,0)</f>
        <v>1.8</v>
      </c>
    </row>
    <row r="1745" spans="1:6" x14ac:dyDescent="0.3">
      <c r="A1745" s="1" t="s">
        <v>64</v>
      </c>
      <c r="B1745" t="s">
        <v>39</v>
      </c>
      <c r="C1745" t="s">
        <v>73</v>
      </c>
      <c r="D1745" t="s">
        <v>95</v>
      </c>
      <c r="E1745" t="s">
        <v>97</v>
      </c>
      <c r="F1745">
        <f>VLOOKUP(Template!A1745,Female!A:R,18,0)</f>
        <v>0.4</v>
      </c>
    </row>
    <row r="1746" spans="1:6" x14ac:dyDescent="0.3">
      <c r="A1746" s="1" t="s">
        <v>64</v>
      </c>
      <c r="B1746" t="s">
        <v>39</v>
      </c>
      <c r="C1746" t="s">
        <v>73</v>
      </c>
      <c r="D1746" t="s">
        <v>95</v>
      </c>
      <c r="E1746" t="s">
        <v>99</v>
      </c>
      <c r="F1746">
        <f>VLOOKUP(Template!A1746,Female!A:S,19,0)</f>
        <v>4.0999999999999996</v>
      </c>
    </row>
    <row r="1747" spans="1:6" x14ac:dyDescent="0.3">
      <c r="A1747" s="1" t="s">
        <v>64</v>
      </c>
      <c r="B1747" t="s">
        <v>39</v>
      </c>
      <c r="C1747" t="s">
        <v>73</v>
      </c>
      <c r="D1747" t="s">
        <v>95</v>
      </c>
      <c r="E1747" t="s">
        <v>96</v>
      </c>
      <c r="F1747">
        <f>VLOOKUP(Template!A1747,Female!A:T,20,0)</f>
        <v>0.3</v>
      </c>
    </row>
    <row r="1748" spans="1:6" x14ac:dyDescent="0.3">
      <c r="A1748" s="1" t="s">
        <v>64</v>
      </c>
      <c r="B1748" t="s">
        <v>39</v>
      </c>
      <c r="C1748" t="s">
        <v>100</v>
      </c>
      <c r="D1748" t="s">
        <v>101</v>
      </c>
      <c r="E1748" t="s">
        <v>81</v>
      </c>
      <c r="F1748">
        <f>VLOOKUP(Template!A1748,Female!A:U,21,0)</f>
        <v>18.399999999999999</v>
      </c>
    </row>
    <row r="1749" spans="1:6" x14ac:dyDescent="0.3">
      <c r="A1749" s="1" t="s">
        <v>64</v>
      </c>
      <c r="B1749" t="s">
        <v>39</v>
      </c>
      <c r="C1749" t="s">
        <v>100</v>
      </c>
      <c r="D1749" t="s">
        <v>101</v>
      </c>
      <c r="E1749" t="s">
        <v>82</v>
      </c>
      <c r="F1749">
        <f>VLOOKUP(Template!A1749,Female!A:V,22,0)</f>
        <v>6.1</v>
      </c>
    </row>
    <row r="1750" spans="1:6" x14ac:dyDescent="0.3">
      <c r="A1750" s="1" t="s">
        <v>64</v>
      </c>
      <c r="B1750" t="s">
        <v>39</v>
      </c>
      <c r="C1750" t="s">
        <v>100</v>
      </c>
      <c r="D1750" t="s">
        <v>101</v>
      </c>
      <c r="E1750" t="s">
        <v>102</v>
      </c>
      <c r="F1750">
        <f>VLOOKUP(Template!A1750,Female!A:W,23,0)</f>
        <v>7.1</v>
      </c>
    </row>
    <row r="1751" spans="1:6" x14ac:dyDescent="0.3">
      <c r="A1751" s="1" t="s">
        <v>64</v>
      </c>
      <c r="B1751" t="s">
        <v>39</v>
      </c>
      <c r="C1751" t="s">
        <v>100</v>
      </c>
      <c r="D1751" t="s">
        <v>101</v>
      </c>
      <c r="E1751" t="s">
        <v>103</v>
      </c>
      <c r="F1751">
        <f>VLOOKUP(Template!A1751,Female!A:X,24,0)</f>
        <v>3.6</v>
      </c>
    </row>
    <row r="1752" spans="1:6" x14ac:dyDescent="0.3">
      <c r="A1752" s="1" t="s">
        <v>64</v>
      </c>
      <c r="B1752" t="s">
        <v>39</v>
      </c>
      <c r="C1752" t="s">
        <v>100</v>
      </c>
      <c r="D1752" t="s">
        <v>101</v>
      </c>
      <c r="E1752" t="s">
        <v>104</v>
      </c>
      <c r="F1752">
        <f>VLOOKUP(Template!A1752,Female!A:Y,25,0)</f>
        <v>7.9</v>
      </c>
    </row>
    <row r="1753" spans="1:6" x14ac:dyDescent="0.3">
      <c r="A1753" s="1" t="s">
        <v>64</v>
      </c>
      <c r="B1753" t="s">
        <v>39</v>
      </c>
      <c r="C1753" t="s">
        <v>100</v>
      </c>
      <c r="D1753" t="s">
        <v>101</v>
      </c>
      <c r="E1753" t="s">
        <v>105</v>
      </c>
      <c r="F1753">
        <f>VLOOKUP(Template!A1753,Female!A:Z,26,0)</f>
        <v>2.2999999999999998</v>
      </c>
    </row>
    <row r="1754" spans="1:6" x14ac:dyDescent="0.3">
      <c r="A1754" s="1" t="s">
        <v>64</v>
      </c>
      <c r="B1754" t="s">
        <v>39</v>
      </c>
      <c r="C1754" t="s">
        <v>76</v>
      </c>
      <c r="D1754" t="s">
        <v>78</v>
      </c>
      <c r="E1754" t="s">
        <v>102</v>
      </c>
      <c r="F1754">
        <f>VLOOKUP(Template!A1754,Female!A:AA,27,0)</f>
        <v>10.199999999999999</v>
      </c>
    </row>
    <row r="1755" spans="1:6" x14ac:dyDescent="0.3">
      <c r="A1755" s="1" t="s">
        <v>64</v>
      </c>
      <c r="B1755" t="s">
        <v>39</v>
      </c>
      <c r="C1755" t="s">
        <v>76</v>
      </c>
      <c r="D1755" t="s">
        <v>79</v>
      </c>
      <c r="E1755" t="s">
        <v>102</v>
      </c>
      <c r="F1755">
        <f>VLOOKUP(Template!A1755,Female!A:AB,28,0)</f>
        <v>1</v>
      </c>
    </row>
    <row r="1756" spans="1:6" x14ac:dyDescent="0.3">
      <c r="A1756" s="1" t="s">
        <v>64</v>
      </c>
      <c r="B1756" t="s">
        <v>39</v>
      </c>
      <c r="C1756" t="s">
        <v>76</v>
      </c>
      <c r="D1756" t="s">
        <v>77</v>
      </c>
      <c r="E1756" t="s">
        <v>102</v>
      </c>
      <c r="F1756">
        <f>VLOOKUP(Template!A1756,Female!A:AC,29,0)</f>
        <v>5.3</v>
      </c>
    </row>
    <row r="1757" spans="1:6" x14ac:dyDescent="0.3">
      <c r="A1757" s="1" t="s">
        <v>64</v>
      </c>
      <c r="B1757" t="s">
        <v>39</v>
      </c>
      <c r="C1757" t="s">
        <v>76</v>
      </c>
      <c r="D1757" t="s">
        <v>78</v>
      </c>
      <c r="E1757" t="s">
        <v>103</v>
      </c>
      <c r="F1757">
        <f>VLOOKUP(Template!A1757,Female!A:AD,30,0)</f>
        <v>0.5</v>
      </c>
    </row>
    <row r="1758" spans="1:6" x14ac:dyDescent="0.3">
      <c r="A1758" s="1" t="s">
        <v>64</v>
      </c>
      <c r="B1758" t="s">
        <v>39</v>
      </c>
      <c r="C1758" t="s">
        <v>76</v>
      </c>
      <c r="D1758" t="s">
        <v>79</v>
      </c>
      <c r="E1758" t="s">
        <v>103</v>
      </c>
      <c r="F1758">
        <f>VLOOKUP(Template!A1758,Female!A:AE,31,0)</f>
        <v>0</v>
      </c>
    </row>
    <row r="1759" spans="1:6" x14ac:dyDescent="0.3">
      <c r="A1759" s="1" t="s">
        <v>64</v>
      </c>
      <c r="B1759" t="s">
        <v>39</v>
      </c>
      <c r="C1759" t="s">
        <v>76</v>
      </c>
      <c r="D1759" t="s">
        <v>77</v>
      </c>
      <c r="E1759" t="s">
        <v>103</v>
      </c>
      <c r="F1759">
        <f>VLOOKUP(Template!A1759,Female!A:AF,32,0)</f>
        <v>0.2</v>
      </c>
    </row>
    <row r="1760" spans="1:6" x14ac:dyDescent="0.3">
      <c r="A1760" s="1" t="s">
        <v>64</v>
      </c>
      <c r="B1760" t="s">
        <v>39</v>
      </c>
      <c r="C1760" t="s">
        <v>76</v>
      </c>
      <c r="D1760" t="s">
        <v>78</v>
      </c>
      <c r="E1760" t="s">
        <v>104</v>
      </c>
      <c r="F1760">
        <f>VLOOKUP(Template!A1759,Female!A:AG,33,0)</f>
        <v>10.6</v>
      </c>
    </row>
    <row r="1761" spans="1:6" x14ac:dyDescent="0.3">
      <c r="A1761" s="1" t="s">
        <v>64</v>
      </c>
      <c r="B1761" t="s">
        <v>39</v>
      </c>
      <c r="C1761" t="s">
        <v>76</v>
      </c>
      <c r="D1761" t="s">
        <v>79</v>
      </c>
      <c r="E1761" t="s">
        <v>104</v>
      </c>
      <c r="F1761">
        <f>VLOOKUP(Template!A1759,Female!A:AH,34,0)</f>
        <v>13.2</v>
      </c>
    </row>
    <row r="1762" spans="1:6" x14ac:dyDescent="0.3">
      <c r="A1762" s="1" t="s">
        <v>64</v>
      </c>
      <c r="B1762" t="s">
        <v>39</v>
      </c>
      <c r="C1762" t="s">
        <v>76</v>
      </c>
      <c r="D1762" t="s">
        <v>77</v>
      </c>
      <c r="E1762" t="s">
        <v>104</v>
      </c>
      <c r="F1762">
        <f>VLOOKUP(Template!A1760,Female!A:AI,35,0)</f>
        <v>12</v>
      </c>
    </row>
    <row r="1763" spans="1:6" x14ac:dyDescent="0.3">
      <c r="A1763" s="1" t="s">
        <v>64</v>
      </c>
      <c r="B1763" t="s">
        <v>39</v>
      </c>
      <c r="C1763" t="s">
        <v>76</v>
      </c>
      <c r="D1763" t="s">
        <v>78</v>
      </c>
      <c r="E1763" t="s">
        <v>105</v>
      </c>
      <c r="F1763">
        <f>VLOOKUP(Template!A1761,Female!A:AJ,36,0)</f>
        <v>2</v>
      </c>
    </row>
    <row r="1764" spans="1:6" x14ac:dyDescent="0.3">
      <c r="A1764" s="1" t="s">
        <v>64</v>
      </c>
      <c r="B1764" t="s">
        <v>39</v>
      </c>
      <c r="C1764" t="s">
        <v>76</v>
      </c>
      <c r="D1764" t="s">
        <v>79</v>
      </c>
      <c r="E1764" t="s">
        <v>105</v>
      </c>
      <c r="F1764">
        <f>VLOOKUP(Template!A1762,Female!A:AK,37,0)</f>
        <v>2.6</v>
      </c>
    </row>
    <row r="1765" spans="1:6" x14ac:dyDescent="0.3">
      <c r="A1765" s="1" t="s">
        <v>64</v>
      </c>
      <c r="B1765" t="s">
        <v>39</v>
      </c>
      <c r="C1765" t="s">
        <v>76</v>
      </c>
      <c r="D1765" t="s">
        <v>77</v>
      </c>
      <c r="E1765" t="s">
        <v>105</v>
      </c>
      <c r="F1765">
        <f>VLOOKUP(Template!A1763,Female!A:AL,38,0)</f>
        <v>2.2999999999999998</v>
      </c>
    </row>
    <row r="1766" spans="1:6" x14ac:dyDescent="0.3">
      <c r="A1766" s="1" t="s">
        <v>64</v>
      </c>
      <c r="B1766" t="s">
        <v>40</v>
      </c>
      <c r="C1766" t="s">
        <v>73</v>
      </c>
      <c r="D1766" t="s">
        <v>74</v>
      </c>
      <c r="E1766" t="s">
        <v>81</v>
      </c>
      <c r="F1766">
        <f>VLOOKUP(Template!A1766,Male!A:C,3,0)</f>
        <v>22</v>
      </c>
    </row>
    <row r="1767" spans="1:6" x14ac:dyDescent="0.3">
      <c r="A1767" s="1" t="s">
        <v>64</v>
      </c>
      <c r="B1767" t="s">
        <v>40</v>
      </c>
      <c r="C1767" t="s">
        <v>73</v>
      </c>
      <c r="D1767" t="s">
        <v>74</v>
      </c>
      <c r="E1767" t="s">
        <v>82</v>
      </c>
      <c r="F1767">
        <f>VLOOKUP(Template!A1767,Male!A:D,4,0)</f>
        <v>7.2</v>
      </c>
    </row>
    <row r="1768" spans="1:6" x14ac:dyDescent="0.3">
      <c r="A1768" s="1" t="s">
        <v>64</v>
      </c>
      <c r="B1768" t="s">
        <v>40</v>
      </c>
      <c r="C1768" t="s">
        <v>73</v>
      </c>
      <c r="D1768" t="s">
        <v>74</v>
      </c>
      <c r="E1768" t="s">
        <v>83</v>
      </c>
      <c r="F1768">
        <f>VLOOKUP(Template!A1768,Male!A:E,5,0)</f>
        <v>7.6</v>
      </c>
    </row>
    <row r="1769" spans="1:6" x14ac:dyDescent="0.3">
      <c r="A1769" s="1" t="s">
        <v>64</v>
      </c>
      <c r="B1769" t="s">
        <v>40</v>
      </c>
      <c r="C1769" t="s">
        <v>73</v>
      </c>
      <c r="D1769" t="s">
        <v>74</v>
      </c>
      <c r="E1769" t="s">
        <v>84</v>
      </c>
      <c r="F1769">
        <f>VLOOKUP(Template!A1769,Male!A:F,6,0)</f>
        <v>1.3</v>
      </c>
    </row>
    <row r="1770" spans="1:6" x14ac:dyDescent="0.3">
      <c r="A1770" s="1" t="s">
        <v>64</v>
      </c>
      <c r="B1770" t="s">
        <v>40</v>
      </c>
      <c r="C1770" t="s">
        <v>73</v>
      </c>
      <c r="D1770" t="s">
        <v>74</v>
      </c>
      <c r="E1770" t="s">
        <v>85</v>
      </c>
      <c r="F1770">
        <f>VLOOKUP(Template!A1770,Male!A:G,7,0)</f>
        <v>11.5</v>
      </c>
    </row>
    <row r="1771" spans="1:6" x14ac:dyDescent="0.3">
      <c r="A1771" s="1" t="s">
        <v>64</v>
      </c>
      <c r="B1771" t="s">
        <v>40</v>
      </c>
      <c r="C1771" t="s">
        <v>73</v>
      </c>
      <c r="D1771" t="s">
        <v>74</v>
      </c>
      <c r="E1771" t="s">
        <v>86</v>
      </c>
      <c r="F1771">
        <f>VLOOKUP(Template!A1771,Male!A:H,8,0)</f>
        <v>2.8</v>
      </c>
    </row>
    <row r="1772" spans="1:6" x14ac:dyDescent="0.3">
      <c r="A1772" s="1" t="s">
        <v>64</v>
      </c>
      <c r="B1772" t="s">
        <v>40</v>
      </c>
      <c r="C1772" t="s">
        <v>73</v>
      </c>
      <c r="D1772" t="s">
        <v>75</v>
      </c>
      <c r="E1772" t="s">
        <v>87</v>
      </c>
      <c r="F1772">
        <f>VLOOKUP(Template!A1772,Male!A:I,9,0)</f>
        <v>1.9</v>
      </c>
    </row>
    <row r="1773" spans="1:6" x14ac:dyDescent="0.3">
      <c r="A1773" s="1" t="s">
        <v>64</v>
      </c>
      <c r="B1773" t="s">
        <v>40</v>
      </c>
      <c r="C1773" t="s">
        <v>73</v>
      </c>
      <c r="D1773" t="s">
        <v>75</v>
      </c>
      <c r="E1773" t="s">
        <v>88</v>
      </c>
      <c r="F1773">
        <f>VLOOKUP(Template!A1773,Male!A:J,10,0)</f>
        <v>0.9</v>
      </c>
    </row>
    <row r="1774" spans="1:6" x14ac:dyDescent="0.3">
      <c r="A1774" s="1" t="s">
        <v>64</v>
      </c>
      <c r="B1774" t="s">
        <v>40</v>
      </c>
      <c r="C1774" t="s">
        <v>73</v>
      </c>
      <c r="D1774" t="s">
        <v>75</v>
      </c>
      <c r="E1774" t="s">
        <v>89</v>
      </c>
      <c r="F1774">
        <f>VLOOKUP(Template!A1774,Male!A:K,11,0)</f>
        <v>4.2</v>
      </c>
    </row>
    <row r="1775" spans="1:6" x14ac:dyDescent="0.3">
      <c r="A1775" s="1" t="s">
        <v>64</v>
      </c>
      <c r="B1775" t="s">
        <v>40</v>
      </c>
      <c r="C1775" t="s">
        <v>73</v>
      </c>
      <c r="D1775" t="s">
        <v>75</v>
      </c>
      <c r="E1775" t="s">
        <v>90</v>
      </c>
      <c r="F1775">
        <f>VLOOKUP(Template!A1775,Male!A:L,12,0)</f>
        <v>1.4</v>
      </c>
    </row>
    <row r="1776" spans="1:6" x14ac:dyDescent="0.3">
      <c r="A1776" s="1" t="s">
        <v>64</v>
      </c>
      <c r="B1776" t="s">
        <v>40</v>
      </c>
      <c r="C1776" t="s">
        <v>73</v>
      </c>
      <c r="D1776" t="s">
        <v>74</v>
      </c>
      <c r="E1776" t="s">
        <v>91</v>
      </c>
      <c r="F1776">
        <f>VLOOKUP(Template!A1776,Male!A:M,13,0)</f>
        <v>2.8</v>
      </c>
    </row>
    <row r="1777" spans="1:6" x14ac:dyDescent="0.3">
      <c r="A1777" s="1" t="s">
        <v>64</v>
      </c>
      <c r="B1777" t="s">
        <v>40</v>
      </c>
      <c r="C1777" t="s">
        <v>73</v>
      </c>
      <c r="D1777" t="s">
        <v>74</v>
      </c>
      <c r="E1777" t="s">
        <v>92</v>
      </c>
      <c r="F1777">
        <f>VLOOKUP(Template!A1777,Male!A:N,14,0)</f>
        <v>0.9</v>
      </c>
    </row>
    <row r="1778" spans="1:6" x14ac:dyDescent="0.3">
      <c r="A1778" s="1" t="s">
        <v>64</v>
      </c>
      <c r="B1778" t="s">
        <v>40</v>
      </c>
      <c r="C1778" t="s">
        <v>73</v>
      </c>
      <c r="D1778" t="s">
        <v>74</v>
      </c>
      <c r="E1778" t="s">
        <v>93</v>
      </c>
      <c r="F1778">
        <f>VLOOKUP(Template!A1778,Male!A:O,15,0)</f>
        <v>5.6</v>
      </c>
    </row>
    <row r="1779" spans="1:6" x14ac:dyDescent="0.3">
      <c r="A1779" s="1" t="s">
        <v>64</v>
      </c>
      <c r="B1779" t="s">
        <v>40</v>
      </c>
      <c r="C1779" t="s">
        <v>73</v>
      </c>
      <c r="D1779" t="s">
        <v>74</v>
      </c>
      <c r="E1779" t="s">
        <v>94</v>
      </c>
      <c r="F1779">
        <f>VLOOKUP(Template!A1779,Male!A:P,16,0)</f>
        <v>1.1000000000000001</v>
      </c>
    </row>
    <row r="1780" spans="1:6" x14ac:dyDescent="0.3">
      <c r="A1780" s="1" t="s">
        <v>64</v>
      </c>
      <c r="B1780" t="s">
        <v>40</v>
      </c>
      <c r="C1780" t="s">
        <v>73</v>
      </c>
      <c r="D1780" t="s">
        <v>95</v>
      </c>
      <c r="E1780" t="s">
        <v>98</v>
      </c>
      <c r="F1780">
        <f>VLOOKUP(Template!A1780,Male!A:Q,17,0)</f>
        <v>5.4</v>
      </c>
    </row>
    <row r="1781" spans="1:6" x14ac:dyDescent="0.3">
      <c r="A1781" s="1" t="s">
        <v>64</v>
      </c>
      <c r="B1781" t="s">
        <v>40</v>
      </c>
      <c r="C1781" t="s">
        <v>73</v>
      </c>
      <c r="D1781" t="s">
        <v>95</v>
      </c>
      <c r="E1781" t="s">
        <v>97</v>
      </c>
      <c r="F1781">
        <f>VLOOKUP(Template!A1781,Male!A:R,18,0)</f>
        <v>0.9</v>
      </c>
    </row>
    <row r="1782" spans="1:6" x14ac:dyDescent="0.3">
      <c r="A1782" s="1" t="s">
        <v>64</v>
      </c>
      <c r="B1782" t="s">
        <v>40</v>
      </c>
      <c r="C1782" t="s">
        <v>73</v>
      </c>
      <c r="D1782" t="s">
        <v>95</v>
      </c>
      <c r="E1782" t="s">
        <v>99</v>
      </c>
      <c r="F1782">
        <f>VLOOKUP(Template!A1782,Male!A:S,19,0)</f>
        <v>6.4</v>
      </c>
    </row>
    <row r="1783" spans="1:6" x14ac:dyDescent="0.3">
      <c r="A1783" s="1" t="s">
        <v>64</v>
      </c>
      <c r="B1783" t="s">
        <v>40</v>
      </c>
      <c r="C1783" t="s">
        <v>73</v>
      </c>
      <c r="D1783" t="s">
        <v>95</v>
      </c>
      <c r="E1783" t="s">
        <v>96</v>
      </c>
      <c r="F1783">
        <f>VLOOKUP(Template!A1783,Male!A:T,20,0)</f>
        <v>0.3</v>
      </c>
    </row>
    <row r="1784" spans="1:6" x14ac:dyDescent="0.3">
      <c r="A1784" s="1" t="s">
        <v>64</v>
      </c>
      <c r="B1784" t="s">
        <v>40</v>
      </c>
      <c r="C1784" t="s">
        <v>100</v>
      </c>
      <c r="D1784" t="s">
        <v>101</v>
      </c>
      <c r="E1784" t="s">
        <v>81</v>
      </c>
      <c r="F1784">
        <f>VLOOKUP(Template!A1784,Male!A:U,21,0)</f>
        <v>19.100000000000001</v>
      </c>
    </row>
    <row r="1785" spans="1:6" x14ac:dyDescent="0.3">
      <c r="A1785" s="1" t="s">
        <v>64</v>
      </c>
      <c r="B1785" t="s">
        <v>40</v>
      </c>
      <c r="C1785" t="s">
        <v>100</v>
      </c>
      <c r="D1785" t="s">
        <v>101</v>
      </c>
      <c r="E1785" t="s">
        <v>82</v>
      </c>
      <c r="F1785">
        <f>VLOOKUP(Template!A1785,Male!A:V,22,0)</f>
        <v>4.4000000000000004</v>
      </c>
    </row>
    <row r="1786" spans="1:6" x14ac:dyDescent="0.3">
      <c r="A1786" s="1" t="s">
        <v>64</v>
      </c>
      <c r="B1786" t="s">
        <v>40</v>
      </c>
      <c r="C1786" t="s">
        <v>100</v>
      </c>
      <c r="D1786" t="s">
        <v>101</v>
      </c>
      <c r="E1786" t="s">
        <v>102</v>
      </c>
      <c r="F1786">
        <f>VLOOKUP(Template!A1786,Male!A:W,23,0)</f>
        <v>10.7</v>
      </c>
    </row>
    <row r="1787" spans="1:6" x14ac:dyDescent="0.3">
      <c r="A1787" s="1" t="s">
        <v>64</v>
      </c>
      <c r="B1787" t="s">
        <v>40</v>
      </c>
      <c r="C1787" t="s">
        <v>100</v>
      </c>
      <c r="D1787" t="s">
        <v>101</v>
      </c>
      <c r="E1787" t="s">
        <v>103</v>
      </c>
      <c r="F1787">
        <f>VLOOKUP(Template!A1787,Male!A:X,24,0)</f>
        <v>1.4</v>
      </c>
    </row>
    <row r="1788" spans="1:6" x14ac:dyDescent="0.3">
      <c r="A1788" s="1" t="s">
        <v>64</v>
      </c>
      <c r="B1788" t="s">
        <v>40</v>
      </c>
      <c r="C1788" t="s">
        <v>100</v>
      </c>
      <c r="D1788" t="s">
        <v>101</v>
      </c>
      <c r="E1788" t="s">
        <v>104</v>
      </c>
      <c r="F1788">
        <f>VLOOKUP(Template!A1788,Male!A:Y,25,0)</f>
        <v>13.1</v>
      </c>
    </row>
    <row r="1789" spans="1:6" x14ac:dyDescent="0.3">
      <c r="A1789" s="1" t="s">
        <v>64</v>
      </c>
      <c r="B1789" t="s">
        <v>40</v>
      </c>
      <c r="C1789" t="s">
        <v>100</v>
      </c>
      <c r="D1789" t="s">
        <v>101</v>
      </c>
      <c r="E1789" t="s">
        <v>105</v>
      </c>
      <c r="F1789">
        <f>VLOOKUP(Template!A1789,Male!A:Z,26,0)</f>
        <v>5.9</v>
      </c>
    </row>
    <row r="1790" spans="1:6" x14ac:dyDescent="0.3">
      <c r="A1790" s="1" t="s">
        <v>64</v>
      </c>
      <c r="B1790" t="s">
        <v>40</v>
      </c>
      <c r="C1790" t="s">
        <v>76</v>
      </c>
      <c r="D1790" t="s">
        <v>78</v>
      </c>
      <c r="E1790" t="s">
        <v>102</v>
      </c>
      <c r="F1790">
        <f>VLOOKUP(Template!A1790,Male!A:AA,27,0)</f>
        <v>14.5</v>
      </c>
    </row>
    <row r="1791" spans="1:6" x14ac:dyDescent="0.3">
      <c r="A1791" s="1" t="s">
        <v>64</v>
      </c>
      <c r="B1791" t="s">
        <v>40</v>
      </c>
      <c r="C1791" t="s">
        <v>76</v>
      </c>
      <c r="D1791" t="s">
        <v>79</v>
      </c>
      <c r="E1791" t="s">
        <v>102</v>
      </c>
      <c r="F1791">
        <f>VLOOKUP(Template!A1791,Male!A:AB,28,0)</f>
        <v>14.5</v>
      </c>
    </row>
    <row r="1792" spans="1:6" x14ac:dyDescent="0.3">
      <c r="A1792" s="1" t="s">
        <v>64</v>
      </c>
      <c r="B1792" t="s">
        <v>40</v>
      </c>
      <c r="C1792" t="s">
        <v>76</v>
      </c>
      <c r="D1792" t="s">
        <v>77</v>
      </c>
      <c r="E1792" t="s">
        <v>102</v>
      </c>
      <c r="F1792">
        <f>VLOOKUP(Template!A1792,Male!A:AC,29,0)</f>
        <v>14.5</v>
      </c>
    </row>
    <row r="1793" spans="1:6" x14ac:dyDescent="0.3">
      <c r="A1793" s="1" t="s">
        <v>64</v>
      </c>
      <c r="B1793" t="s">
        <v>40</v>
      </c>
      <c r="C1793" t="s">
        <v>76</v>
      </c>
      <c r="D1793" t="s">
        <v>78</v>
      </c>
      <c r="E1793" t="s">
        <v>103</v>
      </c>
      <c r="F1793">
        <f>VLOOKUP(Template!A1793,Male!A:AD,30,0)</f>
        <v>2</v>
      </c>
    </row>
    <row r="1794" spans="1:6" x14ac:dyDescent="0.3">
      <c r="A1794" s="1" t="s">
        <v>64</v>
      </c>
      <c r="B1794" t="s">
        <v>40</v>
      </c>
      <c r="C1794" t="s">
        <v>76</v>
      </c>
      <c r="D1794" t="s">
        <v>79</v>
      </c>
      <c r="E1794" t="s">
        <v>103</v>
      </c>
      <c r="F1794">
        <f>VLOOKUP(Template!A1794,Male!A:AE,31,0)</f>
        <v>3.8</v>
      </c>
    </row>
    <row r="1795" spans="1:6" x14ac:dyDescent="0.3">
      <c r="A1795" s="1" t="s">
        <v>64</v>
      </c>
      <c r="B1795" t="s">
        <v>40</v>
      </c>
      <c r="C1795" t="s">
        <v>76</v>
      </c>
      <c r="D1795" t="s">
        <v>77</v>
      </c>
      <c r="E1795" t="s">
        <v>103</v>
      </c>
      <c r="F1795">
        <f>VLOOKUP(Template!A1795,Male!A:AF,32,0)</f>
        <v>2.9</v>
      </c>
    </row>
    <row r="1796" spans="1:6" x14ac:dyDescent="0.3">
      <c r="A1796" s="1" t="s">
        <v>64</v>
      </c>
      <c r="B1796" t="s">
        <v>40</v>
      </c>
      <c r="C1796" t="s">
        <v>76</v>
      </c>
      <c r="D1796" t="s">
        <v>78</v>
      </c>
      <c r="E1796" t="s">
        <v>104</v>
      </c>
      <c r="F1796">
        <f>VLOOKUP(Template!A1795,Male!A:AG,33,0)</f>
        <v>9.5</v>
      </c>
    </row>
    <row r="1797" spans="1:6" x14ac:dyDescent="0.3">
      <c r="A1797" s="1" t="s">
        <v>64</v>
      </c>
      <c r="B1797" t="s">
        <v>40</v>
      </c>
      <c r="C1797" t="s">
        <v>76</v>
      </c>
      <c r="D1797" t="s">
        <v>79</v>
      </c>
      <c r="E1797" t="s">
        <v>104</v>
      </c>
      <c r="F1797">
        <f>VLOOKUP(Template!A1795,Male!A:AH,34,0)</f>
        <v>2.1</v>
      </c>
    </row>
    <row r="1798" spans="1:6" x14ac:dyDescent="0.3">
      <c r="A1798" s="1" t="s">
        <v>64</v>
      </c>
      <c r="B1798" t="s">
        <v>40</v>
      </c>
      <c r="C1798" t="s">
        <v>76</v>
      </c>
      <c r="D1798" t="s">
        <v>77</v>
      </c>
      <c r="E1798" t="s">
        <v>104</v>
      </c>
      <c r="F1798">
        <f>VLOOKUP(Template!A1796,Male!A:AI,35,0)</f>
        <v>6.1</v>
      </c>
    </row>
    <row r="1799" spans="1:6" x14ac:dyDescent="0.3">
      <c r="A1799" s="1" t="s">
        <v>64</v>
      </c>
      <c r="B1799" t="s">
        <v>40</v>
      </c>
      <c r="C1799" t="s">
        <v>76</v>
      </c>
      <c r="D1799" t="s">
        <v>78</v>
      </c>
      <c r="E1799" t="s">
        <v>105</v>
      </c>
      <c r="F1799">
        <f>VLOOKUP(Template!A1797,Male!A:AJ,36,0)</f>
        <v>3</v>
      </c>
    </row>
    <row r="1800" spans="1:6" x14ac:dyDescent="0.3">
      <c r="A1800" s="1" t="s">
        <v>64</v>
      </c>
      <c r="B1800" t="s">
        <v>40</v>
      </c>
      <c r="C1800" t="s">
        <v>76</v>
      </c>
      <c r="D1800" t="s">
        <v>79</v>
      </c>
      <c r="E1800" t="s">
        <v>105</v>
      </c>
      <c r="F1800">
        <f>VLOOKUP(Template!A1798,Male!A:AK,37,0)</f>
        <v>0.2</v>
      </c>
    </row>
    <row r="1801" spans="1:6" x14ac:dyDescent="0.3">
      <c r="A1801" s="1" t="s">
        <v>64</v>
      </c>
      <c r="B1801" t="s">
        <v>40</v>
      </c>
      <c r="C1801" t="s">
        <v>76</v>
      </c>
      <c r="D1801" t="s">
        <v>77</v>
      </c>
      <c r="E1801" t="s">
        <v>105</v>
      </c>
      <c r="F1801">
        <f>VLOOKUP(Template!A1799,Male!A:AL,38,0)</f>
        <v>1.7</v>
      </c>
    </row>
    <row r="1802" spans="1:6" x14ac:dyDescent="0.3">
      <c r="A1802" t="s">
        <v>65</v>
      </c>
      <c r="B1802" t="s">
        <v>39</v>
      </c>
      <c r="C1802" t="s">
        <v>73</v>
      </c>
      <c r="D1802" t="s">
        <v>74</v>
      </c>
      <c r="E1802" t="s">
        <v>81</v>
      </c>
      <c r="F1802">
        <f>VLOOKUP(Template!A1802,Female!A:C,3,0)</f>
        <v>18.5</v>
      </c>
    </row>
    <row r="1803" spans="1:6" x14ac:dyDescent="0.3">
      <c r="A1803" t="s">
        <v>65</v>
      </c>
      <c r="B1803" t="s">
        <v>39</v>
      </c>
      <c r="C1803" t="s">
        <v>73</v>
      </c>
      <c r="D1803" t="s">
        <v>74</v>
      </c>
      <c r="E1803" t="s">
        <v>82</v>
      </c>
      <c r="F1803">
        <f>VLOOKUP(Template!A1803,Female!A:D,4,0)</f>
        <v>5.3</v>
      </c>
    </row>
    <row r="1804" spans="1:6" x14ac:dyDescent="0.3">
      <c r="A1804" t="s">
        <v>65</v>
      </c>
      <c r="B1804" t="s">
        <v>39</v>
      </c>
      <c r="C1804" t="s">
        <v>73</v>
      </c>
      <c r="D1804" t="s">
        <v>74</v>
      </c>
      <c r="E1804" t="s">
        <v>83</v>
      </c>
      <c r="F1804">
        <f>VLOOKUP(Template!A1804,Female!A:E,5,0)</f>
        <v>19.2</v>
      </c>
    </row>
    <row r="1805" spans="1:6" x14ac:dyDescent="0.3">
      <c r="A1805" t="s">
        <v>65</v>
      </c>
      <c r="B1805" t="s">
        <v>39</v>
      </c>
      <c r="C1805" t="s">
        <v>73</v>
      </c>
      <c r="D1805" t="s">
        <v>74</v>
      </c>
      <c r="E1805" t="s">
        <v>84</v>
      </c>
      <c r="F1805">
        <f>VLOOKUP(Template!A1805,Female!A:F,6,0)</f>
        <v>7.5</v>
      </c>
    </row>
    <row r="1806" spans="1:6" x14ac:dyDescent="0.3">
      <c r="A1806" t="s">
        <v>65</v>
      </c>
      <c r="B1806" t="s">
        <v>39</v>
      </c>
      <c r="C1806" t="s">
        <v>73</v>
      </c>
      <c r="D1806" t="s">
        <v>74</v>
      </c>
      <c r="E1806" t="s">
        <v>85</v>
      </c>
      <c r="F1806">
        <f>VLOOKUP(Template!A1806,Female!A:G,7,0)</f>
        <v>22.8</v>
      </c>
    </row>
    <row r="1807" spans="1:6" x14ac:dyDescent="0.3">
      <c r="A1807" t="s">
        <v>65</v>
      </c>
      <c r="B1807" t="s">
        <v>39</v>
      </c>
      <c r="C1807" t="s">
        <v>73</v>
      </c>
      <c r="D1807" t="s">
        <v>74</v>
      </c>
      <c r="E1807" t="s">
        <v>86</v>
      </c>
      <c r="F1807">
        <f>VLOOKUP(Template!A1807,Female!A:H,8,0)</f>
        <v>4.7</v>
      </c>
    </row>
    <row r="1808" spans="1:6" x14ac:dyDescent="0.3">
      <c r="A1808" t="s">
        <v>65</v>
      </c>
      <c r="B1808" t="s">
        <v>39</v>
      </c>
      <c r="C1808" t="s">
        <v>73</v>
      </c>
      <c r="D1808" t="s">
        <v>75</v>
      </c>
      <c r="E1808" t="s">
        <v>87</v>
      </c>
      <c r="F1808">
        <f>VLOOKUP(Template!A1808,Female!A:I,9,0)</f>
        <v>3.4</v>
      </c>
    </row>
    <row r="1809" spans="1:6" x14ac:dyDescent="0.3">
      <c r="A1809" t="s">
        <v>65</v>
      </c>
      <c r="B1809" t="s">
        <v>39</v>
      </c>
      <c r="C1809" t="s">
        <v>73</v>
      </c>
      <c r="D1809" t="s">
        <v>75</v>
      </c>
      <c r="E1809" t="s">
        <v>88</v>
      </c>
      <c r="F1809">
        <f>VLOOKUP(Template!A1809,Female!A:J,10,0)</f>
        <v>1.2</v>
      </c>
    </row>
    <row r="1810" spans="1:6" x14ac:dyDescent="0.3">
      <c r="A1810" t="s">
        <v>65</v>
      </c>
      <c r="B1810" t="s">
        <v>39</v>
      </c>
      <c r="C1810" t="s">
        <v>73</v>
      </c>
      <c r="D1810" t="s">
        <v>75</v>
      </c>
      <c r="E1810" t="s">
        <v>89</v>
      </c>
      <c r="F1810">
        <f>VLOOKUP(Template!A1810,Female!A:K,11,0)</f>
        <v>3.8</v>
      </c>
    </row>
    <row r="1811" spans="1:6" x14ac:dyDescent="0.3">
      <c r="A1811" t="s">
        <v>65</v>
      </c>
      <c r="B1811" t="s">
        <v>39</v>
      </c>
      <c r="C1811" t="s">
        <v>73</v>
      </c>
      <c r="D1811" t="s">
        <v>75</v>
      </c>
      <c r="E1811" t="s">
        <v>90</v>
      </c>
      <c r="F1811">
        <f>VLOOKUP(Template!A1811,Female!A:L,12,0)</f>
        <v>0.9</v>
      </c>
    </row>
    <row r="1812" spans="1:6" x14ac:dyDescent="0.3">
      <c r="A1812" t="s">
        <v>65</v>
      </c>
      <c r="B1812" t="s">
        <v>39</v>
      </c>
      <c r="C1812" t="s">
        <v>73</v>
      </c>
      <c r="D1812" t="s">
        <v>74</v>
      </c>
      <c r="E1812" t="s">
        <v>91</v>
      </c>
      <c r="F1812">
        <f>VLOOKUP(Template!A1812,Female!A:M,13,0)</f>
        <v>9.8000000000000007</v>
      </c>
    </row>
    <row r="1813" spans="1:6" x14ac:dyDescent="0.3">
      <c r="A1813" t="s">
        <v>65</v>
      </c>
      <c r="B1813" t="s">
        <v>39</v>
      </c>
      <c r="C1813" t="s">
        <v>73</v>
      </c>
      <c r="D1813" t="s">
        <v>74</v>
      </c>
      <c r="E1813" t="s">
        <v>92</v>
      </c>
      <c r="F1813">
        <f>VLOOKUP(Template!A1813,Female!A:N,14,0)</f>
        <v>1.2</v>
      </c>
    </row>
    <row r="1814" spans="1:6" x14ac:dyDescent="0.3">
      <c r="A1814" t="s">
        <v>65</v>
      </c>
      <c r="B1814" t="s">
        <v>39</v>
      </c>
      <c r="C1814" t="s">
        <v>73</v>
      </c>
      <c r="D1814" t="s">
        <v>74</v>
      </c>
      <c r="E1814" t="s">
        <v>93</v>
      </c>
      <c r="F1814">
        <f>VLOOKUP(Template!A1814,Female!A:O,15,0)</f>
        <v>1.1000000000000001</v>
      </c>
    </row>
    <row r="1815" spans="1:6" x14ac:dyDescent="0.3">
      <c r="A1815" t="s">
        <v>65</v>
      </c>
      <c r="B1815" t="s">
        <v>39</v>
      </c>
      <c r="C1815" t="s">
        <v>73</v>
      </c>
      <c r="D1815" t="s">
        <v>74</v>
      </c>
      <c r="E1815" t="s">
        <v>94</v>
      </c>
      <c r="F1815">
        <f>VLOOKUP(Template!A1815,Female!A:P,16,0)</f>
        <v>0</v>
      </c>
    </row>
    <row r="1816" spans="1:6" x14ac:dyDescent="0.3">
      <c r="A1816" t="s">
        <v>65</v>
      </c>
      <c r="B1816" t="s">
        <v>39</v>
      </c>
      <c r="C1816" t="s">
        <v>73</v>
      </c>
      <c r="D1816" t="s">
        <v>95</v>
      </c>
      <c r="E1816" t="s">
        <v>98</v>
      </c>
      <c r="F1816">
        <f>VLOOKUP(Template!A1816,Female!A:Q,17,0)</f>
        <v>11.5</v>
      </c>
    </row>
    <row r="1817" spans="1:6" x14ac:dyDescent="0.3">
      <c r="A1817" t="s">
        <v>65</v>
      </c>
      <c r="B1817" t="s">
        <v>39</v>
      </c>
      <c r="C1817" t="s">
        <v>73</v>
      </c>
      <c r="D1817" t="s">
        <v>95</v>
      </c>
      <c r="E1817" t="s">
        <v>97</v>
      </c>
      <c r="F1817">
        <f>VLOOKUP(Template!A1817,Female!A:R,18,0)</f>
        <v>1.7</v>
      </c>
    </row>
    <row r="1818" spans="1:6" x14ac:dyDescent="0.3">
      <c r="A1818" t="s">
        <v>65</v>
      </c>
      <c r="B1818" t="s">
        <v>39</v>
      </c>
      <c r="C1818" t="s">
        <v>73</v>
      </c>
      <c r="D1818" t="s">
        <v>95</v>
      </c>
      <c r="E1818" t="s">
        <v>99</v>
      </c>
      <c r="F1818">
        <f>VLOOKUP(Template!A1818,Female!A:S,19,0)</f>
        <v>0.6</v>
      </c>
    </row>
    <row r="1819" spans="1:6" x14ac:dyDescent="0.3">
      <c r="A1819" t="s">
        <v>65</v>
      </c>
      <c r="B1819" t="s">
        <v>39</v>
      </c>
      <c r="C1819" t="s">
        <v>73</v>
      </c>
      <c r="D1819" t="s">
        <v>95</v>
      </c>
      <c r="E1819" t="s">
        <v>96</v>
      </c>
      <c r="F1819">
        <f>VLOOKUP(Template!A1819,Female!A:T,20,0)</f>
        <v>0</v>
      </c>
    </row>
    <row r="1820" spans="1:6" x14ac:dyDescent="0.3">
      <c r="A1820" t="s">
        <v>65</v>
      </c>
      <c r="B1820" t="s">
        <v>39</v>
      </c>
      <c r="C1820" t="s">
        <v>100</v>
      </c>
      <c r="D1820" t="s">
        <v>101</v>
      </c>
      <c r="E1820" t="s">
        <v>81</v>
      </c>
      <c r="F1820">
        <f>VLOOKUP(Template!A1820,Female!A:U,21,0)</f>
        <v>9.8000000000000007</v>
      </c>
    </row>
    <row r="1821" spans="1:6" x14ac:dyDescent="0.3">
      <c r="A1821" t="s">
        <v>65</v>
      </c>
      <c r="B1821" t="s">
        <v>39</v>
      </c>
      <c r="C1821" t="s">
        <v>100</v>
      </c>
      <c r="D1821" t="s">
        <v>101</v>
      </c>
      <c r="E1821" t="s">
        <v>82</v>
      </c>
      <c r="F1821">
        <f>VLOOKUP(Template!A1821,Female!A:V,22,0)</f>
        <v>2.2000000000000002</v>
      </c>
    </row>
    <row r="1822" spans="1:6" x14ac:dyDescent="0.3">
      <c r="A1822" t="s">
        <v>65</v>
      </c>
      <c r="B1822" t="s">
        <v>39</v>
      </c>
      <c r="C1822" t="s">
        <v>100</v>
      </c>
      <c r="D1822" t="s">
        <v>101</v>
      </c>
      <c r="E1822" t="s">
        <v>102</v>
      </c>
      <c r="F1822">
        <f>VLOOKUP(Template!A1822,Female!A:W,23,0)</f>
        <v>14.4</v>
      </c>
    </row>
    <row r="1823" spans="1:6" x14ac:dyDescent="0.3">
      <c r="A1823" t="s">
        <v>65</v>
      </c>
      <c r="B1823" t="s">
        <v>39</v>
      </c>
      <c r="C1823" t="s">
        <v>100</v>
      </c>
      <c r="D1823" t="s">
        <v>101</v>
      </c>
      <c r="E1823" t="s">
        <v>103</v>
      </c>
      <c r="F1823">
        <f>VLOOKUP(Template!A1823,Female!A:X,24,0)</f>
        <v>4.4000000000000004</v>
      </c>
    </row>
    <row r="1824" spans="1:6" x14ac:dyDescent="0.3">
      <c r="A1824" t="s">
        <v>65</v>
      </c>
      <c r="B1824" t="s">
        <v>39</v>
      </c>
      <c r="C1824" t="s">
        <v>100</v>
      </c>
      <c r="D1824" t="s">
        <v>101</v>
      </c>
      <c r="E1824" t="s">
        <v>104</v>
      </c>
      <c r="F1824">
        <f>VLOOKUP(Template!A1824,Female!A:Y,25,0)</f>
        <v>10.4</v>
      </c>
    </row>
    <row r="1825" spans="1:6" x14ac:dyDescent="0.3">
      <c r="A1825" t="s">
        <v>65</v>
      </c>
      <c r="B1825" t="s">
        <v>39</v>
      </c>
      <c r="C1825" t="s">
        <v>100</v>
      </c>
      <c r="D1825" t="s">
        <v>101</v>
      </c>
      <c r="E1825" t="s">
        <v>105</v>
      </c>
      <c r="F1825">
        <f>VLOOKUP(Template!A1825,Female!A:Z,26,0)</f>
        <v>3.1</v>
      </c>
    </row>
    <row r="1826" spans="1:6" x14ac:dyDescent="0.3">
      <c r="A1826" t="s">
        <v>65</v>
      </c>
      <c r="B1826" t="s">
        <v>39</v>
      </c>
      <c r="C1826" t="s">
        <v>76</v>
      </c>
      <c r="D1826" t="s">
        <v>78</v>
      </c>
      <c r="E1826" t="s">
        <v>102</v>
      </c>
      <c r="F1826">
        <f>VLOOKUP(Template!A1826,Female!A:AA,27,0)</f>
        <v>16.600000000000001</v>
      </c>
    </row>
    <row r="1827" spans="1:6" x14ac:dyDescent="0.3">
      <c r="A1827" t="s">
        <v>65</v>
      </c>
      <c r="B1827" t="s">
        <v>39</v>
      </c>
      <c r="C1827" t="s">
        <v>76</v>
      </c>
      <c r="D1827" t="s">
        <v>79</v>
      </c>
      <c r="E1827" t="s">
        <v>102</v>
      </c>
      <c r="F1827">
        <f>VLOOKUP(Template!A1827,Female!A:AB,28,0)</f>
        <v>13.6</v>
      </c>
    </row>
    <row r="1828" spans="1:6" x14ac:dyDescent="0.3">
      <c r="A1828" t="s">
        <v>65</v>
      </c>
      <c r="B1828" t="s">
        <v>39</v>
      </c>
      <c r="C1828" t="s">
        <v>76</v>
      </c>
      <c r="D1828" t="s">
        <v>77</v>
      </c>
      <c r="E1828" t="s">
        <v>102</v>
      </c>
      <c r="F1828">
        <f>VLOOKUP(Template!A1828,Female!A:AC,29,0)</f>
        <v>15.2</v>
      </c>
    </row>
    <row r="1829" spans="1:6" x14ac:dyDescent="0.3">
      <c r="A1829" t="s">
        <v>65</v>
      </c>
      <c r="B1829" t="s">
        <v>39</v>
      </c>
      <c r="C1829" t="s">
        <v>76</v>
      </c>
      <c r="D1829" t="s">
        <v>78</v>
      </c>
      <c r="E1829" t="s">
        <v>103</v>
      </c>
      <c r="F1829">
        <f>VLOOKUP(Template!A1829,Female!A:AD,30,0)</f>
        <v>3.3</v>
      </c>
    </row>
    <row r="1830" spans="1:6" x14ac:dyDescent="0.3">
      <c r="A1830" t="s">
        <v>65</v>
      </c>
      <c r="B1830" t="s">
        <v>39</v>
      </c>
      <c r="C1830" t="s">
        <v>76</v>
      </c>
      <c r="D1830" t="s">
        <v>79</v>
      </c>
      <c r="E1830" t="s">
        <v>103</v>
      </c>
      <c r="F1830">
        <f>VLOOKUP(Template!A1830,Female!A:AE,31,0)</f>
        <v>2</v>
      </c>
    </row>
    <row r="1831" spans="1:6" x14ac:dyDescent="0.3">
      <c r="A1831" t="s">
        <v>65</v>
      </c>
      <c r="B1831" t="s">
        <v>39</v>
      </c>
      <c r="C1831" t="s">
        <v>76</v>
      </c>
      <c r="D1831" t="s">
        <v>77</v>
      </c>
      <c r="E1831" t="s">
        <v>103</v>
      </c>
      <c r="F1831">
        <f>VLOOKUP(Template!A1831,Female!A:AF,32,0)</f>
        <v>2.6</v>
      </c>
    </row>
    <row r="1832" spans="1:6" x14ac:dyDescent="0.3">
      <c r="A1832" t="s">
        <v>65</v>
      </c>
      <c r="B1832" t="s">
        <v>39</v>
      </c>
      <c r="C1832" t="s">
        <v>76</v>
      </c>
      <c r="D1832" t="s">
        <v>78</v>
      </c>
      <c r="E1832" t="s">
        <v>104</v>
      </c>
      <c r="F1832">
        <f>VLOOKUP(Template!A1831,Female!A:AG,33,0)</f>
        <v>18.399999999999999</v>
      </c>
    </row>
    <row r="1833" spans="1:6" x14ac:dyDescent="0.3">
      <c r="A1833" t="s">
        <v>65</v>
      </c>
      <c r="B1833" t="s">
        <v>39</v>
      </c>
      <c r="C1833" t="s">
        <v>76</v>
      </c>
      <c r="D1833" t="s">
        <v>79</v>
      </c>
      <c r="E1833" t="s">
        <v>104</v>
      </c>
      <c r="F1833">
        <f>VLOOKUP(Template!A1831,Female!A:AH,34,0)</f>
        <v>12.6</v>
      </c>
    </row>
    <row r="1834" spans="1:6" x14ac:dyDescent="0.3">
      <c r="A1834" t="s">
        <v>65</v>
      </c>
      <c r="B1834" t="s">
        <v>39</v>
      </c>
      <c r="C1834" t="s">
        <v>76</v>
      </c>
      <c r="D1834" t="s">
        <v>77</v>
      </c>
      <c r="E1834" t="s">
        <v>104</v>
      </c>
      <c r="F1834">
        <f>VLOOKUP(Template!A1832,Female!A:AI,35,0)</f>
        <v>15.6</v>
      </c>
    </row>
    <row r="1835" spans="1:6" x14ac:dyDescent="0.3">
      <c r="A1835" t="s">
        <v>65</v>
      </c>
      <c r="B1835" t="s">
        <v>39</v>
      </c>
      <c r="C1835" t="s">
        <v>76</v>
      </c>
      <c r="D1835" t="s">
        <v>78</v>
      </c>
      <c r="E1835" t="s">
        <v>105</v>
      </c>
      <c r="F1835">
        <f>VLOOKUP(Template!A1833,Female!A:AJ,36,0)</f>
        <v>5.2</v>
      </c>
    </row>
    <row r="1836" spans="1:6" x14ac:dyDescent="0.3">
      <c r="A1836" t="s">
        <v>65</v>
      </c>
      <c r="B1836" t="s">
        <v>39</v>
      </c>
      <c r="C1836" t="s">
        <v>76</v>
      </c>
      <c r="D1836" t="s">
        <v>79</v>
      </c>
      <c r="E1836" t="s">
        <v>105</v>
      </c>
      <c r="F1836">
        <f>VLOOKUP(Template!A1834,Female!A:AK,37,0)</f>
        <v>2.7</v>
      </c>
    </row>
    <row r="1837" spans="1:6" x14ac:dyDescent="0.3">
      <c r="A1837" t="s">
        <v>65</v>
      </c>
      <c r="B1837" t="s">
        <v>39</v>
      </c>
      <c r="C1837" t="s">
        <v>76</v>
      </c>
      <c r="D1837" t="s">
        <v>77</v>
      </c>
      <c r="E1837" t="s">
        <v>105</v>
      </c>
      <c r="F1837">
        <f>VLOOKUP(Template!A1835,Female!A:AL,38,0)</f>
        <v>4</v>
      </c>
    </row>
    <row r="1838" spans="1:6" x14ac:dyDescent="0.3">
      <c r="A1838" t="s">
        <v>65</v>
      </c>
      <c r="B1838" t="s">
        <v>40</v>
      </c>
      <c r="C1838" t="s">
        <v>73</v>
      </c>
      <c r="D1838" t="s">
        <v>74</v>
      </c>
      <c r="E1838" t="s">
        <v>81</v>
      </c>
      <c r="F1838">
        <f>VLOOKUP(Template!A1838,Male!A:C,3,0)</f>
        <v>21</v>
      </c>
    </row>
    <row r="1839" spans="1:6" x14ac:dyDescent="0.3">
      <c r="A1839" t="s">
        <v>65</v>
      </c>
      <c r="B1839" t="s">
        <v>40</v>
      </c>
      <c r="C1839" t="s">
        <v>73</v>
      </c>
      <c r="D1839" t="s">
        <v>74</v>
      </c>
      <c r="E1839" t="s">
        <v>82</v>
      </c>
      <c r="F1839">
        <f>VLOOKUP(Template!A1839,Male!A:D,4,0)</f>
        <v>6.3</v>
      </c>
    </row>
    <row r="1840" spans="1:6" x14ac:dyDescent="0.3">
      <c r="A1840" t="s">
        <v>65</v>
      </c>
      <c r="B1840" t="s">
        <v>40</v>
      </c>
      <c r="C1840" t="s">
        <v>73</v>
      </c>
      <c r="D1840" t="s">
        <v>74</v>
      </c>
      <c r="E1840" t="s">
        <v>83</v>
      </c>
      <c r="F1840">
        <f>VLOOKUP(Template!A1840,Male!A:E,5,0)</f>
        <v>22.3</v>
      </c>
    </row>
    <row r="1841" spans="1:6" x14ac:dyDescent="0.3">
      <c r="A1841" t="s">
        <v>65</v>
      </c>
      <c r="B1841" t="s">
        <v>40</v>
      </c>
      <c r="C1841" t="s">
        <v>73</v>
      </c>
      <c r="D1841" t="s">
        <v>74</v>
      </c>
      <c r="E1841" t="s">
        <v>84</v>
      </c>
      <c r="F1841">
        <f>VLOOKUP(Template!A1841,Male!A:F,6,0)</f>
        <v>8.6</v>
      </c>
    </row>
    <row r="1842" spans="1:6" x14ac:dyDescent="0.3">
      <c r="A1842" t="s">
        <v>65</v>
      </c>
      <c r="B1842" t="s">
        <v>40</v>
      </c>
      <c r="C1842" t="s">
        <v>73</v>
      </c>
      <c r="D1842" t="s">
        <v>74</v>
      </c>
      <c r="E1842" t="s">
        <v>85</v>
      </c>
      <c r="F1842">
        <f>VLOOKUP(Template!A1842,Male!A:G,7,0)</f>
        <v>24.3</v>
      </c>
    </row>
    <row r="1843" spans="1:6" x14ac:dyDescent="0.3">
      <c r="A1843" t="s">
        <v>65</v>
      </c>
      <c r="B1843" t="s">
        <v>40</v>
      </c>
      <c r="C1843" t="s">
        <v>73</v>
      </c>
      <c r="D1843" t="s">
        <v>74</v>
      </c>
      <c r="E1843" t="s">
        <v>86</v>
      </c>
      <c r="F1843">
        <f>VLOOKUP(Template!A1843,Male!A:H,8,0)</f>
        <v>8.1999999999999993</v>
      </c>
    </row>
    <row r="1844" spans="1:6" x14ac:dyDescent="0.3">
      <c r="A1844" t="s">
        <v>65</v>
      </c>
      <c r="B1844" t="s">
        <v>40</v>
      </c>
      <c r="C1844" t="s">
        <v>73</v>
      </c>
      <c r="D1844" t="s">
        <v>75</v>
      </c>
      <c r="E1844" t="s">
        <v>87</v>
      </c>
      <c r="F1844">
        <f>VLOOKUP(Template!A1844,Male!A:I,9,0)</f>
        <v>3.4</v>
      </c>
    </row>
    <row r="1845" spans="1:6" x14ac:dyDescent="0.3">
      <c r="A1845" t="s">
        <v>65</v>
      </c>
      <c r="B1845" t="s">
        <v>40</v>
      </c>
      <c r="C1845" t="s">
        <v>73</v>
      </c>
      <c r="D1845" t="s">
        <v>75</v>
      </c>
      <c r="E1845" t="s">
        <v>88</v>
      </c>
      <c r="F1845">
        <f>VLOOKUP(Template!A1845,Male!A:J,10,0)</f>
        <v>0.3</v>
      </c>
    </row>
    <row r="1846" spans="1:6" x14ac:dyDescent="0.3">
      <c r="A1846" t="s">
        <v>65</v>
      </c>
      <c r="B1846" t="s">
        <v>40</v>
      </c>
      <c r="C1846" t="s">
        <v>73</v>
      </c>
      <c r="D1846" t="s">
        <v>75</v>
      </c>
      <c r="E1846" t="s">
        <v>89</v>
      </c>
      <c r="F1846">
        <f>VLOOKUP(Template!A1846,Male!A:K,11,0)</f>
        <v>8.6999999999999993</v>
      </c>
    </row>
    <row r="1847" spans="1:6" x14ac:dyDescent="0.3">
      <c r="A1847" t="s">
        <v>65</v>
      </c>
      <c r="B1847" t="s">
        <v>40</v>
      </c>
      <c r="C1847" t="s">
        <v>73</v>
      </c>
      <c r="D1847" t="s">
        <v>75</v>
      </c>
      <c r="E1847" t="s">
        <v>90</v>
      </c>
      <c r="F1847">
        <f>VLOOKUP(Template!A1847,Male!A:L,12,0)</f>
        <v>1.1000000000000001</v>
      </c>
    </row>
    <row r="1848" spans="1:6" x14ac:dyDescent="0.3">
      <c r="A1848" t="s">
        <v>65</v>
      </c>
      <c r="B1848" t="s">
        <v>40</v>
      </c>
      <c r="C1848" t="s">
        <v>73</v>
      </c>
      <c r="D1848" t="s">
        <v>74</v>
      </c>
      <c r="E1848" t="s">
        <v>91</v>
      </c>
      <c r="F1848">
        <f>VLOOKUP(Template!A1848,Male!A:M,13,0)</f>
        <v>9.9</v>
      </c>
    </row>
    <row r="1849" spans="1:6" x14ac:dyDescent="0.3">
      <c r="A1849" t="s">
        <v>65</v>
      </c>
      <c r="B1849" t="s">
        <v>40</v>
      </c>
      <c r="C1849" t="s">
        <v>73</v>
      </c>
      <c r="D1849" t="s">
        <v>74</v>
      </c>
      <c r="E1849" t="s">
        <v>92</v>
      </c>
      <c r="F1849">
        <f>VLOOKUP(Template!A1849,Male!A:N,14,0)</f>
        <v>2.1</v>
      </c>
    </row>
    <row r="1850" spans="1:6" x14ac:dyDescent="0.3">
      <c r="A1850" t="s">
        <v>65</v>
      </c>
      <c r="B1850" t="s">
        <v>40</v>
      </c>
      <c r="C1850" t="s">
        <v>73</v>
      </c>
      <c r="D1850" t="s">
        <v>74</v>
      </c>
      <c r="E1850" t="s">
        <v>93</v>
      </c>
      <c r="F1850">
        <f>VLOOKUP(Template!A1850,Male!A:O,15,0)</f>
        <v>0.1</v>
      </c>
    </row>
    <row r="1851" spans="1:6" x14ac:dyDescent="0.3">
      <c r="A1851" t="s">
        <v>65</v>
      </c>
      <c r="B1851" t="s">
        <v>40</v>
      </c>
      <c r="C1851" t="s">
        <v>73</v>
      </c>
      <c r="D1851" t="s">
        <v>74</v>
      </c>
      <c r="E1851" t="s">
        <v>94</v>
      </c>
      <c r="F1851">
        <f>VLOOKUP(Template!A1851,Male!A:P,16,0)</f>
        <v>0</v>
      </c>
    </row>
    <row r="1852" spans="1:6" x14ac:dyDescent="0.3">
      <c r="A1852" t="s">
        <v>65</v>
      </c>
      <c r="B1852" t="s">
        <v>40</v>
      </c>
      <c r="C1852" t="s">
        <v>73</v>
      </c>
      <c r="D1852" t="s">
        <v>95</v>
      </c>
      <c r="E1852" t="s">
        <v>98</v>
      </c>
      <c r="F1852">
        <f>VLOOKUP(Template!A1852,Male!A:Q,17,0)</f>
        <v>6.6</v>
      </c>
    </row>
    <row r="1853" spans="1:6" x14ac:dyDescent="0.3">
      <c r="A1853" t="s">
        <v>65</v>
      </c>
      <c r="B1853" t="s">
        <v>40</v>
      </c>
      <c r="C1853" t="s">
        <v>73</v>
      </c>
      <c r="D1853" t="s">
        <v>95</v>
      </c>
      <c r="E1853" t="s">
        <v>97</v>
      </c>
      <c r="F1853">
        <f>VLOOKUP(Template!A1853,Male!A:R,18,0)</f>
        <v>0.6</v>
      </c>
    </row>
    <row r="1854" spans="1:6" x14ac:dyDescent="0.3">
      <c r="A1854" t="s">
        <v>65</v>
      </c>
      <c r="B1854" t="s">
        <v>40</v>
      </c>
      <c r="C1854" t="s">
        <v>73</v>
      </c>
      <c r="D1854" t="s">
        <v>95</v>
      </c>
      <c r="E1854" t="s">
        <v>99</v>
      </c>
      <c r="F1854">
        <f>VLOOKUP(Template!A1854,Male!A:S,19,0)</f>
        <v>0.9</v>
      </c>
    </row>
    <row r="1855" spans="1:6" x14ac:dyDescent="0.3">
      <c r="A1855" t="s">
        <v>65</v>
      </c>
      <c r="B1855" t="s">
        <v>40</v>
      </c>
      <c r="C1855" t="s">
        <v>73</v>
      </c>
      <c r="D1855" t="s">
        <v>95</v>
      </c>
      <c r="E1855" t="s">
        <v>96</v>
      </c>
      <c r="F1855">
        <f>VLOOKUP(Template!A1855,Male!A:T,20,0)</f>
        <v>0</v>
      </c>
    </row>
    <row r="1856" spans="1:6" x14ac:dyDescent="0.3">
      <c r="A1856" t="s">
        <v>65</v>
      </c>
      <c r="B1856" t="s">
        <v>40</v>
      </c>
      <c r="C1856" t="s">
        <v>100</v>
      </c>
      <c r="D1856" t="s">
        <v>101</v>
      </c>
      <c r="E1856" t="s">
        <v>81</v>
      </c>
      <c r="F1856">
        <f>VLOOKUP(Template!A1856,Male!A:U,21,0)</f>
        <v>9.5</v>
      </c>
    </row>
    <row r="1857" spans="1:6" x14ac:dyDescent="0.3">
      <c r="A1857" t="s">
        <v>65</v>
      </c>
      <c r="B1857" t="s">
        <v>40</v>
      </c>
      <c r="C1857" t="s">
        <v>100</v>
      </c>
      <c r="D1857" t="s">
        <v>101</v>
      </c>
      <c r="E1857" t="s">
        <v>82</v>
      </c>
      <c r="F1857">
        <f>VLOOKUP(Template!A1857,Male!A:V,22,0)</f>
        <v>2.2000000000000002</v>
      </c>
    </row>
    <row r="1858" spans="1:6" x14ac:dyDescent="0.3">
      <c r="A1858" t="s">
        <v>65</v>
      </c>
      <c r="B1858" t="s">
        <v>40</v>
      </c>
      <c r="C1858" t="s">
        <v>100</v>
      </c>
      <c r="D1858" t="s">
        <v>101</v>
      </c>
      <c r="E1858" t="s">
        <v>102</v>
      </c>
      <c r="F1858">
        <f>VLOOKUP(Template!A1858,Male!A:W,23,0)</f>
        <v>23.6</v>
      </c>
    </row>
    <row r="1859" spans="1:6" x14ac:dyDescent="0.3">
      <c r="A1859" t="s">
        <v>65</v>
      </c>
      <c r="B1859" t="s">
        <v>40</v>
      </c>
      <c r="C1859" t="s">
        <v>100</v>
      </c>
      <c r="D1859" t="s">
        <v>101</v>
      </c>
      <c r="E1859" t="s">
        <v>103</v>
      </c>
      <c r="F1859">
        <f>VLOOKUP(Template!A1859,Male!A:X,24,0)</f>
        <v>7.3</v>
      </c>
    </row>
    <row r="1860" spans="1:6" x14ac:dyDescent="0.3">
      <c r="A1860" t="s">
        <v>65</v>
      </c>
      <c r="B1860" t="s">
        <v>40</v>
      </c>
      <c r="C1860" t="s">
        <v>100</v>
      </c>
      <c r="D1860" t="s">
        <v>101</v>
      </c>
      <c r="E1860" t="s">
        <v>104</v>
      </c>
      <c r="F1860">
        <f>VLOOKUP(Template!A1860,Male!A:Y,25,0)</f>
        <v>8.6999999999999993</v>
      </c>
    </row>
    <row r="1861" spans="1:6" x14ac:dyDescent="0.3">
      <c r="A1861" t="s">
        <v>65</v>
      </c>
      <c r="B1861" t="s">
        <v>40</v>
      </c>
      <c r="C1861" t="s">
        <v>100</v>
      </c>
      <c r="D1861" t="s">
        <v>101</v>
      </c>
      <c r="E1861" t="s">
        <v>105</v>
      </c>
      <c r="F1861">
        <f>VLOOKUP(Template!A1861,Male!A:Z,26,0)</f>
        <v>5.2</v>
      </c>
    </row>
    <row r="1862" spans="1:6" x14ac:dyDescent="0.3">
      <c r="A1862" t="s">
        <v>65</v>
      </c>
      <c r="B1862" t="s">
        <v>40</v>
      </c>
      <c r="C1862" t="s">
        <v>76</v>
      </c>
      <c r="D1862" t="s">
        <v>78</v>
      </c>
      <c r="E1862" t="s">
        <v>102</v>
      </c>
      <c r="F1862">
        <f>VLOOKUP(Template!A1862,Male!A:AA,27,0)</f>
        <v>26.4</v>
      </c>
    </row>
    <row r="1863" spans="1:6" x14ac:dyDescent="0.3">
      <c r="A1863" t="s">
        <v>65</v>
      </c>
      <c r="B1863" t="s">
        <v>40</v>
      </c>
      <c r="C1863" t="s">
        <v>76</v>
      </c>
      <c r="D1863" t="s">
        <v>79</v>
      </c>
      <c r="E1863" t="s">
        <v>102</v>
      </c>
      <c r="F1863">
        <f>VLOOKUP(Template!A1863,Male!A:AB,28,0)</f>
        <v>23.5</v>
      </c>
    </row>
    <row r="1864" spans="1:6" x14ac:dyDescent="0.3">
      <c r="A1864" t="s">
        <v>65</v>
      </c>
      <c r="B1864" t="s">
        <v>40</v>
      </c>
      <c r="C1864" t="s">
        <v>76</v>
      </c>
      <c r="D1864" t="s">
        <v>77</v>
      </c>
      <c r="E1864" t="s">
        <v>102</v>
      </c>
      <c r="F1864">
        <f>VLOOKUP(Template!A1864,Male!A:AC,29,0)</f>
        <v>25.1</v>
      </c>
    </row>
    <row r="1865" spans="1:6" x14ac:dyDescent="0.3">
      <c r="A1865" t="s">
        <v>65</v>
      </c>
      <c r="B1865" t="s">
        <v>40</v>
      </c>
      <c r="C1865" t="s">
        <v>76</v>
      </c>
      <c r="D1865" t="s">
        <v>78</v>
      </c>
      <c r="E1865" t="s">
        <v>103</v>
      </c>
      <c r="F1865">
        <f>VLOOKUP(Template!A1865,Male!A:AD,30,0)</f>
        <v>12.5</v>
      </c>
    </row>
    <row r="1866" spans="1:6" x14ac:dyDescent="0.3">
      <c r="A1866" t="s">
        <v>65</v>
      </c>
      <c r="B1866" t="s">
        <v>40</v>
      </c>
      <c r="C1866" t="s">
        <v>76</v>
      </c>
      <c r="D1866" t="s">
        <v>79</v>
      </c>
      <c r="E1866" t="s">
        <v>103</v>
      </c>
      <c r="F1866">
        <f>VLOOKUP(Template!A1866,Male!A:AE,31,0)</f>
        <v>7.9</v>
      </c>
    </row>
    <row r="1867" spans="1:6" x14ac:dyDescent="0.3">
      <c r="A1867" t="s">
        <v>65</v>
      </c>
      <c r="B1867" t="s">
        <v>40</v>
      </c>
      <c r="C1867" t="s">
        <v>76</v>
      </c>
      <c r="D1867" t="s">
        <v>77</v>
      </c>
      <c r="E1867" t="s">
        <v>103</v>
      </c>
      <c r="F1867">
        <f>VLOOKUP(Template!A1867,Male!A:AF,32,0)</f>
        <v>10.5</v>
      </c>
    </row>
    <row r="1868" spans="1:6" x14ac:dyDescent="0.3">
      <c r="A1868" t="s">
        <v>65</v>
      </c>
      <c r="B1868" t="s">
        <v>40</v>
      </c>
      <c r="C1868" t="s">
        <v>76</v>
      </c>
      <c r="D1868" t="s">
        <v>78</v>
      </c>
      <c r="E1868" t="s">
        <v>104</v>
      </c>
      <c r="F1868">
        <f>VLOOKUP(Template!A1867,Male!A:AG,33,0)</f>
        <v>16.600000000000001</v>
      </c>
    </row>
    <row r="1869" spans="1:6" x14ac:dyDescent="0.3">
      <c r="A1869" t="s">
        <v>65</v>
      </c>
      <c r="B1869" t="s">
        <v>40</v>
      </c>
      <c r="C1869" t="s">
        <v>76</v>
      </c>
      <c r="D1869" t="s">
        <v>79</v>
      </c>
      <c r="E1869" t="s">
        <v>104</v>
      </c>
      <c r="F1869">
        <f>VLOOKUP(Template!A1867,Male!A:AH,34,0)</f>
        <v>8.4</v>
      </c>
    </row>
    <row r="1870" spans="1:6" x14ac:dyDescent="0.3">
      <c r="A1870" t="s">
        <v>65</v>
      </c>
      <c r="B1870" t="s">
        <v>40</v>
      </c>
      <c r="C1870" t="s">
        <v>76</v>
      </c>
      <c r="D1870" t="s">
        <v>77</v>
      </c>
      <c r="E1870" t="s">
        <v>104</v>
      </c>
      <c r="F1870">
        <f>VLOOKUP(Template!A1868,Male!A:AI,35,0)</f>
        <v>13</v>
      </c>
    </row>
    <row r="1871" spans="1:6" x14ac:dyDescent="0.3">
      <c r="A1871" t="s">
        <v>65</v>
      </c>
      <c r="B1871" t="s">
        <v>40</v>
      </c>
      <c r="C1871" t="s">
        <v>76</v>
      </c>
      <c r="D1871" t="s">
        <v>78</v>
      </c>
      <c r="E1871" t="s">
        <v>105</v>
      </c>
      <c r="F1871">
        <f>VLOOKUP(Template!A1869,Male!A:AJ,36,0)</f>
        <v>3.5</v>
      </c>
    </row>
    <row r="1872" spans="1:6" x14ac:dyDescent="0.3">
      <c r="A1872" t="s">
        <v>65</v>
      </c>
      <c r="B1872" t="s">
        <v>40</v>
      </c>
      <c r="C1872" t="s">
        <v>76</v>
      </c>
      <c r="D1872" t="s">
        <v>79</v>
      </c>
      <c r="E1872" t="s">
        <v>105</v>
      </c>
      <c r="F1872">
        <f>VLOOKUP(Template!A1870,Male!A:AK,37,0)</f>
        <v>1.9</v>
      </c>
    </row>
    <row r="1873" spans="1:6" x14ac:dyDescent="0.3">
      <c r="A1873" t="s">
        <v>65</v>
      </c>
      <c r="B1873" t="s">
        <v>40</v>
      </c>
      <c r="C1873" t="s">
        <v>76</v>
      </c>
      <c r="D1873" t="s">
        <v>77</v>
      </c>
      <c r="E1873" t="s">
        <v>105</v>
      </c>
      <c r="F1873">
        <f>VLOOKUP(Template!A1871,Male!A:AL,38,0)</f>
        <v>2.8</v>
      </c>
    </row>
    <row r="1874" spans="1:6" x14ac:dyDescent="0.3">
      <c r="A1874" t="s">
        <v>66</v>
      </c>
      <c r="B1874" t="s">
        <v>39</v>
      </c>
      <c r="C1874" t="s">
        <v>73</v>
      </c>
      <c r="D1874" t="s">
        <v>74</v>
      </c>
      <c r="E1874" t="s">
        <v>81</v>
      </c>
      <c r="F1874">
        <f>VLOOKUP(Template!A1874,Female!A:C,3,0)</f>
        <v>30.1</v>
      </c>
    </row>
    <row r="1875" spans="1:6" x14ac:dyDescent="0.3">
      <c r="A1875" t="s">
        <v>66</v>
      </c>
      <c r="B1875" t="s">
        <v>39</v>
      </c>
      <c r="C1875" t="s">
        <v>73</v>
      </c>
      <c r="D1875" t="s">
        <v>74</v>
      </c>
      <c r="E1875" t="s">
        <v>82</v>
      </c>
      <c r="F1875">
        <f>VLOOKUP(Template!A1875,Female!A:D,4,0)</f>
        <v>7.3</v>
      </c>
    </row>
    <row r="1876" spans="1:6" x14ac:dyDescent="0.3">
      <c r="A1876" t="s">
        <v>66</v>
      </c>
      <c r="B1876" t="s">
        <v>39</v>
      </c>
      <c r="C1876" t="s">
        <v>73</v>
      </c>
      <c r="D1876" t="s">
        <v>74</v>
      </c>
      <c r="E1876" t="s">
        <v>83</v>
      </c>
      <c r="F1876">
        <f>VLOOKUP(Template!A1876,Female!A:E,5,0)</f>
        <v>16</v>
      </c>
    </row>
    <row r="1877" spans="1:6" x14ac:dyDescent="0.3">
      <c r="A1877" t="s">
        <v>66</v>
      </c>
      <c r="B1877" t="s">
        <v>39</v>
      </c>
      <c r="C1877" t="s">
        <v>73</v>
      </c>
      <c r="D1877" t="s">
        <v>74</v>
      </c>
      <c r="E1877" t="s">
        <v>84</v>
      </c>
      <c r="F1877">
        <f>VLOOKUP(Template!A1877,Female!A:F,6,0)</f>
        <v>5.3</v>
      </c>
    </row>
    <row r="1878" spans="1:6" x14ac:dyDescent="0.3">
      <c r="A1878" t="s">
        <v>66</v>
      </c>
      <c r="B1878" t="s">
        <v>39</v>
      </c>
      <c r="C1878" t="s">
        <v>73</v>
      </c>
      <c r="D1878" t="s">
        <v>74</v>
      </c>
      <c r="E1878" t="s">
        <v>85</v>
      </c>
      <c r="F1878">
        <f>VLOOKUP(Template!A1878,Female!A:G,7,0)</f>
        <v>29.7</v>
      </c>
    </row>
    <row r="1879" spans="1:6" x14ac:dyDescent="0.3">
      <c r="A1879" t="s">
        <v>66</v>
      </c>
      <c r="B1879" t="s">
        <v>39</v>
      </c>
      <c r="C1879" t="s">
        <v>73</v>
      </c>
      <c r="D1879" t="s">
        <v>74</v>
      </c>
      <c r="E1879" t="s">
        <v>86</v>
      </c>
      <c r="F1879">
        <f>VLOOKUP(Template!A1879,Female!A:H,8,0)</f>
        <v>5.5</v>
      </c>
    </row>
    <row r="1880" spans="1:6" x14ac:dyDescent="0.3">
      <c r="A1880" t="s">
        <v>66</v>
      </c>
      <c r="B1880" t="s">
        <v>39</v>
      </c>
      <c r="C1880" t="s">
        <v>73</v>
      </c>
      <c r="D1880" t="s">
        <v>75</v>
      </c>
      <c r="E1880" t="s">
        <v>87</v>
      </c>
      <c r="F1880">
        <f>VLOOKUP(Template!A1880,Female!A:I,9,0)</f>
        <v>4.7</v>
      </c>
    </row>
    <row r="1881" spans="1:6" x14ac:dyDescent="0.3">
      <c r="A1881" t="s">
        <v>66</v>
      </c>
      <c r="B1881" t="s">
        <v>39</v>
      </c>
      <c r="C1881" t="s">
        <v>73</v>
      </c>
      <c r="D1881" t="s">
        <v>75</v>
      </c>
      <c r="E1881" t="s">
        <v>88</v>
      </c>
      <c r="F1881">
        <f>VLOOKUP(Template!A1881,Female!A:J,10,0)</f>
        <v>1.3</v>
      </c>
    </row>
    <row r="1882" spans="1:6" x14ac:dyDescent="0.3">
      <c r="A1882" t="s">
        <v>66</v>
      </c>
      <c r="B1882" t="s">
        <v>39</v>
      </c>
      <c r="C1882" t="s">
        <v>73</v>
      </c>
      <c r="D1882" t="s">
        <v>75</v>
      </c>
      <c r="E1882" t="s">
        <v>89</v>
      </c>
      <c r="F1882">
        <f>VLOOKUP(Template!A1882,Female!A:K,11,0)</f>
        <v>10</v>
      </c>
    </row>
    <row r="1883" spans="1:6" x14ac:dyDescent="0.3">
      <c r="A1883" t="s">
        <v>66</v>
      </c>
      <c r="B1883" t="s">
        <v>39</v>
      </c>
      <c r="C1883" t="s">
        <v>73</v>
      </c>
      <c r="D1883" t="s">
        <v>75</v>
      </c>
      <c r="E1883" t="s">
        <v>90</v>
      </c>
      <c r="F1883">
        <f>VLOOKUP(Template!A1883,Female!A:L,12,0)</f>
        <v>1.8</v>
      </c>
    </row>
    <row r="1884" spans="1:6" x14ac:dyDescent="0.3">
      <c r="A1884" t="s">
        <v>66</v>
      </c>
      <c r="B1884" t="s">
        <v>39</v>
      </c>
      <c r="C1884" t="s">
        <v>73</v>
      </c>
      <c r="D1884" t="s">
        <v>74</v>
      </c>
      <c r="E1884" t="s">
        <v>91</v>
      </c>
      <c r="F1884">
        <f>VLOOKUP(Template!A1884,Female!A:M,13,0)</f>
        <v>4.8</v>
      </c>
    </row>
    <row r="1885" spans="1:6" x14ac:dyDescent="0.3">
      <c r="A1885" t="s">
        <v>66</v>
      </c>
      <c r="B1885" t="s">
        <v>39</v>
      </c>
      <c r="C1885" t="s">
        <v>73</v>
      </c>
      <c r="D1885" t="s">
        <v>74</v>
      </c>
      <c r="E1885" t="s">
        <v>92</v>
      </c>
      <c r="F1885">
        <f>VLOOKUP(Template!A1885,Female!A:N,14,0)</f>
        <v>0</v>
      </c>
    </row>
    <row r="1886" spans="1:6" x14ac:dyDescent="0.3">
      <c r="A1886" t="s">
        <v>66</v>
      </c>
      <c r="B1886" t="s">
        <v>39</v>
      </c>
      <c r="C1886" t="s">
        <v>73</v>
      </c>
      <c r="D1886" t="s">
        <v>74</v>
      </c>
      <c r="E1886" t="s">
        <v>93</v>
      </c>
      <c r="F1886">
        <f>VLOOKUP(Template!A1886,Female!A:O,15,0)</f>
        <v>1.6</v>
      </c>
    </row>
    <row r="1887" spans="1:6" x14ac:dyDescent="0.3">
      <c r="A1887" t="s">
        <v>66</v>
      </c>
      <c r="B1887" t="s">
        <v>39</v>
      </c>
      <c r="C1887" t="s">
        <v>73</v>
      </c>
      <c r="D1887" t="s">
        <v>74</v>
      </c>
      <c r="E1887" t="s">
        <v>94</v>
      </c>
      <c r="F1887">
        <f>VLOOKUP(Template!A1887,Female!A:P,16,0)</f>
        <v>0.2</v>
      </c>
    </row>
    <row r="1888" spans="1:6" x14ac:dyDescent="0.3">
      <c r="A1888" t="s">
        <v>66</v>
      </c>
      <c r="B1888" t="s">
        <v>39</v>
      </c>
      <c r="C1888" t="s">
        <v>73</v>
      </c>
      <c r="D1888" t="s">
        <v>95</v>
      </c>
      <c r="E1888" t="s">
        <v>98</v>
      </c>
      <c r="F1888">
        <f>VLOOKUP(Template!A1888,Female!A:Q,17,0)</f>
        <v>3.1</v>
      </c>
    </row>
    <row r="1889" spans="1:6" x14ac:dyDescent="0.3">
      <c r="A1889" t="s">
        <v>66</v>
      </c>
      <c r="B1889" t="s">
        <v>39</v>
      </c>
      <c r="C1889" t="s">
        <v>73</v>
      </c>
      <c r="D1889" t="s">
        <v>95</v>
      </c>
      <c r="E1889" t="s">
        <v>97</v>
      </c>
      <c r="F1889">
        <f>VLOOKUP(Template!A1889,Female!A:R,18,0)</f>
        <v>1.2</v>
      </c>
    </row>
    <row r="1890" spans="1:6" x14ac:dyDescent="0.3">
      <c r="A1890" t="s">
        <v>66</v>
      </c>
      <c r="B1890" t="s">
        <v>39</v>
      </c>
      <c r="C1890" t="s">
        <v>73</v>
      </c>
      <c r="D1890" t="s">
        <v>95</v>
      </c>
      <c r="E1890" t="s">
        <v>99</v>
      </c>
      <c r="F1890">
        <f>VLOOKUP(Template!A1890,Female!A:S,19,0)</f>
        <v>1.6</v>
      </c>
    </row>
    <row r="1891" spans="1:6" x14ac:dyDescent="0.3">
      <c r="A1891" t="s">
        <v>66</v>
      </c>
      <c r="B1891" t="s">
        <v>39</v>
      </c>
      <c r="C1891" t="s">
        <v>73</v>
      </c>
      <c r="D1891" t="s">
        <v>95</v>
      </c>
      <c r="E1891" t="s">
        <v>96</v>
      </c>
      <c r="F1891">
        <f>VLOOKUP(Template!A1891,Female!A:T,20,0)</f>
        <v>0</v>
      </c>
    </row>
    <row r="1892" spans="1:6" x14ac:dyDescent="0.3">
      <c r="A1892" t="s">
        <v>66</v>
      </c>
      <c r="B1892" t="s">
        <v>39</v>
      </c>
      <c r="C1892" t="s">
        <v>100</v>
      </c>
      <c r="D1892" t="s">
        <v>101</v>
      </c>
      <c r="E1892" t="s">
        <v>81</v>
      </c>
      <c r="F1892">
        <f>VLOOKUP(Template!A1892,Female!A:U,21,0)</f>
        <v>15.3</v>
      </c>
    </row>
    <row r="1893" spans="1:6" x14ac:dyDescent="0.3">
      <c r="A1893" t="s">
        <v>66</v>
      </c>
      <c r="B1893" t="s">
        <v>39</v>
      </c>
      <c r="C1893" t="s">
        <v>100</v>
      </c>
      <c r="D1893" t="s">
        <v>101</v>
      </c>
      <c r="E1893" t="s">
        <v>82</v>
      </c>
      <c r="F1893">
        <f>VLOOKUP(Template!A1893,Female!A:V,22,0)</f>
        <v>2.2999999999999998</v>
      </c>
    </row>
    <row r="1894" spans="1:6" x14ac:dyDescent="0.3">
      <c r="A1894" t="s">
        <v>66</v>
      </c>
      <c r="B1894" t="s">
        <v>39</v>
      </c>
      <c r="C1894" t="s">
        <v>100</v>
      </c>
      <c r="D1894" t="s">
        <v>101</v>
      </c>
      <c r="E1894" t="s">
        <v>102</v>
      </c>
      <c r="F1894">
        <f>VLOOKUP(Template!A1894,Female!A:W,23,0)</f>
        <v>24.2</v>
      </c>
    </row>
    <row r="1895" spans="1:6" x14ac:dyDescent="0.3">
      <c r="A1895" t="s">
        <v>66</v>
      </c>
      <c r="B1895" t="s">
        <v>39</v>
      </c>
      <c r="C1895" t="s">
        <v>100</v>
      </c>
      <c r="D1895" t="s">
        <v>101</v>
      </c>
      <c r="E1895" t="s">
        <v>103</v>
      </c>
      <c r="F1895">
        <f>VLOOKUP(Template!A1895,Female!A:X,24,0)</f>
        <v>5.0999999999999996</v>
      </c>
    </row>
    <row r="1896" spans="1:6" x14ac:dyDescent="0.3">
      <c r="A1896" t="s">
        <v>66</v>
      </c>
      <c r="B1896" t="s">
        <v>39</v>
      </c>
      <c r="C1896" t="s">
        <v>100</v>
      </c>
      <c r="D1896" t="s">
        <v>101</v>
      </c>
      <c r="E1896" t="s">
        <v>104</v>
      </c>
      <c r="F1896">
        <f>VLOOKUP(Template!A1896,Female!A:Y,25,0)</f>
        <v>4.2</v>
      </c>
    </row>
    <row r="1897" spans="1:6" x14ac:dyDescent="0.3">
      <c r="A1897" t="s">
        <v>66</v>
      </c>
      <c r="B1897" t="s">
        <v>39</v>
      </c>
      <c r="C1897" t="s">
        <v>100</v>
      </c>
      <c r="D1897" t="s">
        <v>101</v>
      </c>
      <c r="E1897" t="s">
        <v>105</v>
      </c>
      <c r="F1897">
        <f>VLOOKUP(Template!A1897,Female!A:Z,26,0)</f>
        <v>0.9</v>
      </c>
    </row>
    <row r="1898" spans="1:6" x14ac:dyDescent="0.3">
      <c r="A1898" t="s">
        <v>66</v>
      </c>
      <c r="B1898" t="s">
        <v>39</v>
      </c>
      <c r="C1898" t="s">
        <v>76</v>
      </c>
      <c r="D1898" t="s">
        <v>78</v>
      </c>
      <c r="E1898" t="s">
        <v>102</v>
      </c>
      <c r="F1898">
        <f>VLOOKUP(Template!A1898,Female!A:AA,27,0)</f>
        <v>23.4</v>
      </c>
    </row>
    <row r="1899" spans="1:6" x14ac:dyDescent="0.3">
      <c r="A1899" t="s">
        <v>66</v>
      </c>
      <c r="B1899" t="s">
        <v>39</v>
      </c>
      <c r="C1899" t="s">
        <v>76</v>
      </c>
      <c r="D1899" t="s">
        <v>79</v>
      </c>
      <c r="E1899" t="s">
        <v>102</v>
      </c>
      <c r="F1899">
        <f>VLOOKUP(Template!A1899,Female!A:AB,28,0)</f>
        <v>21.8</v>
      </c>
    </row>
    <row r="1900" spans="1:6" x14ac:dyDescent="0.3">
      <c r="A1900" t="s">
        <v>66</v>
      </c>
      <c r="B1900" t="s">
        <v>39</v>
      </c>
      <c r="C1900" t="s">
        <v>76</v>
      </c>
      <c r="D1900" t="s">
        <v>77</v>
      </c>
      <c r="E1900" t="s">
        <v>102</v>
      </c>
      <c r="F1900">
        <f>VLOOKUP(Template!A1900,Female!A:AC,29,0)</f>
        <v>22.7</v>
      </c>
    </row>
    <row r="1901" spans="1:6" x14ac:dyDescent="0.3">
      <c r="A1901" t="s">
        <v>66</v>
      </c>
      <c r="B1901" t="s">
        <v>39</v>
      </c>
      <c r="C1901" t="s">
        <v>76</v>
      </c>
      <c r="D1901" t="s">
        <v>78</v>
      </c>
      <c r="E1901" t="s">
        <v>103</v>
      </c>
      <c r="F1901">
        <f>VLOOKUP(Template!A1901,Female!A:AD,30,0)</f>
        <v>9</v>
      </c>
    </row>
    <row r="1902" spans="1:6" x14ac:dyDescent="0.3">
      <c r="A1902" t="s">
        <v>66</v>
      </c>
      <c r="B1902" t="s">
        <v>39</v>
      </c>
      <c r="C1902" t="s">
        <v>76</v>
      </c>
      <c r="D1902" t="s">
        <v>79</v>
      </c>
      <c r="E1902" t="s">
        <v>103</v>
      </c>
      <c r="F1902">
        <f>VLOOKUP(Template!A1902,Female!A:AE,31,0)</f>
        <v>2.6</v>
      </c>
    </row>
    <row r="1903" spans="1:6" x14ac:dyDescent="0.3">
      <c r="A1903" t="s">
        <v>66</v>
      </c>
      <c r="B1903" t="s">
        <v>39</v>
      </c>
      <c r="C1903" t="s">
        <v>76</v>
      </c>
      <c r="D1903" t="s">
        <v>77</v>
      </c>
      <c r="E1903" t="s">
        <v>103</v>
      </c>
      <c r="F1903">
        <f>VLOOKUP(Template!A1903,Female!A:AF,32,0)</f>
        <v>6.2</v>
      </c>
    </row>
    <row r="1904" spans="1:6" x14ac:dyDescent="0.3">
      <c r="A1904" t="s">
        <v>66</v>
      </c>
      <c r="B1904" t="s">
        <v>39</v>
      </c>
      <c r="C1904" t="s">
        <v>76</v>
      </c>
      <c r="D1904" t="s">
        <v>78</v>
      </c>
      <c r="E1904" t="s">
        <v>104</v>
      </c>
      <c r="F1904">
        <f>VLOOKUP(Template!A1903,Female!A:AG,33,0)</f>
        <v>5.8</v>
      </c>
    </row>
    <row r="1905" spans="1:6" x14ac:dyDescent="0.3">
      <c r="A1905" t="s">
        <v>66</v>
      </c>
      <c r="B1905" t="s">
        <v>39</v>
      </c>
      <c r="C1905" t="s">
        <v>76</v>
      </c>
      <c r="D1905" t="s">
        <v>79</v>
      </c>
      <c r="E1905" t="s">
        <v>104</v>
      </c>
      <c r="F1905">
        <f>VLOOKUP(Template!A1903,Female!A:AH,34,0)</f>
        <v>7</v>
      </c>
    </row>
    <row r="1906" spans="1:6" x14ac:dyDescent="0.3">
      <c r="A1906" t="s">
        <v>66</v>
      </c>
      <c r="B1906" t="s">
        <v>39</v>
      </c>
      <c r="C1906" t="s">
        <v>76</v>
      </c>
      <c r="D1906" t="s">
        <v>77</v>
      </c>
      <c r="E1906" t="s">
        <v>104</v>
      </c>
      <c r="F1906">
        <f>VLOOKUP(Template!A1904,Female!A:AI,35,0)</f>
        <v>6.3</v>
      </c>
    </row>
    <row r="1907" spans="1:6" x14ac:dyDescent="0.3">
      <c r="A1907" t="s">
        <v>66</v>
      </c>
      <c r="B1907" t="s">
        <v>39</v>
      </c>
      <c r="C1907" t="s">
        <v>76</v>
      </c>
      <c r="D1907" t="s">
        <v>78</v>
      </c>
      <c r="E1907" t="s">
        <v>105</v>
      </c>
      <c r="F1907">
        <f>VLOOKUP(Template!A1905,Female!A:AJ,36,0)</f>
        <v>2.8</v>
      </c>
    </row>
    <row r="1908" spans="1:6" x14ac:dyDescent="0.3">
      <c r="A1908" t="s">
        <v>66</v>
      </c>
      <c r="B1908" t="s">
        <v>39</v>
      </c>
      <c r="C1908" t="s">
        <v>76</v>
      </c>
      <c r="D1908" t="s">
        <v>79</v>
      </c>
      <c r="E1908" t="s">
        <v>105</v>
      </c>
      <c r="F1908">
        <f>VLOOKUP(Template!A1906,Female!A:AK,37,0)</f>
        <v>1.9</v>
      </c>
    </row>
    <row r="1909" spans="1:6" x14ac:dyDescent="0.3">
      <c r="A1909" t="s">
        <v>66</v>
      </c>
      <c r="B1909" t="s">
        <v>39</v>
      </c>
      <c r="C1909" t="s">
        <v>76</v>
      </c>
      <c r="D1909" t="s">
        <v>77</v>
      </c>
      <c r="E1909" t="s">
        <v>105</v>
      </c>
      <c r="F1909">
        <f>VLOOKUP(Template!A1907,Female!A:AL,38,0)</f>
        <v>2.4</v>
      </c>
    </row>
    <row r="1910" spans="1:6" x14ac:dyDescent="0.3">
      <c r="A1910" t="s">
        <v>66</v>
      </c>
      <c r="B1910" t="s">
        <v>40</v>
      </c>
      <c r="C1910" t="s">
        <v>73</v>
      </c>
      <c r="D1910" t="s">
        <v>74</v>
      </c>
      <c r="E1910" t="s">
        <v>81</v>
      </c>
      <c r="F1910">
        <f>VLOOKUP(Template!A1910,Male!A:C,3,0)</f>
        <v>28.5</v>
      </c>
    </row>
    <row r="1911" spans="1:6" x14ac:dyDescent="0.3">
      <c r="A1911" t="s">
        <v>66</v>
      </c>
      <c r="B1911" t="s">
        <v>40</v>
      </c>
      <c r="C1911" t="s">
        <v>73</v>
      </c>
      <c r="D1911" t="s">
        <v>74</v>
      </c>
      <c r="E1911" t="s">
        <v>82</v>
      </c>
      <c r="F1911">
        <f>VLOOKUP(Template!A1911,Male!A:D,4,0)</f>
        <v>10.1</v>
      </c>
    </row>
    <row r="1912" spans="1:6" x14ac:dyDescent="0.3">
      <c r="A1912" t="s">
        <v>66</v>
      </c>
      <c r="B1912" t="s">
        <v>40</v>
      </c>
      <c r="C1912" t="s">
        <v>73</v>
      </c>
      <c r="D1912" t="s">
        <v>74</v>
      </c>
      <c r="E1912" t="s">
        <v>83</v>
      </c>
      <c r="F1912">
        <f>VLOOKUP(Template!A1912,Male!A:E,5,0)</f>
        <v>19.7</v>
      </c>
    </row>
    <row r="1913" spans="1:6" x14ac:dyDescent="0.3">
      <c r="A1913" t="s">
        <v>66</v>
      </c>
      <c r="B1913" t="s">
        <v>40</v>
      </c>
      <c r="C1913" t="s">
        <v>73</v>
      </c>
      <c r="D1913" t="s">
        <v>74</v>
      </c>
      <c r="E1913" t="s">
        <v>84</v>
      </c>
      <c r="F1913">
        <f>VLOOKUP(Template!A1913,Male!A:F,6,0)</f>
        <v>5.9</v>
      </c>
    </row>
    <row r="1914" spans="1:6" x14ac:dyDescent="0.3">
      <c r="A1914" t="s">
        <v>66</v>
      </c>
      <c r="B1914" t="s">
        <v>40</v>
      </c>
      <c r="C1914" t="s">
        <v>73</v>
      </c>
      <c r="D1914" t="s">
        <v>74</v>
      </c>
      <c r="E1914" t="s">
        <v>85</v>
      </c>
      <c r="F1914">
        <f>VLOOKUP(Template!A1914,Male!A:G,7,0)</f>
        <v>31.9</v>
      </c>
    </row>
    <row r="1915" spans="1:6" x14ac:dyDescent="0.3">
      <c r="A1915" t="s">
        <v>66</v>
      </c>
      <c r="B1915" t="s">
        <v>40</v>
      </c>
      <c r="C1915" t="s">
        <v>73</v>
      </c>
      <c r="D1915" t="s">
        <v>74</v>
      </c>
      <c r="E1915" t="s">
        <v>86</v>
      </c>
      <c r="F1915">
        <f>VLOOKUP(Template!A1915,Male!A:H,8,0)</f>
        <v>9.1</v>
      </c>
    </row>
    <row r="1916" spans="1:6" x14ac:dyDescent="0.3">
      <c r="A1916" t="s">
        <v>66</v>
      </c>
      <c r="B1916" t="s">
        <v>40</v>
      </c>
      <c r="C1916" t="s">
        <v>73</v>
      </c>
      <c r="D1916" t="s">
        <v>75</v>
      </c>
      <c r="E1916" t="s">
        <v>87</v>
      </c>
      <c r="F1916">
        <f>VLOOKUP(Template!A1916,Male!A:I,9,0)</f>
        <v>5.7</v>
      </c>
    </row>
    <row r="1917" spans="1:6" x14ac:dyDescent="0.3">
      <c r="A1917" t="s">
        <v>66</v>
      </c>
      <c r="B1917" t="s">
        <v>40</v>
      </c>
      <c r="C1917" t="s">
        <v>73</v>
      </c>
      <c r="D1917" t="s">
        <v>75</v>
      </c>
      <c r="E1917" t="s">
        <v>88</v>
      </c>
      <c r="F1917">
        <f>VLOOKUP(Template!A1917,Male!A:J,10,0)</f>
        <v>0.5</v>
      </c>
    </row>
    <row r="1918" spans="1:6" x14ac:dyDescent="0.3">
      <c r="A1918" t="s">
        <v>66</v>
      </c>
      <c r="B1918" t="s">
        <v>40</v>
      </c>
      <c r="C1918" t="s">
        <v>73</v>
      </c>
      <c r="D1918" t="s">
        <v>75</v>
      </c>
      <c r="E1918" t="s">
        <v>89</v>
      </c>
      <c r="F1918">
        <f>VLOOKUP(Template!A1918,Male!A:K,11,0)</f>
        <v>16.3</v>
      </c>
    </row>
    <row r="1919" spans="1:6" x14ac:dyDescent="0.3">
      <c r="A1919" t="s">
        <v>66</v>
      </c>
      <c r="B1919" t="s">
        <v>40</v>
      </c>
      <c r="C1919" t="s">
        <v>73</v>
      </c>
      <c r="D1919" t="s">
        <v>75</v>
      </c>
      <c r="E1919" t="s">
        <v>90</v>
      </c>
      <c r="F1919">
        <f>VLOOKUP(Template!A1919,Male!A:L,12,0)</f>
        <v>4</v>
      </c>
    </row>
    <row r="1920" spans="1:6" x14ac:dyDescent="0.3">
      <c r="A1920" t="s">
        <v>66</v>
      </c>
      <c r="B1920" t="s">
        <v>40</v>
      </c>
      <c r="C1920" t="s">
        <v>73</v>
      </c>
      <c r="D1920" t="s">
        <v>74</v>
      </c>
      <c r="E1920" t="s">
        <v>91</v>
      </c>
      <c r="F1920">
        <f>VLOOKUP(Template!A1920,Male!A:M,13,0)</f>
        <v>2.8</v>
      </c>
    </row>
    <row r="1921" spans="1:6" x14ac:dyDescent="0.3">
      <c r="A1921" t="s">
        <v>66</v>
      </c>
      <c r="B1921" t="s">
        <v>40</v>
      </c>
      <c r="C1921" t="s">
        <v>73</v>
      </c>
      <c r="D1921" t="s">
        <v>74</v>
      </c>
      <c r="E1921" t="s">
        <v>92</v>
      </c>
      <c r="F1921">
        <f>VLOOKUP(Template!A1921,Male!A:N,14,0)</f>
        <v>0</v>
      </c>
    </row>
    <row r="1922" spans="1:6" x14ac:dyDescent="0.3">
      <c r="A1922" t="s">
        <v>66</v>
      </c>
      <c r="B1922" t="s">
        <v>40</v>
      </c>
      <c r="C1922" t="s">
        <v>73</v>
      </c>
      <c r="D1922" t="s">
        <v>74</v>
      </c>
      <c r="E1922" t="s">
        <v>93</v>
      </c>
      <c r="F1922">
        <f>VLOOKUP(Template!A1922,Male!A:O,15,0)</f>
        <v>0.9</v>
      </c>
    </row>
    <row r="1923" spans="1:6" x14ac:dyDescent="0.3">
      <c r="A1923" t="s">
        <v>66</v>
      </c>
      <c r="B1923" t="s">
        <v>40</v>
      </c>
      <c r="C1923" t="s">
        <v>73</v>
      </c>
      <c r="D1923" t="s">
        <v>74</v>
      </c>
      <c r="E1923" t="s">
        <v>94</v>
      </c>
      <c r="F1923">
        <f>VLOOKUP(Template!A1923,Male!A:P,16,0)</f>
        <v>0.1</v>
      </c>
    </row>
    <row r="1924" spans="1:6" x14ac:dyDescent="0.3">
      <c r="A1924" t="s">
        <v>66</v>
      </c>
      <c r="B1924" t="s">
        <v>40</v>
      </c>
      <c r="C1924" t="s">
        <v>73</v>
      </c>
      <c r="D1924" t="s">
        <v>95</v>
      </c>
      <c r="E1924" t="s">
        <v>98</v>
      </c>
      <c r="F1924">
        <f>VLOOKUP(Template!A1924,Male!A:Q,17,0)</f>
        <v>4.5</v>
      </c>
    </row>
    <row r="1925" spans="1:6" x14ac:dyDescent="0.3">
      <c r="A1925" t="s">
        <v>66</v>
      </c>
      <c r="B1925" t="s">
        <v>40</v>
      </c>
      <c r="C1925" t="s">
        <v>73</v>
      </c>
      <c r="D1925" t="s">
        <v>95</v>
      </c>
      <c r="E1925" t="s">
        <v>97</v>
      </c>
      <c r="F1925">
        <f>VLOOKUP(Template!A1925,Male!A:R,18,0)</f>
        <v>0.6</v>
      </c>
    </row>
    <row r="1926" spans="1:6" x14ac:dyDescent="0.3">
      <c r="A1926" t="s">
        <v>66</v>
      </c>
      <c r="B1926" t="s">
        <v>40</v>
      </c>
      <c r="C1926" t="s">
        <v>73</v>
      </c>
      <c r="D1926" t="s">
        <v>95</v>
      </c>
      <c r="E1926" t="s">
        <v>99</v>
      </c>
      <c r="F1926">
        <f>VLOOKUP(Template!A1926,Male!A:S,19,0)</f>
        <v>3.6</v>
      </c>
    </row>
    <row r="1927" spans="1:6" x14ac:dyDescent="0.3">
      <c r="A1927" t="s">
        <v>66</v>
      </c>
      <c r="B1927" t="s">
        <v>40</v>
      </c>
      <c r="C1927" t="s">
        <v>73</v>
      </c>
      <c r="D1927" t="s">
        <v>95</v>
      </c>
      <c r="E1927" t="s">
        <v>96</v>
      </c>
      <c r="F1927">
        <f>VLOOKUP(Template!A1927,Male!A:T,20,0)</f>
        <v>0.2</v>
      </c>
    </row>
    <row r="1928" spans="1:6" x14ac:dyDescent="0.3">
      <c r="A1928" t="s">
        <v>66</v>
      </c>
      <c r="B1928" t="s">
        <v>40</v>
      </c>
      <c r="C1928" t="s">
        <v>100</v>
      </c>
      <c r="D1928" t="s">
        <v>101</v>
      </c>
      <c r="E1928" t="s">
        <v>81</v>
      </c>
      <c r="F1928">
        <f>VLOOKUP(Template!A1928,Male!A:U,21,0)</f>
        <v>15.6</v>
      </c>
    </row>
    <row r="1929" spans="1:6" x14ac:dyDescent="0.3">
      <c r="A1929" t="s">
        <v>66</v>
      </c>
      <c r="B1929" t="s">
        <v>40</v>
      </c>
      <c r="C1929" t="s">
        <v>100</v>
      </c>
      <c r="D1929" t="s">
        <v>101</v>
      </c>
      <c r="E1929" t="s">
        <v>82</v>
      </c>
      <c r="F1929">
        <f>VLOOKUP(Template!A1929,Male!A:V,22,0)</f>
        <v>2.7</v>
      </c>
    </row>
    <row r="1930" spans="1:6" x14ac:dyDescent="0.3">
      <c r="A1930" t="s">
        <v>66</v>
      </c>
      <c r="B1930" t="s">
        <v>40</v>
      </c>
      <c r="C1930" t="s">
        <v>100</v>
      </c>
      <c r="D1930" t="s">
        <v>101</v>
      </c>
      <c r="E1930" t="s">
        <v>102</v>
      </c>
      <c r="F1930">
        <f>VLOOKUP(Template!A1930,Male!A:W,23,0)</f>
        <v>31.4</v>
      </c>
    </row>
    <row r="1931" spans="1:6" x14ac:dyDescent="0.3">
      <c r="A1931" t="s">
        <v>66</v>
      </c>
      <c r="B1931" t="s">
        <v>40</v>
      </c>
      <c r="C1931" t="s">
        <v>100</v>
      </c>
      <c r="D1931" t="s">
        <v>101</v>
      </c>
      <c r="E1931" t="s">
        <v>103</v>
      </c>
      <c r="F1931">
        <f>VLOOKUP(Template!A1931,Male!A:X,24,0)</f>
        <v>9.9</v>
      </c>
    </row>
    <row r="1932" spans="1:6" x14ac:dyDescent="0.3">
      <c r="A1932" t="s">
        <v>66</v>
      </c>
      <c r="B1932" t="s">
        <v>40</v>
      </c>
      <c r="C1932" t="s">
        <v>100</v>
      </c>
      <c r="D1932" t="s">
        <v>101</v>
      </c>
      <c r="E1932" t="s">
        <v>104</v>
      </c>
      <c r="F1932">
        <f>VLOOKUP(Template!A1932,Male!A:Y,25,0)</f>
        <v>5.5</v>
      </c>
    </row>
    <row r="1933" spans="1:6" x14ac:dyDescent="0.3">
      <c r="A1933" t="s">
        <v>66</v>
      </c>
      <c r="B1933" t="s">
        <v>40</v>
      </c>
      <c r="C1933" t="s">
        <v>100</v>
      </c>
      <c r="D1933" t="s">
        <v>101</v>
      </c>
      <c r="E1933" t="s">
        <v>105</v>
      </c>
      <c r="F1933">
        <f>VLOOKUP(Template!A1933,Male!A:Z,26,0)</f>
        <v>1.9</v>
      </c>
    </row>
    <row r="1934" spans="1:6" x14ac:dyDescent="0.3">
      <c r="A1934" t="s">
        <v>66</v>
      </c>
      <c r="B1934" t="s">
        <v>40</v>
      </c>
      <c r="C1934" t="s">
        <v>76</v>
      </c>
      <c r="D1934" t="s">
        <v>78</v>
      </c>
      <c r="E1934" t="s">
        <v>102</v>
      </c>
      <c r="F1934">
        <f>VLOOKUP(Template!A1934,Male!A:AA,27,0)</f>
        <v>33.200000000000003</v>
      </c>
    </row>
    <row r="1935" spans="1:6" x14ac:dyDescent="0.3">
      <c r="A1935" t="s">
        <v>66</v>
      </c>
      <c r="B1935" t="s">
        <v>40</v>
      </c>
      <c r="C1935" t="s">
        <v>76</v>
      </c>
      <c r="D1935" t="s">
        <v>79</v>
      </c>
      <c r="E1935" t="s">
        <v>102</v>
      </c>
      <c r="F1935">
        <f>VLOOKUP(Template!A1935,Male!A:AB,28,0)</f>
        <v>35.4</v>
      </c>
    </row>
    <row r="1936" spans="1:6" x14ac:dyDescent="0.3">
      <c r="A1936" t="s">
        <v>66</v>
      </c>
      <c r="B1936" t="s">
        <v>40</v>
      </c>
      <c r="C1936" t="s">
        <v>76</v>
      </c>
      <c r="D1936" t="s">
        <v>77</v>
      </c>
      <c r="E1936" t="s">
        <v>102</v>
      </c>
      <c r="F1936">
        <f>VLOOKUP(Template!A1936,Male!A:AC,29,0)</f>
        <v>34.200000000000003</v>
      </c>
    </row>
    <row r="1937" spans="1:6" x14ac:dyDescent="0.3">
      <c r="A1937" t="s">
        <v>66</v>
      </c>
      <c r="B1937" t="s">
        <v>40</v>
      </c>
      <c r="C1937" t="s">
        <v>76</v>
      </c>
      <c r="D1937" t="s">
        <v>78</v>
      </c>
      <c r="E1937" t="s">
        <v>103</v>
      </c>
      <c r="F1937">
        <f>VLOOKUP(Template!A1937,Male!A:AD,30,0)</f>
        <v>14.3</v>
      </c>
    </row>
    <row r="1938" spans="1:6" x14ac:dyDescent="0.3">
      <c r="A1938" t="s">
        <v>66</v>
      </c>
      <c r="B1938" t="s">
        <v>40</v>
      </c>
      <c r="C1938" t="s">
        <v>76</v>
      </c>
      <c r="D1938" t="s">
        <v>79</v>
      </c>
      <c r="E1938" t="s">
        <v>103</v>
      </c>
      <c r="F1938">
        <f>VLOOKUP(Template!A1938,Male!A:AE,31,0)</f>
        <v>8.1999999999999993</v>
      </c>
    </row>
    <row r="1939" spans="1:6" x14ac:dyDescent="0.3">
      <c r="A1939" t="s">
        <v>66</v>
      </c>
      <c r="B1939" t="s">
        <v>40</v>
      </c>
      <c r="C1939" t="s">
        <v>76</v>
      </c>
      <c r="D1939" t="s">
        <v>77</v>
      </c>
      <c r="E1939" t="s">
        <v>103</v>
      </c>
      <c r="F1939">
        <f>VLOOKUP(Template!A1939,Male!A:AF,32,0)</f>
        <v>11.7</v>
      </c>
    </row>
    <row r="1940" spans="1:6" x14ac:dyDescent="0.3">
      <c r="A1940" t="s">
        <v>66</v>
      </c>
      <c r="B1940" t="s">
        <v>40</v>
      </c>
      <c r="C1940" t="s">
        <v>76</v>
      </c>
      <c r="D1940" t="s">
        <v>78</v>
      </c>
      <c r="E1940" t="s">
        <v>104</v>
      </c>
      <c r="F1940">
        <f>VLOOKUP(Template!A1939,Male!A:AG,33,0)</f>
        <v>5.3</v>
      </c>
    </row>
    <row r="1941" spans="1:6" x14ac:dyDescent="0.3">
      <c r="A1941" t="s">
        <v>66</v>
      </c>
      <c r="B1941" t="s">
        <v>40</v>
      </c>
      <c r="C1941" t="s">
        <v>76</v>
      </c>
      <c r="D1941" t="s">
        <v>79</v>
      </c>
      <c r="E1941" t="s">
        <v>104</v>
      </c>
      <c r="F1941">
        <f>VLOOKUP(Template!A1939,Male!A:AH,34,0)</f>
        <v>4.8</v>
      </c>
    </row>
    <row r="1942" spans="1:6" x14ac:dyDescent="0.3">
      <c r="A1942" t="s">
        <v>66</v>
      </c>
      <c r="B1942" t="s">
        <v>40</v>
      </c>
      <c r="C1942" t="s">
        <v>76</v>
      </c>
      <c r="D1942" t="s">
        <v>77</v>
      </c>
      <c r="E1942" t="s">
        <v>104</v>
      </c>
      <c r="F1942">
        <f>VLOOKUP(Template!A1940,Male!A:AI,35,0)</f>
        <v>5.0999999999999996</v>
      </c>
    </row>
    <row r="1943" spans="1:6" x14ac:dyDescent="0.3">
      <c r="A1943" t="s">
        <v>66</v>
      </c>
      <c r="B1943" t="s">
        <v>40</v>
      </c>
      <c r="C1943" t="s">
        <v>76</v>
      </c>
      <c r="D1943" t="s">
        <v>78</v>
      </c>
      <c r="E1943" t="s">
        <v>105</v>
      </c>
      <c r="F1943">
        <f>VLOOKUP(Template!A1941,Male!A:AJ,36,0)</f>
        <v>1.5</v>
      </c>
    </row>
    <row r="1944" spans="1:6" x14ac:dyDescent="0.3">
      <c r="A1944" t="s">
        <v>66</v>
      </c>
      <c r="B1944" t="s">
        <v>40</v>
      </c>
      <c r="C1944" t="s">
        <v>76</v>
      </c>
      <c r="D1944" t="s">
        <v>79</v>
      </c>
      <c r="E1944" t="s">
        <v>105</v>
      </c>
      <c r="F1944">
        <f>VLOOKUP(Template!A1942,Male!A:AK,37,0)</f>
        <v>0.6</v>
      </c>
    </row>
    <row r="1945" spans="1:6" x14ac:dyDescent="0.3">
      <c r="A1945" t="s">
        <v>66</v>
      </c>
      <c r="B1945" t="s">
        <v>40</v>
      </c>
      <c r="C1945" t="s">
        <v>76</v>
      </c>
      <c r="D1945" t="s">
        <v>77</v>
      </c>
      <c r="E1945" t="s">
        <v>105</v>
      </c>
      <c r="F1945">
        <f>VLOOKUP(Template!A1943,Male!A:AL,38,0)</f>
        <v>1.1000000000000001</v>
      </c>
    </row>
    <row r="1946" spans="1:6" x14ac:dyDescent="0.3">
      <c r="A1946" t="s">
        <v>67</v>
      </c>
      <c r="B1946" t="s">
        <v>39</v>
      </c>
      <c r="C1946" t="s">
        <v>73</v>
      </c>
      <c r="D1946" t="s">
        <v>74</v>
      </c>
      <c r="E1946" t="s">
        <v>81</v>
      </c>
      <c r="F1946">
        <f>VLOOKUP(Template!A1946,Female!A:C,3,0)</f>
        <v>31.4</v>
      </c>
    </row>
    <row r="1947" spans="1:6" x14ac:dyDescent="0.3">
      <c r="A1947" t="s">
        <v>67</v>
      </c>
      <c r="B1947" t="s">
        <v>39</v>
      </c>
      <c r="C1947" t="s">
        <v>73</v>
      </c>
      <c r="D1947" t="s">
        <v>74</v>
      </c>
      <c r="E1947" t="s">
        <v>82</v>
      </c>
      <c r="F1947">
        <f>VLOOKUP(Template!A1947,Female!A:D,4,0)</f>
        <v>12.3</v>
      </c>
    </row>
    <row r="1948" spans="1:6" x14ac:dyDescent="0.3">
      <c r="A1948" t="s">
        <v>67</v>
      </c>
      <c r="B1948" t="s">
        <v>39</v>
      </c>
      <c r="C1948" t="s">
        <v>73</v>
      </c>
      <c r="D1948" t="s">
        <v>74</v>
      </c>
      <c r="E1948" t="s">
        <v>83</v>
      </c>
      <c r="F1948">
        <f>VLOOKUP(Template!A1948,Female!A:E,5,0)</f>
        <v>11.6</v>
      </c>
    </row>
    <row r="1949" spans="1:6" x14ac:dyDescent="0.3">
      <c r="A1949" t="s">
        <v>67</v>
      </c>
      <c r="B1949" t="s">
        <v>39</v>
      </c>
      <c r="C1949" t="s">
        <v>73</v>
      </c>
      <c r="D1949" t="s">
        <v>74</v>
      </c>
      <c r="E1949" t="s">
        <v>84</v>
      </c>
      <c r="F1949">
        <f>VLOOKUP(Template!A1949,Female!A:F,6,0)</f>
        <v>4.4000000000000004</v>
      </c>
    </row>
    <row r="1950" spans="1:6" x14ac:dyDescent="0.3">
      <c r="A1950" t="s">
        <v>67</v>
      </c>
      <c r="B1950" t="s">
        <v>39</v>
      </c>
      <c r="C1950" t="s">
        <v>73</v>
      </c>
      <c r="D1950" t="s">
        <v>74</v>
      </c>
      <c r="E1950" t="s">
        <v>85</v>
      </c>
      <c r="F1950">
        <f>VLOOKUP(Template!A1950,Female!A:G,7,0)</f>
        <v>24.8</v>
      </c>
    </row>
    <row r="1951" spans="1:6" x14ac:dyDescent="0.3">
      <c r="A1951" t="s">
        <v>67</v>
      </c>
      <c r="B1951" t="s">
        <v>39</v>
      </c>
      <c r="C1951" t="s">
        <v>73</v>
      </c>
      <c r="D1951" t="s">
        <v>74</v>
      </c>
      <c r="E1951" t="s">
        <v>86</v>
      </c>
      <c r="F1951">
        <f>VLOOKUP(Template!A1951,Female!A:H,8,0)</f>
        <v>7.1</v>
      </c>
    </row>
    <row r="1952" spans="1:6" x14ac:dyDescent="0.3">
      <c r="A1952" t="s">
        <v>67</v>
      </c>
      <c r="B1952" t="s">
        <v>39</v>
      </c>
      <c r="C1952" t="s">
        <v>73</v>
      </c>
      <c r="D1952" t="s">
        <v>75</v>
      </c>
      <c r="E1952" t="s">
        <v>87</v>
      </c>
      <c r="F1952">
        <f>VLOOKUP(Template!A1952,Female!A:I,9,0)</f>
        <v>2.4</v>
      </c>
    </row>
    <row r="1953" spans="1:6" x14ac:dyDescent="0.3">
      <c r="A1953" t="s">
        <v>67</v>
      </c>
      <c r="B1953" t="s">
        <v>39</v>
      </c>
      <c r="C1953" t="s">
        <v>73</v>
      </c>
      <c r="D1953" t="s">
        <v>75</v>
      </c>
      <c r="E1953" t="s">
        <v>88</v>
      </c>
      <c r="F1953">
        <f>VLOOKUP(Template!A1953,Female!A:J,10,0)</f>
        <v>0.5</v>
      </c>
    </row>
    <row r="1954" spans="1:6" x14ac:dyDescent="0.3">
      <c r="A1954" t="s">
        <v>67</v>
      </c>
      <c r="B1954" t="s">
        <v>39</v>
      </c>
      <c r="C1954" t="s">
        <v>73</v>
      </c>
      <c r="D1954" t="s">
        <v>75</v>
      </c>
      <c r="E1954" t="s">
        <v>89</v>
      </c>
      <c r="F1954">
        <f>VLOOKUP(Template!A1954,Female!A:K,11,0)</f>
        <v>5.8</v>
      </c>
    </row>
    <row r="1955" spans="1:6" x14ac:dyDescent="0.3">
      <c r="A1955" t="s">
        <v>67</v>
      </c>
      <c r="B1955" t="s">
        <v>39</v>
      </c>
      <c r="C1955" t="s">
        <v>73</v>
      </c>
      <c r="D1955" t="s">
        <v>75</v>
      </c>
      <c r="E1955" t="s">
        <v>90</v>
      </c>
      <c r="F1955">
        <f>VLOOKUP(Template!A1955,Female!A:L,12,0)</f>
        <v>1</v>
      </c>
    </row>
    <row r="1956" spans="1:6" x14ac:dyDescent="0.3">
      <c r="A1956" t="s">
        <v>67</v>
      </c>
      <c r="B1956" t="s">
        <v>39</v>
      </c>
      <c r="C1956" t="s">
        <v>73</v>
      </c>
      <c r="D1956" t="s">
        <v>74</v>
      </c>
      <c r="E1956" t="s">
        <v>91</v>
      </c>
      <c r="F1956">
        <f>VLOOKUP(Template!A1956,Female!A:M,13,0)</f>
        <v>10.8</v>
      </c>
    </row>
    <row r="1957" spans="1:6" x14ac:dyDescent="0.3">
      <c r="A1957" t="s">
        <v>67</v>
      </c>
      <c r="B1957" t="s">
        <v>39</v>
      </c>
      <c r="C1957" t="s">
        <v>73</v>
      </c>
      <c r="D1957" t="s">
        <v>74</v>
      </c>
      <c r="E1957" t="s">
        <v>92</v>
      </c>
      <c r="F1957">
        <f>VLOOKUP(Template!A1957,Female!A:N,14,0)</f>
        <v>3.6</v>
      </c>
    </row>
    <row r="1958" spans="1:6" x14ac:dyDescent="0.3">
      <c r="A1958" t="s">
        <v>67</v>
      </c>
      <c r="B1958" t="s">
        <v>39</v>
      </c>
      <c r="C1958" t="s">
        <v>73</v>
      </c>
      <c r="D1958" t="s">
        <v>74</v>
      </c>
      <c r="E1958" t="s">
        <v>93</v>
      </c>
      <c r="F1958">
        <f>VLOOKUP(Template!A1958,Female!A:O,15,0)</f>
        <v>3.9</v>
      </c>
    </row>
    <row r="1959" spans="1:6" x14ac:dyDescent="0.3">
      <c r="A1959" t="s">
        <v>67</v>
      </c>
      <c r="B1959" t="s">
        <v>39</v>
      </c>
      <c r="C1959" t="s">
        <v>73</v>
      </c>
      <c r="D1959" t="s">
        <v>74</v>
      </c>
      <c r="E1959" t="s">
        <v>94</v>
      </c>
      <c r="F1959">
        <f>VLOOKUP(Template!A1959,Female!A:P,16,0)</f>
        <v>1.9</v>
      </c>
    </row>
    <row r="1960" spans="1:6" x14ac:dyDescent="0.3">
      <c r="A1960" t="s">
        <v>67</v>
      </c>
      <c r="B1960" t="s">
        <v>39</v>
      </c>
      <c r="C1960" t="s">
        <v>73</v>
      </c>
      <c r="D1960" t="s">
        <v>95</v>
      </c>
      <c r="E1960" t="s">
        <v>98</v>
      </c>
      <c r="F1960">
        <f>VLOOKUP(Template!A1960,Female!A:Q,17,0)</f>
        <v>5.8</v>
      </c>
    </row>
    <row r="1961" spans="1:6" x14ac:dyDescent="0.3">
      <c r="A1961" t="s">
        <v>67</v>
      </c>
      <c r="B1961" t="s">
        <v>39</v>
      </c>
      <c r="C1961" t="s">
        <v>73</v>
      </c>
      <c r="D1961" t="s">
        <v>95</v>
      </c>
      <c r="E1961" t="s">
        <v>97</v>
      </c>
      <c r="F1961">
        <f>VLOOKUP(Template!A1961,Female!A:R,18,0)</f>
        <v>2.1</v>
      </c>
    </row>
    <row r="1962" spans="1:6" x14ac:dyDescent="0.3">
      <c r="A1962" t="s">
        <v>67</v>
      </c>
      <c r="B1962" t="s">
        <v>39</v>
      </c>
      <c r="C1962" t="s">
        <v>73</v>
      </c>
      <c r="D1962" t="s">
        <v>95</v>
      </c>
      <c r="E1962" t="s">
        <v>99</v>
      </c>
      <c r="F1962">
        <f>VLOOKUP(Template!A1962,Female!A:S,19,0)</f>
        <v>5.9</v>
      </c>
    </row>
    <row r="1963" spans="1:6" x14ac:dyDescent="0.3">
      <c r="A1963" t="s">
        <v>67</v>
      </c>
      <c r="B1963" t="s">
        <v>39</v>
      </c>
      <c r="C1963" t="s">
        <v>73</v>
      </c>
      <c r="D1963" t="s">
        <v>95</v>
      </c>
      <c r="E1963" t="s">
        <v>96</v>
      </c>
      <c r="F1963">
        <f>VLOOKUP(Template!A1963,Female!A:T,20,0)</f>
        <v>2.2999999999999998</v>
      </c>
    </row>
    <row r="1964" spans="1:6" x14ac:dyDescent="0.3">
      <c r="A1964" t="s">
        <v>67</v>
      </c>
      <c r="B1964" t="s">
        <v>39</v>
      </c>
      <c r="C1964" t="s">
        <v>100</v>
      </c>
      <c r="D1964" t="s">
        <v>101</v>
      </c>
      <c r="E1964" t="s">
        <v>81</v>
      </c>
      <c r="F1964">
        <f>VLOOKUP(Template!A1964,Female!A:U,21,0)</f>
        <v>26.1</v>
      </c>
    </row>
    <row r="1965" spans="1:6" x14ac:dyDescent="0.3">
      <c r="A1965" t="s">
        <v>67</v>
      </c>
      <c r="B1965" t="s">
        <v>39</v>
      </c>
      <c r="C1965" t="s">
        <v>100</v>
      </c>
      <c r="D1965" t="s">
        <v>101</v>
      </c>
      <c r="E1965" t="s">
        <v>82</v>
      </c>
      <c r="F1965">
        <f>VLOOKUP(Template!A1965,Female!A:V,22,0)</f>
        <v>6.3</v>
      </c>
    </row>
    <row r="1966" spans="1:6" x14ac:dyDescent="0.3">
      <c r="A1966" t="s">
        <v>67</v>
      </c>
      <c r="B1966" t="s">
        <v>39</v>
      </c>
      <c r="C1966" t="s">
        <v>100</v>
      </c>
      <c r="D1966" t="s">
        <v>101</v>
      </c>
      <c r="E1966" t="s">
        <v>102</v>
      </c>
      <c r="F1966">
        <f>VLOOKUP(Template!A1966,Female!A:W,23,0)</f>
        <v>14.6</v>
      </c>
    </row>
    <row r="1967" spans="1:6" x14ac:dyDescent="0.3">
      <c r="A1967" t="s">
        <v>67</v>
      </c>
      <c r="B1967" t="s">
        <v>39</v>
      </c>
      <c r="C1967" t="s">
        <v>100</v>
      </c>
      <c r="D1967" t="s">
        <v>101</v>
      </c>
      <c r="E1967" t="s">
        <v>103</v>
      </c>
      <c r="F1967">
        <f>VLOOKUP(Template!A1967,Female!A:X,24,0)</f>
        <v>4.5</v>
      </c>
    </row>
    <row r="1968" spans="1:6" x14ac:dyDescent="0.3">
      <c r="A1968" t="s">
        <v>67</v>
      </c>
      <c r="B1968" t="s">
        <v>39</v>
      </c>
      <c r="C1968" t="s">
        <v>100</v>
      </c>
      <c r="D1968" t="s">
        <v>101</v>
      </c>
      <c r="E1968" t="s">
        <v>104</v>
      </c>
      <c r="F1968">
        <f>VLOOKUP(Template!A1968,Female!A:Y,25,0)</f>
        <v>9.5</v>
      </c>
    </row>
    <row r="1969" spans="1:6" x14ac:dyDescent="0.3">
      <c r="A1969" t="s">
        <v>67</v>
      </c>
      <c r="B1969" t="s">
        <v>39</v>
      </c>
      <c r="C1969" t="s">
        <v>100</v>
      </c>
      <c r="D1969" t="s">
        <v>101</v>
      </c>
      <c r="E1969" t="s">
        <v>105</v>
      </c>
      <c r="F1969">
        <f>VLOOKUP(Template!A1969,Female!A:Z,26,0)</f>
        <v>2.2000000000000002</v>
      </c>
    </row>
    <row r="1970" spans="1:6" x14ac:dyDescent="0.3">
      <c r="A1970" t="s">
        <v>67</v>
      </c>
      <c r="B1970" t="s">
        <v>39</v>
      </c>
      <c r="C1970" t="s">
        <v>76</v>
      </c>
      <c r="D1970" t="s">
        <v>78</v>
      </c>
      <c r="E1970" t="s">
        <v>102</v>
      </c>
      <c r="F1970">
        <f>VLOOKUP(Template!A1970,Female!A:AA,27,0)</f>
        <v>18.2</v>
      </c>
    </row>
    <row r="1971" spans="1:6" x14ac:dyDescent="0.3">
      <c r="A1971" t="s">
        <v>67</v>
      </c>
      <c r="B1971" t="s">
        <v>39</v>
      </c>
      <c r="C1971" t="s">
        <v>76</v>
      </c>
      <c r="D1971" t="s">
        <v>79</v>
      </c>
      <c r="E1971" t="s">
        <v>102</v>
      </c>
      <c r="F1971">
        <f>VLOOKUP(Template!A1971,Female!A:AB,28,0)</f>
        <v>10.5</v>
      </c>
    </row>
    <row r="1972" spans="1:6" x14ac:dyDescent="0.3">
      <c r="A1972" t="s">
        <v>67</v>
      </c>
      <c r="B1972" t="s">
        <v>39</v>
      </c>
      <c r="C1972" t="s">
        <v>76</v>
      </c>
      <c r="D1972" t="s">
        <v>77</v>
      </c>
      <c r="E1972" t="s">
        <v>102</v>
      </c>
      <c r="F1972">
        <f>VLOOKUP(Template!A1972,Female!A:AC,29,0)</f>
        <v>14.5</v>
      </c>
    </row>
    <row r="1973" spans="1:6" x14ac:dyDescent="0.3">
      <c r="A1973" t="s">
        <v>67</v>
      </c>
      <c r="B1973" t="s">
        <v>39</v>
      </c>
      <c r="C1973" t="s">
        <v>76</v>
      </c>
      <c r="D1973" t="s">
        <v>78</v>
      </c>
      <c r="E1973" t="s">
        <v>103</v>
      </c>
      <c r="F1973">
        <f>VLOOKUP(Template!A1973,Female!A:AD,30,0)</f>
        <v>6.4</v>
      </c>
    </row>
    <row r="1974" spans="1:6" x14ac:dyDescent="0.3">
      <c r="A1974" t="s">
        <v>67</v>
      </c>
      <c r="B1974" t="s">
        <v>39</v>
      </c>
      <c r="C1974" t="s">
        <v>76</v>
      </c>
      <c r="D1974" t="s">
        <v>79</v>
      </c>
      <c r="E1974" t="s">
        <v>103</v>
      </c>
      <c r="F1974">
        <f>VLOOKUP(Template!A1974,Female!A:AE,31,0)</f>
        <v>2.2000000000000002</v>
      </c>
    </row>
    <row r="1975" spans="1:6" x14ac:dyDescent="0.3">
      <c r="A1975" t="s">
        <v>67</v>
      </c>
      <c r="B1975" t="s">
        <v>39</v>
      </c>
      <c r="C1975" t="s">
        <v>76</v>
      </c>
      <c r="D1975" t="s">
        <v>77</v>
      </c>
      <c r="E1975" t="s">
        <v>103</v>
      </c>
      <c r="F1975">
        <f>VLOOKUP(Template!A1975,Female!A:AF,32,0)</f>
        <v>4.3</v>
      </c>
    </row>
    <row r="1976" spans="1:6" x14ac:dyDescent="0.3">
      <c r="A1976" t="s">
        <v>67</v>
      </c>
      <c r="B1976" t="s">
        <v>39</v>
      </c>
      <c r="C1976" t="s">
        <v>76</v>
      </c>
      <c r="D1976" t="s">
        <v>78</v>
      </c>
      <c r="E1976" t="s">
        <v>104</v>
      </c>
      <c r="F1976">
        <f>VLOOKUP(Template!A1975,Female!A:AG,33,0)</f>
        <v>10.8</v>
      </c>
    </row>
    <row r="1977" spans="1:6" x14ac:dyDescent="0.3">
      <c r="A1977" t="s">
        <v>67</v>
      </c>
      <c r="B1977" t="s">
        <v>39</v>
      </c>
      <c r="C1977" t="s">
        <v>76</v>
      </c>
      <c r="D1977" t="s">
        <v>79</v>
      </c>
      <c r="E1977" t="s">
        <v>104</v>
      </c>
      <c r="F1977">
        <f>VLOOKUP(Template!A1975,Female!A:AH,34,0)</f>
        <v>6.1</v>
      </c>
    </row>
    <row r="1978" spans="1:6" x14ac:dyDescent="0.3">
      <c r="A1978" t="s">
        <v>67</v>
      </c>
      <c r="B1978" t="s">
        <v>39</v>
      </c>
      <c r="C1978" t="s">
        <v>76</v>
      </c>
      <c r="D1978" t="s">
        <v>77</v>
      </c>
      <c r="E1978" t="s">
        <v>104</v>
      </c>
      <c r="F1978">
        <f>VLOOKUP(Template!A1976,Female!A:AI,35,0)</f>
        <v>8.5</v>
      </c>
    </row>
    <row r="1979" spans="1:6" x14ac:dyDescent="0.3">
      <c r="A1979" t="s">
        <v>67</v>
      </c>
      <c r="B1979" t="s">
        <v>39</v>
      </c>
      <c r="C1979" t="s">
        <v>76</v>
      </c>
      <c r="D1979" t="s">
        <v>78</v>
      </c>
      <c r="E1979" t="s">
        <v>105</v>
      </c>
      <c r="F1979">
        <f>VLOOKUP(Template!A1977,Female!A:AJ,36,0)</f>
        <v>2.4</v>
      </c>
    </row>
    <row r="1980" spans="1:6" x14ac:dyDescent="0.3">
      <c r="A1980" t="s">
        <v>67</v>
      </c>
      <c r="B1980" t="s">
        <v>39</v>
      </c>
      <c r="C1980" t="s">
        <v>76</v>
      </c>
      <c r="D1980" t="s">
        <v>79</v>
      </c>
      <c r="E1980" t="s">
        <v>105</v>
      </c>
      <c r="F1980">
        <f>VLOOKUP(Template!A1978,Female!A:AK,37,0)</f>
        <v>0.5</v>
      </c>
    </row>
    <row r="1981" spans="1:6" x14ac:dyDescent="0.3">
      <c r="A1981" t="s">
        <v>67</v>
      </c>
      <c r="B1981" t="s">
        <v>39</v>
      </c>
      <c r="C1981" t="s">
        <v>76</v>
      </c>
      <c r="D1981" t="s">
        <v>77</v>
      </c>
      <c r="E1981" t="s">
        <v>105</v>
      </c>
      <c r="F1981">
        <f>VLOOKUP(Template!A1979,Female!A:AL,38,0)</f>
        <v>1.5</v>
      </c>
    </row>
    <row r="1982" spans="1:6" x14ac:dyDescent="0.3">
      <c r="A1982" t="s">
        <v>67</v>
      </c>
      <c r="B1982" t="s">
        <v>40</v>
      </c>
      <c r="C1982" t="s">
        <v>73</v>
      </c>
      <c r="D1982" t="s">
        <v>74</v>
      </c>
      <c r="E1982" t="s">
        <v>81</v>
      </c>
      <c r="F1982">
        <f>VLOOKUP(Template!A1982,Male!A:C,3,0)</f>
        <v>32.5</v>
      </c>
    </row>
    <row r="1983" spans="1:6" x14ac:dyDescent="0.3">
      <c r="A1983" t="s">
        <v>67</v>
      </c>
      <c r="B1983" t="s">
        <v>40</v>
      </c>
      <c r="C1983" t="s">
        <v>73</v>
      </c>
      <c r="D1983" t="s">
        <v>74</v>
      </c>
      <c r="E1983" t="s">
        <v>82</v>
      </c>
      <c r="F1983">
        <f>VLOOKUP(Template!A1983,Male!A:D,4,0)</f>
        <v>14.4</v>
      </c>
    </row>
    <row r="1984" spans="1:6" x14ac:dyDescent="0.3">
      <c r="A1984" t="s">
        <v>67</v>
      </c>
      <c r="B1984" t="s">
        <v>40</v>
      </c>
      <c r="C1984" t="s">
        <v>73</v>
      </c>
      <c r="D1984" t="s">
        <v>74</v>
      </c>
      <c r="E1984" t="s">
        <v>83</v>
      </c>
      <c r="F1984">
        <f>VLOOKUP(Template!A1984,Male!A:E,5,0)</f>
        <v>14</v>
      </c>
    </row>
    <row r="1985" spans="1:6" x14ac:dyDescent="0.3">
      <c r="A1985" t="s">
        <v>67</v>
      </c>
      <c r="B1985" t="s">
        <v>40</v>
      </c>
      <c r="C1985" t="s">
        <v>73</v>
      </c>
      <c r="D1985" t="s">
        <v>74</v>
      </c>
      <c r="E1985" t="s">
        <v>84</v>
      </c>
      <c r="F1985">
        <f>VLOOKUP(Template!A1985,Male!A:F,6,0)</f>
        <v>6.2</v>
      </c>
    </row>
    <row r="1986" spans="1:6" x14ac:dyDescent="0.3">
      <c r="A1986" t="s">
        <v>67</v>
      </c>
      <c r="B1986" t="s">
        <v>40</v>
      </c>
      <c r="C1986" t="s">
        <v>73</v>
      </c>
      <c r="D1986" t="s">
        <v>74</v>
      </c>
      <c r="E1986" t="s">
        <v>85</v>
      </c>
      <c r="F1986">
        <f>VLOOKUP(Template!A1986,Male!A:G,7,0)</f>
        <v>22.7</v>
      </c>
    </row>
    <row r="1987" spans="1:6" x14ac:dyDescent="0.3">
      <c r="A1987" t="s">
        <v>67</v>
      </c>
      <c r="B1987" t="s">
        <v>40</v>
      </c>
      <c r="C1987" t="s">
        <v>73</v>
      </c>
      <c r="D1987" t="s">
        <v>74</v>
      </c>
      <c r="E1987" t="s">
        <v>86</v>
      </c>
      <c r="F1987">
        <f>VLOOKUP(Template!A1987,Male!A:H,8,0)</f>
        <v>7.9</v>
      </c>
    </row>
    <row r="1988" spans="1:6" x14ac:dyDescent="0.3">
      <c r="A1988" t="s">
        <v>67</v>
      </c>
      <c r="B1988" t="s">
        <v>40</v>
      </c>
      <c r="C1988" t="s">
        <v>73</v>
      </c>
      <c r="D1988" t="s">
        <v>75</v>
      </c>
      <c r="E1988" t="s">
        <v>87</v>
      </c>
      <c r="F1988">
        <f>VLOOKUP(Template!A1988,Male!A:I,9,0)</f>
        <v>3.1</v>
      </c>
    </row>
    <row r="1989" spans="1:6" x14ac:dyDescent="0.3">
      <c r="A1989" t="s">
        <v>67</v>
      </c>
      <c r="B1989" t="s">
        <v>40</v>
      </c>
      <c r="C1989" t="s">
        <v>73</v>
      </c>
      <c r="D1989" t="s">
        <v>75</v>
      </c>
      <c r="E1989" t="s">
        <v>88</v>
      </c>
      <c r="F1989">
        <f>VLOOKUP(Template!A1989,Male!A:J,10,0)</f>
        <v>0</v>
      </c>
    </row>
    <row r="1990" spans="1:6" x14ac:dyDescent="0.3">
      <c r="A1990" t="s">
        <v>67</v>
      </c>
      <c r="B1990" t="s">
        <v>40</v>
      </c>
      <c r="C1990" t="s">
        <v>73</v>
      </c>
      <c r="D1990" t="s">
        <v>75</v>
      </c>
      <c r="E1990" t="s">
        <v>89</v>
      </c>
      <c r="F1990">
        <f>VLOOKUP(Template!A1990,Male!A:K,11,0)</f>
        <v>8.8000000000000007</v>
      </c>
    </row>
    <row r="1991" spans="1:6" x14ac:dyDescent="0.3">
      <c r="A1991" t="s">
        <v>67</v>
      </c>
      <c r="B1991" t="s">
        <v>40</v>
      </c>
      <c r="C1991" t="s">
        <v>73</v>
      </c>
      <c r="D1991" t="s">
        <v>75</v>
      </c>
      <c r="E1991" t="s">
        <v>90</v>
      </c>
      <c r="F1991">
        <f>VLOOKUP(Template!A1991,Male!A:L,12,0)</f>
        <v>1.3</v>
      </c>
    </row>
    <row r="1992" spans="1:6" x14ac:dyDescent="0.3">
      <c r="A1992" t="s">
        <v>67</v>
      </c>
      <c r="B1992" t="s">
        <v>40</v>
      </c>
      <c r="C1992" t="s">
        <v>73</v>
      </c>
      <c r="D1992" t="s">
        <v>74</v>
      </c>
      <c r="E1992" t="s">
        <v>91</v>
      </c>
      <c r="F1992">
        <f>VLOOKUP(Template!A1992,Male!A:M,13,0)</f>
        <v>13.4</v>
      </c>
    </row>
    <row r="1993" spans="1:6" x14ac:dyDescent="0.3">
      <c r="A1993" t="s">
        <v>67</v>
      </c>
      <c r="B1993" t="s">
        <v>40</v>
      </c>
      <c r="C1993" t="s">
        <v>73</v>
      </c>
      <c r="D1993" t="s">
        <v>74</v>
      </c>
      <c r="E1993" t="s">
        <v>92</v>
      </c>
      <c r="F1993">
        <f>VLOOKUP(Template!A1993,Male!A:N,14,0)</f>
        <v>3.3</v>
      </c>
    </row>
    <row r="1994" spans="1:6" x14ac:dyDescent="0.3">
      <c r="A1994" t="s">
        <v>67</v>
      </c>
      <c r="B1994" t="s">
        <v>40</v>
      </c>
      <c r="C1994" t="s">
        <v>73</v>
      </c>
      <c r="D1994" t="s">
        <v>74</v>
      </c>
      <c r="E1994" t="s">
        <v>93</v>
      </c>
      <c r="F1994">
        <f>VLOOKUP(Template!A1994,Male!A:O,15,0)</f>
        <v>5.8</v>
      </c>
    </row>
    <row r="1995" spans="1:6" x14ac:dyDescent="0.3">
      <c r="A1995" t="s">
        <v>67</v>
      </c>
      <c r="B1995" t="s">
        <v>40</v>
      </c>
      <c r="C1995" t="s">
        <v>73</v>
      </c>
      <c r="D1995" t="s">
        <v>74</v>
      </c>
      <c r="E1995" t="s">
        <v>94</v>
      </c>
      <c r="F1995">
        <f>VLOOKUP(Template!A1995,Male!A:P,16,0)</f>
        <v>2.2999999999999998</v>
      </c>
    </row>
    <row r="1996" spans="1:6" x14ac:dyDescent="0.3">
      <c r="A1996" t="s">
        <v>67</v>
      </c>
      <c r="B1996" t="s">
        <v>40</v>
      </c>
      <c r="C1996" t="s">
        <v>73</v>
      </c>
      <c r="D1996" t="s">
        <v>95</v>
      </c>
      <c r="E1996" t="s">
        <v>98</v>
      </c>
      <c r="F1996">
        <f>VLOOKUP(Template!A1996,Male!A:Q,17,0)</f>
        <v>9.1</v>
      </c>
    </row>
    <row r="1997" spans="1:6" x14ac:dyDescent="0.3">
      <c r="A1997" t="s">
        <v>67</v>
      </c>
      <c r="B1997" t="s">
        <v>40</v>
      </c>
      <c r="C1997" t="s">
        <v>73</v>
      </c>
      <c r="D1997" t="s">
        <v>95</v>
      </c>
      <c r="E1997" t="s">
        <v>97</v>
      </c>
      <c r="F1997">
        <f>VLOOKUP(Template!A1997,Male!A:R,18,0)</f>
        <v>3.9</v>
      </c>
    </row>
    <row r="1998" spans="1:6" x14ac:dyDescent="0.3">
      <c r="A1998" t="s">
        <v>67</v>
      </c>
      <c r="B1998" t="s">
        <v>40</v>
      </c>
      <c r="C1998" t="s">
        <v>73</v>
      </c>
      <c r="D1998" t="s">
        <v>95</v>
      </c>
      <c r="E1998" t="s">
        <v>99</v>
      </c>
      <c r="F1998">
        <f>VLOOKUP(Template!A1998,Male!A:S,19,0)</f>
        <v>8.8000000000000007</v>
      </c>
    </row>
    <row r="1999" spans="1:6" x14ac:dyDescent="0.3">
      <c r="A1999" t="s">
        <v>67</v>
      </c>
      <c r="B1999" t="s">
        <v>40</v>
      </c>
      <c r="C1999" t="s">
        <v>73</v>
      </c>
      <c r="D1999" t="s">
        <v>95</v>
      </c>
      <c r="E1999" t="s">
        <v>96</v>
      </c>
      <c r="F1999">
        <f>VLOOKUP(Template!A1999,Male!A:T,20,0)</f>
        <v>1.7</v>
      </c>
    </row>
    <row r="2000" spans="1:6" x14ac:dyDescent="0.3">
      <c r="A2000" t="s">
        <v>67</v>
      </c>
      <c r="B2000" t="s">
        <v>40</v>
      </c>
      <c r="C2000" t="s">
        <v>100</v>
      </c>
      <c r="D2000" t="s">
        <v>101</v>
      </c>
      <c r="E2000" t="s">
        <v>81</v>
      </c>
      <c r="F2000">
        <f>VLOOKUP(Template!A2000,Male!A:U,21,0)</f>
        <v>29.6</v>
      </c>
    </row>
    <row r="2001" spans="1:6" x14ac:dyDescent="0.3">
      <c r="A2001" t="s">
        <v>67</v>
      </c>
      <c r="B2001" t="s">
        <v>40</v>
      </c>
      <c r="C2001" t="s">
        <v>100</v>
      </c>
      <c r="D2001" t="s">
        <v>101</v>
      </c>
      <c r="E2001" t="s">
        <v>82</v>
      </c>
      <c r="F2001">
        <f>VLOOKUP(Template!A2001,Male!A:V,22,0)</f>
        <v>11.8</v>
      </c>
    </row>
    <row r="2002" spans="1:6" x14ac:dyDescent="0.3">
      <c r="A2002" t="s">
        <v>67</v>
      </c>
      <c r="B2002" t="s">
        <v>40</v>
      </c>
      <c r="C2002" t="s">
        <v>100</v>
      </c>
      <c r="D2002" t="s">
        <v>101</v>
      </c>
      <c r="E2002" t="s">
        <v>102</v>
      </c>
      <c r="F2002">
        <f>VLOOKUP(Template!A2002,Male!A:W,23,0)</f>
        <v>24.4</v>
      </c>
    </row>
    <row r="2003" spans="1:6" x14ac:dyDescent="0.3">
      <c r="A2003" t="s">
        <v>67</v>
      </c>
      <c r="B2003" t="s">
        <v>40</v>
      </c>
      <c r="C2003" t="s">
        <v>100</v>
      </c>
      <c r="D2003" t="s">
        <v>101</v>
      </c>
      <c r="E2003" t="s">
        <v>103</v>
      </c>
      <c r="F2003">
        <f>VLOOKUP(Template!A2003,Male!A:X,24,0)</f>
        <v>7.1</v>
      </c>
    </row>
    <row r="2004" spans="1:6" x14ac:dyDescent="0.3">
      <c r="A2004" t="s">
        <v>67</v>
      </c>
      <c r="B2004" t="s">
        <v>40</v>
      </c>
      <c r="C2004" t="s">
        <v>100</v>
      </c>
      <c r="D2004" t="s">
        <v>101</v>
      </c>
      <c r="E2004" t="s">
        <v>104</v>
      </c>
      <c r="F2004">
        <f>VLOOKUP(Template!A2004,Male!A:Y,25,0)</f>
        <v>13.5</v>
      </c>
    </row>
    <row r="2005" spans="1:6" x14ac:dyDescent="0.3">
      <c r="A2005" t="s">
        <v>67</v>
      </c>
      <c r="B2005" t="s">
        <v>40</v>
      </c>
      <c r="C2005" t="s">
        <v>100</v>
      </c>
      <c r="D2005" t="s">
        <v>101</v>
      </c>
      <c r="E2005" t="s">
        <v>105</v>
      </c>
      <c r="F2005">
        <f>VLOOKUP(Template!A2005,Male!A:Z,26,0)</f>
        <v>6.8</v>
      </c>
    </row>
    <row r="2006" spans="1:6" x14ac:dyDescent="0.3">
      <c r="A2006" t="s">
        <v>67</v>
      </c>
      <c r="B2006" t="s">
        <v>40</v>
      </c>
      <c r="C2006" t="s">
        <v>76</v>
      </c>
      <c r="D2006" t="s">
        <v>78</v>
      </c>
      <c r="E2006" t="s">
        <v>102</v>
      </c>
      <c r="F2006">
        <f>VLOOKUP(Template!A2006,Male!A:AA,27,0)</f>
        <v>22.6</v>
      </c>
    </row>
    <row r="2007" spans="1:6" x14ac:dyDescent="0.3">
      <c r="A2007" t="s">
        <v>67</v>
      </c>
      <c r="B2007" t="s">
        <v>40</v>
      </c>
      <c r="C2007" t="s">
        <v>76</v>
      </c>
      <c r="D2007" t="s">
        <v>79</v>
      </c>
      <c r="E2007" t="s">
        <v>102</v>
      </c>
      <c r="F2007">
        <f>VLOOKUP(Template!A2007,Male!A:AB,28,0)</f>
        <v>12.8</v>
      </c>
    </row>
    <row r="2008" spans="1:6" x14ac:dyDescent="0.3">
      <c r="A2008" t="s">
        <v>67</v>
      </c>
      <c r="B2008" t="s">
        <v>40</v>
      </c>
      <c r="C2008" t="s">
        <v>76</v>
      </c>
      <c r="D2008" t="s">
        <v>77</v>
      </c>
      <c r="E2008" t="s">
        <v>102</v>
      </c>
      <c r="F2008">
        <f>VLOOKUP(Template!A2008,Male!A:AC,29,0)</f>
        <v>18.100000000000001</v>
      </c>
    </row>
    <row r="2009" spans="1:6" x14ac:dyDescent="0.3">
      <c r="A2009" t="s">
        <v>67</v>
      </c>
      <c r="B2009" t="s">
        <v>40</v>
      </c>
      <c r="C2009" t="s">
        <v>76</v>
      </c>
      <c r="D2009" t="s">
        <v>78</v>
      </c>
      <c r="E2009" t="s">
        <v>103</v>
      </c>
      <c r="F2009">
        <f>VLOOKUP(Template!A2009,Male!A:AD,30,0)</f>
        <v>5.8</v>
      </c>
    </row>
    <row r="2010" spans="1:6" x14ac:dyDescent="0.3">
      <c r="A2010" t="s">
        <v>67</v>
      </c>
      <c r="B2010" t="s">
        <v>40</v>
      </c>
      <c r="C2010" t="s">
        <v>76</v>
      </c>
      <c r="D2010" t="s">
        <v>79</v>
      </c>
      <c r="E2010" t="s">
        <v>103</v>
      </c>
      <c r="F2010">
        <f>VLOOKUP(Template!A2010,Male!A:AE,31,0)</f>
        <v>4.2</v>
      </c>
    </row>
    <row r="2011" spans="1:6" x14ac:dyDescent="0.3">
      <c r="A2011" t="s">
        <v>67</v>
      </c>
      <c r="B2011" t="s">
        <v>40</v>
      </c>
      <c r="C2011" t="s">
        <v>76</v>
      </c>
      <c r="D2011" t="s">
        <v>77</v>
      </c>
      <c r="E2011" t="s">
        <v>103</v>
      </c>
      <c r="F2011">
        <f>VLOOKUP(Template!A2011,Male!A:AF,32,0)</f>
        <v>5.0999999999999996</v>
      </c>
    </row>
    <row r="2012" spans="1:6" x14ac:dyDescent="0.3">
      <c r="A2012" t="s">
        <v>67</v>
      </c>
      <c r="B2012" t="s">
        <v>40</v>
      </c>
      <c r="C2012" t="s">
        <v>76</v>
      </c>
      <c r="D2012" t="s">
        <v>78</v>
      </c>
      <c r="E2012" t="s">
        <v>104</v>
      </c>
      <c r="F2012">
        <f>VLOOKUP(Template!A2011,Male!A:AG,33,0)</f>
        <v>11.6</v>
      </c>
    </row>
    <row r="2013" spans="1:6" x14ac:dyDescent="0.3">
      <c r="A2013" t="s">
        <v>67</v>
      </c>
      <c r="B2013" t="s">
        <v>40</v>
      </c>
      <c r="C2013" t="s">
        <v>76</v>
      </c>
      <c r="D2013" t="s">
        <v>79</v>
      </c>
      <c r="E2013" t="s">
        <v>104</v>
      </c>
      <c r="F2013">
        <f>VLOOKUP(Template!A2011,Male!A:AH,34,0)</f>
        <v>7.6</v>
      </c>
    </row>
    <row r="2014" spans="1:6" x14ac:dyDescent="0.3">
      <c r="A2014" t="s">
        <v>67</v>
      </c>
      <c r="B2014" t="s">
        <v>40</v>
      </c>
      <c r="C2014" t="s">
        <v>76</v>
      </c>
      <c r="D2014" t="s">
        <v>77</v>
      </c>
      <c r="E2014" t="s">
        <v>104</v>
      </c>
      <c r="F2014">
        <f>VLOOKUP(Template!A2012,Male!A:AI,35,0)</f>
        <v>9.8000000000000007</v>
      </c>
    </row>
    <row r="2015" spans="1:6" x14ac:dyDescent="0.3">
      <c r="A2015" t="s">
        <v>67</v>
      </c>
      <c r="B2015" t="s">
        <v>40</v>
      </c>
      <c r="C2015" t="s">
        <v>76</v>
      </c>
      <c r="D2015" t="s">
        <v>78</v>
      </c>
      <c r="E2015" t="s">
        <v>105</v>
      </c>
      <c r="F2015">
        <f>VLOOKUP(Template!A2013,Male!A:AJ,36,0)</f>
        <v>3.8</v>
      </c>
    </row>
    <row r="2016" spans="1:6" x14ac:dyDescent="0.3">
      <c r="A2016" t="s">
        <v>67</v>
      </c>
      <c r="B2016" t="s">
        <v>40</v>
      </c>
      <c r="C2016" t="s">
        <v>76</v>
      </c>
      <c r="D2016" t="s">
        <v>79</v>
      </c>
      <c r="E2016" t="s">
        <v>105</v>
      </c>
      <c r="F2016">
        <f>VLOOKUP(Template!A2014,Male!A:AK,37,0)</f>
        <v>0.5</v>
      </c>
    </row>
    <row r="2017" spans="1:6" x14ac:dyDescent="0.3">
      <c r="A2017" t="s">
        <v>67</v>
      </c>
      <c r="B2017" t="s">
        <v>40</v>
      </c>
      <c r="C2017" t="s">
        <v>76</v>
      </c>
      <c r="D2017" t="s">
        <v>77</v>
      </c>
      <c r="E2017" t="s">
        <v>105</v>
      </c>
      <c r="F2017">
        <f>VLOOKUP(Template!A2015,Male!A:AL,38,0)</f>
        <v>2.2999999999999998</v>
      </c>
    </row>
    <row r="2018" spans="1:6" x14ac:dyDescent="0.3">
      <c r="A2018" t="s">
        <v>68</v>
      </c>
      <c r="B2018" t="s">
        <v>39</v>
      </c>
      <c r="C2018" t="s">
        <v>73</v>
      </c>
      <c r="D2018" t="s">
        <v>74</v>
      </c>
      <c r="E2018" t="s">
        <v>81</v>
      </c>
      <c r="F2018">
        <f>VLOOKUP(Template!A2018,Female!A:C,3,0)</f>
        <v>39.200000000000003</v>
      </c>
    </row>
    <row r="2019" spans="1:6" x14ac:dyDescent="0.3">
      <c r="A2019" t="s">
        <v>68</v>
      </c>
      <c r="B2019" t="s">
        <v>39</v>
      </c>
      <c r="C2019" t="s">
        <v>73</v>
      </c>
      <c r="D2019" t="s">
        <v>74</v>
      </c>
      <c r="E2019" t="s">
        <v>82</v>
      </c>
      <c r="F2019">
        <f>VLOOKUP(Template!A2019,Female!A:D,4,0)</f>
        <v>17.3</v>
      </c>
    </row>
    <row r="2020" spans="1:6" x14ac:dyDescent="0.3">
      <c r="A2020" t="s">
        <v>68</v>
      </c>
      <c r="B2020" t="s">
        <v>39</v>
      </c>
      <c r="C2020" t="s">
        <v>73</v>
      </c>
      <c r="D2020" t="s">
        <v>74</v>
      </c>
      <c r="E2020" t="s">
        <v>83</v>
      </c>
      <c r="F2020">
        <f>VLOOKUP(Template!A2020,Female!A:E,5,0)</f>
        <v>17.7</v>
      </c>
    </row>
    <row r="2021" spans="1:6" x14ac:dyDescent="0.3">
      <c r="A2021" t="s">
        <v>68</v>
      </c>
      <c r="B2021" t="s">
        <v>39</v>
      </c>
      <c r="C2021" t="s">
        <v>73</v>
      </c>
      <c r="D2021" t="s">
        <v>74</v>
      </c>
      <c r="E2021" t="s">
        <v>84</v>
      </c>
      <c r="F2021">
        <f>VLOOKUP(Template!A2021,Female!A:F,6,0)</f>
        <v>4.5</v>
      </c>
    </row>
    <row r="2022" spans="1:6" x14ac:dyDescent="0.3">
      <c r="A2022" t="s">
        <v>68</v>
      </c>
      <c r="B2022" t="s">
        <v>39</v>
      </c>
      <c r="C2022" t="s">
        <v>73</v>
      </c>
      <c r="D2022" t="s">
        <v>74</v>
      </c>
      <c r="E2022" t="s">
        <v>85</v>
      </c>
      <c r="F2022">
        <f>VLOOKUP(Template!A2022,Female!A:G,7,0)</f>
        <v>39.5</v>
      </c>
    </row>
    <row r="2023" spans="1:6" x14ac:dyDescent="0.3">
      <c r="A2023" t="s">
        <v>68</v>
      </c>
      <c r="B2023" t="s">
        <v>39</v>
      </c>
      <c r="C2023" t="s">
        <v>73</v>
      </c>
      <c r="D2023" t="s">
        <v>74</v>
      </c>
      <c r="E2023" t="s">
        <v>86</v>
      </c>
      <c r="F2023">
        <f>VLOOKUP(Template!A2023,Female!A:H,8,0)</f>
        <v>12.6</v>
      </c>
    </row>
    <row r="2024" spans="1:6" x14ac:dyDescent="0.3">
      <c r="A2024" t="s">
        <v>68</v>
      </c>
      <c r="B2024" t="s">
        <v>39</v>
      </c>
      <c r="C2024" t="s">
        <v>73</v>
      </c>
      <c r="D2024" t="s">
        <v>75</v>
      </c>
      <c r="E2024" t="s">
        <v>87</v>
      </c>
      <c r="F2024">
        <f>VLOOKUP(Template!A2024,Female!A:I,9,0)</f>
        <v>8.3000000000000007</v>
      </c>
    </row>
    <row r="2025" spans="1:6" x14ac:dyDescent="0.3">
      <c r="A2025" t="s">
        <v>68</v>
      </c>
      <c r="B2025" t="s">
        <v>39</v>
      </c>
      <c r="C2025" t="s">
        <v>73</v>
      </c>
      <c r="D2025" t="s">
        <v>75</v>
      </c>
      <c r="E2025" t="s">
        <v>88</v>
      </c>
      <c r="F2025">
        <f>VLOOKUP(Template!A2025,Female!A:J,10,0)</f>
        <v>1.4</v>
      </c>
    </row>
    <row r="2026" spans="1:6" x14ac:dyDescent="0.3">
      <c r="A2026" t="s">
        <v>68</v>
      </c>
      <c r="B2026" t="s">
        <v>39</v>
      </c>
      <c r="C2026" t="s">
        <v>73</v>
      </c>
      <c r="D2026" t="s">
        <v>75</v>
      </c>
      <c r="E2026" t="s">
        <v>89</v>
      </c>
      <c r="F2026">
        <f>VLOOKUP(Template!A2026,Female!A:K,11,0)</f>
        <v>12.8</v>
      </c>
    </row>
    <row r="2027" spans="1:6" x14ac:dyDescent="0.3">
      <c r="A2027" t="s">
        <v>68</v>
      </c>
      <c r="B2027" t="s">
        <v>39</v>
      </c>
      <c r="C2027" t="s">
        <v>73</v>
      </c>
      <c r="D2027" t="s">
        <v>75</v>
      </c>
      <c r="E2027" t="s">
        <v>90</v>
      </c>
      <c r="F2027">
        <f>VLOOKUP(Template!A2027,Female!A:L,12,0)</f>
        <v>1.4</v>
      </c>
    </row>
    <row r="2028" spans="1:6" x14ac:dyDescent="0.3">
      <c r="A2028" t="s">
        <v>68</v>
      </c>
      <c r="B2028" t="s">
        <v>39</v>
      </c>
      <c r="C2028" t="s">
        <v>73</v>
      </c>
      <c r="D2028" t="s">
        <v>74</v>
      </c>
      <c r="E2028" t="s">
        <v>91</v>
      </c>
      <c r="F2028">
        <f>VLOOKUP(Template!A2028,Female!A:M,13,0)</f>
        <v>13.8</v>
      </c>
    </row>
    <row r="2029" spans="1:6" x14ac:dyDescent="0.3">
      <c r="A2029" t="s">
        <v>68</v>
      </c>
      <c r="B2029" t="s">
        <v>39</v>
      </c>
      <c r="C2029" t="s">
        <v>73</v>
      </c>
      <c r="D2029" t="s">
        <v>74</v>
      </c>
      <c r="E2029" t="s">
        <v>92</v>
      </c>
      <c r="F2029">
        <f>VLOOKUP(Template!A2029,Female!A:N,14,0)</f>
        <v>3.6</v>
      </c>
    </row>
    <row r="2030" spans="1:6" x14ac:dyDescent="0.3">
      <c r="A2030" t="s">
        <v>68</v>
      </c>
      <c r="B2030" t="s">
        <v>39</v>
      </c>
      <c r="C2030" t="s">
        <v>73</v>
      </c>
      <c r="D2030" t="s">
        <v>74</v>
      </c>
      <c r="E2030" t="s">
        <v>93</v>
      </c>
      <c r="F2030">
        <f>VLOOKUP(Template!A2030,Female!A:O,15,0)</f>
        <v>0.3</v>
      </c>
    </row>
    <row r="2031" spans="1:6" x14ac:dyDescent="0.3">
      <c r="A2031" t="s">
        <v>68</v>
      </c>
      <c r="B2031" t="s">
        <v>39</v>
      </c>
      <c r="C2031" t="s">
        <v>73</v>
      </c>
      <c r="D2031" t="s">
        <v>74</v>
      </c>
      <c r="E2031" t="s">
        <v>94</v>
      </c>
      <c r="F2031">
        <f>VLOOKUP(Template!A2031,Female!A:P,16,0)</f>
        <v>0</v>
      </c>
    </row>
    <row r="2032" spans="1:6" x14ac:dyDescent="0.3">
      <c r="A2032" t="s">
        <v>68</v>
      </c>
      <c r="B2032" t="s">
        <v>39</v>
      </c>
      <c r="C2032" t="s">
        <v>73</v>
      </c>
      <c r="D2032" t="s">
        <v>95</v>
      </c>
      <c r="E2032" t="s">
        <v>98</v>
      </c>
      <c r="F2032">
        <f>VLOOKUP(Template!A2032,Female!A:Q,17,0)</f>
        <v>10.1</v>
      </c>
    </row>
    <row r="2033" spans="1:6" x14ac:dyDescent="0.3">
      <c r="A2033" t="s">
        <v>68</v>
      </c>
      <c r="B2033" t="s">
        <v>39</v>
      </c>
      <c r="C2033" t="s">
        <v>73</v>
      </c>
      <c r="D2033" t="s">
        <v>95</v>
      </c>
      <c r="E2033" t="s">
        <v>97</v>
      </c>
      <c r="F2033">
        <f>VLOOKUP(Template!A2033,Female!A:R,18,0)</f>
        <v>1.5</v>
      </c>
    </row>
    <row r="2034" spans="1:6" x14ac:dyDescent="0.3">
      <c r="A2034" t="s">
        <v>68</v>
      </c>
      <c r="B2034" t="s">
        <v>39</v>
      </c>
      <c r="C2034" t="s">
        <v>73</v>
      </c>
      <c r="D2034" t="s">
        <v>95</v>
      </c>
      <c r="E2034" t="s">
        <v>99</v>
      </c>
      <c r="F2034">
        <f>VLOOKUP(Template!A2034,Female!A:S,19,0)</f>
        <v>1</v>
      </c>
    </row>
    <row r="2035" spans="1:6" x14ac:dyDescent="0.3">
      <c r="A2035" t="s">
        <v>68</v>
      </c>
      <c r="B2035" t="s">
        <v>39</v>
      </c>
      <c r="C2035" t="s">
        <v>73</v>
      </c>
      <c r="D2035" t="s">
        <v>95</v>
      </c>
      <c r="E2035" t="s">
        <v>96</v>
      </c>
      <c r="F2035">
        <f>VLOOKUP(Template!A2035,Female!A:T,20,0)</f>
        <v>0.1</v>
      </c>
    </row>
    <row r="2036" spans="1:6" x14ac:dyDescent="0.3">
      <c r="A2036" t="s">
        <v>68</v>
      </c>
      <c r="B2036" t="s">
        <v>39</v>
      </c>
      <c r="C2036" t="s">
        <v>100</v>
      </c>
      <c r="D2036" t="s">
        <v>101</v>
      </c>
      <c r="E2036" t="s">
        <v>81</v>
      </c>
      <c r="F2036">
        <f>VLOOKUP(Template!A2036,Female!A:U,21,0)</f>
        <v>20.9</v>
      </c>
    </row>
    <row r="2037" spans="1:6" x14ac:dyDescent="0.3">
      <c r="A2037" t="s">
        <v>68</v>
      </c>
      <c r="B2037" t="s">
        <v>39</v>
      </c>
      <c r="C2037" t="s">
        <v>100</v>
      </c>
      <c r="D2037" t="s">
        <v>101</v>
      </c>
      <c r="E2037" t="s">
        <v>82</v>
      </c>
      <c r="F2037">
        <f>VLOOKUP(Template!A2037,Female!A:V,22,0)</f>
        <v>4.8</v>
      </c>
    </row>
    <row r="2038" spans="1:6" x14ac:dyDescent="0.3">
      <c r="A2038" t="s">
        <v>68</v>
      </c>
      <c r="B2038" t="s">
        <v>39</v>
      </c>
      <c r="C2038" t="s">
        <v>100</v>
      </c>
      <c r="D2038" t="s">
        <v>101</v>
      </c>
      <c r="E2038" t="s">
        <v>102</v>
      </c>
      <c r="F2038">
        <f>VLOOKUP(Template!A2038,Female!A:W,23,0)</f>
        <v>23.7</v>
      </c>
    </row>
    <row r="2039" spans="1:6" x14ac:dyDescent="0.3">
      <c r="A2039" t="s">
        <v>68</v>
      </c>
      <c r="B2039" t="s">
        <v>39</v>
      </c>
      <c r="C2039" t="s">
        <v>100</v>
      </c>
      <c r="D2039" t="s">
        <v>101</v>
      </c>
      <c r="E2039" t="s">
        <v>103</v>
      </c>
      <c r="F2039">
        <f>VLOOKUP(Template!A2039,Female!A:X,24,0)</f>
        <v>3.1</v>
      </c>
    </row>
    <row r="2040" spans="1:6" x14ac:dyDescent="0.3">
      <c r="A2040" t="s">
        <v>68</v>
      </c>
      <c r="B2040" t="s">
        <v>39</v>
      </c>
      <c r="C2040" t="s">
        <v>100</v>
      </c>
      <c r="D2040" t="s">
        <v>101</v>
      </c>
      <c r="E2040" t="s">
        <v>104</v>
      </c>
      <c r="F2040">
        <f>VLOOKUP(Template!A2040,Female!A:Y,25,0)</f>
        <v>0.8</v>
      </c>
    </row>
    <row r="2041" spans="1:6" x14ac:dyDescent="0.3">
      <c r="A2041" t="s">
        <v>68</v>
      </c>
      <c r="B2041" t="s">
        <v>39</v>
      </c>
      <c r="C2041" t="s">
        <v>100</v>
      </c>
      <c r="D2041" t="s">
        <v>101</v>
      </c>
      <c r="E2041" t="s">
        <v>105</v>
      </c>
      <c r="F2041">
        <f>VLOOKUP(Template!A2041,Female!A:Z,26,0)</f>
        <v>0.2</v>
      </c>
    </row>
    <row r="2042" spans="1:6" x14ac:dyDescent="0.3">
      <c r="A2042" t="s">
        <v>68</v>
      </c>
      <c r="B2042" t="s">
        <v>39</v>
      </c>
      <c r="C2042" t="s">
        <v>76</v>
      </c>
      <c r="D2042" t="s">
        <v>78</v>
      </c>
      <c r="E2042" t="s">
        <v>102</v>
      </c>
      <c r="F2042">
        <f>VLOOKUP(Template!A2042,Female!A:AA,27,0)</f>
        <v>22.6</v>
      </c>
    </row>
    <row r="2043" spans="1:6" x14ac:dyDescent="0.3">
      <c r="A2043" t="s">
        <v>68</v>
      </c>
      <c r="B2043" t="s">
        <v>39</v>
      </c>
      <c r="C2043" t="s">
        <v>76</v>
      </c>
      <c r="D2043" t="s">
        <v>79</v>
      </c>
      <c r="E2043" t="s">
        <v>102</v>
      </c>
      <c r="F2043">
        <f>VLOOKUP(Template!A2043,Female!A:AB,28,0)</f>
        <v>10.8</v>
      </c>
    </row>
    <row r="2044" spans="1:6" x14ac:dyDescent="0.3">
      <c r="A2044" t="s">
        <v>68</v>
      </c>
      <c r="B2044" t="s">
        <v>39</v>
      </c>
      <c r="C2044" t="s">
        <v>76</v>
      </c>
      <c r="D2044" t="s">
        <v>77</v>
      </c>
      <c r="E2044" t="s">
        <v>102</v>
      </c>
      <c r="F2044">
        <f>VLOOKUP(Template!A2044,Female!A:AC,29,0)</f>
        <v>17</v>
      </c>
    </row>
    <row r="2045" spans="1:6" x14ac:dyDescent="0.3">
      <c r="A2045" t="s">
        <v>68</v>
      </c>
      <c r="B2045" t="s">
        <v>39</v>
      </c>
      <c r="C2045" t="s">
        <v>76</v>
      </c>
      <c r="D2045" t="s">
        <v>78</v>
      </c>
      <c r="E2045" t="s">
        <v>103</v>
      </c>
      <c r="F2045">
        <f>VLOOKUP(Template!A2045,Female!A:AD,30,0)</f>
        <v>4.7</v>
      </c>
    </row>
    <row r="2046" spans="1:6" x14ac:dyDescent="0.3">
      <c r="A2046" t="s">
        <v>68</v>
      </c>
      <c r="B2046" t="s">
        <v>39</v>
      </c>
      <c r="C2046" t="s">
        <v>76</v>
      </c>
      <c r="D2046" t="s">
        <v>79</v>
      </c>
      <c r="E2046" t="s">
        <v>103</v>
      </c>
      <c r="F2046">
        <f>VLOOKUP(Template!A2046,Female!A:AE,31,0)</f>
        <v>1.7</v>
      </c>
    </row>
    <row r="2047" spans="1:6" x14ac:dyDescent="0.3">
      <c r="A2047" t="s">
        <v>68</v>
      </c>
      <c r="B2047" t="s">
        <v>39</v>
      </c>
      <c r="C2047" t="s">
        <v>76</v>
      </c>
      <c r="D2047" t="s">
        <v>77</v>
      </c>
      <c r="E2047" t="s">
        <v>103</v>
      </c>
      <c r="F2047">
        <f>VLOOKUP(Template!A2047,Female!A:AF,32,0)</f>
        <v>3.3</v>
      </c>
    </row>
    <row r="2048" spans="1:6" x14ac:dyDescent="0.3">
      <c r="A2048" t="s">
        <v>68</v>
      </c>
      <c r="B2048" t="s">
        <v>39</v>
      </c>
      <c r="C2048" t="s">
        <v>76</v>
      </c>
      <c r="D2048" t="s">
        <v>78</v>
      </c>
      <c r="E2048" t="s">
        <v>104</v>
      </c>
      <c r="F2048">
        <f>VLOOKUP(Template!A2047,Female!A:AG,33,0)</f>
        <v>3.1</v>
      </c>
    </row>
    <row r="2049" spans="1:6" x14ac:dyDescent="0.3">
      <c r="A2049" t="s">
        <v>68</v>
      </c>
      <c r="B2049" t="s">
        <v>39</v>
      </c>
      <c r="C2049" t="s">
        <v>76</v>
      </c>
      <c r="D2049" t="s">
        <v>79</v>
      </c>
      <c r="E2049" t="s">
        <v>104</v>
      </c>
      <c r="F2049">
        <f>VLOOKUP(Template!A2047,Female!A:AH,34,0)</f>
        <v>2.7</v>
      </c>
    </row>
    <row r="2050" spans="1:6" x14ac:dyDescent="0.3">
      <c r="A2050" t="s">
        <v>68</v>
      </c>
      <c r="B2050" t="s">
        <v>39</v>
      </c>
      <c r="C2050" t="s">
        <v>76</v>
      </c>
      <c r="D2050" t="s">
        <v>77</v>
      </c>
      <c r="E2050" t="s">
        <v>104</v>
      </c>
      <c r="F2050">
        <f>VLOOKUP(Template!A2048,Female!A:AI,35,0)</f>
        <v>3</v>
      </c>
    </row>
    <row r="2051" spans="1:6" x14ac:dyDescent="0.3">
      <c r="A2051" t="s">
        <v>68</v>
      </c>
      <c r="B2051" t="s">
        <v>39</v>
      </c>
      <c r="C2051" t="s">
        <v>76</v>
      </c>
      <c r="D2051" t="s">
        <v>78</v>
      </c>
      <c r="E2051" t="s">
        <v>105</v>
      </c>
      <c r="F2051">
        <f>VLOOKUP(Template!A2049,Female!A:AJ,36,0)</f>
        <v>1.3</v>
      </c>
    </row>
    <row r="2052" spans="1:6" x14ac:dyDescent="0.3">
      <c r="A2052" t="s">
        <v>68</v>
      </c>
      <c r="B2052" t="s">
        <v>39</v>
      </c>
      <c r="C2052" t="s">
        <v>76</v>
      </c>
      <c r="D2052" t="s">
        <v>79</v>
      </c>
      <c r="E2052" t="s">
        <v>105</v>
      </c>
      <c r="F2052">
        <f>VLOOKUP(Template!A2050,Female!A:AK,37,0)</f>
        <v>0</v>
      </c>
    </row>
    <row r="2053" spans="1:6" x14ac:dyDescent="0.3">
      <c r="A2053" t="s">
        <v>68</v>
      </c>
      <c r="B2053" t="s">
        <v>39</v>
      </c>
      <c r="C2053" t="s">
        <v>76</v>
      </c>
      <c r="D2053" t="s">
        <v>77</v>
      </c>
      <c r="E2053" t="s">
        <v>105</v>
      </c>
      <c r="F2053">
        <f>VLOOKUP(Template!A2051,Female!A:AL,38,0)</f>
        <v>0.7</v>
      </c>
    </row>
    <row r="2054" spans="1:6" x14ac:dyDescent="0.3">
      <c r="A2054" t="s">
        <v>68</v>
      </c>
      <c r="B2054" t="s">
        <v>40</v>
      </c>
      <c r="C2054" t="s">
        <v>73</v>
      </c>
      <c r="D2054" t="s">
        <v>74</v>
      </c>
      <c r="E2054" t="s">
        <v>81</v>
      </c>
      <c r="F2054">
        <f>VLOOKUP(Template!A2054,Male!A:C,3,0)</f>
        <v>38.5</v>
      </c>
    </row>
    <row r="2055" spans="1:6" x14ac:dyDescent="0.3">
      <c r="A2055" t="s">
        <v>68</v>
      </c>
      <c r="B2055" t="s">
        <v>40</v>
      </c>
      <c r="C2055" t="s">
        <v>73</v>
      </c>
      <c r="D2055" t="s">
        <v>74</v>
      </c>
      <c r="E2055" t="s">
        <v>82</v>
      </c>
      <c r="F2055">
        <f>VLOOKUP(Template!A2055,Male!A:D,4,0)</f>
        <v>13.7</v>
      </c>
    </row>
    <row r="2056" spans="1:6" x14ac:dyDescent="0.3">
      <c r="A2056" t="s">
        <v>68</v>
      </c>
      <c r="B2056" t="s">
        <v>40</v>
      </c>
      <c r="C2056" t="s">
        <v>73</v>
      </c>
      <c r="D2056" t="s">
        <v>74</v>
      </c>
      <c r="E2056" t="s">
        <v>83</v>
      </c>
      <c r="F2056">
        <f>VLOOKUP(Template!A2056,Male!A:E,5,0)</f>
        <v>19.2</v>
      </c>
    </row>
    <row r="2057" spans="1:6" x14ac:dyDescent="0.3">
      <c r="A2057" t="s">
        <v>68</v>
      </c>
      <c r="B2057" t="s">
        <v>40</v>
      </c>
      <c r="C2057" t="s">
        <v>73</v>
      </c>
      <c r="D2057" t="s">
        <v>74</v>
      </c>
      <c r="E2057" t="s">
        <v>84</v>
      </c>
      <c r="F2057">
        <f>VLOOKUP(Template!A2057,Male!A:F,6,0)</f>
        <v>4.9000000000000004</v>
      </c>
    </row>
    <row r="2058" spans="1:6" x14ac:dyDescent="0.3">
      <c r="A2058" t="s">
        <v>68</v>
      </c>
      <c r="B2058" t="s">
        <v>40</v>
      </c>
      <c r="C2058" t="s">
        <v>73</v>
      </c>
      <c r="D2058" t="s">
        <v>74</v>
      </c>
      <c r="E2058" t="s">
        <v>85</v>
      </c>
      <c r="F2058">
        <f>VLOOKUP(Template!A2058,Male!A:G,7,0)</f>
        <v>34.299999999999997</v>
      </c>
    </row>
    <row r="2059" spans="1:6" x14ac:dyDescent="0.3">
      <c r="A2059" t="s">
        <v>68</v>
      </c>
      <c r="B2059" t="s">
        <v>40</v>
      </c>
      <c r="C2059" t="s">
        <v>73</v>
      </c>
      <c r="D2059" t="s">
        <v>74</v>
      </c>
      <c r="E2059" t="s">
        <v>86</v>
      </c>
      <c r="F2059">
        <f>VLOOKUP(Template!A2059,Male!A:H,8,0)</f>
        <v>12.1</v>
      </c>
    </row>
    <row r="2060" spans="1:6" x14ac:dyDescent="0.3">
      <c r="A2060" t="s">
        <v>68</v>
      </c>
      <c r="B2060" t="s">
        <v>40</v>
      </c>
      <c r="C2060" t="s">
        <v>73</v>
      </c>
      <c r="D2060" t="s">
        <v>75</v>
      </c>
      <c r="E2060" t="s">
        <v>87</v>
      </c>
      <c r="F2060">
        <f>VLOOKUP(Template!A2060,Male!A:I,9,0)</f>
        <v>5.2</v>
      </c>
    </row>
    <row r="2061" spans="1:6" x14ac:dyDescent="0.3">
      <c r="A2061" t="s">
        <v>68</v>
      </c>
      <c r="B2061" t="s">
        <v>40</v>
      </c>
      <c r="C2061" t="s">
        <v>73</v>
      </c>
      <c r="D2061" t="s">
        <v>75</v>
      </c>
      <c r="E2061" t="s">
        <v>88</v>
      </c>
      <c r="F2061">
        <f>VLOOKUP(Template!A2061,Male!A:J,10,0)</f>
        <v>0.5</v>
      </c>
    </row>
    <row r="2062" spans="1:6" x14ac:dyDescent="0.3">
      <c r="A2062" t="s">
        <v>68</v>
      </c>
      <c r="B2062" t="s">
        <v>40</v>
      </c>
      <c r="C2062" t="s">
        <v>73</v>
      </c>
      <c r="D2062" t="s">
        <v>75</v>
      </c>
      <c r="E2062" t="s">
        <v>89</v>
      </c>
      <c r="F2062">
        <f>VLOOKUP(Template!A2062,Male!A:K,11,0)</f>
        <v>12.5</v>
      </c>
    </row>
    <row r="2063" spans="1:6" x14ac:dyDescent="0.3">
      <c r="A2063" t="s">
        <v>68</v>
      </c>
      <c r="B2063" t="s">
        <v>40</v>
      </c>
      <c r="C2063" t="s">
        <v>73</v>
      </c>
      <c r="D2063" t="s">
        <v>75</v>
      </c>
      <c r="E2063" t="s">
        <v>90</v>
      </c>
      <c r="F2063">
        <f>VLOOKUP(Template!A2063,Male!A:L,12,0)</f>
        <v>1.7</v>
      </c>
    </row>
    <row r="2064" spans="1:6" x14ac:dyDescent="0.3">
      <c r="A2064" t="s">
        <v>68</v>
      </c>
      <c r="B2064" t="s">
        <v>40</v>
      </c>
      <c r="C2064" t="s">
        <v>73</v>
      </c>
      <c r="D2064" t="s">
        <v>74</v>
      </c>
      <c r="E2064" t="s">
        <v>91</v>
      </c>
      <c r="F2064">
        <f>VLOOKUP(Template!A2064,Male!A:M,13,0)</f>
        <v>14</v>
      </c>
    </row>
    <row r="2065" spans="1:6" x14ac:dyDescent="0.3">
      <c r="A2065" t="s">
        <v>68</v>
      </c>
      <c r="B2065" t="s">
        <v>40</v>
      </c>
      <c r="C2065" t="s">
        <v>73</v>
      </c>
      <c r="D2065" t="s">
        <v>74</v>
      </c>
      <c r="E2065" t="s">
        <v>92</v>
      </c>
      <c r="F2065">
        <f>VLOOKUP(Template!A2065,Male!A:N,14,0)</f>
        <v>3</v>
      </c>
    </row>
    <row r="2066" spans="1:6" x14ac:dyDescent="0.3">
      <c r="A2066" t="s">
        <v>68</v>
      </c>
      <c r="B2066" t="s">
        <v>40</v>
      </c>
      <c r="C2066" t="s">
        <v>73</v>
      </c>
      <c r="D2066" t="s">
        <v>74</v>
      </c>
      <c r="E2066" t="s">
        <v>93</v>
      </c>
      <c r="F2066">
        <f>VLOOKUP(Template!A2066,Male!A:O,15,0)</f>
        <v>0.7</v>
      </c>
    </row>
    <row r="2067" spans="1:6" x14ac:dyDescent="0.3">
      <c r="A2067" t="s">
        <v>68</v>
      </c>
      <c r="B2067" t="s">
        <v>40</v>
      </c>
      <c r="C2067" t="s">
        <v>73</v>
      </c>
      <c r="D2067" t="s">
        <v>74</v>
      </c>
      <c r="E2067" t="s">
        <v>94</v>
      </c>
      <c r="F2067">
        <f>VLOOKUP(Template!A2067,Male!A:P,16,0)</f>
        <v>0.1</v>
      </c>
    </row>
    <row r="2068" spans="1:6" x14ac:dyDescent="0.3">
      <c r="A2068" t="s">
        <v>68</v>
      </c>
      <c r="B2068" t="s">
        <v>40</v>
      </c>
      <c r="C2068" t="s">
        <v>73</v>
      </c>
      <c r="D2068" t="s">
        <v>95</v>
      </c>
      <c r="E2068" t="s">
        <v>98</v>
      </c>
      <c r="F2068">
        <f>VLOOKUP(Template!A2068,Male!A:Q,17,0)</f>
        <v>10.3</v>
      </c>
    </row>
    <row r="2069" spans="1:6" x14ac:dyDescent="0.3">
      <c r="A2069" t="s">
        <v>68</v>
      </c>
      <c r="B2069" t="s">
        <v>40</v>
      </c>
      <c r="C2069" t="s">
        <v>73</v>
      </c>
      <c r="D2069" t="s">
        <v>95</v>
      </c>
      <c r="E2069" t="s">
        <v>97</v>
      </c>
      <c r="F2069">
        <f>VLOOKUP(Template!A2069,Male!A:R,18,0)</f>
        <v>2.7</v>
      </c>
    </row>
    <row r="2070" spans="1:6" x14ac:dyDescent="0.3">
      <c r="A2070" t="s">
        <v>68</v>
      </c>
      <c r="B2070" t="s">
        <v>40</v>
      </c>
      <c r="C2070" t="s">
        <v>73</v>
      </c>
      <c r="D2070" t="s">
        <v>95</v>
      </c>
      <c r="E2070" t="s">
        <v>99</v>
      </c>
      <c r="F2070">
        <f>VLOOKUP(Template!A2070,Male!A:S,19,0)</f>
        <v>0.5</v>
      </c>
    </row>
    <row r="2071" spans="1:6" x14ac:dyDescent="0.3">
      <c r="A2071" t="s">
        <v>68</v>
      </c>
      <c r="B2071" t="s">
        <v>40</v>
      </c>
      <c r="C2071" t="s">
        <v>73</v>
      </c>
      <c r="D2071" t="s">
        <v>95</v>
      </c>
      <c r="E2071" t="s">
        <v>96</v>
      </c>
      <c r="F2071">
        <f>VLOOKUP(Template!A2071,Male!A:T,20,0)</f>
        <v>0.2</v>
      </c>
    </row>
    <row r="2072" spans="1:6" x14ac:dyDescent="0.3">
      <c r="A2072" t="s">
        <v>68</v>
      </c>
      <c r="B2072" t="s">
        <v>40</v>
      </c>
      <c r="C2072" t="s">
        <v>100</v>
      </c>
      <c r="D2072" t="s">
        <v>101</v>
      </c>
      <c r="E2072" t="s">
        <v>81</v>
      </c>
      <c r="F2072">
        <f>VLOOKUP(Template!A2072,Male!A:U,21,0)</f>
        <v>21.4</v>
      </c>
    </row>
    <row r="2073" spans="1:6" x14ac:dyDescent="0.3">
      <c r="A2073" t="s">
        <v>68</v>
      </c>
      <c r="B2073" t="s">
        <v>40</v>
      </c>
      <c r="C2073" t="s">
        <v>100</v>
      </c>
      <c r="D2073" t="s">
        <v>101</v>
      </c>
      <c r="E2073" t="s">
        <v>82</v>
      </c>
      <c r="F2073">
        <f>VLOOKUP(Template!A2073,Male!A:V,22,0)</f>
        <v>6.3</v>
      </c>
    </row>
    <row r="2074" spans="1:6" x14ac:dyDescent="0.3">
      <c r="A2074" t="s">
        <v>68</v>
      </c>
      <c r="B2074" t="s">
        <v>40</v>
      </c>
      <c r="C2074" t="s">
        <v>100</v>
      </c>
      <c r="D2074" t="s">
        <v>101</v>
      </c>
      <c r="E2074" t="s">
        <v>102</v>
      </c>
      <c r="F2074">
        <f>VLOOKUP(Template!A2074,Male!A:W,23,0)</f>
        <v>28.1</v>
      </c>
    </row>
    <row r="2075" spans="1:6" x14ac:dyDescent="0.3">
      <c r="A2075" t="s">
        <v>68</v>
      </c>
      <c r="B2075" t="s">
        <v>40</v>
      </c>
      <c r="C2075" t="s">
        <v>100</v>
      </c>
      <c r="D2075" t="s">
        <v>101</v>
      </c>
      <c r="E2075" t="s">
        <v>103</v>
      </c>
      <c r="F2075">
        <f>VLOOKUP(Template!A2075,Male!A:X,24,0)</f>
        <v>6.5</v>
      </c>
    </row>
    <row r="2076" spans="1:6" x14ac:dyDescent="0.3">
      <c r="A2076" t="s">
        <v>68</v>
      </c>
      <c r="B2076" t="s">
        <v>40</v>
      </c>
      <c r="C2076" t="s">
        <v>100</v>
      </c>
      <c r="D2076" t="s">
        <v>101</v>
      </c>
      <c r="E2076" t="s">
        <v>104</v>
      </c>
      <c r="F2076">
        <f>VLOOKUP(Template!A2076,Male!A:Y,25,0)</f>
        <v>2.2999999999999998</v>
      </c>
    </row>
    <row r="2077" spans="1:6" x14ac:dyDescent="0.3">
      <c r="A2077" t="s">
        <v>68</v>
      </c>
      <c r="B2077" t="s">
        <v>40</v>
      </c>
      <c r="C2077" t="s">
        <v>100</v>
      </c>
      <c r="D2077" t="s">
        <v>101</v>
      </c>
      <c r="E2077" t="s">
        <v>105</v>
      </c>
      <c r="F2077">
        <f>VLOOKUP(Template!A2077,Male!A:Z,26,0)</f>
        <v>0.7</v>
      </c>
    </row>
    <row r="2078" spans="1:6" x14ac:dyDescent="0.3">
      <c r="A2078" t="s">
        <v>68</v>
      </c>
      <c r="B2078" t="s">
        <v>40</v>
      </c>
      <c r="C2078" t="s">
        <v>76</v>
      </c>
      <c r="D2078" t="s">
        <v>78</v>
      </c>
      <c r="E2078" t="s">
        <v>102</v>
      </c>
      <c r="F2078">
        <f>VLOOKUP(Template!A2078,Male!A:AA,27,0)</f>
        <v>32.1</v>
      </c>
    </row>
    <row r="2079" spans="1:6" x14ac:dyDescent="0.3">
      <c r="A2079" t="s">
        <v>68</v>
      </c>
      <c r="B2079" t="s">
        <v>40</v>
      </c>
      <c r="C2079" t="s">
        <v>76</v>
      </c>
      <c r="D2079" t="s">
        <v>79</v>
      </c>
      <c r="E2079" t="s">
        <v>102</v>
      </c>
      <c r="F2079">
        <f>VLOOKUP(Template!A2079,Male!A:AB,28,0)</f>
        <v>23.6</v>
      </c>
    </row>
    <row r="2080" spans="1:6" x14ac:dyDescent="0.3">
      <c r="A2080" t="s">
        <v>68</v>
      </c>
      <c r="B2080" t="s">
        <v>40</v>
      </c>
      <c r="C2080" t="s">
        <v>76</v>
      </c>
      <c r="D2080" t="s">
        <v>77</v>
      </c>
      <c r="E2080" t="s">
        <v>102</v>
      </c>
      <c r="F2080">
        <f>VLOOKUP(Template!A2080,Male!A:AC,29,0)</f>
        <v>28.6</v>
      </c>
    </row>
    <row r="2081" spans="1:6" x14ac:dyDescent="0.3">
      <c r="A2081" t="s">
        <v>68</v>
      </c>
      <c r="B2081" t="s">
        <v>40</v>
      </c>
      <c r="C2081" t="s">
        <v>76</v>
      </c>
      <c r="D2081" t="s">
        <v>78</v>
      </c>
      <c r="E2081" t="s">
        <v>103</v>
      </c>
      <c r="F2081">
        <f>VLOOKUP(Template!A2081,Male!A:AD,30,0)</f>
        <v>10</v>
      </c>
    </row>
    <row r="2082" spans="1:6" x14ac:dyDescent="0.3">
      <c r="A2082" t="s">
        <v>68</v>
      </c>
      <c r="B2082" t="s">
        <v>40</v>
      </c>
      <c r="C2082" t="s">
        <v>76</v>
      </c>
      <c r="D2082" t="s">
        <v>79</v>
      </c>
      <c r="E2082" t="s">
        <v>103</v>
      </c>
      <c r="F2082">
        <f>VLOOKUP(Template!A2082,Male!A:AE,31,0)</f>
        <v>6.6</v>
      </c>
    </row>
    <row r="2083" spans="1:6" x14ac:dyDescent="0.3">
      <c r="A2083" t="s">
        <v>68</v>
      </c>
      <c r="B2083" t="s">
        <v>40</v>
      </c>
      <c r="C2083" t="s">
        <v>76</v>
      </c>
      <c r="D2083" t="s">
        <v>77</v>
      </c>
      <c r="E2083" t="s">
        <v>103</v>
      </c>
      <c r="F2083">
        <f>VLOOKUP(Template!A2083,Male!A:AF,32,0)</f>
        <v>8.6</v>
      </c>
    </row>
    <row r="2084" spans="1:6" x14ac:dyDescent="0.3">
      <c r="A2084" t="s">
        <v>68</v>
      </c>
      <c r="B2084" t="s">
        <v>40</v>
      </c>
      <c r="C2084" t="s">
        <v>76</v>
      </c>
      <c r="D2084" t="s">
        <v>78</v>
      </c>
      <c r="E2084" t="s">
        <v>104</v>
      </c>
      <c r="F2084">
        <f>VLOOKUP(Template!A2083,Male!A:AG,33,0)</f>
        <v>0.8</v>
      </c>
    </row>
    <row r="2085" spans="1:6" x14ac:dyDescent="0.3">
      <c r="A2085" t="s">
        <v>68</v>
      </c>
      <c r="B2085" t="s">
        <v>40</v>
      </c>
      <c r="C2085" t="s">
        <v>76</v>
      </c>
      <c r="D2085" t="s">
        <v>79</v>
      </c>
      <c r="E2085" t="s">
        <v>104</v>
      </c>
      <c r="F2085">
        <f>VLOOKUP(Template!A2083,Male!A:AH,34,0)</f>
        <v>1.8</v>
      </c>
    </row>
    <row r="2086" spans="1:6" x14ac:dyDescent="0.3">
      <c r="A2086" t="s">
        <v>68</v>
      </c>
      <c r="B2086" t="s">
        <v>40</v>
      </c>
      <c r="C2086" t="s">
        <v>76</v>
      </c>
      <c r="D2086" t="s">
        <v>77</v>
      </c>
      <c r="E2086" t="s">
        <v>104</v>
      </c>
      <c r="F2086">
        <f>VLOOKUP(Template!A2084,Male!A:AI,35,0)</f>
        <v>1.2</v>
      </c>
    </row>
    <row r="2087" spans="1:6" x14ac:dyDescent="0.3">
      <c r="A2087" t="s">
        <v>68</v>
      </c>
      <c r="B2087" t="s">
        <v>40</v>
      </c>
      <c r="C2087" t="s">
        <v>76</v>
      </c>
      <c r="D2087" t="s">
        <v>78</v>
      </c>
      <c r="E2087" t="s">
        <v>105</v>
      </c>
      <c r="F2087">
        <f>VLOOKUP(Template!A2085,Male!A:AJ,36,0)</f>
        <v>0.4</v>
      </c>
    </row>
    <row r="2088" spans="1:6" x14ac:dyDescent="0.3">
      <c r="A2088" t="s">
        <v>68</v>
      </c>
      <c r="B2088" t="s">
        <v>40</v>
      </c>
      <c r="C2088" t="s">
        <v>76</v>
      </c>
      <c r="D2088" t="s">
        <v>79</v>
      </c>
      <c r="E2088" t="s">
        <v>105</v>
      </c>
      <c r="F2088">
        <f>VLOOKUP(Template!A2086,Male!A:AK,37,0)</f>
        <v>0</v>
      </c>
    </row>
    <row r="2089" spans="1:6" x14ac:dyDescent="0.3">
      <c r="A2089" t="s">
        <v>68</v>
      </c>
      <c r="B2089" t="s">
        <v>40</v>
      </c>
      <c r="C2089" t="s">
        <v>76</v>
      </c>
      <c r="D2089" t="s">
        <v>77</v>
      </c>
      <c r="E2089" t="s">
        <v>105</v>
      </c>
      <c r="F2089">
        <f>VLOOKUP(Template!A2087,Male!A:AL,38,0)</f>
        <v>0.2</v>
      </c>
    </row>
    <row r="2090" spans="1:6" x14ac:dyDescent="0.3">
      <c r="A2090" t="s">
        <v>69</v>
      </c>
      <c r="B2090" t="s">
        <v>39</v>
      </c>
      <c r="C2090" t="s">
        <v>73</v>
      </c>
      <c r="D2090" t="s">
        <v>74</v>
      </c>
      <c r="E2090" t="s">
        <v>81</v>
      </c>
      <c r="F2090">
        <f>VLOOKUP(Template!A2090,Female!A:C,3,0)</f>
        <v>29.4</v>
      </c>
    </row>
    <row r="2091" spans="1:6" x14ac:dyDescent="0.3">
      <c r="A2091" t="s">
        <v>69</v>
      </c>
      <c r="B2091" t="s">
        <v>39</v>
      </c>
      <c r="C2091" t="s">
        <v>73</v>
      </c>
      <c r="D2091" t="s">
        <v>74</v>
      </c>
      <c r="E2091" t="s">
        <v>82</v>
      </c>
      <c r="F2091">
        <f>VLOOKUP(Template!A2091,Female!A:D,4,0)</f>
        <v>9.6999999999999993</v>
      </c>
    </row>
    <row r="2092" spans="1:6" x14ac:dyDescent="0.3">
      <c r="A2092" t="s">
        <v>69</v>
      </c>
      <c r="B2092" t="s">
        <v>39</v>
      </c>
      <c r="C2092" t="s">
        <v>73</v>
      </c>
      <c r="D2092" t="s">
        <v>74</v>
      </c>
      <c r="E2092" t="s">
        <v>83</v>
      </c>
      <c r="F2092">
        <f>VLOOKUP(Template!A2092,Female!A:E,5,0)</f>
        <v>6.7</v>
      </c>
    </row>
    <row r="2093" spans="1:6" x14ac:dyDescent="0.3">
      <c r="A2093" t="s">
        <v>69</v>
      </c>
      <c r="B2093" t="s">
        <v>39</v>
      </c>
      <c r="C2093" t="s">
        <v>73</v>
      </c>
      <c r="D2093" t="s">
        <v>74</v>
      </c>
      <c r="E2093" t="s">
        <v>84</v>
      </c>
      <c r="F2093">
        <f>VLOOKUP(Template!A2093,Female!A:F,6,0)</f>
        <v>2</v>
      </c>
    </row>
    <row r="2094" spans="1:6" x14ac:dyDescent="0.3">
      <c r="A2094" t="s">
        <v>69</v>
      </c>
      <c r="B2094" t="s">
        <v>39</v>
      </c>
      <c r="C2094" t="s">
        <v>73</v>
      </c>
      <c r="D2094" t="s">
        <v>74</v>
      </c>
      <c r="E2094" t="s">
        <v>85</v>
      </c>
      <c r="F2094">
        <f>VLOOKUP(Template!A2094,Female!A:G,7,0)</f>
        <v>20.6</v>
      </c>
    </row>
    <row r="2095" spans="1:6" x14ac:dyDescent="0.3">
      <c r="A2095" t="s">
        <v>69</v>
      </c>
      <c r="B2095" t="s">
        <v>39</v>
      </c>
      <c r="C2095" t="s">
        <v>73</v>
      </c>
      <c r="D2095" t="s">
        <v>74</v>
      </c>
      <c r="E2095" t="s">
        <v>86</v>
      </c>
      <c r="F2095">
        <f>VLOOKUP(Template!A2095,Female!A:H,8,0)</f>
        <v>3.8</v>
      </c>
    </row>
    <row r="2096" spans="1:6" x14ac:dyDescent="0.3">
      <c r="A2096" t="s">
        <v>69</v>
      </c>
      <c r="B2096" t="s">
        <v>39</v>
      </c>
      <c r="C2096" t="s">
        <v>73</v>
      </c>
      <c r="D2096" t="s">
        <v>75</v>
      </c>
      <c r="E2096" t="s">
        <v>87</v>
      </c>
      <c r="F2096">
        <f>VLOOKUP(Template!A2096,Female!A:I,9,0)</f>
        <v>1.6</v>
      </c>
    </row>
    <row r="2097" spans="1:6" x14ac:dyDescent="0.3">
      <c r="A2097" t="s">
        <v>69</v>
      </c>
      <c r="B2097" t="s">
        <v>39</v>
      </c>
      <c r="C2097" t="s">
        <v>73</v>
      </c>
      <c r="D2097" t="s">
        <v>75</v>
      </c>
      <c r="E2097" t="s">
        <v>88</v>
      </c>
      <c r="F2097">
        <f>VLOOKUP(Template!A2097,Female!A:J,10,0)</f>
        <v>0.1</v>
      </c>
    </row>
    <row r="2098" spans="1:6" x14ac:dyDescent="0.3">
      <c r="A2098" t="s">
        <v>69</v>
      </c>
      <c r="B2098" t="s">
        <v>39</v>
      </c>
      <c r="C2098" t="s">
        <v>73</v>
      </c>
      <c r="D2098" t="s">
        <v>75</v>
      </c>
      <c r="E2098" t="s">
        <v>89</v>
      </c>
      <c r="F2098">
        <f>VLOOKUP(Template!A2098,Female!A:K,11,0)</f>
        <v>3.3</v>
      </c>
    </row>
    <row r="2099" spans="1:6" x14ac:dyDescent="0.3">
      <c r="A2099" t="s">
        <v>69</v>
      </c>
      <c r="B2099" t="s">
        <v>39</v>
      </c>
      <c r="C2099" t="s">
        <v>73</v>
      </c>
      <c r="D2099" t="s">
        <v>75</v>
      </c>
      <c r="E2099" t="s">
        <v>90</v>
      </c>
      <c r="F2099">
        <f>VLOOKUP(Template!A2099,Female!A:L,12,0)</f>
        <v>0.3</v>
      </c>
    </row>
    <row r="2100" spans="1:6" x14ac:dyDescent="0.3">
      <c r="A2100" t="s">
        <v>69</v>
      </c>
      <c r="B2100" t="s">
        <v>39</v>
      </c>
      <c r="C2100" t="s">
        <v>73</v>
      </c>
      <c r="D2100" t="s">
        <v>74</v>
      </c>
      <c r="E2100" t="s">
        <v>91</v>
      </c>
      <c r="F2100">
        <f>VLOOKUP(Template!A2100,Female!A:M,13,0)</f>
        <v>4.9000000000000004</v>
      </c>
    </row>
    <row r="2101" spans="1:6" x14ac:dyDescent="0.3">
      <c r="A2101" t="s">
        <v>69</v>
      </c>
      <c r="B2101" t="s">
        <v>39</v>
      </c>
      <c r="C2101" t="s">
        <v>73</v>
      </c>
      <c r="D2101" t="s">
        <v>74</v>
      </c>
      <c r="E2101" t="s">
        <v>92</v>
      </c>
      <c r="F2101">
        <f>VLOOKUP(Template!A2101,Female!A:N,14,0)</f>
        <v>0.8</v>
      </c>
    </row>
    <row r="2102" spans="1:6" x14ac:dyDescent="0.3">
      <c r="A2102" t="s">
        <v>69</v>
      </c>
      <c r="B2102" t="s">
        <v>39</v>
      </c>
      <c r="C2102" t="s">
        <v>73</v>
      </c>
      <c r="D2102" t="s">
        <v>74</v>
      </c>
      <c r="E2102" t="s">
        <v>93</v>
      </c>
      <c r="F2102">
        <f>VLOOKUP(Template!A2102,Female!A:O,15,0)</f>
        <v>4.0999999999999996</v>
      </c>
    </row>
    <row r="2103" spans="1:6" x14ac:dyDescent="0.3">
      <c r="A2103" t="s">
        <v>69</v>
      </c>
      <c r="B2103" t="s">
        <v>39</v>
      </c>
      <c r="C2103" t="s">
        <v>73</v>
      </c>
      <c r="D2103" t="s">
        <v>74</v>
      </c>
      <c r="E2103" t="s">
        <v>94</v>
      </c>
      <c r="F2103">
        <f>VLOOKUP(Template!A2103,Female!A:P,16,0)</f>
        <v>0.3</v>
      </c>
    </row>
    <row r="2104" spans="1:6" x14ac:dyDescent="0.3">
      <c r="A2104" t="s">
        <v>69</v>
      </c>
      <c r="B2104" t="s">
        <v>39</v>
      </c>
      <c r="C2104" t="s">
        <v>73</v>
      </c>
      <c r="D2104" t="s">
        <v>95</v>
      </c>
      <c r="E2104" t="s">
        <v>98</v>
      </c>
      <c r="F2104">
        <f>VLOOKUP(Template!A2104,Female!A:Q,17,0)</f>
        <v>7.7</v>
      </c>
    </row>
    <row r="2105" spans="1:6" x14ac:dyDescent="0.3">
      <c r="A2105" t="s">
        <v>69</v>
      </c>
      <c r="B2105" t="s">
        <v>39</v>
      </c>
      <c r="C2105" t="s">
        <v>73</v>
      </c>
      <c r="D2105" t="s">
        <v>95</v>
      </c>
      <c r="E2105" t="s">
        <v>97</v>
      </c>
      <c r="F2105">
        <f>VLOOKUP(Template!A2105,Female!A:R,18,0)</f>
        <v>1.3</v>
      </c>
    </row>
    <row r="2106" spans="1:6" x14ac:dyDescent="0.3">
      <c r="A2106" t="s">
        <v>69</v>
      </c>
      <c r="B2106" t="s">
        <v>39</v>
      </c>
      <c r="C2106" t="s">
        <v>73</v>
      </c>
      <c r="D2106" t="s">
        <v>95</v>
      </c>
      <c r="E2106" t="s">
        <v>99</v>
      </c>
      <c r="F2106">
        <f>VLOOKUP(Template!A2106,Female!A:S,19,0)</f>
        <v>4.8</v>
      </c>
    </row>
    <row r="2107" spans="1:6" x14ac:dyDescent="0.3">
      <c r="A2107" t="s">
        <v>69</v>
      </c>
      <c r="B2107" t="s">
        <v>39</v>
      </c>
      <c r="C2107" t="s">
        <v>73</v>
      </c>
      <c r="D2107" t="s">
        <v>95</v>
      </c>
      <c r="E2107" t="s">
        <v>96</v>
      </c>
      <c r="F2107">
        <f>VLOOKUP(Template!A2107,Female!A:T,20,0)</f>
        <v>0.5</v>
      </c>
    </row>
    <row r="2108" spans="1:6" x14ac:dyDescent="0.3">
      <c r="A2108" t="s">
        <v>69</v>
      </c>
      <c r="B2108" t="s">
        <v>39</v>
      </c>
      <c r="C2108" t="s">
        <v>100</v>
      </c>
      <c r="D2108" t="s">
        <v>101</v>
      </c>
      <c r="E2108" t="s">
        <v>81</v>
      </c>
      <c r="F2108">
        <f>VLOOKUP(Template!A2108,Female!A:U,21,0)</f>
        <v>18.3</v>
      </c>
    </row>
    <row r="2109" spans="1:6" x14ac:dyDescent="0.3">
      <c r="A2109" t="s">
        <v>69</v>
      </c>
      <c r="B2109" t="s">
        <v>39</v>
      </c>
      <c r="C2109" t="s">
        <v>100</v>
      </c>
      <c r="D2109" t="s">
        <v>101</v>
      </c>
      <c r="E2109" t="s">
        <v>82</v>
      </c>
      <c r="F2109">
        <f>VLOOKUP(Template!A2109,Female!A:V,22,0)</f>
        <v>4.0999999999999996</v>
      </c>
    </row>
    <row r="2110" spans="1:6" x14ac:dyDescent="0.3">
      <c r="A2110" t="s">
        <v>69</v>
      </c>
      <c r="B2110" t="s">
        <v>39</v>
      </c>
      <c r="C2110" t="s">
        <v>100</v>
      </c>
      <c r="D2110" t="s">
        <v>101</v>
      </c>
      <c r="E2110" t="s">
        <v>102</v>
      </c>
      <c r="F2110">
        <f>VLOOKUP(Template!A2110,Female!A:W,23,0)</f>
        <v>12.2</v>
      </c>
    </row>
    <row r="2111" spans="1:6" x14ac:dyDescent="0.3">
      <c r="A2111" t="s">
        <v>69</v>
      </c>
      <c r="B2111" t="s">
        <v>39</v>
      </c>
      <c r="C2111" t="s">
        <v>100</v>
      </c>
      <c r="D2111" t="s">
        <v>101</v>
      </c>
      <c r="E2111" t="s">
        <v>103</v>
      </c>
      <c r="F2111">
        <f>VLOOKUP(Template!A2111,Female!A:X,24,0)</f>
        <v>2.6</v>
      </c>
    </row>
    <row r="2112" spans="1:6" x14ac:dyDescent="0.3">
      <c r="A2112" t="s">
        <v>69</v>
      </c>
      <c r="B2112" t="s">
        <v>39</v>
      </c>
      <c r="C2112" t="s">
        <v>100</v>
      </c>
      <c r="D2112" t="s">
        <v>101</v>
      </c>
      <c r="E2112" t="s">
        <v>104</v>
      </c>
      <c r="F2112">
        <f>VLOOKUP(Template!A2112,Female!A:Y,25,0)</f>
        <v>5.4</v>
      </c>
    </row>
    <row r="2113" spans="1:6" x14ac:dyDescent="0.3">
      <c r="A2113" t="s">
        <v>69</v>
      </c>
      <c r="B2113" t="s">
        <v>39</v>
      </c>
      <c r="C2113" t="s">
        <v>100</v>
      </c>
      <c r="D2113" t="s">
        <v>101</v>
      </c>
      <c r="E2113" t="s">
        <v>105</v>
      </c>
      <c r="F2113">
        <f>VLOOKUP(Template!A2113,Female!A:Z,26,0)</f>
        <v>1.5</v>
      </c>
    </row>
    <row r="2114" spans="1:6" x14ac:dyDescent="0.3">
      <c r="A2114" t="s">
        <v>69</v>
      </c>
      <c r="B2114" t="s">
        <v>39</v>
      </c>
      <c r="C2114" t="s">
        <v>76</v>
      </c>
      <c r="D2114" t="s">
        <v>78</v>
      </c>
      <c r="E2114" t="s">
        <v>102</v>
      </c>
      <c r="F2114">
        <f>VLOOKUP(Template!A2114,Female!A:AA,27,0)</f>
        <v>18.100000000000001</v>
      </c>
    </row>
    <row r="2115" spans="1:6" x14ac:dyDescent="0.3">
      <c r="A2115" t="s">
        <v>69</v>
      </c>
      <c r="B2115" t="s">
        <v>39</v>
      </c>
      <c r="C2115" t="s">
        <v>76</v>
      </c>
      <c r="D2115" t="s">
        <v>79</v>
      </c>
      <c r="E2115" t="s">
        <v>102</v>
      </c>
      <c r="F2115">
        <f>VLOOKUP(Template!A2115,Female!A:AB,28,0)</f>
        <v>8.1</v>
      </c>
    </row>
    <row r="2116" spans="1:6" x14ac:dyDescent="0.3">
      <c r="A2116" t="s">
        <v>69</v>
      </c>
      <c r="B2116" t="s">
        <v>39</v>
      </c>
      <c r="C2116" t="s">
        <v>76</v>
      </c>
      <c r="D2116" t="s">
        <v>77</v>
      </c>
      <c r="E2116" t="s">
        <v>102</v>
      </c>
      <c r="F2116">
        <f>VLOOKUP(Template!A2116,Female!A:AC,29,0)</f>
        <v>13.6</v>
      </c>
    </row>
    <row r="2117" spans="1:6" x14ac:dyDescent="0.3">
      <c r="A2117" t="s">
        <v>69</v>
      </c>
      <c r="B2117" t="s">
        <v>39</v>
      </c>
      <c r="C2117" t="s">
        <v>76</v>
      </c>
      <c r="D2117" t="s">
        <v>78</v>
      </c>
      <c r="E2117" t="s">
        <v>103</v>
      </c>
      <c r="F2117">
        <f>VLOOKUP(Template!A2117,Female!A:AD,30,0)</f>
        <v>3.2</v>
      </c>
    </row>
    <row r="2118" spans="1:6" x14ac:dyDescent="0.3">
      <c r="A2118" t="s">
        <v>69</v>
      </c>
      <c r="B2118" t="s">
        <v>39</v>
      </c>
      <c r="C2118" t="s">
        <v>76</v>
      </c>
      <c r="D2118" t="s">
        <v>79</v>
      </c>
      <c r="E2118" t="s">
        <v>103</v>
      </c>
      <c r="F2118">
        <f>VLOOKUP(Template!A2118,Female!A:AE,31,0)</f>
        <v>0.4</v>
      </c>
    </row>
    <row r="2119" spans="1:6" x14ac:dyDescent="0.3">
      <c r="A2119" t="s">
        <v>69</v>
      </c>
      <c r="B2119" t="s">
        <v>39</v>
      </c>
      <c r="C2119" t="s">
        <v>76</v>
      </c>
      <c r="D2119" t="s">
        <v>77</v>
      </c>
      <c r="E2119" t="s">
        <v>103</v>
      </c>
      <c r="F2119">
        <f>VLOOKUP(Template!A2119,Female!A:AF,32,0)</f>
        <v>1.9</v>
      </c>
    </row>
    <row r="2120" spans="1:6" x14ac:dyDescent="0.3">
      <c r="A2120" t="s">
        <v>69</v>
      </c>
      <c r="B2120" t="s">
        <v>39</v>
      </c>
      <c r="C2120" t="s">
        <v>76</v>
      </c>
      <c r="D2120" t="s">
        <v>78</v>
      </c>
      <c r="E2120" t="s">
        <v>104</v>
      </c>
      <c r="F2120">
        <f>VLOOKUP(Template!A2119,Female!A:AG,33,0)</f>
        <v>6</v>
      </c>
    </row>
    <row r="2121" spans="1:6" x14ac:dyDescent="0.3">
      <c r="A2121" t="s">
        <v>69</v>
      </c>
      <c r="B2121" t="s">
        <v>39</v>
      </c>
      <c r="C2121" t="s">
        <v>76</v>
      </c>
      <c r="D2121" t="s">
        <v>79</v>
      </c>
      <c r="E2121" t="s">
        <v>104</v>
      </c>
      <c r="F2121">
        <f>VLOOKUP(Template!A2119,Female!A:AH,34,0)</f>
        <v>4.4000000000000004</v>
      </c>
    </row>
    <row r="2122" spans="1:6" x14ac:dyDescent="0.3">
      <c r="A2122" t="s">
        <v>69</v>
      </c>
      <c r="B2122" t="s">
        <v>39</v>
      </c>
      <c r="C2122" t="s">
        <v>76</v>
      </c>
      <c r="D2122" t="s">
        <v>77</v>
      </c>
      <c r="E2122" t="s">
        <v>104</v>
      </c>
      <c r="F2122">
        <f>VLOOKUP(Template!A2120,Female!A:AI,35,0)</f>
        <v>5.2</v>
      </c>
    </row>
    <row r="2123" spans="1:6" x14ac:dyDescent="0.3">
      <c r="A2123" t="s">
        <v>69</v>
      </c>
      <c r="B2123" t="s">
        <v>39</v>
      </c>
      <c r="C2123" t="s">
        <v>76</v>
      </c>
      <c r="D2123" t="s">
        <v>78</v>
      </c>
      <c r="E2123" t="s">
        <v>105</v>
      </c>
      <c r="F2123">
        <f>VLOOKUP(Template!A2121,Female!A:AJ,36,0)</f>
        <v>1.2</v>
      </c>
    </row>
    <row r="2124" spans="1:6" x14ac:dyDescent="0.3">
      <c r="A2124" t="s">
        <v>69</v>
      </c>
      <c r="B2124" t="s">
        <v>39</v>
      </c>
      <c r="C2124" t="s">
        <v>76</v>
      </c>
      <c r="D2124" t="s">
        <v>79</v>
      </c>
      <c r="E2124" t="s">
        <v>105</v>
      </c>
      <c r="F2124">
        <f>VLOOKUP(Template!A2122,Female!A:AK,37,0)</f>
        <v>0.6</v>
      </c>
    </row>
    <row r="2125" spans="1:6" x14ac:dyDescent="0.3">
      <c r="A2125" t="s">
        <v>69</v>
      </c>
      <c r="B2125" t="s">
        <v>39</v>
      </c>
      <c r="C2125" t="s">
        <v>76</v>
      </c>
      <c r="D2125" t="s">
        <v>77</v>
      </c>
      <c r="E2125" t="s">
        <v>105</v>
      </c>
      <c r="F2125">
        <f>VLOOKUP(Template!A2123,Female!A:AL,38,0)</f>
        <v>0.9</v>
      </c>
    </row>
    <row r="2126" spans="1:6" x14ac:dyDescent="0.3">
      <c r="A2126" t="s">
        <v>69</v>
      </c>
      <c r="B2126" t="s">
        <v>40</v>
      </c>
      <c r="C2126" t="s">
        <v>73</v>
      </c>
      <c r="D2126" t="s">
        <v>74</v>
      </c>
      <c r="E2126" t="s">
        <v>81</v>
      </c>
      <c r="F2126">
        <f>VLOOKUP(Template!A2126,Male!A:C,3,0)</f>
        <v>30.4</v>
      </c>
    </row>
    <row r="2127" spans="1:6" x14ac:dyDescent="0.3">
      <c r="A2127" t="s">
        <v>69</v>
      </c>
      <c r="B2127" t="s">
        <v>40</v>
      </c>
      <c r="C2127" t="s">
        <v>73</v>
      </c>
      <c r="D2127" t="s">
        <v>74</v>
      </c>
      <c r="E2127" t="s">
        <v>82</v>
      </c>
      <c r="F2127">
        <f>VLOOKUP(Template!A2127,Male!A:D,4,0)</f>
        <v>9.9</v>
      </c>
    </row>
    <row r="2128" spans="1:6" x14ac:dyDescent="0.3">
      <c r="A2128" t="s">
        <v>69</v>
      </c>
      <c r="B2128" t="s">
        <v>40</v>
      </c>
      <c r="C2128" t="s">
        <v>73</v>
      </c>
      <c r="D2128" t="s">
        <v>74</v>
      </c>
      <c r="E2128" t="s">
        <v>83</v>
      </c>
      <c r="F2128">
        <f>VLOOKUP(Template!A2128,Male!A:E,5,0)</f>
        <v>5.0999999999999996</v>
      </c>
    </row>
    <row r="2129" spans="1:6" x14ac:dyDescent="0.3">
      <c r="A2129" t="s">
        <v>69</v>
      </c>
      <c r="B2129" t="s">
        <v>40</v>
      </c>
      <c r="C2129" t="s">
        <v>73</v>
      </c>
      <c r="D2129" t="s">
        <v>74</v>
      </c>
      <c r="E2129" t="s">
        <v>84</v>
      </c>
      <c r="F2129">
        <f>VLOOKUP(Template!A2129,Male!A:F,6,0)</f>
        <v>0.8</v>
      </c>
    </row>
    <row r="2130" spans="1:6" x14ac:dyDescent="0.3">
      <c r="A2130" t="s">
        <v>69</v>
      </c>
      <c r="B2130" t="s">
        <v>40</v>
      </c>
      <c r="C2130" t="s">
        <v>73</v>
      </c>
      <c r="D2130" t="s">
        <v>74</v>
      </c>
      <c r="E2130" t="s">
        <v>85</v>
      </c>
      <c r="F2130">
        <f>VLOOKUP(Template!A2130,Male!A:G,7,0)</f>
        <v>16.899999999999999</v>
      </c>
    </row>
    <row r="2131" spans="1:6" x14ac:dyDescent="0.3">
      <c r="A2131" t="s">
        <v>69</v>
      </c>
      <c r="B2131" t="s">
        <v>40</v>
      </c>
      <c r="C2131" t="s">
        <v>73</v>
      </c>
      <c r="D2131" t="s">
        <v>74</v>
      </c>
      <c r="E2131" t="s">
        <v>86</v>
      </c>
      <c r="F2131">
        <f>VLOOKUP(Template!A2131,Male!A:H,8,0)</f>
        <v>3</v>
      </c>
    </row>
    <row r="2132" spans="1:6" x14ac:dyDescent="0.3">
      <c r="A2132" t="s">
        <v>69</v>
      </c>
      <c r="B2132" t="s">
        <v>40</v>
      </c>
      <c r="C2132" t="s">
        <v>73</v>
      </c>
      <c r="D2132" t="s">
        <v>75</v>
      </c>
      <c r="E2132" t="s">
        <v>87</v>
      </c>
      <c r="F2132">
        <f>VLOOKUP(Template!A2132,Male!A:I,9,0)</f>
        <v>0</v>
      </c>
    </row>
    <row r="2133" spans="1:6" x14ac:dyDescent="0.3">
      <c r="A2133" t="s">
        <v>69</v>
      </c>
      <c r="B2133" t="s">
        <v>40</v>
      </c>
      <c r="C2133" t="s">
        <v>73</v>
      </c>
      <c r="D2133" t="s">
        <v>75</v>
      </c>
      <c r="E2133" t="s">
        <v>88</v>
      </c>
      <c r="F2133">
        <f>VLOOKUP(Template!A2133,Male!A:J,10,0)</f>
        <v>0</v>
      </c>
    </row>
    <row r="2134" spans="1:6" x14ac:dyDescent="0.3">
      <c r="A2134" t="s">
        <v>69</v>
      </c>
      <c r="B2134" t="s">
        <v>40</v>
      </c>
      <c r="C2134" t="s">
        <v>73</v>
      </c>
      <c r="D2134" t="s">
        <v>75</v>
      </c>
      <c r="E2134" t="s">
        <v>89</v>
      </c>
      <c r="F2134">
        <f>VLOOKUP(Template!A2134,Male!A:K,11,0)</f>
        <v>2.4</v>
      </c>
    </row>
    <row r="2135" spans="1:6" x14ac:dyDescent="0.3">
      <c r="A2135" t="s">
        <v>69</v>
      </c>
      <c r="B2135" t="s">
        <v>40</v>
      </c>
      <c r="C2135" t="s">
        <v>73</v>
      </c>
      <c r="D2135" t="s">
        <v>75</v>
      </c>
      <c r="E2135" t="s">
        <v>90</v>
      </c>
      <c r="F2135">
        <f>VLOOKUP(Template!A2135,Male!A:L,12,0)</f>
        <v>0</v>
      </c>
    </row>
    <row r="2136" spans="1:6" x14ac:dyDescent="0.3">
      <c r="A2136" t="s">
        <v>69</v>
      </c>
      <c r="B2136" t="s">
        <v>40</v>
      </c>
      <c r="C2136" t="s">
        <v>73</v>
      </c>
      <c r="D2136" t="s">
        <v>74</v>
      </c>
      <c r="E2136" t="s">
        <v>91</v>
      </c>
      <c r="F2136">
        <f>VLOOKUP(Template!A2136,Male!A:M,13,0)</f>
        <v>5.2</v>
      </c>
    </row>
    <row r="2137" spans="1:6" x14ac:dyDescent="0.3">
      <c r="A2137" t="s">
        <v>69</v>
      </c>
      <c r="B2137" t="s">
        <v>40</v>
      </c>
      <c r="C2137" t="s">
        <v>73</v>
      </c>
      <c r="D2137" t="s">
        <v>74</v>
      </c>
      <c r="E2137" t="s">
        <v>92</v>
      </c>
      <c r="F2137">
        <f>VLOOKUP(Template!A2137,Male!A:N,14,0)</f>
        <v>2.6</v>
      </c>
    </row>
    <row r="2138" spans="1:6" x14ac:dyDescent="0.3">
      <c r="A2138" t="s">
        <v>69</v>
      </c>
      <c r="B2138" t="s">
        <v>40</v>
      </c>
      <c r="C2138" t="s">
        <v>73</v>
      </c>
      <c r="D2138" t="s">
        <v>74</v>
      </c>
      <c r="E2138" t="s">
        <v>93</v>
      </c>
      <c r="F2138">
        <f>VLOOKUP(Template!A2138,Male!A:O,15,0)</f>
        <v>3.8</v>
      </c>
    </row>
    <row r="2139" spans="1:6" x14ac:dyDescent="0.3">
      <c r="A2139" t="s">
        <v>69</v>
      </c>
      <c r="B2139" t="s">
        <v>40</v>
      </c>
      <c r="C2139" t="s">
        <v>73</v>
      </c>
      <c r="D2139" t="s">
        <v>74</v>
      </c>
      <c r="E2139" t="s">
        <v>94</v>
      </c>
      <c r="F2139">
        <f>VLOOKUP(Template!A2139,Male!A:P,16,0)</f>
        <v>0.3</v>
      </c>
    </row>
    <row r="2140" spans="1:6" x14ac:dyDescent="0.3">
      <c r="A2140" t="s">
        <v>69</v>
      </c>
      <c r="B2140" t="s">
        <v>40</v>
      </c>
      <c r="C2140" t="s">
        <v>73</v>
      </c>
      <c r="D2140" t="s">
        <v>95</v>
      </c>
      <c r="E2140" t="s">
        <v>98</v>
      </c>
      <c r="F2140">
        <f>VLOOKUP(Template!A2140,Male!A:Q,17,0)</f>
        <v>5.4</v>
      </c>
    </row>
    <row r="2141" spans="1:6" x14ac:dyDescent="0.3">
      <c r="A2141" t="s">
        <v>69</v>
      </c>
      <c r="B2141" t="s">
        <v>40</v>
      </c>
      <c r="C2141" t="s">
        <v>73</v>
      </c>
      <c r="D2141" t="s">
        <v>95</v>
      </c>
      <c r="E2141" t="s">
        <v>97</v>
      </c>
      <c r="F2141">
        <f>VLOOKUP(Template!A2141,Male!A:R,18,0)</f>
        <v>2.1</v>
      </c>
    </row>
    <row r="2142" spans="1:6" x14ac:dyDescent="0.3">
      <c r="A2142" t="s">
        <v>69</v>
      </c>
      <c r="B2142" t="s">
        <v>40</v>
      </c>
      <c r="C2142" t="s">
        <v>73</v>
      </c>
      <c r="D2142" t="s">
        <v>95</v>
      </c>
      <c r="E2142" t="s">
        <v>99</v>
      </c>
      <c r="F2142">
        <f>VLOOKUP(Template!A2142,Male!A:S,19,0)</f>
        <v>4.5</v>
      </c>
    </row>
    <row r="2143" spans="1:6" x14ac:dyDescent="0.3">
      <c r="A2143" t="s">
        <v>69</v>
      </c>
      <c r="B2143" t="s">
        <v>40</v>
      </c>
      <c r="C2143" t="s">
        <v>73</v>
      </c>
      <c r="D2143" t="s">
        <v>95</v>
      </c>
      <c r="E2143" t="s">
        <v>96</v>
      </c>
      <c r="F2143">
        <f>VLOOKUP(Template!A2143,Male!A:T,20,0)</f>
        <v>0.6</v>
      </c>
    </row>
    <row r="2144" spans="1:6" x14ac:dyDescent="0.3">
      <c r="A2144" t="s">
        <v>69</v>
      </c>
      <c r="B2144" t="s">
        <v>40</v>
      </c>
      <c r="C2144" t="s">
        <v>100</v>
      </c>
      <c r="D2144" t="s">
        <v>101</v>
      </c>
      <c r="E2144" t="s">
        <v>81</v>
      </c>
      <c r="F2144">
        <f>VLOOKUP(Template!A2144,Male!A:U,21,0)</f>
        <v>22.4</v>
      </c>
    </row>
    <row r="2145" spans="1:6" x14ac:dyDescent="0.3">
      <c r="A2145" t="s">
        <v>69</v>
      </c>
      <c r="B2145" t="s">
        <v>40</v>
      </c>
      <c r="C2145" t="s">
        <v>100</v>
      </c>
      <c r="D2145" t="s">
        <v>101</v>
      </c>
      <c r="E2145" t="s">
        <v>82</v>
      </c>
      <c r="F2145">
        <f>VLOOKUP(Template!A2145,Male!A:V,22,0)</f>
        <v>4.0999999999999996</v>
      </c>
    </row>
    <row r="2146" spans="1:6" x14ac:dyDescent="0.3">
      <c r="A2146" t="s">
        <v>69</v>
      </c>
      <c r="B2146" t="s">
        <v>40</v>
      </c>
      <c r="C2146" t="s">
        <v>100</v>
      </c>
      <c r="D2146" t="s">
        <v>101</v>
      </c>
      <c r="E2146" t="s">
        <v>102</v>
      </c>
      <c r="F2146">
        <f>VLOOKUP(Template!A2146,Male!A:W,23,0)</f>
        <v>16.100000000000001</v>
      </c>
    </row>
    <row r="2147" spans="1:6" x14ac:dyDescent="0.3">
      <c r="A2147" t="s">
        <v>69</v>
      </c>
      <c r="B2147" t="s">
        <v>40</v>
      </c>
      <c r="C2147" t="s">
        <v>100</v>
      </c>
      <c r="D2147" t="s">
        <v>101</v>
      </c>
      <c r="E2147" t="s">
        <v>103</v>
      </c>
      <c r="F2147">
        <f>VLOOKUP(Template!A2147,Male!A:X,24,0)</f>
        <v>4.7</v>
      </c>
    </row>
    <row r="2148" spans="1:6" x14ac:dyDescent="0.3">
      <c r="A2148" t="s">
        <v>69</v>
      </c>
      <c r="B2148" t="s">
        <v>40</v>
      </c>
      <c r="C2148" t="s">
        <v>100</v>
      </c>
      <c r="D2148" t="s">
        <v>101</v>
      </c>
      <c r="E2148" t="s">
        <v>104</v>
      </c>
      <c r="F2148">
        <f>VLOOKUP(Template!A2148,Male!A:Y,25,0)</f>
        <v>6.8</v>
      </c>
    </row>
    <row r="2149" spans="1:6" x14ac:dyDescent="0.3">
      <c r="A2149" t="s">
        <v>69</v>
      </c>
      <c r="B2149" t="s">
        <v>40</v>
      </c>
      <c r="C2149" t="s">
        <v>100</v>
      </c>
      <c r="D2149" t="s">
        <v>101</v>
      </c>
      <c r="E2149" t="s">
        <v>105</v>
      </c>
      <c r="F2149">
        <f>VLOOKUP(Template!A2149,Male!A:Z,26,0)</f>
        <v>2.2999999999999998</v>
      </c>
    </row>
    <row r="2150" spans="1:6" x14ac:dyDescent="0.3">
      <c r="A2150" t="s">
        <v>69</v>
      </c>
      <c r="B2150" t="s">
        <v>40</v>
      </c>
      <c r="C2150" t="s">
        <v>76</v>
      </c>
      <c r="D2150" t="s">
        <v>78</v>
      </c>
      <c r="E2150" t="s">
        <v>102</v>
      </c>
      <c r="F2150">
        <f>VLOOKUP(Template!A2150,Male!A:AA,27,0)</f>
        <v>21.9</v>
      </c>
    </row>
    <row r="2151" spans="1:6" x14ac:dyDescent="0.3">
      <c r="A2151" t="s">
        <v>69</v>
      </c>
      <c r="B2151" t="s">
        <v>40</v>
      </c>
      <c r="C2151" t="s">
        <v>76</v>
      </c>
      <c r="D2151" t="s">
        <v>79</v>
      </c>
      <c r="E2151" t="s">
        <v>102</v>
      </c>
      <c r="F2151">
        <f>VLOOKUP(Template!A2151,Male!A:AB,28,0)</f>
        <v>10.199999999999999</v>
      </c>
    </row>
    <row r="2152" spans="1:6" x14ac:dyDescent="0.3">
      <c r="A2152" t="s">
        <v>69</v>
      </c>
      <c r="B2152" t="s">
        <v>40</v>
      </c>
      <c r="C2152" t="s">
        <v>76</v>
      </c>
      <c r="D2152" t="s">
        <v>77</v>
      </c>
      <c r="E2152" t="s">
        <v>102</v>
      </c>
      <c r="F2152">
        <f>VLOOKUP(Template!A2152,Male!A:AC,29,0)</f>
        <v>16.899999999999999</v>
      </c>
    </row>
    <row r="2153" spans="1:6" x14ac:dyDescent="0.3">
      <c r="A2153" t="s">
        <v>69</v>
      </c>
      <c r="B2153" t="s">
        <v>40</v>
      </c>
      <c r="C2153" t="s">
        <v>76</v>
      </c>
      <c r="D2153" t="s">
        <v>78</v>
      </c>
      <c r="E2153" t="s">
        <v>103</v>
      </c>
      <c r="F2153">
        <f>VLOOKUP(Template!A2153,Male!A:AD,30,0)</f>
        <v>3.5</v>
      </c>
    </row>
    <row r="2154" spans="1:6" x14ac:dyDescent="0.3">
      <c r="A2154" t="s">
        <v>69</v>
      </c>
      <c r="B2154" t="s">
        <v>40</v>
      </c>
      <c r="C2154" t="s">
        <v>76</v>
      </c>
      <c r="D2154" t="s">
        <v>79</v>
      </c>
      <c r="E2154" t="s">
        <v>103</v>
      </c>
      <c r="F2154">
        <f>VLOOKUP(Template!A2154,Male!A:AE,31,0)</f>
        <v>1.2</v>
      </c>
    </row>
    <row r="2155" spans="1:6" x14ac:dyDescent="0.3">
      <c r="A2155" t="s">
        <v>69</v>
      </c>
      <c r="B2155" t="s">
        <v>40</v>
      </c>
      <c r="C2155" t="s">
        <v>76</v>
      </c>
      <c r="D2155" t="s">
        <v>77</v>
      </c>
      <c r="E2155" t="s">
        <v>103</v>
      </c>
      <c r="F2155">
        <f>VLOOKUP(Template!A2155,Male!A:AF,32,0)</f>
        <v>2.5</v>
      </c>
    </row>
    <row r="2156" spans="1:6" x14ac:dyDescent="0.3">
      <c r="A2156" t="s">
        <v>69</v>
      </c>
      <c r="B2156" t="s">
        <v>40</v>
      </c>
      <c r="C2156" t="s">
        <v>76</v>
      </c>
      <c r="D2156" t="s">
        <v>78</v>
      </c>
      <c r="E2156" t="s">
        <v>104</v>
      </c>
      <c r="F2156">
        <f>VLOOKUP(Template!A2155,Male!A:AG,33,0)</f>
        <v>6.2</v>
      </c>
    </row>
    <row r="2157" spans="1:6" x14ac:dyDescent="0.3">
      <c r="A2157" t="s">
        <v>69</v>
      </c>
      <c r="B2157" t="s">
        <v>40</v>
      </c>
      <c r="C2157" t="s">
        <v>76</v>
      </c>
      <c r="D2157" t="s">
        <v>79</v>
      </c>
      <c r="E2157" t="s">
        <v>104</v>
      </c>
      <c r="F2157">
        <f>VLOOKUP(Template!A2155,Male!A:AH,34,0)</f>
        <v>3.6</v>
      </c>
    </row>
    <row r="2158" spans="1:6" x14ac:dyDescent="0.3">
      <c r="A2158" t="s">
        <v>69</v>
      </c>
      <c r="B2158" t="s">
        <v>40</v>
      </c>
      <c r="C2158" t="s">
        <v>76</v>
      </c>
      <c r="D2158" t="s">
        <v>77</v>
      </c>
      <c r="E2158" t="s">
        <v>104</v>
      </c>
      <c r="F2158">
        <f>VLOOKUP(Template!A2156,Male!A:AI,35,0)</f>
        <v>5.0999999999999996</v>
      </c>
    </row>
    <row r="2159" spans="1:6" x14ac:dyDescent="0.3">
      <c r="A2159" t="s">
        <v>69</v>
      </c>
      <c r="B2159" t="s">
        <v>40</v>
      </c>
      <c r="C2159" t="s">
        <v>76</v>
      </c>
      <c r="D2159" t="s">
        <v>78</v>
      </c>
      <c r="E2159" t="s">
        <v>105</v>
      </c>
      <c r="F2159">
        <f>VLOOKUP(Template!A2157,Male!A:AJ,36,0)</f>
        <v>1.4</v>
      </c>
    </row>
    <row r="2160" spans="1:6" x14ac:dyDescent="0.3">
      <c r="A2160" t="s">
        <v>69</v>
      </c>
      <c r="B2160" t="s">
        <v>40</v>
      </c>
      <c r="C2160" t="s">
        <v>76</v>
      </c>
      <c r="D2160" t="s">
        <v>79</v>
      </c>
      <c r="E2160" t="s">
        <v>105</v>
      </c>
      <c r="F2160">
        <f>VLOOKUP(Template!A2158,Male!A:AK,37,0)</f>
        <v>0.8</v>
      </c>
    </row>
    <row r="2161" spans="1:6" x14ac:dyDescent="0.3">
      <c r="A2161" t="s">
        <v>69</v>
      </c>
      <c r="B2161" t="s">
        <v>40</v>
      </c>
      <c r="C2161" t="s">
        <v>76</v>
      </c>
      <c r="D2161" t="s">
        <v>77</v>
      </c>
      <c r="E2161" t="s">
        <v>105</v>
      </c>
      <c r="F2161">
        <f>VLOOKUP(Template!A2159,Male!A:AL,38,0)</f>
        <v>1.2</v>
      </c>
    </row>
    <row r="2162" spans="1:6" x14ac:dyDescent="0.3">
      <c r="A2162" t="s">
        <v>70</v>
      </c>
      <c r="B2162" t="s">
        <v>39</v>
      </c>
      <c r="C2162" t="s">
        <v>73</v>
      </c>
      <c r="D2162" t="s">
        <v>74</v>
      </c>
      <c r="E2162" t="s">
        <v>81</v>
      </c>
      <c r="F2162">
        <f>VLOOKUP(Template!A2162,Female!A:C,3,0)</f>
        <v>27.1</v>
      </c>
    </row>
    <row r="2163" spans="1:6" x14ac:dyDescent="0.3">
      <c r="A2163" t="s">
        <v>70</v>
      </c>
      <c r="B2163" t="s">
        <v>39</v>
      </c>
      <c r="C2163" t="s">
        <v>73</v>
      </c>
      <c r="D2163" t="s">
        <v>74</v>
      </c>
      <c r="E2163" t="s">
        <v>82</v>
      </c>
      <c r="F2163">
        <f>VLOOKUP(Template!A2163,Female!A:D,4,0)</f>
        <v>8.1</v>
      </c>
    </row>
    <row r="2164" spans="1:6" x14ac:dyDescent="0.3">
      <c r="A2164" t="s">
        <v>70</v>
      </c>
      <c r="B2164" t="s">
        <v>39</v>
      </c>
      <c r="C2164" t="s">
        <v>73</v>
      </c>
      <c r="D2164" t="s">
        <v>74</v>
      </c>
      <c r="E2164" t="s">
        <v>83</v>
      </c>
      <c r="F2164">
        <f>VLOOKUP(Template!A2164,Female!A:E,5,0)</f>
        <v>18.899999999999999</v>
      </c>
    </row>
    <row r="2165" spans="1:6" x14ac:dyDescent="0.3">
      <c r="A2165" t="s">
        <v>70</v>
      </c>
      <c r="B2165" t="s">
        <v>39</v>
      </c>
      <c r="C2165" t="s">
        <v>73</v>
      </c>
      <c r="D2165" t="s">
        <v>74</v>
      </c>
      <c r="E2165" t="s">
        <v>84</v>
      </c>
      <c r="F2165">
        <f>VLOOKUP(Template!A2165,Female!A:F,6,0)</f>
        <v>3.7</v>
      </c>
    </row>
    <row r="2166" spans="1:6" x14ac:dyDescent="0.3">
      <c r="A2166" t="s">
        <v>70</v>
      </c>
      <c r="B2166" t="s">
        <v>39</v>
      </c>
      <c r="C2166" t="s">
        <v>73</v>
      </c>
      <c r="D2166" t="s">
        <v>74</v>
      </c>
      <c r="E2166" t="s">
        <v>85</v>
      </c>
      <c r="F2166">
        <f>VLOOKUP(Template!A2166,Female!A:G,7,0)</f>
        <v>33</v>
      </c>
    </row>
    <row r="2167" spans="1:6" x14ac:dyDescent="0.3">
      <c r="A2167" t="s">
        <v>70</v>
      </c>
      <c r="B2167" t="s">
        <v>39</v>
      </c>
      <c r="C2167" t="s">
        <v>73</v>
      </c>
      <c r="D2167" t="s">
        <v>74</v>
      </c>
      <c r="E2167" t="s">
        <v>86</v>
      </c>
      <c r="F2167">
        <f>VLOOKUP(Template!A2167,Female!A:H,8,0)</f>
        <v>6.9</v>
      </c>
    </row>
    <row r="2168" spans="1:6" x14ac:dyDescent="0.3">
      <c r="A2168" t="s">
        <v>70</v>
      </c>
      <c r="B2168" t="s">
        <v>39</v>
      </c>
      <c r="C2168" t="s">
        <v>73</v>
      </c>
      <c r="D2168" t="s">
        <v>75</v>
      </c>
      <c r="E2168" t="s">
        <v>87</v>
      </c>
      <c r="F2168">
        <f>VLOOKUP(Template!A2168,Female!A:I,9,0)</f>
        <v>3.5</v>
      </c>
    </row>
    <row r="2169" spans="1:6" x14ac:dyDescent="0.3">
      <c r="A2169" t="s">
        <v>70</v>
      </c>
      <c r="B2169" t="s">
        <v>39</v>
      </c>
      <c r="C2169" t="s">
        <v>73</v>
      </c>
      <c r="D2169" t="s">
        <v>75</v>
      </c>
      <c r="E2169" t="s">
        <v>88</v>
      </c>
      <c r="F2169">
        <f>VLOOKUP(Template!A2169,Female!A:J,10,0)</f>
        <v>0</v>
      </c>
    </row>
    <row r="2170" spans="1:6" x14ac:dyDescent="0.3">
      <c r="A2170" t="s">
        <v>70</v>
      </c>
      <c r="B2170" t="s">
        <v>39</v>
      </c>
      <c r="C2170" t="s">
        <v>73</v>
      </c>
      <c r="D2170" t="s">
        <v>75</v>
      </c>
      <c r="E2170" t="s">
        <v>89</v>
      </c>
      <c r="F2170">
        <f>VLOOKUP(Template!A2170,Female!A:K,11,0)</f>
        <v>5.9</v>
      </c>
    </row>
    <row r="2171" spans="1:6" x14ac:dyDescent="0.3">
      <c r="A2171" t="s">
        <v>70</v>
      </c>
      <c r="B2171" t="s">
        <v>39</v>
      </c>
      <c r="C2171" t="s">
        <v>73</v>
      </c>
      <c r="D2171" t="s">
        <v>75</v>
      </c>
      <c r="E2171" t="s">
        <v>90</v>
      </c>
      <c r="F2171">
        <f>VLOOKUP(Template!A2171,Female!A:L,12,0)</f>
        <v>0.7</v>
      </c>
    </row>
    <row r="2172" spans="1:6" x14ac:dyDescent="0.3">
      <c r="A2172" t="s">
        <v>70</v>
      </c>
      <c r="B2172" t="s">
        <v>39</v>
      </c>
      <c r="C2172" t="s">
        <v>73</v>
      </c>
      <c r="D2172" t="s">
        <v>74</v>
      </c>
      <c r="E2172" t="s">
        <v>91</v>
      </c>
      <c r="F2172">
        <f>VLOOKUP(Template!A2172,Female!A:M,13,0)</f>
        <v>7.8</v>
      </c>
    </row>
    <row r="2173" spans="1:6" x14ac:dyDescent="0.3">
      <c r="A2173" t="s">
        <v>70</v>
      </c>
      <c r="B2173" t="s">
        <v>39</v>
      </c>
      <c r="C2173" t="s">
        <v>73</v>
      </c>
      <c r="D2173" t="s">
        <v>74</v>
      </c>
      <c r="E2173" t="s">
        <v>92</v>
      </c>
      <c r="F2173">
        <f>VLOOKUP(Template!A2173,Female!A:N,14,0)</f>
        <v>1.6</v>
      </c>
    </row>
    <row r="2174" spans="1:6" x14ac:dyDescent="0.3">
      <c r="A2174" t="s">
        <v>70</v>
      </c>
      <c r="B2174" t="s">
        <v>39</v>
      </c>
      <c r="C2174" t="s">
        <v>73</v>
      </c>
      <c r="D2174" t="s">
        <v>74</v>
      </c>
      <c r="E2174" t="s">
        <v>93</v>
      </c>
      <c r="F2174">
        <f>VLOOKUP(Template!A2174,Female!A:O,15,0)</f>
        <v>0.8</v>
      </c>
    </row>
    <row r="2175" spans="1:6" x14ac:dyDescent="0.3">
      <c r="A2175" t="s">
        <v>70</v>
      </c>
      <c r="B2175" t="s">
        <v>39</v>
      </c>
      <c r="C2175" t="s">
        <v>73</v>
      </c>
      <c r="D2175" t="s">
        <v>74</v>
      </c>
      <c r="E2175" t="s">
        <v>94</v>
      </c>
      <c r="F2175">
        <f>VLOOKUP(Template!A2175,Female!A:P,16,0)</f>
        <v>0.1</v>
      </c>
    </row>
    <row r="2176" spans="1:6" x14ac:dyDescent="0.3">
      <c r="A2176" t="s">
        <v>70</v>
      </c>
      <c r="B2176" t="s">
        <v>39</v>
      </c>
      <c r="C2176" t="s">
        <v>73</v>
      </c>
      <c r="D2176" t="s">
        <v>95</v>
      </c>
      <c r="E2176" t="s">
        <v>98</v>
      </c>
      <c r="F2176">
        <f>VLOOKUP(Template!A2176,Female!A:Q,17,0)</f>
        <v>4.3</v>
      </c>
    </row>
    <row r="2177" spans="1:6" x14ac:dyDescent="0.3">
      <c r="A2177" t="s">
        <v>70</v>
      </c>
      <c r="B2177" t="s">
        <v>39</v>
      </c>
      <c r="C2177" t="s">
        <v>73</v>
      </c>
      <c r="D2177" t="s">
        <v>95</v>
      </c>
      <c r="E2177" t="s">
        <v>97</v>
      </c>
      <c r="F2177">
        <f>VLOOKUP(Template!A2177,Female!A:R,18,0)</f>
        <v>1</v>
      </c>
    </row>
    <row r="2178" spans="1:6" x14ac:dyDescent="0.3">
      <c r="A2178" t="s">
        <v>70</v>
      </c>
      <c r="B2178" t="s">
        <v>39</v>
      </c>
      <c r="C2178" t="s">
        <v>73</v>
      </c>
      <c r="D2178" t="s">
        <v>95</v>
      </c>
      <c r="E2178" t="s">
        <v>99</v>
      </c>
      <c r="F2178">
        <f>VLOOKUP(Template!A2178,Female!A:S,19,0)</f>
        <v>1.4</v>
      </c>
    </row>
    <row r="2179" spans="1:6" x14ac:dyDescent="0.3">
      <c r="A2179" t="s">
        <v>70</v>
      </c>
      <c r="B2179" t="s">
        <v>39</v>
      </c>
      <c r="C2179" t="s">
        <v>73</v>
      </c>
      <c r="D2179" t="s">
        <v>95</v>
      </c>
      <c r="E2179" t="s">
        <v>96</v>
      </c>
      <c r="F2179">
        <f>VLOOKUP(Template!A2179,Female!A:T,20,0)</f>
        <v>0.4</v>
      </c>
    </row>
    <row r="2180" spans="1:6" x14ac:dyDescent="0.3">
      <c r="A2180" t="s">
        <v>70</v>
      </c>
      <c r="B2180" t="s">
        <v>39</v>
      </c>
      <c r="C2180" t="s">
        <v>100</v>
      </c>
      <c r="D2180" t="s">
        <v>101</v>
      </c>
      <c r="E2180" t="s">
        <v>81</v>
      </c>
      <c r="F2180">
        <f>VLOOKUP(Template!A2180,Female!A:U,21,0)</f>
        <v>23.2</v>
      </c>
    </row>
    <row r="2181" spans="1:6" x14ac:dyDescent="0.3">
      <c r="A2181" t="s">
        <v>70</v>
      </c>
      <c r="B2181" t="s">
        <v>39</v>
      </c>
      <c r="C2181" t="s">
        <v>100</v>
      </c>
      <c r="D2181" t="s">
        <v>101</v>
      </c>
      <c r="E2181" t="s">
        <v>82</v>
      </c>
      <c r="F2181">
        <f>VLOOKUP(Template!A2181,Female!A:V,22,0)</f>
        <v>4.7</v>
      </c>
    </row>
    <row r="2182" spans="1:6" x14ac:dyDescent="0.3">
      <c r="A2182" t="s">
        <v>70</v>
      </c>
      <c r="B2182" t="s">
        <v>39</v>
      </c>
      <c r="C2182" t="s">
        <v>100</v>
      </c>
      <c r="D2182" t="s">
        <v>101</v>
      </c>
      <c r="E2182" t="s">
        <v>102</v>
      </c>
      <c r="F2182">
        <f>VLOOKUP(Template!A2182,Female!A:W,23,0)</f>
        <v>28.2</v>
      </c>
    </row>
    <row r="2183" spans="1:6" x14ac:dyDescent="0.3">
      <c r="A2183" t="s">
        <v>70</v>
      </c>
      <c r="B2183" t="s">
        <v>39</v>
      </c>
      <c r="C2183" t="s">
        <v>100</v>
      </c>
      <c r="D2183" t="s">
        <v>101</v>
      </c>
      <c r="E2183" t="s">
        <v>103</v>
      </c>
      <c r="F2183">
        <f>VLOOKUP(Template!A2183,Female!A:X,24,0)</f>
        <v>5.9</v>
      </c>
    </row>
    <row r="2184" spans="1:6" x14ac:dyDescent="0.3">
      <c r="A2184" t="s">
        <v>70</v>
      </c>
      <c r="B2184" t="s">
        <v>39</v>
      </c>
      <c r="C2184" t="s">
        <v>100</v>
      </c>
      <c r="D2184" t="s">
        <v>101</v>
      </c>
      <c r="E2184" t="s">
        <v>104</v>
      </c>
      <c r="F2184">
        <f>VLOOKUP(Template!A2184,Female!A:Y,25,0)</f>
        <v>3</v>
      </c>
    </row>
    <row r="2185" spans="1:6" x14ac:dyDescent="0.3">
      <c r="A2185" t="s">
        <v>70</v>
      </c>
      <c r="B2185" t="s">
        <v>39</v>
      </c>
      <c r="C2185" t="s">
        <v>100</v>
      </c>
      <c r="D2185" t="s">
        <v>101</v>
      </c>
      <c r="E2185" t="s">
        <v>105</v>
      </c>
      <c r="F2185">
        <f>VLOOKUP(Template!A2185,Female!A:Z,26,0)</f>
        <v>1</v>
      </c>
    </row>
    <row r="2186" spans="1:6" x14ac:dyDescent="0.3">
      <c r="A2186" t="s">
        <v>70</v>
      </c>
      <c r="B2186" t="s">
        <v>39</v>
      </c>
      <c r="C2186" t="s">
        <v>76</v>
      </c>
      <c r="D2186" t="s">
        <v>78</v>
      </c>
      <c r="E2186" t="s">
        <v>102</v>
      </c>
      <c r="F2186">
        <f>VLOOKUP(Template!A2186,Female!A:AA,27,0)</f>
        <v>27.3</v>
      </c>
    </row>
    <row r="2187" spans="1:6" x14ac:dyDescent="0.3">
      <c r="A2187" t="s">
        <v>70</v>
      </c>
      <c r="B2187" t="s">
        <v>39</v>
      </c>
      <c r="C2187" t="s">
        <v>76</v>
      </c>
      <c r="D2187" t="s">
        <v>79</v>
      </c>
      <c r="E2187" t="s">
        <v>102</v>
      </c>
      <c r="F2187">
        <f>VLOOKUP(Template!A2187,Female!A:AB,28,0)</f>
        <v>11.9</v>
      </c>
    </row>
    <row r="2188" spans="1:6" x14ac:dyDescent="0.3">
      <c r="A2188" t="s">
        <v>70</v>
      </c>
      <c r="B2188" t="s">
        <v>39</v>
      </c>
      <c r="C2188" t="s">
        <v>76</v>
      </c>
      <c r="D2188" t="s">
        <v>77</v>
      </c>
      <c r="E2188" t="s">
        <v>102</v>
      </c>
      <c r="F2188">
        <f>VLOOKUP(Template!A2188,Female!A:AC,29,0)</f>
        <v>20.3</v>
      </c>
    </row>
    <row r="2189" spans="1:6" x14ac:dyDescent="0.3">
      <c r="A2189" t="s">
        <v>70</v>
      </c>
      <c r="B2189" t="s">
        <v>39</v>
      </c>
      <c r="C2189" t="s">
        <v>76</v>
      </c>
      <c r="D2189" t="s">
        <v>78</v>
      </c>
      <c r="E2189" t="s">
        <v>103</v>
      </c>
      <c r="F2189">
        <f>VLOOKUP(Template!A2189,Female!A:AD,30,0)</f>
        <v>7.6</v>
      </c>
    </row>
    <row r="2190" spans="1:6" x14ac:dyDescent="0.3">
      <c r="A2190" t="s">
        <v>70</v>
      </c>
      <c r="B2190" t="s">
        <v>39</v>
      </c>
      <c r="C2190" t="s">
        <v>76</v>
      </c>
      <c r="D2190" t="s">
        <v>79</v>
      </c>
      <c r="E2190" t="s">
        <v>103</v>
      </c>
      <c r="F2190">
        <f>VLOOKUP(Template!A2190,Female!A:AE,31,0)</f>
        <v>2.6</v>
      </c>
    </row>
    <row r="2191" spans="1:6" x14ac:dyDescent="0.3">
      <c r="A2191" t="s">
        <v>70</v>
      </c>
      <c r="B2191" t="s">
        <v>39</v>
      </c>
      <c r="C2191" t="s">
        <v>76</v>
      </c>
      <c r="D2191" t="s">
        <v>77</v>
      </c>
      <c r="E2191" t="s">
        <v>103</v>
      </c>
      <c r="F2191">
        <f>VLOOKUP(Template!A2191,Female!A:AF,32,0)</f>
        <v>5.3</v>
      </c>
    </row>
    <row r="2192" spans="1:6" x14ac:dyDescent="0.3">
      <c r="A2192" t="s">
        <v>70</v>
      </c>
      <c r="B2192" t="s">
        <v>39</v>
      </c>
      <c r="C2192" t="s">
        <v>76</v>
      </c>
      <c r="D2192" t="s">
        <v>78</v>
      </c>
      <c r="E2192" t="s">
        <v>104</v>
      </c>
      <c r="F2192">
        <f>VLOOKUP(Template!A2191,Female!A:AG,33,0)</f>
        <v>8</v>
      </c>
    </row>
    <row r="2193" spans="1:6" x14ac:dyDescent="0.3">
      <c r="A2193" t="s">
        <v>70</v>
      </c>
      <c r="B2193" t="s">
        <v>39</v>
      </c>
      <c r="C2193" t="s">
        <v>76</v>
      </c>
      <c r="D2193" t="s">
        <v>79</v>
      </c>
      <c r="E2193" t="s">
        <v>104</v>
      </c>
      <c r="F2193">
        <f>VLOOKUP(Template!A2191,Female!A:AH,34,0)</f>
        <v>3.6</v>
      </c>
    </row>
    <row r="2194" spans="1:6" x14ac:dyDescent="0.3">
      <c r="A2194" t="s">
        <v>70</v>
      </c>
      <c r="B2194" t="s">
        <v>39</v>
      </c>
      <c r="C2194" t="s">
        <v>76</v>
      </c>
      <c r="D2194" t="s">
        <v>77</v>
      </c>
      <c r="E2194" t="s">
        <v>104</v>
      </c>
      <c r="F2194">
        <f>VLOOKUP(Template!A2192,Female!A:AI,35,0)</f>
        <v>6</v>
      </c>
    </row>
    <row r="2195" spans="1:6" x14ac:dyDescent="0.3">
      <c r="A2195" t="s">
        <v>70</v>
      </c>
      <c r="B2195" t="s">
        <v>39</v>
      </c>
      <c r="C2195" t="s">
        <v>76</v>
      </c>
      <c r="D2195" t="s">
        <v>78</v>
      </c>
      <c r="E2195" t="s">
        <v>105</v>
      </c>
      <c r="F2195">
        <f>VLOOKUP(Template!A2193,Female!A:AJ,36,0)</f>
        <v>1.7</v>
      </c>
    </row>
    <row r="2196" spans="1:6" x14ac:dyDescent="0.3">
      <c r="A2196" t="s">
        <v>70</v>
      </c>
      <c r="B2196" t="s">
        <v>39</v>
      </c>
      <c r="C2196" t="s">
        <v>76</v>
      </c>
      <c r="D2196" t="s">
        <v>79</v>
      </c>
      <c r="E2196" t="s">
        <v>105</v>
      </c>
      <c r="F2196">
        <f>VLOOKUP(Template!A2194,Female!A:AK,37,0)</f>
        <v>0.6</v>
      </c>
    </row>
    <row r="2197" spans="1:6" x14ac:dyDescent="0.3">
      <c r="A2197" t="s">
        <v>70</v>
      </c>
      <c r="B2197" t="s">
        <v>39</v>
      </c>
      <c r="C2197" t="s">
        <v>76</v>
      </c>
      <c r="D2197" t="s">
        <v>77</v>
      </c>
      <c r="E2197" t="s">
        <v>105</v>
      </c>
      <c r="F2197">
        <f>VLOOKUP(Template!A2195,Female!A:AL,38,0)</f>
        <v>1.2</v>
      </c>
    </row>
    <row r="2198" spans="1:6" x14ac:dyDescent="0.3">
      <c r="A2198" t="s">
        <v>70</v>
      </c>
      <c r="B2198" t="s">
        <v>40</v>
      </c>
      <c r="C2198" t="s">
        <v>73</v>
      </c>
      <c r="D2198" t="s">
        <v>74</v>
      </c>
      <c r="E2198" t="s">
        <v>81</v>
      </c>
      <c r="F2198">
        <f>VLOOKUP(Template!A2198,Male!A:C,3,0)</f>
        <v>23.6</v>
      </c>
    </row>
    <row r="2199" spans="1:6" x14ac:dyDescent="0.3">
      <c r="A2199" t="s">
        <v>70</v>
      </c>
      <c r="B2199" t="s">
        <v>40</v>
      </c>
      <c r="C2199" t="s">
        <v>73</v>
      </c>
      <c r="D2199" t="s">
        <v>74</v>
      </c>
      <c r="E2199" t="s">
        <v>82</v>
      </c>
      <c r="F2199">
        <f>VLOOKUP(Template!A2199,Male!A:D,4,0)</f>
        <v>6.5</v>
      </c>
    </row>
    <row r="2200" spans="1:6" x14ac:dyDescent="0.3">
      <c r="A2200" t="s">
        <v>70</v>
      </c>
      <c r="B2200" t="s">
        <v>40</v>
      </c>
      <c r="C2200" t="s">
        <v>73</v>
      </c>
      <c r="D2200" t="s">
        <v>74</v>
      </c>
      <c r="E2200" t="s">
        <v>83</v>
      </c>
      <c r="F2200">
        <f>VLOOKUP(Template!A2200,Male!A:E,5,0)</f>
        <v>21.3</v>
      </c>
    </row>
    <row r="2201" spans="1:6" x14ac:dyDescent="0.3">
      <c r="A2201" t="s">
        <v>70</v>
      </c>
      <c r="B2201" t="s">
        <v>40</v>
      </c>
      <c r="C2201" t="s">
        <v>73</v>
      </c>
      <c r="D2201" t="s">
        <v>74</v>
      </c>
      <c r="E2201" t="s">
        <v>84</v>
      </c>
      <c r="F2201">
        <f>VLOOKUP(Template!A2201,Male!A:F,6,0)</f>
        <v>4.9000000000000004</v>
      </c>
    </row>
    <row r="2202" spans="1:6" x14ac:dyDescent="0.3">
      <c r="A2202" t="s">
        <v>70</v>
      </c>
      <c r="B2202" t="s">
        <v>40</v>
      </c>
      <c r="C2202" t="s">
        <v>73</v>
      </c>
      <c r="D2202" t="s">
        <v>74</v>
      </c>
      <c r="E2202" t="s">
        <v>85</v>
      </c>
      <c r="F2202">
        <f>VLOOKUP(Template!A2202,Male!A:G,7,0)</f>
        <v>29</v>
      </c>
    </row>
    <row r="2203" spans="1:6" x14ac:dyDescent="0.3">
      <c r="A2203" t="s">
        <v>70</v>
      </c>
      <c r="B2203" t="s">
        <v>40</v>
      </c>
      <c r="C2203" t="s">
        <v>73</v>
      </c>
      <c r="D2203" t="s">
        <v>74</v>
      </c>
      <c r="E2203" t="s">
        <v>86</v>
      </c>
      <c r="F2203">
        <f>VLOOKUP(Template!A2203,Male!A:H,8,0)</f>
        <v>7.7</v>
      </c>
    </row>
    <row r="2204" spans="1:6" x14ac:dyDescent="0.3">
      <c r="A2204" t="s">
        <v>70</v>
      </c>
      <c r="B2204" t="s">
        <v>40</v>
      </c>
      <c r="C2204" t="s">
        <v>73</v>
      </c>
      <c r="D2204" t="s">
        <v>75</v>
      </c>
      <c r="E2204" t="s">
        <v>87</v>
      </c>
      <c r="F2204">
        <f>VLOOKUP(Template!A2204,Male!A:I,9,0)</f>
        <v>0.6</v>
      </c>
    </row>
    <row r="2205" spans="1:6" x14ac:dyDescent="0.3">
      <c r="A2205" t="s">
        <v>70</v>
      </c>
      <c r="B2205" t="s">
        <v>40</v>
      </c>
      <c r="C2205" t="s">
        <v>73</v>
      </c>
      <c r="D2205" t="s">
        <v>75</v>
      </c>
      <c r="E2205" t="s">
        <v>88</v>
      </c>
      <c r="F2205">
        <f>VLOOKUP(Template!A2205,Male!A:J,10,0)</f>
        <v>0</v>
      </c>
    </row>
    <row r="2206" spans="1:6" x14ac:dyDescent="0.3">
      <c r="A2206" t="s">
        <v>70</v>
      </c>
      <c r="B2206" t="s">
        <v>40</v>
      </c>
      <c r="C2206" t="s">
        <v>73</v>
      </c>
      <c r="D2206" t="s">
        <v>75</v>
      </c>
      <c r="E2206" t="s">
        <v>89</v>
      </c>
      <c r="F2206">
        <f>VLOOKUP(Template!A2206,Male!A:K,11,0)</f>
        <v>6.5</v>
      </c>
    </row>
    <row r="2207" spans="1:6" x14ac:dyDescent="0.3">
      <c r="A2207" t="s">
        <v>70</v>
      </c>
      <c r="B2207" t="s">
        <v>40</v>
      </c>
      <c r="C2207" t="s">
        <v>73</v>
      </c>
      <c r="D2207" t="s">
        <v>75</v>
      </c>
      <c r="E2207" t="s">
        <v>90</v>
      </c>
      <c r="F2207">
        <f>VLOOKUP(Template!A2207,Male!A:L,12,0)</f>
        <v>1</v>
      </c>
    </row>
    <row r="2208" spans="1:6" x14ac:dyDescent="0.3">
      <c r="A2208" t="s">
        <v>70</v>
      </c>
      <c r="B2208" t="s">
        <v>40</v>
      </c>
      <c r="C2208" t="s">
        <v>73</v>
      </c>
      <c r="D2208" t="s">
        <v>74</v>
      </c>
      <c r="E2208" t="s">
        <v>91</v>
      </c>
      <c r="F2208">
        <f>VLOOKUP(Template!A2208,Male!A:M,13,0)</f>
        <v>6.1</v>
      </c>
    </row>
    <row r="2209" spans="1:6" x14ac:dyDescent="0.3">
      <c r="A2209" t="s">
        <v>70</v>
      </c>
      <c r="B2209" t="s">
        <v>40</v>
      </c>
      <c r="C2209" t="s">
        <v>73</v>
      </c>
      <c r="D2209" t="s">
        <v>74</v>
      </c>
      <c r="E2209" t="s">
        <v>92</v>
      </c>
      <c r="F2209">
        <f>VLOOKUP(Template!A2209,Male!A:N,14,0)</f>
        <v>1.6</v>
      </c>
    </row>
    <row r="2210" spans="1:6" x14ac:dyDescent="0.3">
      <c r="A2210" t="s">
        <v>70</v>
      </c>
      <c r="B2210" t="s">
        <v>40</v>
      </c>
      <c r="C2210" t="s">
        <v>73</v>
      </c>
      <c r="D2210" t="s">
        <v>74</v>
      </c>
      <c r="E2210" t="s">
        <v>93</v>
      </c>
      <c r="F2210">
        <f>VLOOKUP(Template!A2210,Male!A:O,15,0)</f>
        <v>1</v>
      </c>
    </row>
    <row r="2211" spans="1:6" x14ac:dyDescent="0.3">
      <c r="A2211" t="s">
        <v>70</v>
      </c>
      <c r="B2211" t="s">
        <v>40</v>
      </c>
      <c r="C2211" t="s">
        <v>73</v>
      </c>
      <c r="D2211" t="s">
        <v>74</v>
      </c>
      <c r="E2211" t="s">
        <v>94</v>
      </c>
      <c r="F2211">
        <f>VLOOKUP(Template!A2211,Male!A:P,16,0)</f>
        <v>0.1</v>
      </c>
    </row>
    <row r="2212" spans="1:6" x14ac:dyDescent="0.3">
      <c r="A2212" t="s">
        <v>70</v>
      </c>
      <c r="B2212" t="s">
        <v>40</v>
      </c>
      <c r="C2212" t="s">
        <v>73</v>
      </c>
      <c r="D2212" t="s">
        <v>95</v>
      </c>
      <c r="E2212" t="s">
        <v>98</v>
      </c>
      <c r="F2212">
        <f>VLOOKUP(Template!A2212,Male!A:Q,17,0)</f>
        <v>5.3</v>
      </c>
    </row>
    <row r="2213" spans="1:6" x14ac:dyDescent="0.3">
      <c r="A2213" t="s">
        <v>70</v>
      </c>
      <c r="B2213" t="s">
        <v>40</v>
      </c>
      <c r="C2213" t="s">
        <v>73</v>
      </c>
      <c r="D2213" t="s">
        <v>95</v>
      </c>
      <c r="E2213" t="s">
        <v>97</v>
      </c>
      <c r="F2213">
        <f>VLOOKUP(Template!A2213,Male!A:R,18,0)</f>
        <v>1.3</v>
      </c>
    </row>
    <row r="2214" spans="1:6" x14ac:dyDescent="0.3">
      <c r="A2214" t="s">
        <v>70</v>
      </c>
      <c r="B2214" t="s">
        <v>40</v>
      </c>
      <c r="C2214" t="s">
        <v>73</v>
      </c>
      <c r="D2214" t="s">
        <v>95</v>
      </c>
      <c r="E2214" t="s">
        <v>99</v>
      </c>
      <c r="F2214">
        <f>VLOOKUP(Template!A2214,Male!A:S,19,0)</f>
        <v>1.8</v>
      </c>
    </row>
    <row r="2215" spans="1:6" x14ac:dyDescent="0.3">
      <c r="A2215" t="s">
        <v>70</v>
      </c>
      <c r="B2215" t="s">
        <v>40</v>
      </c>
      <c r="C2215" t="s">
        <v>73</v>
      </c>
      <c r="D2215" t="s">
        <v>95</v>
      </c>
      <c r="E2215" t="s">
        <v>96</v>
      </c>
      <c r="F2215">
        <f>VLOOKUP(Template!A2215,Male!A:T,20,0)</f>
        <v>0.6</v>
      </c>
    </row>
    <row r="2216" spans="1:6" x14ac:dyDescent="0.3">
      <c r="A2216" t="s">
        <v>70</v>
      </c>
      <c r="B2216" t="s">
        <v>40</v>
      </c>
      <c r="C2216" t="s">
        <v>100</v>
      </c>
      <c r="D2216" t="s">
        <v>101</v>
      </c>
      <c r="E2216" t="s">
        <v>81</v>
      </c>
      <c r="F2216">
        <f>VLOOKUP(Template!A2216,Male!A:U,21,0)</f>
        <v>14.3</v>
      </c>
    </row>
    <row r="2217" spans="1:6" x14ac:dyDescent="0.3">
      <c r="A2217" t="s">
        <v>70</v>
      </c>
      <c r="B2217" t="s">
        <v>40</v>
      </c>
      <c r="C2217" t="s">
        <v>100</v>
      </c>
      <c r="D2217" t="s">
        <v>101</v>
      </c>
      <c r="E2217" t="s">
        <v>82</v>
      </c>
      <c r="F2217">
        <f>VLOOKUP(Template!A2217,Male!A:V,22,0)</f>
        <v>3.5</v>
      </c>
    </row>
    <row r="2218" spans="1:6" x14ac:dyDescent="0.3">
      <c r="A2218" t="s">
        <v>70</v>
      </c>
      <c r="B2218" t="s">
        <v>40</v>
      </c>
      <c r="C2218" t="s">
        <v>100</v>
      </c>
      <c r="D2218" t="s">
        <v>101</v>
      </c>
      <c r="E2218" t="s">
        <v>102</v>
      </c>
      <c r="F2218">
        <f>VLOOKUP(Template!A2218,Male!A:W,23,0)</f>
        <v>28.4</v>
      </c>
    </row>
    <row r="2219" spans="1:6" x14ac:dyDescent="0.3">
      <c r="A2219" t="s">
        <v>70</v>
      </c>
      <c r="B2219" t="s">
        <v>40</v>
      </c>
      <c r="C2219" t="s">
        <v>100</v>
      </c>
      <c r="D2219" t="s">
        <v>101</v>
      </c>
      <c r="E2219" t="s">
        <v>103</v>
      </c>
      <c r="F2219">
        <f>VLOOKUP(Template!A2219,Male!A:X,24,0)</f>
        <v>8.8000000000000007</v>
      </c>
    </row>
    <row r="2220" spans="1:6" x14ac:dyDescent="0.3">
      <c r="A2220" t="s">
        <v>70</v>
      </c>
      <c r="B2220" t="s">
        <v>40</v>
      </c>
      <c r="C2220" t="s">
        <v>100</v>
      </c>
      <c r="D2220" t="s">
        <v>101</v>
      </c>
      <c r="E2220" t="s">
        <v>104</v>
      </c>
      <c r="F2220">
        <f>VLOOKUP(Template!A2220,Male!A:Y,25,0)</f>
        <v>6</v>
      </c>
    </row>
    <row r="2221" spans="1:6" x14ac:dyDescent="0.3">
      <c r="A2221" t="s">
        <v>70</v>
      </c>
      <c r="B2221" t="s">
        <v>40</v>
      </c>
      <c r="C2221" t="s">
        <v>100</v>
      </c>
      <c r="D2221" t="s">
        <v>101</v>
      </c>
      <c r="E2221" t="s">
        <v>105</v>
      </c>
      <c r="F2221">
        <f>VLOOKUP(Template!A2221,Male!A:Z,26,0)</f>
        <v>2.6</v>
      </c>
    </row>
    <row r="2222" spans="1:6" x14ac:dyDescent="0.3">
      <c r="A2222" t="s">
        <v>70</v>
      </c>
      <c r="B2222" t="s">
        <v>40</v>
      </c>
      <c r="C2222" t="s">
        <v>76</v>
      </c>
      <c r="D2222" t="s">
        <v>78</v>
      </c>
      <c r="E2222" t="s">
        <v>102</v>
      </c>
      <c r="F2222">
        <f>VLOOKUP(Template!A2222,Male!A:AA,27,0)</f>
        <v>35.200000000000003</v>
      </c>
    </row>
    <row r="2223" spans="1:6" x14ac:dyDescent="0.3">
      <c r="A2223" t="s">
        <v>70</v>
      </c>
      <c r="B2223" t="s">
        <v>40</v>
      </c>
      <c r="C2223" t="s">
        <v>76</v>
      </c>
      <c r="D2223" t="s">
        <v>79</v>
      </c>
      <c r="E2223" t="s">
        <v>102</v>
      </c>
      <c r="F2223">
        <f>VLOOKUP(Template!A2223,Male!A:AB,28,0)</f>
        <v>24.9</v>
      </c>
    </row>
    <row r="2224" spans="1:6" x14ac:dyDescent="0.3">
      <c r="A2224" t="s">
        <v>70</v>
      </c>
      <c r="B2224" t="s">
        <v>40</v>
      </c>
      <c r="C2224" t="s">
        <v>76</v>
      </c>
      <c r="D2224" t="s">
        <v>77</v>
      </c>
      <c r="E2224" t="s">
        <v>102</v>
      </c>
      <c r="F2224">
        <f>VLOOKUP(Template!A2224,Male!A:AC,29,0)</f>
        <v>30.7</v>
      </c>
    </row>
    <row r="2225" spans="1:6" x14ac:dyDescent="0.3">
      <c r="A2225" t="s">
        <v>70</v>
      </c>
      <c r="B2225" t="s">
        <v>40</v>
      </c>
      <c r="C2225" t="s">
        <v>76</v>
      </c>
      <c r="D2225" t="s">
        <v>78</v>
      </c>
      <c r="E2225" t="s">
        <v>103</v>
      </c>
      <c r="F2225">
        <f>VLOOKUP(Template!A2225,Male!A:AD,30,0)</f>
        <v>10.9</v>
      </c>
    </row>
    <row r="2226" spans="1:6" x14ac:dyDescent="0.3">
      <c r="A2226" t="s">
        <v>70</v>
      </c>
      <c r="B2226" t="s">
        <v>40</v>
      </c>
      <c r="C2226" t="s">
        <v>76</v>
      </c>
      <c r="D2226" t="s">
        <v>79</v>
      </c>
      <c r="E2226" t="s">
        <v>103</v>
      </c>
      <c r="F2226">
        <f>VLOOKUP(Template!A2226,Male!A:AE,31,0)</f>
        <v>6.7</v>
      </c>
    </row>
    <row r="2227" spans="1:6" x14ac:dyDescent="0.3">
      <c r="A2227" t="s">
        <v>70</v>
      </c>
      <c r="B2227" t="s">
        <v>40</v>
      </c>
      <c r="C2227" t="s">
        <v>76</v>
      </c>
      <c r="D2227" t="s">
        <v>77</v>
      </c>
      <c r="E2227" t="s">
        <v>103</v>
      </c>
      <c r="F2227">
        <f>VLOOKUP(Template!A2227,Male!A:AF,32,0)</f>
        <v>9.1</v>
      </c>
    </row>
    <row r="2228" spans="1:6" x14ac:dyDescent="0.3">
      <c r="A2228" t="s">
        <v>70</v>
      </c>
      <c r="B2228" t="s">
        <v>40</v>
      </c>
      <c r="C2228" t="s">
        <v>76</v>
      </c>
      <c r="D2228" t="s">
        <v>78</v>
      </c>
      <c r="E2228" t="s">
        <v>104</v>
      </c>
      <c r="F2228">
        <f>VLOOKUP(Template!A2227,Male!A:AG,33,0)</f>
        <v>9.1</v>
      </c>
    </row>
    <row r="2229" spans="1:6" x14ac:dyDescent="0.3">
      <c r="A2229" t="s">
        <v>70</v>
      </c>
      <c r="B2229" t="s">
        <v>40</v>
      </c>
      <c r="C2229" t="s">
        <v>76</v>
      </c>
      <c r="D2229" t="s">
        <v>79</v>
      </c>
      <c r="E2229" t="s">
        <v>104</v>
      </c>
      <c r="F2229">
        <f>VLOOKUP(Template!A2227,Male!A:AH,34,0)</f>
        <v>9.1999999999999993</v>
      </c>
    </row>
    <row r="2230" spans="1:6" x14ac:dyDescent="0.3">
      <c r="A2230" t="s">
        <v>70</v>
      </c>
      <c r="B2230" t="s">
        <v>40</v>
      </c>
      <c r="C2230" t="s">
        <v>76</v>
      </c>
      <c r="D2230" t="s">
        <v>77</v>
      </c>
      <c r="E2230" t="s">
        <v>104</v>
      </c>
      <c r="F2230">
        <f>VLOOKUP(Template!A2228,Male!A:AI,35,0)</f>
        <v>9.1999999999999993</v>
      </c>
    </row>
    <row r="2231" spans="1:6" x14ac:dyDescent="0.3">
      <c r="A2231" t="s">
        <v>70</v>
      </c>
      <c r="B2231" t="s">
        <v>40</v>
      </c>
      <c r="C2231" t="s">
        <v>76</v>
      </c>
      <c r="D2231" t="s">
        <v>78</v>
      </c>
      <c r="E2231" t="s">
        <v>105</v>
      </c>
      <c r="F2231">
        <f>VLOOKUP(Template!A2229,Male!A:AJ,36,0)</f>
        <v>3</v>
      </c>
    </row>
    <row r="2232" spans="1:6" x14ac:dyDescent="0.3">
      <c r="A2232" t="s">
        <v>70</v>
      </c>
      <c r="B2232" t="s">
        <v>40</v>
      </c>
      <c r="C2232" t="s">
        <v>76</v>
      </c>
      <c r="D2232" t="s">
        <v>79</v>
      </c>
      <c r="E2232" t="s">
        <v>105</v>
      </c>
      <c r="F2232">
        <f>VLOOKUP(Template!A2230,Male!A:AK,37,0)</f>
        <v>2.2000000000000002</v>
      </c>
    </row>
    <row r="2233" spans="1:6" x14ac:dyDescent="0.3">
      <c r="A2233" t="s">
        <v>70</v>
      </c>
      <c r="B2233" t="s">
        <v>40</v>
      </c>
      <c r="C2233" t="s">
        <v>76</v>
      </c>
      <c r="D2233" t="s">
        <v>77</v>
      </c>
      <c r="E2233" t="s">
        <v>105</v>
      </c>
      <c r="F2233">
        <f>VLOOKUP(Template!A2231,Male!A:AL,38,0)</f>
        <v>2.6</v>
      </c>
    </row>
  </sheetData>
  <autoFilter ref="A1:F2233" xr:uid="{303884BF-E28A-42BD-959A-8C7EC43F5C2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1F16-F42D-41B7-A477-11FCB2EB43B8}">
  <dimension ref="A1:Z435"/>
  <sheetViews>
    <sheetView topLeftCell="K223" workbookViewId="0">
      <selection activeCell="N224" sqref="N224"/>
    </sheetView>
  </sheetViews>
  <sheetFormatPr defaultRowHeight="14.4" x14ac:dyDescent="0.3"/>
  <cols>
    <col min="1" max="1" width="17.33203125" bestFit="1" customWidth="1"/>
    <col min="2" max="2" width="9.33203125" bestFit="1" customWidth="1"/>
    <col min="3" max="3" width="12.44140625" bestFit="1" customWidth="1"/>
    <col min="4" max="4" width="15.33203125" bestFit="1" customWidth="1"/>
    <col min="5" max="5" width="9.77734375" bestFit="1" customWidth="1"/>
    <col min="6" max="6" width="17.77734375" bestFit="1" customWidth="1"/>
    <col min="7" max="7" width="9.5546875" bestFit="1" customWidth="1"/>
    <col min="8" max="8" width="17.5546875" bestFit="1" customWidth="1"/>
    <col min="9" max="9" width="13.6640625" bestFit="1" customWidth="1"/>
    <col min="10" max="10" width="21.77734375" bestFit="1" customWidth="1"/>
    <col min="11" max="12" width="16.5546875" bestFit="1" customWidth="1"/>
    <col min="13" max="14" width="16.88671875" bestFit="1" customWidth="1"/>
    <col min="15" max="16" width="25.88671875" bestFit="1" customWidth="1"/>
    <col min="17" max="18" width="24.88671875" bestFit="1" customWidth="1"/>
    <col min="19" max="20" width="30.33203125" bestFit="1" customWidth="1"/>
    <col min="21" max="22" width="29.33203125" bestFit="1" customWidth="1"/>
    <col min="23" max="23" width="27.6640625" bestFit="1" customWidth="1"/>
    <col min="24" max="24" width="23.109375" bestFit="1" customWidth="1"/>
    <col min="25" max="26" width="20.21875" bestFit="1" customWidth="1"/>
  </cols>
  <sheetData>
    <row r="1" spans="1:26" x14ac:dyDescent="0.3">
      <c r="A1" t="s">
        <v>0</v>
      </c>
      <c r="B1" t="s">
        <v>1</v>
      </c>
      <c r="C1" t="s">
        <v>71</v>
      </c>
      <c r="D1" t="s">
        <v>72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98</v>
      </c>
      <c r="T1" t="s">
        <v>97</v>
      </c>
      <c r="U1" t="s">
        <v>99</v>
      </c>
      <c r="V1" t="s">
        <v>96</v>
      </c>
      <c r="W1" t="s">
        <v>102</v>
      </c>
      <c r="X1" t="s">
        <v>103</v>
      </c>
      <c r="Y1" t="s">
        <v>104</v>
      </c>
      <c r="Z1" t="s">
        <v>105</v>
      </c>
    </row>
    <row r="2" spans="1:26" x14ac:dyDescent="0.3">
      <c r="A2" t="s">
        <v>38</v>
      </c>
      <c r="B2" t="s">
        <v>39</v>
      </c>
      <c r="C2" t="s">
        <v>76</v>
      </c>
      <c r="D2" t="s">
        <v>78</v>
      </c>
      <c r="W2">
        <v>20.7</v>
      </c>
      <c r="X2">
        <v>6.6</v>
      </c>
      <c r="Y2">
        <v>10.9</v>
      </c>
      <c r="Z2">
        <v>2.2999999999999998</v>
      </c>
    </row>
    <row r="3" spans="1:26" x14ac:dyDescent="0.3">
      <c r="A3" t="s">
        <v>38</v>
      </c>
      <c r="B3" t="s">
        <v>39</v>
      </c>
      <c r="C3" t="s">
        <v>76</v>
      </c>
      <c r="D3" t="s">
        <v>77</v>
      </c>
      <c r="W3">
        <v>16</v>
      </c>
      <c r="X3">
        <v>3.9</v>
      </c>
      <c r="Y3">
        <v>10.5</v>
      </c>
      <c r="Z3">
        <v>2.7</v>
      </c>
    </row>
    <row r="4" spans="1:26" x14ac:dyDescent="0.3">
      <c r="A4" t="s">
        <v>38</v>
      </c>
      <c r="B4" t="s">
        <v>39</v>
      </c>
      <c r="C4" t="s">
        <v>76</v>
      </c>
      <c r="D4" t="s">
        <v>79</v>
      </c>
      <c r="W4">
        <v>9.5</v>
      </c>
      <c r="X4">
        <v>0</v>
      </c>
      <c r="Y4">
        <v>9.9</v>
      </c>
      <c r="Z4">
        <v>3.3</v>
      </c>
    </row>
    <row r="5" spans="1:26" x14ac:dyDescent="0.3">
      <c r="A5" t="s">
        <v>38</v>
      </c>
      <c r="B5" t="s">
        <v>39</v>
      </c>
      <c r="C5" t="s">
        <v>100</v>
      </c>
      <c r="D5" t="s">
        <v>101</v>
      </c>
      <c r="E5">
        <v>20.3</v>
      </c>
      <c r="F5">
        <v>3.7</v>
      </c>
      <c r="W5">
        <v>16.2</v>
      </c>
      <c r="X5">
        <v>3.2</v>
      </c>
      <c r="Y5">
        <v>8.5</v>
      </c>
      <c r="Z5">
        <v>2.8</v>
      </c>
    </row>
    <row r="6" spans="1:26" x14ac:dyDescent="0.3">
      <c r="A6" t="s">
        <v>38</v>
      </c>
      <c r="B6" t="s">
        <v>39</v>
      </c>
      <c r="C6" t="s">
        <v>73</v>
      </c>
      <c r="D6" t="s">
        <v>95</v>
      </c>
      <c r="S6">
        <v>3.7</v>
      </c>
      <c r="T6">
        <v>0.2</v>
      </c>
      <c r="U6">
        <v>4.3</v>
      </c>
      <c r="V6">
        <v>0</v>
      </c>
    </row>
    <row r="7" spans="1:26" x14ac:dyDescent="0.3">
      <c r="A7" t="s">
        <v>38</v>
      </c>
      <c r="B7" t="s">
        <v>39</v>
      </c>
      <c r="C7" t="s">
        <v>73</v>
      </c>
      <c r="D7" t="s">
        <v>75</v>
      </c>
      <c r="K7">
        <v>3.2</v>
      </c>
      <c r="L7">
        <v>0.4</v>
      </c>
      <c r="M7">
        <v>11.2</v>
      </c>
      <c r="N7">
        <v>0.5</v>
      </c>
    </row>
    <row r="8" spans="1:26" x14ac:dyDescent="0.3">
      <c r="A8" t="s">
        <v>38</v>
      </c>
      <c r="B8" t="s">
        <v>39</v>
      </c>
      <c r="C8" t="s">
        <v>73</v>
      </c>
      <c r="D8" t="s">
        <v>74</v>
      </c>
      <c r="E8">
        <v>28.3</v>
      </c>
      <c r="F8">
        <v>13.3</v>
      </c>
      <c r="G8">
        <v>15.2</v>
      </c>
      <c r="H8">
        <v>6.2</v>
      </c>
      <c r="I8">
        <v>33.200000000000003</v>
      </c>
      <c r="J8">
        <v>8</v>
      </c>
      <c r="O8">
        <v>4.9000000000000004</v>
      </c>
      <c r="P8">
        <v>0.9</v>
      </c>
      <c r="Q8">
        <v>2.4</v>
      </c>
      <c r="R8">
        <v>0</v>
      </c>
    </row>
    <row r="9" spans="1:26" x14ac:dyDescent="0.3">
      <c r="A9" t="s">
        <v>38</v>
      </c>
      <c r="B9" t="s">
        <v>40</v>
      </c>
      <c r="C9" t="s">
        <v>76</v>
      </c>
      <c r="D9" t="s">
        <v>78</v>
      </c>
      <c r="W9">
        <v>24</v>
      </c>
      <c r="X9">
        <v>8.6999999999999993</v>
      </c>
      <c r="Y9">
        <v>7.9</v>
      </c>
      <c r="Z9">
        <v>2.6</v>
      </c>
    </row>
    <row r="10" spans="1:26" x14ac:dyDescent="0.3">
      <c r="A10" t="s">
        <v>38</v>
      </c>
      <c r="B10" t="s">
        <v>40</v>
      </c>
      <c r="C10" t="s">
        <v>76</v>
      </c>
      <c r="D10" t="s">
        <v>77</v>
      </c>
      <c r="W10">
        <v>22.8</v>
      </c>
      <c r="X10">
        <v>6.7</v>
      </c>
      <c r="Y10">
        <v>7.6</v>
      </c>
      <c r="Z10">
        <v>1.7</v>
      </c>
    </row>
    <row r="11" spans="1:26" x14ac:dyDescent="0.3">
      <c r="A11" t="s">
        <v>38</v>
      </c>
      <c r="B11" t="s">
        <v>40</v>
      </c>
      <c r="C11" t="s">
        <v>76</v>
      </c>
      <c r="D11" t="s">
        <v>79</v>
      </c>
      <c r="W11">
        <v>21.6</v>
      </c>
      <c r="X11">
        <v>4.8</v>
      </c>
      <c r="Y11">
        <v>7.2</v>
      </c>
      <c r="Z11">
        <v>0.9</v>
      </c>
    </row>
    <row r="12" spans="1:26" x14ac:dyDescent="0.3">
      <c r="A12" t="s">
        <v>38</v>
      </c>
      <c r="B12" t="s">
        <v>40</v>
      </c>
      <c r="C12" t="s">
        <v>100</v>
      </c>
      <c r="D12" t="s">
        <v>101</v>
      </c>
      <c r="E12">
        <v>22.1</v>
      </c>
      <c r="F12">
        <v>4.9000000000000004</v>
      </c>
      <c r="W12">
        <v>25.1</v>
      </c>
      <c r="X12">
        <v>6.2</v>
      </c>
      <c r="Y12">
        <v>8</v>
      </c>
      <c r="Z12">
        <v>3.8</v>
      </c>
    </row>
    <row r="13" spans="1:26" x14ac:dyDescent="0.3">
      <c r="A13" t="s">
        <v>38</v>
      </c>
      <c r="B13" t="s">
        <v>40</v>
      </c>
      <c r="C13" t="s">
        <v>73</v>
      </c>
      <c r="D13" t="s">
        <v>95</v>
      </c>
      <c r="S13">
        <v>3.2</v>
      </c>
      <c r="T13">
        <v>0</v>
      </c>
      <c r="U13">
        <v>8.1999999999999993</v>
      </c>
      <c r="V13">
        <v>0.2</v>
      </c>
    </row>
    <row r="14" spans="1:26" x14ac:dyDescent="0.3">
      <c r="A14" t="s">
        <v>38</v>
      </c>
      <c r="B14" t="s">
        <v>40</v>
      </c>
      <c r="C14" t="s">
        <v>73</v>
      </c>
      <c r="D14" t="s">
        <v>75</v>
      </c>
      <c r="K14">
        <v>4.5999999999999996</v>
      </c>
      <c r="L14">
        <v>1.2</v>
      </c>
      <c r="M14">
        <v>11</v>
      </c>
      <c r="N14">
        <v>2.7</v>
      </c>
    </row>
    <row r="15" spans="1:26" x14ac:dyDescent="0.3">
      <c r="A15" t="s">
        <v>38</v>
      </c>
      <c r="B15" t="s">
        <v>40</v>
      </c>
      <c r="C15" t="s">
        <v>73</v>
      </c>
      <c r="D15" t="s">
        <v>74</v>
      </c>
      <c r="E15">
        <v>34.299999999999997</v>
      </c>
      <c r="F15">
        <v>15.4</v>
      </c>
      <c r="G15">
        <v>18.899999999999999</v>
      </c>
      <c r="H15">
        <v>5.5</v>
      </c>
      <c r="I15">
        <v>33.700000000000003</v>
      </c>
      <c r="J15">
        <v>11.5</v>
      </c>
      <c r="O15">
        <v>3.9</v>
      </c>
      <c r="P15">
        <v>0.2</v>
      </c>
      <c r="Q15">
        <v>2.2999999999999998</v>
      </c>
      <c r="R15">
        <v>0.2</v>
      </c>
    </row>
    <row r="16" spans="1:26" x14ac:dyDescent="0.3">
      <c r="A16" t="s">
        <v>41</v>
      </c>
      <c r="B16" t="s">
        <v>39</v>
      </c>
      <c r="C16" t="s">
        <v>76</v>
      </c>
      <c r="D16" t="s">
        <v>78</v>
      </c>
      <c r="W16">
        <v>6.5</v>
      </c>
      <c r="X16">
        <v>2.7</v>
      </c>
      <c r="Y16">
        <v>14.6</v>
      </c>
      <c r="Z16">
        <v>3.7</v>
      </c>
    </row>
    <row r="17" spans="1:26" x14ac:dyDescent="0.3">
      <c r="A17" t="s">
        <v>41</v>
      </c>
      <c r="B17" t="s">
        <v>39</v>
      </c>
      <c r="C17" t="s">
        <v>76</v>
      </c>
      <c r="D17" t="s">
        <v>77</v>
      </c>
      <c r="W17">
        <v>4.4000000000000004</v>
      </c>
      <c r="X17">
        <v>1.5</v>
      </c>
      <c r="Y17">
        <v>12.9</v>
      </c>
      <c r="Z17">
        <v>2.4</v>
      </c>
    </row>
    <row r="18" spans="1:26" x14ac:dyDescent="0.3">
      <c r="A18" t="s">
        <v>41</v>
      </c>
      <c r="B18" t="s">
        <v>39</v>
      </c>
      <c r="C18" t="s">
        <v>76</v>
      </c>
      <c r="D18" t="s">
        <v>79</v>
      </c>
      <c r="W18">
        <v>1.9</v>
      </c>
      <c r="X18">
        <v>0</v>
      </c>
      <c r="Y18">
        <v>10.7</v>
      </c>
      <c r="Z18">
        <v>0.7</v>
      </c>
    </row>
    <row r="19" spans="1:26" x14ac:dyDescent="0.3">
      <c r="A19" t="s">
        <v>41</v>
      </c>
      <c r="B19" t="s">
        <v>39</v>
      </c>
      <c r="C19" t="s">
        <v>100</v>
      </c>
      <c r="D19" t="s">
        <v>101</v>
      </c>
      <c r="E19">
        <v>15.2</v>
      </c>
      <c r="F19">
        <v>3.4</v>
      </c>
      <c r="W19">
        <v>9.9</v>
      </c>
      <c r="X19">
        <v>2.7</v>
      </c>
      <c r="Y19">
        <v>9.1</v>
      </c>
      <c r="Z19">
        <v>2.7</v>
      </c>
    </row>
    <row r="20" spans="1:26" x14ac:dyDescent="0.3">
      <c r="A20" t="s">
        <v>41</v>
      </c>
      <c r="B20" t="s">
        <v>39</v>
      </c>
      <c r="C20" t="s">
        <v>73</v>
      </c>
      <c r="D20" t="s">
        <v>95</v>
      </c>
      <c r="S20">
        <v>5.4</v>
      </c>
      <c r="T20">
        <v>0.6</v>
      </c>
      <c r="U20">
        <v>2.6</v>
      </c>
      <c r="V20">
        <v>0.4</v>
      </c>
    </row>
    <row r="21" spans="1:26" x14ac:dyDescent="0.3">
      <c r="A21" t="s">
        <v>41</v>
      </c>
      <c r="B21" t="s">
        <v>39</v>
      </c>
      <c r="C21" t="s">
        <v>73</v>
      </c>
      <c r="D21" t="s">
        <v>75</v>
      </c>
      <c r="K21">
        <v>1.7</v>
      </c>
      <c r="L21">
        <v>0.1</v>
      </c>
      <c r="M21">
        <v>2.6</v>
      </c>
      <c r="N21">
        <v>0.1</v>
      </c>
    </row>
    <row r="22" spans="1:26" x14ac:dyDescent="0.3">
      <c r="A22" t="s">
        <v>41</v>
      </c>
      <c r="B22" t="s">
        <v>39</v>
      </c>
      <c r="C22" t="s">
        <v>73</v>
      </c>
      <c r="D22" t="s">
        <v>74</v>
      </c>
      <c r="E22">
        <v>26.2</v>
      </c>
      <c r="F22">
        <v>8.3000000000000007</v>
      </c>
      <c r="G22">
        <v>6.3</v>
      </c>
      <c r="H22">
        <v>1.7</v>
      </c>
      <c r="I22">
        <v>14.3</v>
      </c>
      <c r="J22">
        <v>2.1</v>
      </c>
      <c r="O22">
        <v>6.8</v>
      </c>
      <c r="P22">
        <v>0.5</v>
      </c>
      <c r="Q22">
        <v>2.2000000000000002</v>
      </c>
      <c r="R22">
        <v>0.6</v>
      </c>
    </row>
    <row r="23" spans="1:26" x14ac:dyDescent="0.3">
      <c r="A23" t="s">
        <v>41</v>
      </c>
      <c r="B23" t="s">
        <v>40</v>
      </c>
      <c r="C23" t="s">
        <v>76</v>
      </c>
      <c r="D23" t="s">
        <v>78</v>
      </c>
      <c r="W23">
        <v>11.9</v>
      </c>
      <c r="X23">
        <v>1.6</v>
      </c>
      <c r="Y23">
        <v>12</v>
      </c>
      <c r="Z23">
        <v>3.1</v>
      </c>
    </row>
    <row r="24" spans="1:26" x14ac:dyDescent="0.3">
      <c r="A24" t="s">
        <v>41</v>
      </c>
      <c r="B24" t="s">
        <v>40</v>
      </c>
      <c r="C24" t="s">
        <v>76</v>
      </c>
      <c r="D24" t="s">
        <v>77</v>
      </c>
      <c r="W24">
        <v>10.8</v>
      </c>
      <c r="X24">
        <v>1.3</v>
      </c>
      <c r="Y24">
        <v>9.1999999999999993</v>
      </c>
      <c r="Z24">
        <v>2.1</v>
      </c>
    </row>
    <row r="25" spans="1:26" x14ac:dyDescent="0.3">
      <c r="A25" t="s">
        <v>41</v>
      </c>
      <c r="B25" t="s">
        <v>40</v>
      </c>
      <c r="C25" t="s">
        <v>76</v>
      </c>
      <c r="D25" t="s">
        <v>79</v>
      </c>
      <c r="W25">
        <v>9.5</v>
      </c>
      <c r="X25">
        <v>1</v>
      </c>
      <c r="Y25">
        <v>5.7</v>
      </c>
      <c r="Z25">
        <v>0.7</v>
      </c>
    </row>
    <row r="26" spans="1:26" x14ac:dyDescent="0.3">
      <c r="A26" t="s">
        <v>41</v>
      </c>
      <c r="B26" t="s">
        <v>40</v>
      </c>
      <c r="C26" t="s">
        <v>100</v>
      </c>
      <c r="D26" t="s">
        <v>101</v>
      </c>
      <c r="E26">
        <v>21.5</v>
      </c>
      <c r="F26">
        <v>6.8</v>
      </c>
      <c r="W26">
        <v>8.9</v>
      </c>
      <c r="X26">
        <v>2.6</v>
      </c>
      <c r="Y26">
        <v>9.9</v>
      </c>
      <c r="Z26">
        <v>3.2</v>
      </c>
    </row>
    <row r="27" spans="1:26" x14ac:dyDescent="0.3">
      <c r="A27" t="s">
        <v>41</v>
      </c>
      <c r="B27" t="s">
        <v>40</v>
      </c>
      <c r="C27" t="s">
        <v>73</v>
      </c>
      <c r="D27" t="s">
        <v>95</v>
      </c>
      <c r="S27">
        <v>8.6</v>
      </c>
      <c r="T27">
        <v>2.6</v>
      </c>
      <c r="U27">
        <v>3.6</v>
      </c>
      <c r="V27">
        <v>0.5</v>
      </c>
    </row>
    <row r="28" spans="1:26" x14ac:dyDescent="0.3">
      <c r="A28" t="s">
        <v>41</v>
      </c>
      <c r="B28" t="s">
        <v>40</v>
      </c>
      <c r="C28" t="s">
        <v>73</v>
      </c>
      <c r="D28" t="s">
        <v>75</v>
      </c>
      <c r="K28">
        <v>0.3</v>
      </c>
      <c r="L28">
        <v>0</v>
      </c>
      <c r="M28">
        <v>2.4</v>
      </c>
      <c r="N28">
        <v>0.1</v>
      </c>
    </row>
    <row r="29" spans="1:26" x14ac:dyDescent="0.3">
      <c r="A29" t="s">
        <v>41</v>
      </c>
      <c r="B29" t="s">
        <v>40</v>
      </c>
      <c r="C29" t="s">
        <v>73</v>
      </c>
      <c r="D29" t="s">
        <v>74</v>
      </c>
      <c r="E29">
        <v>29.6</v>
      </c>
      <c r="F29">
        <v>13</v>
      </c>
      <c r="G29">
        <v>7.4</v>
      </c>
      <c r="H29">
        <v>1.6</v>
      </c>
      <c r="I29">
        <v>16.600000000000001</v>
      </c>
      <c r="J29">
        <v>4</v>
      </c>
      <c r="O29">
        <v>4.8</v>
      </c>
      <c r="P29">
        <v>0.5</v>
      </c>
      <c r="Q29">
        <v>2.2000000000000002</v>
      </c>
      <c r="R29">
        <v>0.5</v>
      </c>
    </row>
    <row r="30" spans="1:26" x14ac:dyDescent="0.3">
      <c r="A30" t="s">
        <v>42</v>
      </c>
      <c r="B30" t="s">
        <v>39</v>
      </c>
      <c r="C30" t="s">
        <v>76</v>
      </c>
      <c r="D30" t="s">
        <v>78</v>
      </c>
      <c r="W30">
        <v>21.1</v>
      </c>
      <c r="X30">
        <v>8.9</v>
      </c>
      <c r="Y30">
        <v>7.5</v>
      </c>
      <c r="Z30">
        <v>2.7</v>
      </c>
    </row>
    <row r="31" spans="1:26" x14ac:dyDescent="0.3">
      <c r="A31" t="s">
        <v>42</v>
      </c>
      <c r="B31" t="s">
        <v>39</v>
      </c>
      <c r="C31" t="s">
        <v>76</v>
      </c>
      <c r="D31" t="s">
        <v>77</v>
      </c>
      <c r="W31">
        <v>16.399999999999999</v>
      </c>
      <c r="X31">
        <v>7</v>
      </c>
      <c r="Y31">
        <v>5.6</v>
      </c>
      <c r="Z31">
        <v>1.7</v>
      </c>
    </row>
    <row r="32" spans="1:26" x14ac:dyDescent="0.3">
      <c r="A32" t="s">
        <v>42</v>
      </c>
      <c r="B32" t="s">
        <v>39</v>
      </c>
      <c r="C32" t="s">
        <v>76</v>
      </c>
      <c r="D32" t="s">
        <v>79</v>
      </c>
      <c r="W32">
        <v>9.1</v>
      </c>
      <c r="X32">
        <v>4.2</v>
      </c>
      <c r="Y32">
        <v>2.6</v>
      </c>
      <c r="Z32">
        <v>0.3</v>
      </c>
    </row>
    <row r="33" spans="1:26" x14ac:dyDescent="0.3">
      <c r="A33" t="s">
        <v>42</v>
      </c>
      <c r="B33" t="s">
        <v>39</v>
      </c>
      <c r="C33" t="s">
        <v>100</v>
      </c>
      <c r="D33" t="s">
        <v>101</v>
      </c>
      <c r="E33">
        <v>26.4</v>
      </c>
      <c r="F33">
        <v>8.1</v>
      </c>
      <c r="W33">
        <v>23.7</v>
      </c>
      <c r="X33">
        <v>5.2</v>
      </c>
      <c r="Y33">
        <v>6.9</v>
      </c>
      <c r="Z33">
        <v>3.1</v>
      </c>
    </row>
    <row r="34" spans="1:26" x14ac:dyDescent="0.3">
      <c r="A34" t="s">
        <v>42</v>
      </c>
      <c r="B34" t="s">
        <v>39</v>
      </c>
      <c r="C34" t="s">
        <v>73</v>
      </c>
      <c r="D34" t="s">
        <v>95</v>
      </c>
      <c r="S34">
        <v>19.8</v>
      </c>
      <c r="T34">
        <v>2.5</v>
      </c>
      <c r="U34">
        <v>1.1000000000000001</v>
      </c>
      <c r="V34">
        <v>0</v>
      </c>
    </row>
    <row r="35" spans="1:26" x14ac:dyDescent="0.3">
      <c r="A35" t="s">
        <v>42</v>
      </c>
      <c r="B35" t="s">
        <v>39</v>
      </c>
      <c r="C35" t="s">
        <v>73</v>
      </c>
      <c r="D35" t="s">
        <v>75</v>
      </c>
      <c r="K35">
        <v>8.9</v>
      </c>
      <c r="L35">
        <v>4.5999999999999996</v>
      </c>
      <c r="M35">
        <v>12.4</v>
      </c>
      <c r="N35">
        <v>4.7</v>
      </c>
    </row>
    <row r="36" spans="1:26" x14ac:dyDescent="0.3">
      <c r="A36" t="s">
        <v>42</v>
      </c>
      <c r="B36" t="s">
        <v>39</v>
      </c>
      <c r="C36" t="s">
        <v>73</v>
      </c>
      <c r="D36" t="s">
        <v>74</v>
      </c>
      <c r="E36">
        <v>30.6</v>
      </c>
      <c r="F36">
        <v>13.1</v>
      </c>
      <c r="G36">
        <v>19</v>
      </c>
      <c r="H36">
        <v>7.8</v>
      </c>
      <c r="I36">
        <v>28</v>
      </c>
      <c r="J36">
        <v>10.199999999999999</v>
      </c>
      <c r="O36">
        <v>36.299999999999997</v>
      </c>
      <c r="P36">
        <v>10.3</v>
      </c>
      <c r="Q36">
        <v>0.7</v>
      </c>
      <c r="R36">
        <v>0</v>
      </c>
    </row>
    <row r="37" spans="1:26" x14ac:dyDescent="0.3">
      <c r="A37" t="s">
        <v>42</v>
      </c>
      <c r="B37" t="s">
        <v>40</v>
      </c>
      <c r="C37" t="s">
        <v>76</v>
      </c>
      <c r="D37" t="s">
        <v>78</v>
      </c>
      <c r="W37">
        <v>27.1</v>
      </c>
      <c r="X37">
        <v>10.1</v>
      </c>
      <c r="Y37">
        <v>4.0999999999999996</v>
      </c>
      <c r="Z37">
        <v>1.7</v>
      </c>
    </row>
    <row r="38" spans="1:26" x14ac:dyDescent="0.3">
      <c r="A38" t="s">
        <v>42</v>
      </c>
      <c r="B38" t="s">
        <v>40</v>
      </c>
      <c r="C38" t="s">
        <v>76</v>
      </c>
      <c r="D38" t="s">
        <v>77</v>
      </c>
      <c r="W38">
        <v>22.7</v>
      </c>
      <c r="X38">
        <v>7.7</v>
      </c>
      <c r="Y38">
        <v>2.9</v>
      </c>
      <c r="Z38">
        <v>0.9</v>
      </c>
    </row>
    <row r="39" spans="1:26" x14ac:dyDescent="0.3">
      <c r="A39" t="s">
        <v>42</v>
      </c>
      <c r="B39" t="s">
        <v>40</v>
      </c>
      <c r="C39" t="s">
        <v>76</v>
      </c>
      <c r="D39" t="s">
        <v>79</v>
      </c>
      <c r="W39">
        <v>17.2</v>
      </c>
      <c r="X39">
        <v>4.5999999999999996</v>
      </c>
      <c r="Y39">
        <v>1.3</v>
      </c>
      <c r="Z39">
        <v>0</v>
      </c>
    </row>
    <row r="40" spans="1:26" x14ac:dyDescent="0.3">
      <c r="A40" t="s">
        <v>42</v>
      </c>
      <c r="B40" t="s">
        <v>40</v>
      </c>
      <c r="C40" t="s">
        <v>100</v>
      </c>
      <c r="D40" t="s">
        <v>101</v>
      </c>
      <c r="E40">
        <v>25.7</v>
      </c>
      <c r="F40">
        <v>11.1</v>
      </c>
      <c r="W40">
        <v>25.5</v>
      </c>
      <c r="X40">
        <v>6.6</v>
      </c>
      <c r="Y40">
        <v>7.8</v>
      </c>
      <c r="Z40">
        <v>2.5</v>
      </c>
    </row>
    <row r="41" spans="1:26" x14ac:dyDescent="0.3">
      <c r="A41" t="s">
        <v>42</v>
      </c>
      <c r="B41" t="s">
        <v>40</v>
      </c>
      <c r="C41" t="s">
        <v>73</v>
      </c>
      <c r="D41" t="s">
        <v>95</v>
      </c>
      <c r="S41">
        <v>14.6</v>
      </c>
      <c r="T41">
        <v>2.9</v>
      </c>
      <c r="U41">
        <v>0.6</v>
      </c>
      <c r="V41">
        <v>0.2</v>
      </c>
    </row>
    <row r="42" spans="1:26" x14ac:dyDescent="0.3">
      <c r="A42" t="s">
        <v>42</v>
      </c>
      <c r="B42" t="s">
        <v>40</v>
      </c>
      <c r="C42" t="s">
        <v>73</v>
      </c>
      <c r="D42" t="s">
        <v>75</v>
      </c>
      <c r="K42">
        <v>8.5</v>
      </c>
      <c r="L42">
        <v>2.7</v>
      </c>
      <c r="M42">
        <v>14.2</v>
      </c>
      <c r="N42">
        <v>4.5</v>
      </c>
    </row>
    <row r="43" spans="1:26" x14ac:dyDescent="0.3">
      <c r="A43" t="s">
        <v>42</v>
      </c>
      <c r="B43" t="s">
        <v>40</v>
      </c>
      <c r="C43" t="s">
        <v>73</v>
      </c>
      <c r="D43" t="s">
        <v>74</v>
      </c>
      <c r="E43">
        <v>34.200000000000003</v>
      </c>
      <c r="F43">
        <v>17.100000000000001</v>
      </c>
      <c r="G43">
        <v>19.7</v>
      </c>
      <c r="H43">
        <v>7.9</v>
      </c>
      <c r="I43">
        <v>30.8</v>
      </c>
      <c r="J43">
        <v>12.5</v>
      </c>
      <c r="O43">
        <v>25.1</v>
      </c>
      <c r="P43">
        <v>7</v>
      </c>
      <c r="Q43">
        <v>0.1</v>
      </c>
      <c r="R43">
        <v>0</v>
      </c>
    </row>
    <row r="44" spans="1:26" x14ac:dyDescent="0.3">
      <c r="A44" t="s">
        <v>43</v>
      </c>
      <c r="B44" t="s">
        <v>39</v>
      </c>
      <c r="C44" t="s">
        <v>76</v>
      </c>
      <c r="D44" t="s">
        <v>78</v>
      </c>
      <c r="W44">
        <v>16</v>
      </c>
      <c r="X44">
        <v>2.8</v>
      </c>
      <c r="Y44">
        <v>1.3</v>
      </c>
      <c r="Z44">
        <v>0</v>
      </c>
    </row>
    <row r="45" spans="1:26" x14ac:dyDescent="0.3">
      <c r="A45" t="s">
        <v>43</v>
      </c>
      <c r="B45" t="s">
        <v>39</v>
      </c>
      <c r="C45" t="s">
        <v>76</v>
      </c>
      <c r="D45" t="s">
        <v>77</v>
      </c>
      <c r="W45">
        <v>16.600000000000001</v>
      </c>
      <c r="X45">
        <v>3.3</v>
      </c>
      <c r="Y45">
        <v>1.7</v>
      </c>
      <c r="Z45">
        <v>0</v>
      </c>
    </row>
    <row r="46" spans="1:26" x14ac:dyDescent="0.3">
      <c r="A46" t="s">
        <v>43</v>
      </c>
      <c r="B46" t="s">
        <v>39</v>
      </c>
      <c r="C46" t="s">
        <v>76</v>
      </c>
      <c r="D46" t="s">
        <v>79</v>
      </c>
      <c r="W46">
        <v>17.3</v>
      </c>
      <c r="X46">
        <v>4</v>
      </c>
      <c r="Y46">
        <v>2.2999999999999998</v>
      </c>
      <c r="Z46">
        <v>0</v>
      </c>
    </row>
    <row r="47" spans="1:26" x14ac:dyDescent="0.3">
      <c r="A47" t="s">
        <v>43</v>
      </c>
      <c r="B47" t="s">
        <v>39</v>
      </c>
      <c r="C47" t="s">
        <v>100</v>
      </c>
      <c r="D47" t="s">
        <v>101</v>
      </c>
      <c r="E47">
        <v>29.2</v>
      </c>
      <c r="F47">
        <v>9</v>
      </c>
      <c r="W47">
        <v>17.600000000000001</v>
      </c>
      <c r="X47">
        <v>4.4000000000000004</v>
      </c>
      <c r="Y47">
        <v>0.5</v>
      </c>
      <c r="Z47">
        <v>0</v>
      </c>
    </row>
    <row r="48" spans="1:26" x14ac:dyDescent="0.3">
      <c r="A48" t="s">
        <v>43</v>
      </c>
      <c r="B48" t="s">
        <v>39</v>
      </c>
      <c r="C48" t="s">
        <v>73</v>
      </c>
      <c r="D48" t="s">
        <v>95</v>
      </c>
      <c r="S48">
        <v>6.5</v>
      </c>
      <c r="T48">
        <v>1.5</v>
      </c>
      <c r="U48">
        <v>2.1</v>
      </c>
      <c r="V48">
        <v>0</v>
      </c>
    </row>
    <row r="49" spans="1:26" x14ac:dyDescent="0.3">
      <c r="A49" t="s">
        <v>43</v>
      </c>
      <c r="B49" t="s">
        <v>39</v>
      </c>
      <c r="C49" t="s">
        <v>73</v>
      </c>
      <c r="D49" t="s">
        <v>75</v>
      </c>
      <c r="K49">
        <v>7.5</v>
      </c>
      <c r="L49">
        <v>1.2</v>
      </c>
      <c r="M49">
        <v>12.3</v>
      </c>
      <c r="N49">
        <v>1.6</v>
      </c>
    </row>
    <row r="50" spans="1:26" x14ac:dyDescent="0.3">
      <c r="A50" t="s">
        <v>43</v>
      </c>
      <c r="B50" t="s">
        <v>39</v>
      </c>
      <c r="C50" t="s">
        <v>73</v>
      </c>
      <c r="D50" t="s">
        <v>74</v>
      </c>
      <c r="E50">
        <v>42.7</v>
      </c>
      <c r="F50">
        <v>20.100000000000001</v>
      </c>
      <c r="G50">
        <v>14.3</v>
      </c>
      <c r="H50">
        <v>5.5</v>
      </c>
      <c r="I50">
        <v>43.6</v>
      </c>
      <c r="J50">
        <v>11.5</v>
      </c>
      <c r="O50">
        <v>5.2</v>
      </c>
      <c r="P50">
        <v>0.6</v>
      </c>
      <c r="Q50">
        <v>1.5</v>
      </c>
      <c r="R50">
        <v>0</v>
      </c>
    </row>
    <row r="51" spans="1:26" x14ac:dyDescent="0.3">
      <c r="A51" t="s">
        <v>43</v>
      </c>
      <c r="B51" t="s">
        <v>40</v>
      </c>
      <c r="C51" t="s">
        <v>76</v>
      </c>
      <c r="D51" t="s">
        <v>78</v>
      </c>
      <c r="W51">
        <v>30</v>
      </c>
      <c r="X51">
        <v>7</v>
      </c>
      <c r="Y51">
        <v>1.5</v>
      </c>
      <c r="Z51">
        <v>0</v>
      </c>
    </row>
    <row r="52" spans="1:26" x14ac:dyDescent="0.3">
      <c r="A52" t="s">
        <v>43</v>
      </c>
      <c r="B52" t="s">
        <v>40</v>
      </c>
      <c r="C52" t="s">
        <v>76</v>
      </c>
      <c r="D52" t="s">
        <v>77</v>
      </c>
      <c r="W52">
        <v>29.8</v>
      </c>
      <c r="X52">
        <v>6.4</v>
      </c>
      <c r="Y52">
        <v>2</v>
      </c>
      <c r="Z52">
        <v>0.2</v>
      </c>
    </row>
    <row r="53" spans="1:26" x14ac:dyDescent="0.3">
      <c r="A53" t="s">
        <v>43</v>
      </c>
      <c r="B53" t="s">
        <v>40</v>
      </c>
      <c r="C53" t="s">
        <v>76</v>
      </c>
      <c r="D53" t="s">
        <v>79</v>
      </c>
      <c r="W53">
        <v>29.5</v>
      </c>
      <c r="X53">
        <v>5.6</v>
      </c>
      <c r="Y53">
        <v>2.7</v>
      </c>
      <c r="Z53">
        <v>0.4</v>
      </c>
    </row>
    <row r="54" spans="1:26" x14ac:dyDescent="0.3">
      <c r="A54" t="s">
        <v>43</v>
      </c>
      <c r="B54" t="s">
        <v>40</v>
      </c>
      <c r="C54" t="s">
        <v>100</v>
      </c>
      <c r="D54" t="s">
        <v>101</v>
      </c>
      <c r="E54">
        <v>27.8</v>
      </c>
      <c r="F54">
        <v>9</v>
      </c>
      <c r="W54">
        <v>25.7</v>
      </c>
      <c r="X54">
        <v>3.8</v>
      </c>
      <c r="Y54">
        <v>1.1000000000000001</v>
      </c>
      <c r="Z54">
        <v>0.3</v>
      </c>
    </row>
    <row r="55" spans="1:26" x14ac:dyDescent="0.3">
      <c r="A55" t="s">
        <v>43</v>
      </c>
      <c r="B55" t="s">
        <v>40</v>
      </c>
      <c r="C55" t="s">
        <v>73</v>
      </c>
      <c r="D55" t="s">
        <v>95</v>
      </c>
      <c r="S55">
        <v>5</v>
      </c>
      <c r="T55">
        <v>0.8</v>
      </c>
      <c r="U55">
        <v>1.9</v>
      </c>
      <c r="V55">
        <v>0</v>
      </c>
    </row>
    <row r="56" spans="1:26" x14ac:dyDescent="0.3">
      <c r="A56" t="s">
        <v>43</v>
      </c>
      <c r="B56" t="s">
        <v>40</v>
      </c>
      <c r="C56" t="s">
        <v>73</v>
      </c>
      <c r="D56" t="s">
        <v>75</v>
      </c>
      <c r="K56">
        <v>4.0999999999999996</v>
      </c>
      <c r="L56">
        <v>0.8</v>
      </c>
      <c r="M56">
        <v>13.7</v>
      </c>
      <c r="N56">
        <v>2.4</v>
      </c>
    </row>
    <row r="57" spans="1:26" x14ac:dyDescent="0.3">
      <c r="A57" t="s">
        <v>43</v>
      </c>
      <c r="B57" t="s">
        <v>40</v>
      </c>
      <c r="C57" t="s">
        <v>73</v>
      </c>
      <c r="D57" t="s">
        <v>74</v>
      </c>
      <c r="E57">
        <v>41.3</v>
      </c>
      <c r="F57">
        <v>16.3</v>
      </c>
      <c r="G57">
        <v>14.8</v>
      </c>
      <c r="H57">
        <v>2.8</v>
      </c>
      <c r="I57">
        <v>33.9</v>
      </c>
      <c r="J57">
        <v>11.3</v>
      </c>
      <c r="O57">
        <v>6</v>
      </c>
      <c r="P57">
        <v>1.5</v>
      </c>
      <c r="Q57">
        <v>0.2</v>
      </c>
      <c r="R57">
        <v>0</v>
      </c>
    </row>
    <row r="58" spans="1:26" x14ac:dyDescent="0.3">
      <c r="A58" t="s">
        <v>44</v>
      </c>
      <c r="B58" t="s">
        <v>39</v>
      </c>
      <c r="C58" t="s">
        <v>76</v>
      </c>
      <c r="D58" t="s">
        <v>78</v>
      </c>
      <c r="W58">
        <v>13.9</v>
      </c>
      <c r="X58">
        <v>4.0999999999999996</v>
      </c>
      <c r="Y58">
        <v>3.9</v>
      </c>
      <c r="Z58">
        <v>1.3</v>
      </c>
    </row>
    <row r="59" spans="1:26" x14ac:dyDescent="0.3">
      <c r="A59" t="s">
        <v>44</v>
      </c>
      <c r="B59" t="s">
        <v>39</v>
      </c>
      <c r="C59" t="s">
        <v>76</v>
      </c>
      <c r="D59" t="s">
        <v>77</v>
      </c>
      <c r="W59">
        <v>12.7</v>
      </c>
      <c r="X59">
        <v>2.7</v>
      </c>
      <c r="Y59">
        <v>3.8</v>
      </c>
      <c r="Z59">
        <v>0.8</v>
      </c>
    </row>
    <row r="60" spans="1:26" x14ac:dyDescent="0.3">
      <c r="A60" t="s">
        <v>44</v>
      </c>
      <c r="B60" t="s">
        <v>39</v>
      </c>
      <c r="C60" t="s">
        <v>76</v>
      </c>
      <c r="D60" t="s">
        <v>79</v>
      </c>
      <c r="W60">
        <v>11</v>
      </c>
      <c r="X60">
        <v>0.7</v>
      </c>
      <c r="Y60">
        <v>3.7</v>
      </c>
      <c r="Z60">
        <v>0</v>
      </c>
    </row>
    <row r="61" spans="1:26" x14ac:dyDescent="0.3">
      <c r="A61" t="s">
        <v>44</v>
      </c>
      <c r="B61" t="s">
        <v>39</v>
      </c>
      <c r="C61" t="s">
        <v>100</v>
      </c>
      <c r="D61" t="s">
        <v>101</v>
      </c>
      <c r="E61">
        <v>21.9</v>
      </c>
      <c r="F61">
        <v>5.4</v>
      </c>
      <c r="W61">
        <v>21</v>
      </c>
      <c r="X61">
        <v>5.2</v>
      </c>
      <c r="Y61">
        <v>1.7</v>
      </c>
      <c r="Z61">
        <v>0.1</v>
      </c>
    </row>
    <row r="62" spans="1:26" x14ac:dyDescent="0.3">
      <c r="A62" t="s">
        <v>44</v>
      </c>
      <c r="B62" t="s">
        <v>39</v>
      </c>
      <c r="C62" t="s">
        <v>73</v>
      </c>
      <c r="D62" t="s">
        <v>95</v>
      </c>
      <c r="S62">
        <v>12.4</v>
      </c>
      <c r="T62">
        <v>2.2000000000000002</v>
      </c>
      <c r="U62">
        <v>0.8</v>
      </c>
      <c r="V62">
        <v>0</v>
      </c>
    </row>
    <row r="63" spans="1:26" x14ac:dyDescent="0.3">
      <c r="A63" t="s">
        <v>44</v>
      </c>
      <c r="B63" t="s">
        <v>39</v>
      </c>
      <c r="C63" t="s">
        <v>73</v>
      </c>
      <c r="D63" t="s">
        <v>75</v>
      </c>
      <c r="K63">
        <v>3.7</v>
      </c>
      <c r="L63">
        <v>0.2</v>
      </c>
      <c r="M63">
        <v>8.6999999999999993</v>
      </c>
      <c r="N63">
        <v>1.1000000000000001</v>
      </c>
    </row>
    <row r="64" spans="1:26" x14ac:dyDescent="0.3">
      <c r="A64" t="s">
        <v>44</v>
      </c>
      <c r="B64" t="s">
        <v>39</v>
      </c>
      <c r="C64" t="s">
        <v>73</v>
      </c>
      <c r="D64" t="s">
        <v>74</v>
      </c>
      <c r="E64">
        <v>33.6</v>
      </c>
      <c r="F64">
        <v>9.3000000000000007</v>
      </c>
      <c r="G64">
        <v>18.3</v>
      </c>
      <c r="H64">
        <v>4</v>
      </c>
      <c r="I64">
        <v>38.4</v>
      </c>
      <c r="J64">
        <v>12.5</v>
      </c>
      <c r="O64">
        <v>16.2</v>
      </c>
      <c r="P64">
        <v>3.8</v>
      </c>
      <c r="Q64">
        <v>0.5</v>
      </c>
      <c r="R64">
        <v>0</v>
      </c>
    </row>
    <row r="65" spans="1:26" x14ac:dyDescent="0.3">
      <c r="A65" t="s">
        <v>44</v>
      </c>
      <c r="B65" t="s">
        <v>40</v>
      </c>
      <c r="C65" t="s">
        <v>76</v>
      </c>
      <c r="D65" t="s">
        <v>78</v>
      </c>
      <c r="W65">
        <v>28.8</v>
      </c>
      <c r="X65">
        <v>12.3</v>
      </c>
      <c r="Y65">
        <v>5.2</v>
      </c>
      <c r="Z65">
        <v>1.1000000000000001</v>
      </c>
    </row>
    <row r="66" spans="1:26" x14ac:dyDescent="0.3">
      <c r="A66" t="s">
        <v>44</v>
      </c>
      <c r="B66" t="s">
        <v>40</v>
      </c>
      <c r="C66" t="s">
        <v>76</v>
      </c>
      <c r="D66" t="s">
        <v>77</v>
      </c>
      <c r="W66">
        <v>24.6</v>
      </c>
      <c r="X66">
        <v>8.3000000000000007</v>
      </c>
      <c r="Y66">
        <v>4.7</v>
      </c>
      <c r="Z66">
        <v>1</v>
      </c>
    </row>
    <row r="67" spans="1:26" x14ac:dyDescent="0.3">
      <c r="A67" t="s">
        <v>44</v>
      </c>
      <c r="B67" t="s">
        <v>40</v>
      </c>
      <c r="C67" t="s">
        <v>76</v>
      </c>
      <c r="D67" t="s">
        <v>79</v>
      </c>
      <c r="W67">
        <v>18.7</v>
      </c>
      <c r="X67">
        <v>2.8</v>
      </c>
      <c r="Y67">
        <v>4.0999999999999996</v>
      </c>
      <c r="Z67">
        <v>0.8</v>
      </c>
    </row>
    <row r="68" spans="1:26" x14ac:dyDescent="0.3">
      <c r="A68" t="s">
        <v>44</v>
      </c>
      <c r="B68" t="s">
        <v>40</v>
      </c>
      <c r="C68" t="s">
        <v>100</v>
      </c>
      <c r="D68" t="s">
        <v>101</v>
      </c>
      <c r="E68">
        <v>20.2</v>
      </c>
      <c r="F68">
        <v>5</v>
      </c>
      <c r="W68">
        <v>26.4</v>
      </c>
      <c r="X68">
        <v>6.6</v>
      </c>
      <c r="Y68">
        <v>1.8</v>
      </c>
      <c r="Z68">
        <v>0.6</v>
      </c>
    </row>
    <row r="69" spans="1:26" x14ac:dyDescent="0.3">
      <c r="A69" t="s">
        <v>44</v>
      </c>
      <c r="B69" t="s">
        <v>40</v>
      </c>
      <c r="C69" t="s">
        <v>73</v>
      </c>
      <c r="D69" t="s">
        <v>95</v>
      </c>
      <c r="S69">
        <v>11</v>
      </c>
      <c r="T69">
        <v>1.7</v>
      </c>
      <c r="U69">
        <v>0.7</v>
      </c>
      <c r="V69">
        <v>0</v>
      </c>
    </row>
    <row r="70" spans="1:26" x14ac:dyDescent="0.3">
      <c r="A70" t="s">
        <v>44</v>
      </c>
      <c r="B70" t="s">
        <v>40</v>
      </c>
      <c r="C70" t="s">
        <v>73</v>
      </c>
      <c r="D70" t="s">
        <v>75</v>
      </c>
      <c r="K70">
        <v>4</v>
      </c>
      <c r="L70">
        <v>0.1</v>
      </c>
      <c r="M70">
        <v>13.4</v>
      </c>
      <c r="N70">
        <v>0.8</v>
      </c>
    </row>
    <row r="71" spans="1:26" x14ac:dyDescent="0.3">
      <c r="A71" t="s">
        <v>44</v>
      </c>
      <c r="B71" t="s">
        <v>40</v>
      </c>
      <c r="C71" t="s">
        <v>73</v>
      </c>
      <c r="D71" t="s">
        <v>74</v>
      </c>
      <c r="E71">
        <v>36.9</v>
      </c>
      <c r="F71">
        <v>13.3</v>
      </c>
      <c r="G71">
        <v>20.2</v>
      </c>
      <c r="H71">
        <v>5.9</v>
      </c>
      <c r="I71">
        <v>41.5</v>
      </c>
      <c r="J71">
        <v>11.6</v>
      </c>
      <c r="O71">
        <v>15.4</v>
      </c>
      <c r="P71">
        <v>3.1</v>
      </c>
      <c r="Q71">
        <v>0.2</v>
      </c>
      <c r="R71">
        <v>0</v>
      </c>
    </row>
    <row r="72" spans="1:26" x14ac:dyDescent="0.3">
      <c r="A72" t="s">
        <v>45</v>
      </c>
      <c r="B72" t="s">
        <v>39</v>
      </c>
      <c r="C72" t="s">
        <v>76</v>
      </c>
      <c r="D72" t="s">
        <v>78</v>
      </c>
      <c r="W72">
        <v>26.1</v>
      </c>
      <c r="X72">
        <v>4.3</v>
      </c>
      <c r="Y72">
        <v>13.4</v>
      </c>
      <c r="Z72">
        <v>3.7</v>
      </c>
    </row>
    <row r="73" spans="1:26" x14ac:dyDescent="0.3">
      <c r="A73" t="s">
        <v>45</v>
      </c>
      <c r="B73" t="s">
        <v>39</v>
      </c>
      <c r="C73" t="s">
        <v>76</v>
      </c>
      <c r="D73" t="s">
        <v>77</v>
      </c>
      <c r="W73">
        <v>20.5</v>
      </c>
      <c r="X73">
        <v>2.7</v>
      </c>
      <c r="Y73">
        <v>10.3</v>
      </c>
      <c r="Z73">
        <v>3.7</v>
      </c>
    </row>
    <row r="74" spans="1:26" x14ac:dyDescent="0.3">
      <c r="A74" t="s">
        <v>45</v>
      </c>
      <c r="B74" t="s">
        <v>39</v>
      </c>
      <c r="C74" t="s">
        <v>76</v>
      </c>
      <c r="D74" t="s">
        <v>79</v>
      </c>
      <c r="W74">
        <v>14.1</v>
      </c>
      <c r="X74">
        <v>0.8</v>
      </c>
      <c r="Y74">
        <v>6.8</v>
      </c>
      <c r="Z74">
        <v>3.6</v>
      </c>
    </row>
    <row r="75" spans="1:26" x14ac:dyDescent="0.3">
      <c r="A75" t="s">
        <v>45</v>
      </c>
      <c r="B75" t="s">
        <v>39</v>
      </c>
      <c r="C75" t="s">
        <v>100</v>
      </c>
      <c r="D75" t="s">
        <v>101</v>
      </c>
      <c r="E75">
        <v>24</v>
      </c>
      <c r="F75">
        <v>5.0999999999999996</v>
      </c>
      <c r="W75">
        <v>18</v>
      </c>
      <c r="X75">
        <v>1.8</v>
      </c>
      <c r="Y75">
        <v>4.9000000000000004</v>
      </c>
      <c r="Z75">
        <v>1.4</v>
      </c>
    </row>
    <row r="76" spans="1:26" x14ac:dyDescent="0.3">
      <c r="A76" t="s">
        <v>45</v>
      </c>
      <c r="B76" t="s">
        <v>39</v>
      </c>
      <c r="C76" t="s">
        <v>73</v>
      </c>
      <c r="D76" t="s">
        <v>95</v>
      </c>
      <c r="S76">
        <v>4.2</v>
      </c>
      <c r="T76">
        <v>1</v>
      </c>
      <c r="U76">
        <v>4.2</v>
      </c>
      <c r="V76">
        <v>1</v>
      </c>
    </row>
    <row r="77" spans="1:26" x14ac:dyDescent="0.3">
      <c r="A77" t="s">
        <v>45</v>
      </c>
      <c r="B77" t="s">
        <v>39</v>
      </c>
      <c r="C77" t="s">
        <v>73</v>
      </c>
      <c r="D77" t="s">
        <v>75</v>
      </c>
      <c r="K77">
        <v>3.2</v>
      </c>
      <c r="L77">
        <v>0.2</v>
      </c>
      <c r="M77">
        <v>4.5</v>
      </c>
      <c r="N77">
        <v>0.5</v>
      </c>
    </row>
    <row r="78" spans="1:26" x14ac:dyDescent="0.3">
      <c r="A78" t="s">
        <v>45</v>
      </c>
      <c r="B78" t="s">
        <v>39</v>
      </c>
      <c r="C78" t="s">
        <v>73</v>
      </c>
      <c r="D78" t="s">
        <v>74</v>
      </c>
      <c r="E78">
        <v>29.6</v>
      </c>
      <c r="F78">
        <v>9.6</v>
      </c>
      <c r="G78">
        <v>15.7</v>
      </c>
      <c r="H78">
        <v>3.2</v>
      </c>
      <c r="I78">
        <v>27.7</v>
      </c>
      <c r="J78">
        <v>6</v>
      </c>
      <c r="O78">
        <v>4.7</v>
      </c>
      <c r="P78">
        <v>0.5</v>
      </c>
      <c r="Q78">
        <v>1.4</v>
      </c>
      <c r="R78">
        <v>0.2</v>
      </c>
    </row>
    <row r="79" spans="1:26" x14ac:dyDescent="0.3">
      <c r="A79" t="s">
        <v>45</v>
      </c>
      <c r="B79" t="s">
        <v>40</v>
      </c>
      <c r="C79" t="s">
        <v>76</v>
      </c>
      <c r="D79" t="s">
        <v>78</v>
      </c>
      <c r="W79">
        <v>21.3</v>
      </c>
      <c r="X79">
        <v>5.8</v>
      </c>
      <c r="Y79">
        <v>17.2</v>
      </c>
      <c r="Z79">
        <v>3.4</v>
      </c>
    </row>
    <row r="80" spans="1:26" x14ac:dyDescent="0.3">
      <c r="A80" t="s">
        <v>45</v>
      </c>
      <c r="B80" t="s">
        <v>40</v>
      </c>
      <c r="C80" t="s">
        <v>76</v>
      </c>
      <c r="D80" t="s">
        <v>77</v>
      </c>
      <c r="W80">
        <v>21.9</v>
      </c>
      <c r="X80">
        <v>6.9</v>
      </c>
      <c r="Y80">
        <v>14</v>
      </c>
      <c r="Z80">
        <v>3</v>
      </c>
    </row>
    <row r="81" spans="1:26" x14ac:dyDescent="0.3">
      <c r="A81" t="s">
        <v>45</v>
      </c>
      <c r="B81" t="s">
        <v>40</v>
      </c>
      <c r="C81" t="s">
        <v>76</v>
      </c>
      <c r="D81" t="s">
        <v>79</v>
      </c>
      <c r="W81">
        <v>22.8</v>
      </c>
      <c r="X81">
        <v>8.4</v>
      </c>
      <c r="Y81">
        <v>9.6999999999999993</v>
      </c>
      <c r="Z81">
        <v>2.5</v>
      </c>
    </row>
    <row r="82" spans="1:26" x14ac:dyDescent="0.3">
      <c r="A82" t="s">
        <v>45</v>
      </c>
      <c r="B82" t="s">
        <v>40</v>
      </c>
      <c r="C82" t="s">
        <v>100</v>
      </c>
      <c r="D82" t="s">
        <v>101</v>
      </c>
      <c r="E82">
        <v>18</v>
      </c>
      <c r="F82">
        <v>5.8</v>
      </c>
      <c r="W82">
        <v>19</v>
      </c>
      <c r="X82">
        <v>4.5</v>
      </c>
      <c r="Y82">
        <v>7.2</v>
      </c>
      <c r="Z82">
        <v>2.6</v>
      </c>
    </row>
    <row r="83" spans="1:26" x14ac:dyDescent="0.3">
      <c r="A83" t="s">
        <v>45</v>
      </c>
      <c r="B83" t="s">
        <v>40</v>
      </c>
      <c r="C83" t="s">
        <v>73</v>
      </c>
      <c r="D83" t="s">
        <v>95</v>
      </c>
      <c r="S83">
        <v>5.5</v>
      </c>
      <c r="T83">
        <v>1.4</v>
      </c>
      <c r="U83">
        <v>2.2000000000000002</v>
      </c>
      <c r="V83">
        <v>0.5</v>
      </c>
    </row>
    <row r="84" spans="1:26" x14ac:dyDescent="0.3">
      <c r="A84" t="s">
        <v>45</v>
      </c>
      <c r="B84" t="s">
        <v>40</v>
      </c>
      <c r="C84" t="s">
        <v>73</v>
      </c>
      <c r="D84" t="s">
        <v>75</v>
      </c>
      <c r="K84">
        <v>1.7</v>
      </c>
      <c r="L84">
        <v>0.4</v>
      </c>
      <c r="M84">
        <v>4.2</v>
      </c>
      <c r="N84">
        <v>0.8</v>
      </c>
    </row>
    <row r="85" spans="1:26" x14ac:dyDescent="0.3">
      <c r="A85" t="s">
        <v>45</v>
      </c>
      <c r="B85" t="s">
        <v>40</v>
      </c>
      <c r="C85" t="s">
        <v>73</v>
      </c>
      <c r="D85" t="s">
        <v>74</v>
      </c>
      <c r="E85">
        <v>28.1</v>
      </c>
      <c r="F85">
        <v>9.6999999999999993</v>
      </c>
      <c r="G85">
        <v>13.9</v>
      </c>
      <c r="H85">
        <v>3.2</v>
      </c>
      <c r="I85">
        <v>28.4</v>
      </c>
      <c r="J85">
        <v>6.3</v>
      </c>
      <c r="O85">
        <v>5.3</v>
      </c>
      <c r="P85">
        <v>0.7</v>
      </c>
      <c r="Q85">
        <v>0.7</v>
      </c>
      <c r="R85">
        <v>0.3</v>
      </c>
    </row>
    <row r="86" spans="1:26" x14ac:dyDescent="0.3">
      <c r="A86" t="s">
        <v>46</v>
      </c>
      <c r="B86" t="s">
        <v>39</v>
      </c>
      <c r="C86" t="s">
        <v>76</v>
      </c>
      <c r="D86" t="s">
        <v>78</v>
      </c>
      <c r="W86">
        <v>16.399999999999999</v>
      </c>
      <c r="X86">
        <v>4.0999999999999996</v>
      </c>
      <c r="Y86">
        <v>19.899999999999999</v>
      </c>
      <c r="Z86">
        <v>4.8</v>
      </c>
    </row>
    <row r="87" spans="1:26" x14ac:dyDescent="0.3">
      <c r="A87" t="s">
        <v>46</v>
      </c>
      <c r="B87" t="s">
        <v>39</v>
      </c>
      <c r="C87" t="s">
        <v>76</v>
      </c>
      <c r="D87" t="s">
        <v>77</v>
      </c>
      <c r="W87">
        <v>19.3</v>
      </c>
      <c r="X87">
        <v>4.2</v>
      </c>
      <c r="Y87">
        <v>15.1</v>
      </c>
      <c r="Z87">
        <v>4.2</v>
      </c>
    </row>
    <row r="88" spans="1:26" x14ac:dyDescent="0.3">
      <c r="A88" t="s">
        <v>46</v>
      </c>
      <c r="B88" t="s">
        <v>39</v>
      </c>
      <c r="C88" t="s">
        <v>76</v>
      </c>
      <c r="D88" t="s">
        <v>79</v>
      </c>
      <c r="W88">
        <v>22.7</v>
      </c>
      <c r="X88">
        <v>4.3</v>
      </c>
      <c r="Y88">
        <v>9.4</v>
      </c>
      <c r="Z88">
        <v>3.5</v>
      </c>
    </row>
    <row r="89" spans="1:26" x14ac:dyDescent="0.3">
      <c r="A89" t="s">
        <v>46</v>
      </c>
      <c r="B89" t="s">
        <v>39</v>
      </c>
      <c r="C89" t="s">
        <v>100</v>
      </c>
      <c r="D89" t="s">
        <v>101</v>
      </c>
      <c r="E89">
        <v>14.6</v>
      </c>
      <c r="F89">
        <v>3.5</v>
      </c>
      <c r="W89">
        <v>19.600000000000001</v>
      </c>
      <c r="X89">
        <v>6.1</v>
      </c>
      <c r="Y89">
        <v>13.9</v>
      </c>
      <c r="Z89">
        <v>5.3</v>
      </c>
    </row>
    <row r="90" spans="1:26" x14ac:dyDescent="0.3">
      <c r="A90" t="s">
        <v>46</v>
      </c>
      <c r="B90" t="s">
        <v>39</v>
      </c>
      <c r="C90" t="s">
        <v>73</v>
      </c>
      <c r="D90" t="s">
        <v>95</v>
      </c>
      <c r="S90">
        <v>6.8</v>
      </c>
      <c r="T90">
        <v>1</v>
      </c>
      <c r="U90">
        <v>3.9</v>
      </c>
      <c r="V90">
        <v>0.3</v>
      </c>
    </row>
    <row r="91" spans="1:26" x14ac:dyDescent="0.3">
      <c r="A91" t="s">
        <v>46</v>
      </c>
      <c r="B91" t="s">
        <v>39</v>
      </c>
      <c r="C91" t="s">
        <v>73</v>
      </c>
      <c r="D91" t="s">
        <v>75</v>
      </c>
      <c r="K91">
        <v>2.7</v>
      </c>
      <c r="L91">
        <v>0.5</v>
      </c>
      <c r="M91">
        <v>4.8</v>
      </c>
      <c r="N91">
        <v>0.5</v>
      </c>
    </row>
    <row r="92" spans="1:26" x14ac:dyDescent="0.3">
      <c r="A92" t="s">
        <v>46</v>
      </c>
      <c r="B92" t="s">
        <v>39</v>
      </c>
      <c r="C92" t="s">
        <v>73</v>
      </c>
      <c r="D92" t="s">
        <v>74</v>
      </c>
      <c r="E92">
        <v>18</v>
      </c>
      <c r="F92">
        <v>4.9000000000000004</v>
      </c>
      <c r="G92">
        <v>15.6</v>
      </c>
      <c r="H92">
        <v>5.3</v>
      </c>
      <c r="I92">
        <v>19.3</v>
      </c>
      <c r="J92">
        <v>5.5</v>
      </c>
      <c r="O92">
        <v>6.6</v>
      </c>
      <c r="P92">
        <v>0.9</v>
      </c>
      <c r="Q92">
        <v>2.1</v>
      </c>
      <c r="R92">
        <v>0</v>
      </c>
    </row>
    <row r="93" spans="1:26" x14ac:dyDescent="0.3">
      <c r="A93" t="s">
        <v>46</v>
      </c>
      <c r="B93" t="s">
        <v>40</v>
      </c>
      <c r="C93" t="s">
        <v>76</v>
      </c>
      <c r="D93" t="s">
        <v>78</v>
      </c>
      <c r="W93">
        <v>20.399999999999999</v>
      </c>
      <c r="X93">
        <v>9.6</v>
      </c>
      <c r="Y93">
        <v>17</v>
      </c>
      <c r="Z93">
        <v>7.1</v>
      </c>
    </row>
    <row r="94" spans="1:26" x14ac:dyDescent="0.3">
      <c r="A94" t="s">
        <v>46</v>
      </c>
      <c r="B94" t="s">
        <v>40</v>
      </c>
      <c r="C94" t="s">
        <v>76</v>
      </c>
      <c r="D94" t="s">
        <v>77</v>
      </c>
      <c r="W94">
        <v>24.2</v>
      </c>
      <c r="X94">
        <v>9</v>
      </c>
      <c r="Y94">
        <v>13.4</v>
      </c>
      <c r="Z94">
        <v>5.6</v>
      </c>
    </row>
    <row r="95" spans="1:26" x14ac:dyDescent="0.3">
      <c r="A95" t="s">
        <v>46</v>
      </c>
      <c r="B95" t="s">
        <v>40</v>
      </c>
      <c r="C95" t="s">
        <v>76</v>
      </c>
      <c r="D95" t="s">
        <v>79</v>
      </c>
      <c r="W95">
        <v>28.7</v>
      </c>
      <c r="X95">
        <v>8.3000000000000007</v>
      </c>
      <c r="Y95">
        <v>9.1999999999999993</v>
      </c>
      <c r="Z95">
        <v>3.7</v>
      </c>
    </row>
    <row r="96" spans="1:26" x14ac:dyDescent="0.3">
      <c r="A96" t="s">
        <v>46</v>
      </c>
      <c r="B96" t="s">
        <v>40</v>
      </c>
      <c r="C96" t="s">
        <v>100</v>
      </c>
      <c r="D96" t="s">
        <v>101</v>
      </c>
      <c r="E96">
        <v>13.8</v>
      </c>
      <c r="F96">
        <v>4</v>
      </c>
      <c r="W96">
        <v>22.6</v>
      </c>
      <c r="X96">
        <v>4.7</v>
      </c>
      <c r="Y96">
        <v>15.1</v>
      </c>
      <c r="Z96">
        <v>5.6</v>
      </c>
    </row>
    <row r="97" spans="1:26" x14ac:dyDescent="0.3">
      <c r="A97" t="s">
        <v>46</v>
      </c>
      <c r="B97" t="s">
        <v>40</v>
      </c>
      <c r="C97" t="s">
        <v>73</v>
      </c>
      <c r="D97" t="s">
        <v>95</v>
      </c>
      <c r="S97">
        <v>5.6</v>
      </c>
      <c r="T97">
        <v>0.3</v>
      </c>
      <c r="U97">
        <v>4.8</v>
      </c>
      <c r="V97">
        <v>1</v>
      </c>
    </row>
    <row r="98" spans="1:26" x14ac:dyDescent="0.3">
      <c r="A98" t="s">
        <v>46</v>
      </c>
      <c r="B98" t="s">
        <v>40</v>
      </c>
      <c r="C98" t="s">
        <v>73</v>
      </c>
      <c r="D98" t="s">
        <v>75</v>
      </c>
      <c r="K98">
        <v>1.7</v>
      </c>
      <c r="L98">
        <v>0.1</v>
      </c>
      <c r="M98">
        <v>4.5</v>
      </c>
      <c r="N98">
        <v>0.4</v>
      </c>
    </row>
    <row r="99" spans="1:26" x14ac:dyDescent="0.3">
      <c r="A99" t="s">
        <v>46</v>
      </c>
      <c r="B99" t="s">
        <v>40</v>
      </c>
      <c r="C99" t="s">
        <v>73</v>
      </c>
      <c r="D99" t="s">
        <v>74</v>
      </c>
      <c r="E99">
        <v>21.1</v>
      </c>
      <c r="F99">
        <v>5.6</v>
      </c>
      <c r="G99">
        <v>16.100000000000001</v>
      </c>
      <c r="H99">
        <v>4.8</v>
      </c>
      <c r="I99">
        <v>21.3</v>
      </c>
      <c r="J99">
        <v>4.9000000000000004</v>
      </c>
      <c r="O99">
        <v>3.4</v>
      </c>
      <c r="P99">
        <v>0.6</v>
      </c>
      <c r="Q99">
        <v>2.1</v>
      </c>
      <c r="R99">
        <v>0.3</v>
      </c>
    </row>
    <row r="100" spans="1:26" x14ac:dyDescent="0.3">
      <c r="A100" t="s">
        <v>47</v>
      </c>
      <c r="B100" t="s">
        <v>39</v>
      </c>
      <c r="C100" t="s">
        <v>76</v>
      </c>
      <c r="D100" t="s">
        <v>78</v>
      </c>
      <c r="W100">
        <v>26.5</v>
      </c>
      <c r="X100">
        <v>8.6999999999999993</v>
      </c>
      <c r="Y100">
        <v>9.4</v>
      </c>
      <c r="Z100">
        <v>2.5</v>
      </c>
    </row>
    <row r="101" spans="1:26" x14ac:dyDescent="0.3">
      <c r="A101" t="s">
        <v>47</v>
      </c>
      <c r="B101" t="s">
        <v>39</v>
      </c>
      <c r="C101" t="s">
        <v>76</v>
      </c>
      <c r="D101" t="s">
        <v>77</v>
      </c>
      <c r="W101">
        <v>24.6</v>
      </c>
      <c r="X101">
        <v>7.1</v>
      </c>
      <c r="Y101">
        <v>8</v>
      </c>
      <c r="Z101">
        <v>1.4</v>
      </c>
    </row>
    <row r="102" spans="1:26" x14ac:dyDescent="0.3">
      <c r="A102" t="s">
        <v>47</v>
      </c>
      <c r="B102" t="s">
        <v>39</v>
      </c>
      <c r="C102" t="s">
        <v>76</v>
      </c>
      <c r="D102" t="s">
        <v>79</v>
      </c>
      <c r="W102">
        <v>22.4</v>
      </c>
      <c r="X102">
        <v>5.2</v>
      </c>
      <c r="Y102">
        <v>6.3</v>
      </c>
      <c r="Z102">
        <v>0.2</v>
      </c>
    </row>
    <row r="103" spans="1:26" x14ac:dyDescent="0.3">
      <c r="A103" t="s">
        <v>47</v>
      </c>
      <c r="B103" t="s">
        <v>39</v>
      </c>
      <c r="C103" t="s">
        <v>100</v>
      </c>
      <c r="D103" t="s">
        <v>101</v>
      </c>
      <c r="E103">
        <v>28</v>
      </c>
      <c r="F103">
        <v>4.0999999999999996</v>
      </c>
      <c r="W103">
        <v>20</v>
      </c>
      <c r="X103">
        <v>2.8</v>
      </c>
      <c r="Y103">
        <v>5.8</v>
      </c>
      <c r="Z103">
        <v>1.3</v>
      </c>
    </row>
    <row r="104" spans="1:26" x14ac:dyDescent="0.3">
      <c r="A104" t="s">
        <v>47</v>
      </c>
      <c r="B104" t="s">
        <v>39</v>
      </c>
      <c r="C104" t="s">
        <v>73</v>
      </c>
      <c r="D104" t="s">
        <v>95</v>
      </c>
      <c r="S104">
        <v>10.8</v>
      </c>
      <c r="T104">
        <v>2.1</v>
      </c>
      <c r="U104">
        <v>0.2</v>
      </c>
      <c r="V104">
        <v>0</v>
      </c>
    </row>
    <row r="105" spans="1:26" x14ac:dyDescent="0.3">
      <c r="A105" t="s">
        <v>47</v>
      </c>
      <c r="B105" t="s">
        <v>39</v>
      </c>
      <c r="C105" t="s">
        <v>73</v>
      </c>
      <c r="D105" t="s">
        <v>75</v>
      </c>
      <c r="K105">
        <v>6.3</v>
      </c>
      <c r="L105">
        <v>0.8</v>
      </c>
      <c r="M105">
        <v>8.8000000000000007</v>
      </c>
      <c r="N105">
        <v>0.5</v>
      </c>
    </row>
    <row r="106" spans="1:26" x14ac:dyDescent="0.3">
      <c r="A106" t="s">
        <v>47</v>
      </c>
      <c r="B106" t="s">
        <v>39</v>
      </c>
      <c r="C106" t="s">
        <v>73</v>
      </c>
      <c r="D106" t="s">
        <v>74</v>
      </c>
      <c r="E106">
        <v>39</v>
      </c>
      <c r="F106">
        <v>11.5</v>
      </c>
      <c r="G106">
        <v>15.9</v>
      </c>
      <c r="H106">
        <v>7</v>
      </c>
      <c r="I106">
        <v>31.7</v>
      </c>
      <c r="J106">
        <v>8.9</v>
      </c>
      <c r="O106">
        <v>18.8</v>
      </c>
      <c r="P106">
        <v>8.1999999999999993</v>
      </c>
      <c r="Q106">
        <v>0.4</v>
      </c>
      <c r="R106">
        <v>0</v>
      </c>
    </row>
    <row r="107" spans="1:26" x14ac:dyDescent="0.3">
      <c r="A107" t="s">
        <v>47</v>
      </c>
      <c r="B107" t="s">
        <v>40</v>
      </c>
      <c r="C107" t="s">
        <v>76</v>
      </c>
      <c r="D107" t="s">
        <v>78</v>
      </c>
      <c r="W107">
        <v>37.5</v>
      </c>
      <c r="X107">
        <v>14.8</v>
      </c>
      <c r="Y107">
        <v>6.9</v>
      </c>
      <c r="Z107">
        <v>1.6</v>
      </c>
    </row>
    <row r="108" spans="1:26" x14ac:dyDescent="0.3">
      <c r="A108" t="s">
        <v>47</v>
      </c>
      <c r="B108" t="s">
        <v>40</v>
      </c>
      <c r="C108" t="s">
        <v>76</v>
      </c>
      <c r="D108" t="s">
        <v>77</v>
      </c>
      <c r="W108">
        <v>35.6</v>
      </c>
      <c r="X108">
        <v>13.8</v>
      </c>
      <c r="Y108">
        <v>7.8</v>
      </c>
      <c r="Z108">
        <v>2</v>
      </c>
    </row>
    <row r="109" spans="1:26" x14ac:dyDescent="0.3">
      <c r="A109" t="s">
        <v>47</v>
      </c>
      <c r="B109" t="s">
        <v>40</v>
      </c>
      <c r="C109" t="s">
        <v>76</v>
      </c>
      <c r="D109" t="s">
        <v>79</v>
      </c>
      <c r="W109">
        <v>33.1</v>
      </c>
      <c r="X109">
        <v>12.7</v>
      </c>
      <c r="Y109">
        <v>9</v>
      </c>
      <c r="Z109">
        <v>2.5</v>
      </c>
    </row>
    <row r="110" spans="1:26" x14ac:dyDescent="0.3">
      <c r="A110" t="s">
        <v>47</v>
      </c>
      <c r="B110" t="s">
        <v>40</v>
      </c>
      <c r="C110" t="s">
        <v>100</v>
      </c>
      <c r="D110" t="s">
        <v>101</v>
      </c>
      <c r="E110">
        <v>25</v>
      </c>
      <c r="F110">
        <v>6.1</v>
      </c>
      <c r="W110">
        <v>22.2</v>
      </c>
      <c r="X110">
        <v>3.8</v>
      </c>
      <c r="Y110">
        <v>5.2</v>
      </c>
      <c r="Z110">
        <v>1.8</v>
      </c>
    </row>
    <row r="111" spans="1:26" x14ac:dyDescent="0.3">
      <c r="A111" t="s">
        <v>47</v>
      </c>
      <c r="B111" t="s">
        <v>40</v>
      </c>
      <c r="C111" t="s">
        <v>73</v>
      </c>
      <c r="D111" t="s">
        <v>95</v>
      </c>
      <c r="S111">
        <v>12.2</v>
      </c>
      <c r="T111">
        <v>1.6</v>
      </c>
      <c r="U111">
        <v>2.2000000000000002</v>
      </c>
      <c r="V111">
        <v>0</v>
      </c>
    </row>
    <row r="112" spans="1:26" x14ac:dyDescent="0.3">
      <c r="A112" t="s">
        <v>47</v>
      </c>
      <c r="B112" t="s">
        <v>40</v>
      </c>
      <c r="C112" t="s">
        <v>73</v>
      </c>
      <c r="D112" t="s">
        <v>75</v>
      </c>
      <c r="K112">
        <v>3.3</v>
      </c>
      <c r="L112">
        <v>0</v>
      </c>
      <c r="M112">
        <v>12.3</v>
      </c>
      <c r="N112">
        <v>1.3</v>
      </c>
    </row>
    <row r="113" spans="1:26" x14ac:dyDescent="0.3">
      <c r="A113" t="s">
        <v>47</v>
      </c>
      <c r="B113" t="s">
        <v>40</v>
      </c>
      <c r="C113" t="s">
        <v>73</v>
      </c>
      <c r="D113" t="s">
        <v>74</v>
      </c>
      <c r="E113">
        <v>39.200000000000003</v>
      </c>
      <c r="F113">
        <v>16.399999999999999</v>
      </c>
      <c r="G113">
        <v>17.899999999999999</v>
      </c>
      <c r="H113">
        <v>6.9</v>
      </c>
      <c r="I113">
        <v>36.299999999999997</v>
      </c>
      <c r="J113">
        <v>11.3</v>
      </c>
      <c r="O113">
        <v>20</v>
      </c>
      <c r="P113">
        <v>10.199999999999999</v>
      </c>
      <c r="Q113">
        <v>0.7</v>
      </c>
      <c r="R113">
        <v>0.3</v>
      </c>
    </row>
    <row r="114" spans="1:26" x14ac:dyDescent="0.3">
      <c r="A114" t="s">
        <v>48</v>
      </c>
      <c r="B114" t="s">
        <v>39</v>
      </c>
      <c r="C114" t="s">
        <v>76</v>
      </c>
      <c r="D114" t="s">
        <v>78</v>
      </c>
      <c r="W114">
        <v>23.1</v>
      </c>
      <c r="X114">
        <v>6.2</v>
      </c>
      <c r="Y114">
        <v>3.1</v>
      </c>
      <c r="Z114">
        <v>1.2</v>
      </c>
    </row>
    <row r="115" spans="1:26" x14ac:dyDescent="0.3">
      <c r="A115" t="s">
        <v>48</v>
      </c>
      <c r="B115" t="s">
        <v>39</v>
      </c>
      <c r="C115" t="s">
        <v>76</v>
      </c>
      <c r="D115" t="s">
        <v>77</v>
      </c>
      <c r="W115">
        <v>18.600000000000001</v>
      </c>
      <c r="X115">
        <v>4.5999999999999996</v>
      </c>
      <c r="Y115">
        <v>3.5</v>
      </c>
      <c r="Z115">
        <v>0.6</v>
      </c>
    </row>
    <row r="116" spans="1:26" x14ac:dyDescent="0.3">
      <c r="A116" t="s">
        <v>48</v>
      </c>
      <c r="B116" t="s">
        <v>39</v>
      </c>
      <c r="C116" t="s">
        <v>76</v>
      </c>
      <c r="D116" t="s">
        <v>79</v>
      </c>
      <c r="W116">
        <v>13.4</v>
      </c>
      <c r="X116">
        <v>2.8</v>
      </c>
      <c r="Y116">
        <v>3.9</v>
      </c>
      <c r="Z116">
        <v>0</v>
      </c>
    </row>
    <row r="117" spans="1:26" x14ac:dyDescent="0.3">
      <c r="A117" t="s">
        <v>48</v>
      </c>
      <c r="B117" t="s">
        <v>39</v>
      </c>
      <c r="C117" t="s">
        <v>100</v>
      </c>
      <c r="D117" t="s">
        <v>101</v>
      </c>
      <c r="E117">
        <v>18.8</v>
      </c>
      <c r="F117">
        <v>3.8</v>
      </c>
      <c r="W117">
        <v>17.8</v>
      </c>
      <c r="X117">
        <v>2.5</v>
      </c>
      <c r="Y117">
        <v>3.6</v>
      </c>
      <c r="Z117">
        <v>0.9</v>
      </c>
    </row>
    <row r="118" spans="1:26" x14ac:dyDescent="0.3">
      <c r="A118" t="s">
        <v>48</v>
      </c>
      <c r="B118" t="s">
        <v>39</v>
      </c>
      <c r="C118" t="s">
        <v>73</v>
      </c>
      <c r="D118" t="s">
        <v>95</v>
      </c>
      <c r="S118">
        <v>5.7</v>
      </c>
      <c r="T118">
        <v>2.2000000000000002</v>
      </c>
      <c r="U118">
        <v>1</v>
      </c>
      <c r="V118">
        <v>0</v>
      </c>
    </row>
    <row r="119" spans="1:26" x14ac:dyDescent="0.3">
      <c r="A119" t="s">
        <v>48</v>
      </c>
      <c r="B119" t="s">
        <v>39</v>
      </c>
      <c r="C119" t="s">
        <v>73</v>
      </c>
      <c r="D119" t="s">
        <v>75</v>
      </c>
      <c r="K119">
        <v>5.4</v>
      </c>
      <c r="L119">
        <v>1.2</v>
      </c>
      <c r="M119">
        <v>8.1999999999999993</v>
      </c>
      <c r="N119">
        <v>1.9</v>
      </c>
    </row>
    <row r="120" spans="1:26" x14ac:dyDescent="0.3">
      <c r="A120" t="s">
        <v>48</v>
      </c>
      <c r="B120" t="s">
        <v>39</v>
      </c>
      <c r="C120" t="s">
        <v>73</v>
      </c>
      <c r="D120" t="s">
        <v>74</v>
      </c>
      <c r="E120">
        <v>32.299999999999997</v>
      </c>
      <c r="F120">
        <v>11.2</v>
      </c>
      <c r="G120">
        <v>10.199999999999999</v>
      </c>
      <c r="H120">
        <v>1</v>
      </c>
      <c r="I120">
        <v>27.4</v>
      </c>
      <c r="J120">
        <v>9.8000000000000007</v>
      </c>
      <c r="O120">
        <v>6.1</v>
      </c>
      <c r="P120">
        <v>2.6</v>
      </c>
      <c r="Q120">
        <v>1.1000000000000001</v>
      </c>
      <c r="R120">
        <v>0</v>
      </c>
    </row>
    <row r="121" spans="1:26" x14ac:dyDescent="0.3">
      <c r="A121" t="s">
        <v>48</v>
      </c>
      <c r="B121" t="s">
        <v>40</v>
      </c>
      <c r="C121" t="s">
        <v>76</v>
      </c>
      <c r="D121" t="s">
        <v>78</v>
      </c>
      <c r="W121">
        <v>22.5</v>
      </c>
      <c r="X121">
        <v>5</v>
      </c>
      <c r="Y121">
        <v>6.1</v>
      </c>
      <c r="Z121">
        <v>2.1</v>
      </c>
    </row>
    <row r="122" spans="1:26" x14ac:dyDescent="0.3">
      <c r="A122" t="s">
        <v>48</v>
      </c>
      <c r="B122" t="s">
        <v>40</v>
      </c>
      <c r="C122" t="s">
        <v>76</v>
      </c>
      <c r="D122" t="s">
        <v>77</v>
      </c>
      <c r="W122">
        <v>22.2</v>
      </c>
      <c r="X122">
        <v>6.5</v>
      </c>
      <c r="Y122">
        <v>5.3</v>
      </c>
      <c r="Z122">
        <v>1.8</v>
      </c>
    </row>
    <row r="123" spans="1:26" x14ac:dyDescent="0.3">
      <c r="A123" t="s">
        <v>48</v>
      </c>
      <c r="B123" t="s">
        <v>40</v>
      </c>
      <c r="C123" t="s">
        <v>76</v>
      </c>
      <c r="D123" t="s">
        <v>79</v>
      </c>
      <c r="W123">
        <v>21.8</v>
      </c>
      <c r="X123">
        <v>8.1</v>
      </c>
      <c r="Y123">
        <v>4.5</v>
      </c>
      <c r="Z123">
        <v>1.5</v>
      </c>
    </row>
    <row r="124" spans="1:26" x14ac:dyDescent="0.3">
      <c r="A124" t="s">
        <v>48</v>
      </c>
      <c r="B124" t="s">
        <v>40</v>
      </c>
      <c r="C124" t="s">
        <v>100</v>
      </c>
      <c r="D124" t="s">
        <v>101</v>
      </c>
      <c r="E124">
        <v>14.5</v>
      </c>
      <c r="F124">
        <v>2.2999999999999998</v>
      </c>
      <c r="W124">
        <v>22.7</v>
      </c>
      <c r="X124">
        <v>4.2</v>
      </c>
      <c r="Y124">
        <v>3.7</v>
      </c>
      <c r="Z124">
        <v>1.4</v>
      </c>
    </row>
    <row r="125" spans="1:26" x14ac:dyDescent="0.3">
      <c r="A125" t="s">
        <v>48</v>
      </c>
      <c r="B125" t="s">
        <v>40</v>
      </c>
      <c r="C125" t="s">
        <v>73</v>
      </c>
      <c r="D125" t="s">
        <v>95</v>
      </c>
      <c r="S125">
        <v>10.7</v>
      </c>
      <c r="T125">
        <v>2.2000000000000002</v>
      </c>
      <c r="U125">
        <v>1.4</v>
      </c>
      <c r="V125">
        <v>0.3</v>
      </c>
    </row>
    <row r="126" spans="1:26" x14ac:dyDescent="0.3">
      <c r="A126" t="s">
        <v>48</v>
      </c>
      <c r="B126" t="s">
        <v>40</v>
      </c>
      <c r="C126" t="s">
        <v>73</v>
      </c>
      <c r="D126" t="s">
        <v>75</v>
      </c>
      <c r="K126">
        <v>4</v>
      </c>
      <c r="L126">
        <v>0.3</v>
      </c>
      <c r="M126">
        <v>11</v>
      </c>
      <c r="N126">
        <v>2.9</v>
      </c>
    </row>
    <row r="127" spans="1:26" x14ac:dyDescent="0.3">
      <c r="A127" t="s">
        <v>48</v>
      </c>
      <c r="B127" t="s">
        <v>40</v>
      </c>
      <c r="C127" t="s">
        <v>73</v>
      </c>
      <c r="D127" t="s">
        <v>74</v>
      </c>
      <c r="E127">
        <v>37.200000000000003</v>
      </c>
      <c r="F127">
        <v>12.1</v>
      </c>
      <c r="G127">
        <v>13.1</v>
      </c>
      <c r="H127">
        <v>3.1</v>
      </c>
      <c r="I127">
        <v>29.9</v>
      </c>
      <c r="J127">
        <v>8.3000000000000007</v>
      </c>
      <c r="O127">
        <v>8.1999999999999993</v>
      </c>
      <c r="P127">
        <v>1.5</v>
      </c>
      <c r="Q127">
        <v>2.2999999999999998</v>
      </c>
      <c r="R127">
        <v>0</v>
      </c>
    </row>
    <row r="128" spans="1:26" x14ac:dyDescent="0.3">
      <c r="A128" t="s">
        <v>49</v>
      </c>
      <c r="B128" t="s">
        <v>39</v>
      </c>
      <c r="C128" t="s">
        <v>76</v>
      </c>
      <c r="D128" t="s">
        <v>78</v>
      </c>
      <c r="W128">
        <v>38.5</v>
      </c>
      <c r="X128">
        <v>16.2</v>
      </c>
      <c r="Y128">
        <v>3.7</v>
      </c>
      <c r="Z128">
        <v>1.2</v>
      </c>
    </row>
    <row r="129" spans="1:26" x14ac:dyDescent="0.3">
      <c r="A129" t="s">
        <v>49</v>
      </c>
      <c r="B129" t="s">
        <v>39</v>
      </c>
      <c r="C129" t="s">
        <v>76</v>
      </c>
      <c r="D129" t="s">
        <v>77</v>
      </c>
      <c r="W129">
        <v>30.8</v>
      </c>
      <c r="X129">
        <v>11.5</v>
      </c>
      <c r="Y129">
        <v>3.1</v>
      </c>
      <c r="Z129">
        <v>0.8</v>
      </c>
    </row>
    <row r="130" spans="1:26" x14ac:dyDescent="0.3">
      <c r="A130" t="s">
        <v>49</v>
      </c>
      <c r="B130" t="s">
        <v>39</v>
      </c>
      <c r="C130" t="s">
        <v>76</v>
      </c>
      <c r="D130" t="s">
        <v>79</v>
      </c>
      <c r="W130">
        <v>21.6</v>
      </c>
      <c r="X130">
        <v>5.8</v>
      </c>
      <c r="Y130">
        <v>2.2000000000000002</v>
      </c>
      <c r="Z130">
        <v>0.2</v>
      </c>
    </row>
    <row r="131" spans="1:26" x14ac:dyDescent="0.3">
      <c r="A131" t="s">
        <v>49</v>
      </c>
      <c r="B131" t="s">
        <v>39</v>
      </c>
      <c r="C131" t="s">
        <v>100</v>
      </c>
      <c r="D131" t="s">
        <v>101</v>
      </c>
      <c r="E131">
        <v>22.5</v>
      </c>
      <c r="F131">
        <v>2.6</v>
      </c>
      <c r="W131">
        <v>17.899999999999999</v>
      </c>
      <c r="X131">
        <v>4.3</v>
      </c>
      <c r="Y131">
        <v>2.7</v>
      </c>
      <c r="Z131">
        <v>1.2</v>
      </c>
    </row>
    <row r="132" spans="1:26" x14ac:dyDescent="0.3">
      <c r="A132" t="s">
        <v>49</v>
      </c>
      <c r="B132" t="s">
        <v>39</v>
      </c>
      <c r="C132" t="s">
        <v>73</v>
      </c>
      <c r="D132" t="s">
        <v>95</v>
      </c>
      <c r="S132">
        <v>11.2</v>
      </c>
      <c r="T132">
        <v>0.3</v>
      </c>
      <c r="U132">
        <v>2.8</v>
      </c>
      <c r="V132">
        <v>0</v>
      </c>
    </row>
    <row r="133" spans="1:26" x14ac:dyDescent="0.3">
      <c r="A133" t="s">
        <v>49</v>
      </c>
      <c r="B133" t="s">
        <v>39</v>
      </c>
      <c r="C133" t="s">
        <v>73</v>
      </c>
      <c r="D133" t="s">
        <v>75</v>
      </c>
      <c r="K133">
        <v>3.5</v>
      </c>
      <c r="L133">
        <v>1.3</v>
      </c>
      <c r="M133">
        <v>9.6999999999999993</v>
      </c>
      <c r="N133">
        <v>0.5</v>
      </c>
    </row>
    <row r="134" spans="1:26" x14ac:dyDescent="0.3">
      <c r="A134" t="s">
        <v>49</v>
      </c>
      <c r="B134" t="s">
        <v>39</v>
      </c>
      <c r="C134" t="s">
        <v>73</v>
      </c>
      <c r="D134" t="s">
        <v>74</v>
      </c>
      <c r="E134">
        <v>23.6</v>
      </c>
      <c r="F134">
        <v>7.9</v>
      </c>
      <c r="G134">
        <v>10.6</v>
      </c>
      <c r="H134">
        <v>2.7</v>
      </c>
      <c r="I134">
        <v>23.2</v>
      </c>
      <c r="J134">
        <v>6</v>
      </c>
      <c r="O134">
        <v>12.2</v>
      </c>
      <c r="P134">
        <v>1.6</v>
      </c>
      <c r="Q134">
        <v>1.2</v>
      </c>
      <c r="R134">
        <v>0</v>
      </c>
    </row>
    <row r="135" spans="1:26" x14ac:dyDescent="0.3">
      <c r="A135" t="s">
        <v>49</v>
      </c>
      <c r="B135" t="s">
        <v>40</v>
      </c>
      <c r="C135" t="s">
        <v>76</v>
      </c>
      <c r="D135" t="s">
        <v>78</v>
      </c>
      <c r="W135">
        <v>30.1</v>
      </c>
      <c r="X135">
        <v>9.5</v>
      </c>
      <c r="Y135">
        <v>12</v>
      </c>
      <c r="Z135">
        <v>1.7</v>
      </c>
    </row>
    <row r="136" spans="1:26" x14ac:dyDescent="0.3">
      <c r="A136" t="s">
        <v>49</v>
      </c>
      <c r="B136" t="s">
        <v>40</v>
      </c>
      <c r="C136" t="s">
        <v>76</v>
      </c>
      <c r="D136" t="s">
        <v>77</v>
      </c>
      <c r="W136">
        <v>31.4</v>
      </c>
      <c r="X136">
        <v>8.3000000000000007</v>
      </c>
      <c r="Y136">
        <v>7.9</v>
      </c>
      <c r="Z136">
        <v>1.5</v>
      </c>
    </row>
    <row r="137" spans="1:26" x14ac:dyDescent="0.3">
      <c r="A137" t="s">
        <v>49</v>
      </c>
      <c r="B137" t="s">
        <v>40</v>
      </c>
      <c r="C137" t="s">
        <v>76</v>
      </c>
      <c r="D137" t="s">
        <v>79</v>
      </c>
      <c r="W137">
        <v>32.700000000000003</v>
      </c>
      <c r="X137">
        <v>7</v>
      </c>
      <c r="Y137">
        <v>3.6</v>
      </c>
      <c r="Z137">
        <v>1.3</v>
      </c>
    </row>
    <row r="138" spans="1:26" x14ac:dyDescent="0.3">
      <c r="A138" t="s">
        <v>49</v>
      </c>
      <c r="B138" t="s">
        <v>40</v>
      </c>
      <c r="C138" t="s">
        <v>100</v>
      </c>
      <c r="D138" t="s">
        <v>101</v>
      </c>
      <c r="E138">
        <v>17.8</v>
      </c>
      <c r="F138">
        <v>3.7</v>
      </c>
      <c r="W138">
        <v>27</v>
      </c>
      <c r="X138">
        <v>4.9000000000000004</v>
      </c>
      <c r="Y138">
        <v>5.0999999999999996</v>
      </c>
      <c r="Z138">
        <v>1.2</v>
      </c>
    </row>
    <row r="139" spans="1:26" x14ac:dyDescent="0.3">
      <c r="A139" t="s">
        <v>49</v>
      </c>
      <c r="B139" t="s">
        <v>40</v>
      </c>
      <c r="C139" t="s">
        <v>73</v>
      </c>
      <c r="D139" t="s">
        <v>95</v>
      </c>
      <c r="S139">
        <v>9</v>
      </c>
      <c r="T139">
        <v>1.4</v>
      </c>
      <c r="U139">
        <v>1.4</v>
      </c>
      <c r="V139">
        <v>0</v>
      </c>
    </row>
    <row r="140" spans="1:26" x14ac:dyDescent="0.3">
      <c r="A140" t="s">
        <v>49</v>
      </c>
      <c r="B140" t="s">
        <v>40</v>
      </c>
      <c r="C140" t="s">
        <v>73</v>
      </c>
      <c r="D140" t="s">
        <v>75</v>
      </c>
      <c r="K140">
        <v>1.5</v>
      </c>
      <c r="L140">
        <v>0</v>
      </c>
      <c r="M140">
        <v>5.7</v>
      </c>
      <c r="N140">
        <v>0.9</v>
      </c>
    </row>
    <row r="141" spans="1:26" x14ac:dyDescent="0.3">
      <c r="A141" t="s">
        <v>49</v>
      </c>
      <c r="B141" t="s">
        <v>40</v>
      </c>
      <c r="C141" t="s">
        <v>73</v>
      </c>
      <c r="D141" t="s">
        <v>74</v>
      </c>
      <c r="E141">
        <v>32.700000000000003</v>
      </c>
      <c r="F141">
        <v>5.7</v>
      </c>
      <c r="G141">
        <v>11.5</v>
      </c>
      <c r="H141">
        <v>3.4</v>
      </c>
      <c r="I141">
        <v>22.1</v>
      </c>
      <c r="J141">
        <v>4.9000000000000004</v>
      </c>
      <c r="O141">
        <v>9.3000000000000007</v>
      </c>
      <c r="P141">
        <v>0.3</v>
      </c>
      <c r="Q141">
        <v>0.1</v>
      </c>
      <c r="R141">
        <v>0</v>
      </c>
    </row>
    <row r="142" spans="1:26" x14ac:dyDescent="0.3">
      <c r="A142" t="s">
        <v>50</v>
      </c>
      <c r="B142" t="s">
        <v>39</v>
      </c>
      <c r="C142" t="s">
        <v>76</v>
      </c>
      <c r="D142" t="s">
        <v>78</v>
      </c>
      <c r="W142">
        <v>16.600000000000001</v>
      </c>
      <c r="X142">
        <v>3.6</v>
      </c>
      <c r="Y142">
        <v>7.9</v>
      </c>
      <c r="Z142">
        <v>1.3</v>
      </c>
    </row>
    <row r="143" spans="1:26" x14ac:dyDescent="0.3">
      <c r="A143" t="s">
        <v>50</v>
      </c>
      <c r="B143" t="s">
        <v>39</v>
      </c>
      <c r="C143" t="s">
        <v>76</v>
      </c>
      <c r="D143" t="s">
        <v>77</v>
      </c>
      <c r="W143">
        <v>11.4</v>
      </c>
      <c r="X143">
        <v>2.1</v>
      </c>
      <c r="Y143">
        <v>8.5</v>
      </c>
      <c r="Z143">
        <v>1.6</v>
      </c>
    </row>
    <row r="144" spans="1:26" x14ac:dyDescent="0.3">
      <c r="A144" t="s">
        <v>50</v>
      </c>
      <c r="B144" t="s">
        <v>39</v>
      </c>
      <c r="C144" t="s">
        <v>76</v>
      </c>
      <c r="D144" t="s">
        <v>79</v>
      </c>
      <c r="W144">
        <v>4.5999999999999996</v>
      </c>
      <c r="X144">
        <v>0.1</v>
      </c>
      <c r="Y144">
        <v>9.3000000000000007</v>
      </c>
      <c r="Z144">
        <v>2.1</v>
      </c>
    </row>
    <row r="145" spans="1:26" x14ac:dyDescent="0.3">
      <c r="A145" t="s">
        <v>50</v>
      </c>
      <c r="B145" t="s">
        <v>39</v>
      </c>
      <c r="C145" t="s">
        <v>100</v>
      </c>
      <c r="D145" t="s">
        <v>101</v>
      </c>
      <c r="E145">
        <v>13.1</v>
      </c>
      <c r="F145">
        <v>5.3</v>
      </c>
      <c r="W145">
        <v>15.7</v>
      </c>
      <c r="X145">
        <v>6.4</v>
      </c>
      <c r="Y145">
        <v>8.4</v>
      </c>
      <c r="Z145">
        <v>2.6</v>
      </c>
    </row>
    <row r="146" spans="1:26" x14ac:dyDescent="0.3">
      <c r="A146" t="s">
        <v>50</v>
      </c>
      <c r="B146" t="s">
        <v>39</v>
      </c>
      <c r="C146" t="s">
        <v>73</v>
      </c>
      <c r="D146" t="s">
        <v>95</v>
      </c>
      <c r="S146">
        <v>17.399999999999999</v>
      </c>
      <c r="T146">
        <v>1.2</v>
      </c>
      <c r="U146">
        <v>1.1000000000000001</v>
      </c>
      <c r="V146">
        <v>0</v>
      </c>
    </row>
    <row r="147" spans="1:26" x14ac:dyDescent="0.3">
      <c r="A147" t="s">
        <v>50</v>
      </c>
      <c r="B147" t="s">
        <v>39</v>
      </c>
      <c r="C147" t="s">
        <v>73</v>
      </c>
      <c r="D147" t="s">
        <v>75</v>
      </c>
      <c r="K147">
        <v>6.4</v>
      </c>
      <c r="L147">
        <v>2.6</v>
      </c>
      <c r="M147">
        <v>8.8000000000000007</v>
      </c>
      <c r="N147">
        <v>3.4</v>
      </c>
    </row>
    <row r="148" spans="1:26" x14ac:dyDescent="0.3">
      <c r="A148" t="s">
        <v>50</v>
      </c>
      <c r="B148" t="s">
        <v>39</v>
      </c>
      <c r="C148" t="s">
        <v>73</v>
      </c>
      <c r="D148" t="s">
        <v>74</v>
      </c>
      <c r="E148">
        <v>13.8</v>
      </c>
      <c r="F148">
        <v>5.0999999999999996</v>
      </c>
      <c r="G148">
        <v>16.7</v>
      </c>
      <c r="H148">
        <v>6.1</v>
      </c>
      <c r="I148">
        <v>10.1</v>
      </c>
      <c r="J148">
        <v>2.8</v>
      </c>
      <c r="O148">
        <v>24.8</v>
      </c>
      <c r="P148">
        <v>5.8</v>
      </c>
      <c r="Q148">
        <v>0.7</v>
      </c>
      <c r="R148">
        <v>0</v>
      </c>
    </row>
    <row r="149" spans="1:26" x14ac:dyDescent="0.3">
      <c r="A149" t="s">
        <v>50</v>
      </c>
      <c r="B149" t="s">
        <v>40</v>
      </c>
      <c r="C149" t="s">
        <v>76</v>
      </c>
      <c r="D149" t="s">
        <v>78</v>
      </c>
      <c r="W149">
        <v>19</v>
      </c>
      <c r="X149">
        <v>6.5</v>
      </c>
      <c r="Y149">
        <v>12.1</v>
      </c>
      <c r="Z149">
        <v>2.1</v>
      </c>
    </row>
    <row r="150" spans="1:26" x14ac:dyDescent="0.3">
      <c r="A150" t="s">
        <v>50</v>
      </c>
      <c r="B150" t="s">
        <v>40</v>
      </c>
      <c r="C150" t="s">
        <v>76</v>
      </c>
      <c r="D150" t="s">
        <v>77</v>
      </c>
      <c r="W150">
        <v>15.4</v>
      </c>
      <c r="X150">
        <v>6</v>
      </c>
      <c r="Y150">
        <v>8.6999999999999993</v>
      </c>
      <c r="Z150">
        <v>1.6</v>
      </c>
    </row>
    <row r="151" spans="1:26" x14ac:dyDescent="0.3">
      <c r="A151" t="s">
        <v>50</v>
      </c>
      <c r="B151" t="s">
        <v>40</v>
      </c>
      <c r="C151" t="s">
        <v>76</v>
      </c>
      <c r="D151" t="s">
        <v>79</v>
      </c>
      <c r="W151">
        <v>11</v>
      </c>
      <c r="X151">
        <v>5.4</v>
      </c>
      <c r="Y151">
        <v>4.4000000000000004</v>
      </c>
      <c r="Z151">
        <v>1.1000000000000001</v>
      </c>
    </row>
    <row r="152" spans="1:26" x14ac:dyDescent="0.3">
      <c r="A152" t="s">
        <v>50</v>
      </c>
      <c r="B152" t="s">
        <v>40</v>
      </c>
      <c r="C152" t="s">
        <v>100</v>
      </c>
      <c r="D152" t="s">
        <v>101</v>
      </c>
      <c r="E152">
        <v>13.5</v>
      </c>
      <c r="F152">
        <v>4.3</v>
      </c>
      <c r="W152">
        <v>17.600000000000001</v>
      </c>
      <c r="X152">
        <v>7.1</v>
      </c>
      <c r="Y152">
        <v>9.5</v>
      </c>
      <c r="Z152">
        <v>4.3</v>
      </c>
    </row>
    <row r="153" spans="1:26" x14ac:dyDescent="0.3">
      <c r="A153" t="s">
        <v>50</v>
      </c>
      <c r="B153" t="s">
        <v>40</v>
      </c>
      <c r="C153" t="s">
        <v>73</v>
      </c>
      <c r="D153" t="s">
        <v>95</v>
      </c>
      <c r="S153">
        <v>14.7</v>
      </c>
      <c r="T153">
        <v>2.1</v>
      </c>
      <c r="U153">
        <v>3.6</v>
      </c>
      <c r="V153">
        <v>0.2</v>
      </c>
    </row>
    <row r="154" spans="1:26" x14ac:dyDescent="0.3">
      <c r="A154" t="s">
        <v>50</v>
      </c>
      <c r="B154" t="s">
        <v>40</v>
      </c>
      <c r="C154" t="s">
        <v>73</v>
      </c>
      <c r="D154" t="s">
        <v>75</v>
      </c>
      <c r="K154">
        <v>5.6</v>
      </c>
      <c r="L154">
        <v>2.5</v>
      </c>
      <c r="M154">
        <v>8.6</v>
      </c>
      <c r="N154">
        <v>3</v>
      </c>
    </row>
    <row r="155" spans="1:26" x14ac:dyDescent="0.3">
      <c r="A155" t="s">
        <v>50</v>
      </c>
      <c r="B155" t="s">
        <v>40</v>
      </c>
      <c r="C155" t="s">
        <v>73</v>
      </c>
      <c r="D155" t="s">
        <v>74</v>
      </c>
      <c r="E155">
        <v>17.399999999999999</v>
      </c>
      <c r="F155">
        <v>6.7</v>
      </c>
      <c r="G155">
        <v>12.7</v>
      </c>
      <c r="H155">
        <v>7.8</v>
      </c>
      <c r="I155">
        <v>16.600000000000001</v>
      </c>
      <c r="J155">
        <v>7.3</v>
      </c>
      <c r="O155">
        <v>16.899999999999999</v>
      </c>
      <c r="P155">
        <v>6.3</v>
      </c>
      <c r="Q155">
        <v>0.8</v>
      </c>
      <c r="R155">
        <v>0</v>
      </c>
    </row>
    <row r="156" spans="1:26" x14ac:dyDescent="0.3">
      <c r="A156" t="s">
        <v>51</v>
      </c>
      <c r="B156" t="s">
        <v>39</v>
      </c>
      <c r="C156" t="s">
        <v>76</v>
      </c>
      <c r="D156" t="s">
        <v>78</v>
      </c>
      <c r="W156">
        <v>28.2</v>
      </c>
      <c r="X156">
        <v>5.4</v>
      </c>
      <c r="Y156">
        <v>2</v>
      </c>
      <c r="Z156">
        <v>0.3</v>
      </c>
    </row>
    <row r="157" spans="1:26" x14ac:dyDescent="0.3">
      <c r="A157" t="s">
        <v>51</v>
      </c>
      <c r="B157" t="s">
        <v>39</v>
      </c>
      <c r="C157" t="s">
        <v>76</v>
      </c>
      <c r="D157" t="s">
        <v>77</v>
      </c>
      <c r="W157">
        <v>23.9</v>
      </c>
      <c r="X157">
        <v>3.9</v>
      </c>
      <c r="Y157">
        <v>1.8</v>
      </c>
      <c r="Z157">
        <v>0.2</v>
      </c>
    </row>
    <row r="158" spans="1:26" x14ac:dyDescent="0.3">
      <c r="A158" t="s">
        <v>51</v>
      </c>
      <c r="B158" t="s">
        <v>39</v>
      </c>
      <c r="C158" t="s">
        <v>76</v>
      </c>
      <c r="D158" t="s">
        <v>79</v>
      </c>
      <c r="W158">
        <v>17.399999999999999</v>
      </c>
      <c r="X158">
        <v>1.5</v>
      </c>
      <c r="Y158">
        <v>1.4</v>
      </c>
      <c r="Z158">
        <v>0</v>
      </c>
    </row>
    <row r="159" spans="1:26" x14ac:dyDescent="0.3">
      <c r="A159" t="s">
        <v>51</v>
      </c>
      <c r="B159" t="s">
        <v>39</v>
      </c>
      <c r="C159" t="s">
        <v>100</v>
      </c>
      <c r="D159" t="s">
        <v>101</v>
      </c>
      <c r="E159">
        <v>27.5</v>
      </c>
      <c r="F159">
        <v>11.6</v>
      </c>
      <c r="W159">
        <v>27.2</v>
      </c>
      <c r="X159">
        <v>4.5</v>
      </c>
      <c r="Y159">
        <v>0.6</v>
      </c>
      <c r="Z159">
        <v>0.4</v>
      </c>
    </row>
    <row r="160" spans="1:26" x14ac:dyDescent="0.3">
      <c r="A160" t="s">
        <v>51</v>
      </c>
      <c r="B160" t="s">
        <v>39</v>
      </c>
      <c r="C160" t="s">
        <v>73</v>
      </c>
      <c r="D160" t="s">
        <v>95</v>
      </c>
      <c r="S160">
        <v>12</v>
      </c>
      <c r="T160">
        <v>1.1000000000000001</v>
      </c>
      <c r="U160">
        <v>1</v>
      </c>
      <c r="V160">
        <v>0.1</v>
      </c>
    </row>
    <row r="161" spans="1:26" x14ac:dyDescent="0.3">
      <c r="A161" t="s">
        <v>51</v>
      </c>
      <c r="B161" t="s">
        <v>39</v>
      </c>
      <c r="C161" t="s">
        <v>73</v>
      </c>
      <c r="D161" t="s">
        <v>75</v>
      </c>
      <c r="K161">
        <v>9.1999999999999993</v>
      </c>
      <c r="L161">
        <v>1.4</v>
      </c>
      <c r="M161">
        <v>12.8</v>
      </c>
      <c r="N161">
        <v>0.5</v>
      </c>
    </row>
    <row r="162" spans="1:26" x14ac:dyDescent="0.3">
      <c r="A162" t="s">
        <v>51</v>
      </c>
      <c r="B162" t="s">
        <v>39</v>
      </c>
      <c r="C162" t="s">
        <v>73</v>
      </c>
      <c r="D162" t="s">
        <v>74</v>
      </c>
      <c r="E162">
        <v>37.299999999999997</v>
      </c>
      <c r="F162">
        <v>15.1</v>
      </c>
      <c r="G162">
        <v>29.1</v>
      </c>
      <c r="H162">
        <v>7.1</v>
      </c>
      <c r="I162">
        <v>47.4</v>
      </c>
      <c r="J162">
        <v>17.399999999999999</v>
      </c>
      <c r="O162">
        <v>9.1</v>
      </c>
      <c r="P162">
        <v>1.6</v>
      </c>
      <c r="Q162">
        <v>0.5</v>
      </c>
      <c r="R162">
        <v>0</v>
      </c>
    </row>
    <row r="163" spans="1:26" x14ac:dyDescent="0.3">
      <c r="A163" t="s">
        <v>51</v>
      </c>
      <c r="B163" t="s">
        <v>40</v>
      </c>
      <c r="C163" t="s">
        <v>76</v>
      </c>
      <c r="D163" t="s">
        <v>78</v>
      </c>
      <c r="W163">
        <v>37.1</v>
      </c>
      <c r="X163">
        <v>10.199999999999999</v>
      </c>
      <c r="Y163">
        <v>2.2000000000000002</v>
      </c>
      <c r="Z163">
        <v>0</v>
      </c>
    </row>
    <row r="164" spans="1:26" x14ac:dyDescent="0.3">
      <c r="A164" t="s">
        <v>51</v>
      </c>
      <c r="B164" t="s">
        <v>40</v>
      </c>
      <c r="C164" t="s">
        <v>76</v>
      </c>
      <c r="D164" t="s">
        <v>77</v>
      </c>
      <c r="W164">
        <v>33</v>
      </c>
      <c r="X164">
        <v>8.4</v>
      </c>
      <c r="Y164">
        <v>2.1</v>
      </c>
      <c r="Z164">
        <v>0.3</v>
      </c>
    </row>
    <row r="165" spans="1:26" x14ac:dyDescent="0.3">
      <c r="A165" t="s">
        <v>51</v>
      </c>
      <c r="B165" t="s">
        <v>40</v>
      </c>
      <c r="C165" t="s">
        <v>76</v>
      </c>
      <c r="D165" t="s">
        <v>79</v>
      </c>
      <c r="W165">
        <v>26.2</v>
      </c>
      <c r="X165">
        <v>5.5</v>
      </c>
      <c r="Y165">
        <v>2</v>
      </c>
      <c r="Z165">
        <v>0.7</v>
      </c>
    </row>
    <row r="166" spans="1:26" x14ac:dyDescent="0.3">
      <c r="A166" t="s">
        <v>51</v>
      </c>
      <c r="B166" t="s">
        <v>40</v>
      </c>
      <c r="C166" t="s">
        <v>100</v>
      </c>
      <c r="D166" t="s">
        <v>101</v>
      </c>
      <c r="E166">
        <v>22.2</v>
      </c>
      <c r="F166">
        <v>5.3</v>
      </c>
      <c r="W166">
        <v>28.6</v>
      </c>
      <c r="X166">
        <v>5.4</v>
      </c>
      <c r="Y166">
        <v>0.4</v>
      </c>
      <c r="Z166">
        <v>0.2</v>
      </c>
    </row>
    <row r="167" spans="1:26" x14ac:dyDescent="0.3">
      <c r="A167" t="s">
        <v>51</v>
      </c>
      <c r="B167" t="s">
        <v>40</v>
      </c>
      <c r="C167" t="s">
        <v>73</v>
      </c>
      <c r="D167" t="s">
        <v>95</v>
      </c>
      <c r="S167">
        <v>10.6</v>
      </c>
      <c r="T167">
        <v>1.7</v>
      </c>
      <c r="U167">
        <v>0.8</v>
      </c>
      <c r="V167">
        <v>0.1</v>
      </c>
    </row>
    <row r="168" spans="1:26" x14ac:dyDescent="0.3">
      <c r="A168" t="s">
        <v>51</v>
      </c>
      <c r="B168" t="s">
        <v>40</v>
      </c>
      <c r="C168" t="s">
        <v>73</v>
      </c>
      <c r="D168" t="s">
        <v>75</v>
      </c>
      <c r="K168">
        <v>4.2</v>
      </c>
      <c r="L168">
        <v>0.1</v>
      </c>
      <c r="M168">
        <v>12.2</v>
      </c>
      <c r="N168">
        <v>1.6</v>
      </c>
    </row>
    <row r="169" spans="1:26" x14ac:dyDescent="0.3">
      <c r="A169" t="s">
        <v>51</v>
      </c>
      <c r="B169" t="s">
        <v>40</v>
      </c>
      <c r="C169" t="s">
        <v>73</v>
      </c>
      <c r="D169" t="s">
        <v>74</v>
      </c>
      <c r="E169">
        <v>35.4</v>
      </c>
      <c r="F169">
        <v>13.5</v>
      </c>
      <c r="G169">
        <v>29.1</v>
      </c>
      <c r="H169">
        <v>5.8</v>
      </c>
      <c r="I169">
        <v>39.6</v>
      </c>
      <c r="J169">
        <v>14.1</v>
      </c>
      <c r="O169">
        <v>10.6</v>
      </c>
      <c r="P169">
        <v>0.8</v>
      </c>
      <c r="Q169">
        <v>0.2</v>
      </c>
      <c r="R169">
        <v>0</v>
      </c>
    </row>
    <row r="170" spans="1:26" x14ac:dyDescent="0.3">
      <c r="A170" t="s">
        <v>52</v>
      </c>
      <c r="B170" t="s">
        <v>39</v>
      </c>
      <c r="C170" t="s">
        <v>76</v>
      </c>
      <c r="D170" t="s">
        <v>78</v>
      </c>
      <c r="W170">
        <v>25.1</v>
      </c>
      <c r="X170">
        <v>11.2</v>
      </c>
      <c r="Y170">
        <v>6.3</v>
      </c>
      <c r="Z170">
        <v>1.1000000000000001</v>
      </c>
    </row>
    <row r="171" spans="1:26" x14ac:dyDescent="0.3">
      <c r="A171" t="s">
        <v>52</v>
      </c>
      <c r="B171" t="s">
        <v>39</v>
      </c>
      <c r="C171" t="s">
        <v>76</v>
      </c>
      <c r="D171" t="s">
        <v>77</v>
      </c>
      <c r="W171">
        <v>20.9</v>
      </c>
      <c r="X171">
        <v>7.8</v>
      </c>
      <c r="Y171">
        <v>8.3000000000000007</v>
      </c>
      <c r="Z171">
        <v>2.8</v>
      </c>
    </row>
    <row r="172" spans="1:26" x14ac:dyDescent="0.3">
      <c r="A172" t="s">
        <v>52</v>
      </c>
      <c r="B172" t="s">
        <v>39</v>
      </c>
      <c r="C172" t="s">
        <v>76</v>
      </c>
      <c r="D172" t="s">
        <v>79</v>
      </c>
      <c r="W172">
        <v>15.6</v>
      </c>
      <c r="X172">
        <v>3.6</v>
      </c>
      <c r="Y172">
        <v>10.9</v>
      </c>
      <c r="Z172">
        <v>5</v>
      </c>
    </row>
    <row r="173" spans="1:26" x14ac:dyDescent="0.3">
      <c r="A173" t="s">
        <v>52</v>
      </c>
      <c r="B173" t="s">
        <v>39</v>
      </c>
      <c r="C173" t="s">
        <v>100</v>
      </c>
      <c r="D173" t="s">
        <v>101</v>
      </c>
      <c r="E173">
        <v>20.2</v>
      </c>
      <c r="F173">
        <v>4.3</v>
      </c>
      <c r="W173">
        <v>26.1</v>
      </c>
      <c r="X173">
        <v>7</v>
      </c>
      <c r="Y173">
        <v>4.3</v>
      </c>
      <c r="Z173">
        <v>0.6</v>
      </c>
    </row>
    <row r="174" spans="1:26" x14ac:dyDescent="0.3">
      <c r="A174" t="s">
        <v>52</v>
      </c>
      <c r="B174" t="s">
        <v>39</v>
      </c>
      <c r="C174" t="s">
        <v>73</v>
      </c>
      <c r="D174" t="s">
        <v>95</v>
      </c>
      <c r="S174">
        <v>4.3</v>
      </c>
      <c r="T174">
        <v>0.3</v>
      </c>
      <c r="U174">
        <v>4</v>
      </c>
      <c r="V174">
        <v>0.1</v>
      </c>
    </row>
    <row r="175" spans="1:26" x14ac:dyDescent="0.3">
      <c r="A175" t="s">
        <v>52</v>
      </c>
      <c r="B175" t="s">
        <v>39</v>
      </c>
      <c r="C175" t="s">
        <v>73</v>
      </c>
      <c r="D175" t="s">
        <v>75</v>
      </c>
      <c r="K175">
        <v>6.3</v>
      </c>
      <c r="L175">
        <v>1.7</v>
      </c>
      <c r="M175">
        <v>9.5</v>
      </c>
      <c r="N175">
        <v>1.7</v>
      </c>
    </row>
    <row r="176" spans="1:26" x14ac:dyDescent="0.3">
      <c r="A176" t="s">
        <v>52</v>
      </c>
      <c r="B176" t="s">
        <v>39</v>
      </c>
      <c r="C176" t="s">
        <v>73</v>
      </c>
      <c r="D176" t="s">
        <v>74</v>
      </c>
      <c r="E176">
        <v>33.1</v>
      </c>
      <c r="F176">
        <v>12.9</v>
      </c>
      <c r="G176">
        <v>18.5</v>
      </c>
      <c r="H176">
        <v>3.6</v>
      </c>
      <c r="I176">
        <v>33.9</v>
      </c>
      <c r="J176">
        <v>10</v>
      </c>
      <c r="O176">
        <v>5.6</v>
      </c>
      <c r="P176">
        <v>1.8</v>
      </c>
      <c r="Q176">
        <v>1.1000000000000001</v>
      </c>
      <c r="R176">
        <v>0</v>
      </c>
    </row>
    <row r="177" spans="1:26" x14ac:dyDescent="0.3">
      <c r="A177" t="s">
        <v>52</v>
      </c>
      <c r="B177" t="s">
        <v>40</v>
      </c>
      <c r="C177" t="s">
        <v>76</v>
      </c>
      <c r="D177" t="s">
        <v>78</v>
      </c>
      <c r="W177">
        <v>35.1</v>
      </c>
      <c r="X177">
        <v>9.3000000000000007</v>
      </c>
      <c r="Y177">
        <v>6.8</v>
      </c>
      <c r="Z177">
        <v>1</v>
      </c>
    </row>
    <row r="178" spans="1:26" x14ac:dyDescent="0.3">
      <c r="A178" t="s">
        <v>52</v>
      </c>
      <c r="B178" t="s">
        <v>40</v>
      </c>
      <c r="C178" t="s">
        <v>76</v>
      </c>
      <c r="D178" t="s">
        <v>77</v>
      </c>
      <c r="W178">
        <v>33.700000000000003</v>
      </c>
      <c r="X178">
        <v>10.199999999999999</v>
      </c>
      <c r="Y178">
        <v>6.5</v>
      </c>
      <c r="Z178">
        <v>1.4</v>
      </c>
    </row>
    <row r="179" spans="1:26" x14ac:dyDescent="0.3">
      <c r="A179" t="s">
        <v>52</v>
      </c>
      <c r="B179" t="s">
        <v>40</v>
      </c>
      <c r="C179" t="s">
        <v>76</v>
      </c>
      <c r="D179" t="s">
        <v>79</v>
      </c>
      <c r="W179">
        <v>32.299999999999997</v>
      </c>
      <c r="X179">
        <v>11.1</v>
      </c>
      <c r="Y179">
        <v>6.1</v>
      </c>
      <c r="Z179">
        <v>1.8</v>
      </c>
    </row>
    <row r="180" spans="1:26" x14ac:dyDescent="0.3">
      <c r="A180" t="s">
        <v>52</v>
      </c>
      <c r="B180" t="s">
        <v>40</v>
      </c>
      <c r="C180" t="s">
        <v>100</v>
      </c>
      <c r="D180" t="s">
        <v>101</v>
      </c>
      <c r="E180">
        <v>22.8</v>
      </c>
      <c r="F180">
        <v>4.7</v>
      </c>
      <c r="W180">
        <v>30.3</v>
      </c>
      <c r="X180">
        <v>6.4</v>
      </c>
      <c r="Y180">
        <v>3.3</v>
      </c>
      <c r="Z180">
        <v>1.6</v>
      </c>
    </row>
    <row r="181" spans="1:26" x14ac:dyDescent="0.3">
      <c r="A181" t="s">
        <v>52</v>
      </c>
      <c r="B181" t="s">
        <v>40</v>
      </c>
      <c r="C181" t="s">
        <v>73</v>
      </c>
      <c r="D181" t="s">
        <v>95</v>
      </c>
      <c r="S181">
        <v>3.2</v>
      </c>
      <c r="T181">
        <v>0.1</v>
      </c>
      <c r="U181">
        <v>8.3000000000000007</v>
      </c>
      <c r="V181">
        <v>0.6</v>
      </c>
    </row>
    <row r="182" spans="1:26" x14ac:dyDescent="0.3">
      <c r="A182" t="s">
        <v>52</v>
      </c>
      <c r="B182" t="s">
        <v>40</v>
      </c>
      <c r="C182" t="s">
        <v>73</v>
      </c>
      <c r="D182" t="s">
        <v>75</v>
      </c>
      <c r="K182">
        <v>1.8</v>
      </c>
      <c r="L182">
        <v>0.2</v>
      </c>
      <c r="M182">
        <v>8.1999999999999993</v>
      </c>
      <c r="N182">
        <v>0.9</v>
      </c>
    </row>
    <row r="183" spans="1:26" x14ac:dyDescent="0.3">
      <c r="A183" t="s">
        <v>52</v>
      </c>
      <c r="B183" t="s">
        <v>40</v>
      </c>
      <c r="C183" t="s">
        <v>73</v>
      </c>
      <c r="D183" t="s">
        <v>74</v>
      </c>
      <c r="E183">
        <v>31.9</v>
      </c>
      <c r="F183">
        <v>12</v>
      </c>
      <c r="G183">
        <v>20.2</v>
      </c>
      <c r="H183">
        <v>5.6</v>
      </c>
      <c r="I183">
        <v>30.7</v>
      </c>
      <c r="J183">
        <v>8.9</v>
      </c>
      <c r="O183">
        <v>3.7</v>
      </c>
      <c r="P183">
        <v>0.4</v>
      </c>
      <c r="Q183">
        <v>4.9000000000000004</v>
      </c>
      <c r="R183">
        <v>0.6</v>
      </c>
    </row>
    <row r="184" spans="1:26" x14ac:dyDescent="0.3">
      <c r="A184" t="s">
        <v>53</v>
      </c>
      <c r="B184" t="s">
        <v>39</v>
      </c>
      <c r="C184" t="s">
        <v>76</v>
      </c>
      <c r="D184" t="s">
        <v>78</v>
      </c>
      <c r="W184">
        <v>20</v>
      </c>
      <c r="X184">
        <v>3.3</v>
      </c>
      <c r="Y184">
        <v>9.9</v>
      </c>
      <c r="Z184">
        <v>2.4</v>
      </c>
    </row>
    <row r="185" spans="1:26" x14ac:dyDescent="0.3">
      <c r="A185" t="s">
        <v>53</v>
      </c>
      <c r="B185" t="s">
        <v>39</v>
      </c>
      <c r="C185" t="s">
        <v>76</v>
      </c>
      <c r="D185" t="s">
        <v>77</v>
      </c>
      <c r="W185">
        <v>15.5</v>
      </c>
      <c r="X185">
        <v>3.3</v>
      </c>
      <c r="Y185">
        <v>9.6</v>
      </c>
      <c r="Z185">
        <v>2.4</v>
      </c>
    </row>
    <row r="186" spans="1:26" x14ac:dyDescent="0.3">
      <c r="A186" t="s">
        <v>53</v>
      </c>
      <c r="B186" t="s">
        <v>39</v>
      </c>
      <c r="C186" t="s">
        <v>76</v>
      </c>
      <c r="D186" t="s">
        <v>79</v>
      </c>
      <c r="W186">
        <v>9.5</v>
      </c>
      <c r="X186">
        <v>3.2</v>
      </c>
      <c r="Y186">
        <v>9.1999999999999993</v>
      </c>
      <c r="Z186">
        <v>2.5</v>
      </c>
    </row>
    <row r="187" spans="1:26" x14ac:dyDescent="0.3">
      <c r="A187" t="s">
        <v>53</v>
      </c>
      <c r="B187" t="s">
        <v>39</v>
      </c>
      <c r="C187" t="s">
        <v>100</v>
      </c>
      <c r="D187" t="s">
        <v>101</v>
      </c>
      <c r="E187">
        <v>11.6</v>
      </c>
      <c r="F187">
        <v>1.7</v>
      </c>
      <c r="W187">
        <v>13.8</v>
      </c>
      <c r="X187">
        <v>2.7</v>
      </c>
      <c r="Y187">
        <v>8.3000000000000007</v>
      </c>
      <c r="Z187">
        <v>1.9</v>
      </c>
    </row>
    <row r="188" spans="1:26" x14ac:dyDescent="0.3">
      <c r="A188" t="s">
        <v>53</v>
      </c>
      <c r="B188" t="s">
        <v>39</v>
      </c>
      <c r="C188" t="s">
        <v>73</v>
      </c>
      <c r="D188" t="s">
        <v>95</v>
      </c>
      <c r="S188">
        <v>13.7</v>
      </c>
      <c r="T188">
        <v>1.8</v>
      </c>
      <c r="U188">
        <v>0.7</v>
      </c>
      <c r="V188">
        <v>0</v>
      </c>
    </row>
    <row r="189" spans="1:26" x14ac:dyDescent="0.3">
      <c r="A189" t="s">
        <v>53</v>
      </c>
      <c r="B189" t="s">
        <v>39</v>
      </c>
      <c r="C189" t="s">
        <v>73</v>
      </c>
      <c r="D189" t="s">
        <v>75</v>
      </c>
      <c r="K189">
        <v>1.7</v>
      </c>
      <c r="L189">
        <v>0.5</v>
      </c>
      <c r="M189">
        <v>3.6</v>
      </c>
      <c r="N189">
        <v>0.5</v>
      </c>
    </row>
    <row r="190" spans="1:26" x14ac:dyDescent="0.3">
      <c r="A190" t="s">
        <v>53</v>
      </c>
      <c r="B190" t="s">
        <v>39</v>
      </c>
      <c r="C190" t="s">
        <v>73</v>
      </c>
      <c r="D190" t="s">
        <v>74</v>
      </c>
      <c r="E190">
        <v>20.399999999999999</v>
      </c>
      <c r="F190">
        <v>4.2</v>
      </c>
      <c r="G190">
        <v>10.8</v>
      </c>
      <c r="H190">
        <v>2.7</v>
      </c>
      <c r="I190">
        <v>17.100000000000001</v>
      </c>
      <c r="J190">
        <v>4.5</v>
      </c>
      <c r="O190">
        <v>6.7</v>
      </c>
      <c r="P190">
        <v>0.9</v>
      </c>
      <c r="Q190">
        <v>1</v>
      </c>
      <c r="R190">
        <v>0.4</v>
      </c>
    </row>
    <row r="191" spans="1:26" x14ac:dyDescent="0.3">
      <c r="A191" t="s">
        <v>53</v>
      </c>
      <c r="B191" t="s">
        <v>40</v>
      </c>
      <c r="C191" t="s">
        <v>76</v>
      </c>
      <c r="D191" t="s">
        <v>78</v>
      </c>
      <c r="W191">
        <v>20.7</v>
      </c>
      <c r="X191">
        <v>8.3000000000000007</v>
      </c>
      <c r="Y191">
        <v>8.8000000000000007</v>
      </c>
      <c r="Z191">
        <v>1.3</v>
      </c>
    </row>
    <row r="192" spans="1:26" x14ac:dyDescent="0.3">
      <c r="A192" t="s">
        <v>53</v>
      </c>
      <c r="B192" t="s">
        <v>40</v>
      </c>
      <c r="C192" t="s">
        <v>76</v>
      </c>
      <c r="D192" t="s">
        <v>77</v>
      </c>
      <c r="W192">
        <v>24.8</v>
      </c>
      <c r="X192">
        <v>8.6999999999999993</v>
      </c>
      <c r="Y192">
        <v>9.3000000000000007</v>
      </c>
      <c r="Z192">
        <v>2.2000000000000002</v>
      </c>
    </row>
    <row r="193" spans="1:26" x14ac:dyDescent="0.3">
      <c r="A193" t="s">
        <v>53</v>
      </c>
      <c r="B193" t="s">
        <v>40</v>
      </c>
      <c r="C193" t="s">
        <v>76</v>
      </c>
      <c r="D193" t="s">
        <v>79</v>
      </c>
      <c r="W193">
        <v>30.2</v>
      </c>
      <c r="X193">
        <v>9.1</v>
      </c>
      <c r="Y193">
        <v>10</v>
      </c>
      <c r="Z193">
        <v>3.5</v>
      </c>
    </row>
    <row r="194" spans="1:26" x14ac:dyDescent="0.3">
      <c r="A194" t="s">
        <v>53</v>
      </c>
      <c r="B194" t="s">
        <v>40</v>
      </c>
      <c r="C194" t="s">
        <v>100</v>
      </c>
      <c r="D194" t="s">
        <v>101</v>
      </c>
      <c r="E194">
        <v>10.7</v>
      </c>
      <c r="F194">
        <v>0.5</v>
      </c>
      <c r="W194">
        <v>18.5</v>
      </c>
      <c r="X194">
        <v>5.0999999999999996</v>
      </c>
      <c r="Y194">
        <v>10.7</v>
      </c>
      <c r="Z194">
        <v>6</v>
      </c>
    </row>
    <row r="195" spans="1:26" x14ac:dyDescent="0.3">
      <c r="A195" t="s">
        <v>53</v>
      </c>
      <c r="B195" t="s">
        <v>40</v>
      </c>
      <c r="C195" t="s">
        <v>73</v>
      </c>
      <c r="D195" t="s">
        <v>95</v>
      </c>
      <c r="S195">
        <v>17.5</v>
      </c>
      <c r="T195">
        <v>2.4</v>
      </c>
      <c r="U195">
        <v>0.4</v>
      </c>
      <c r="V195">
        <v>0</v>
      </c>
    </row>
    <row r="196" spans="1:26" x14ac:dyDescent="0.3">
      <c r="A196" t="s">
        <v>53</v>
      </c>
      <c r="B196" t="s">
        <v>40</v>
      </c>
      <c r="C196" t="s">
        <v>73</v>
      </c>
      <c r="D196" t="s">
        <v>75</v>
      </c>
      <c r="K196">
        <v>1.7</v>
      </c>
      <c r="L196">
        <v>1.2</v>
      </c>
      <c r="M196">
        <v>4.3</v>
      </c>
      <c r="N196">
        <v>0.4</v>
      </c>
    </row>
    <row r="197" spans="1:26" x14ac:dyDescent="0.3">
      <c r="A197" t="s">
        <v>53</v>
      </c>
      <c r="B197" t="s">
        <v>40</v>
      </c>
      <c r="C197" t="s">
        <v>73</v>
      </c>
      <c r="D197" t="s">
        <v>74</v>
      </c>
      <c r="E197">
        <v>20.6</v>
      </c>
      <c r="F197">
        <v>6.1</v>
      </c>
      <c r="G197">
        <v>14.2</v>
      </c>
      <c r="H197">
        <v>2.7</v>
      </c>
      <c r="I197">
        <v>20.2</v>
      </c>
      <c r="J197">
        <v>1.9</v>
      </c>
      <c r="O197">
        <v>5</v>
      </c>
      <c r="P197">
        <v>1.4</v>
      </c>
      <c r="Q197">
        <v>1</v>
      </c>
      <c r="R197">
        <v>0.2</v>
      </c>
    </row>
    <row r="198" spans="1:26" x14ac:dyDescent="0.3">
      <c r="A198" t="s">
        <v>54</v>
      </c>
      <c r="B198" t="s">
        <v>39</v>
      </c>
      <c r="C198" t="s">
        <v>76</v>
      </c>
      <c r="D198" t="s">
        <v>78</v>
      </c>
      <c r="W198">
        <v>16.600000000000001</v>
      </c>
      <c r="X198">
        <v>3.6</v>
      </c>
      <c r="Y198">
        <v>7.9</v>
      </c>
      <c r="Z198">
        <v>1.3</v>
      </c>
    </row>
    <row r="199" spans="1:26" x14ac:dyDescent="0.3">
      <c r="A199" t="s">
        <v>54</v>
      </c>
      <c r="B199" t="s">
        <v>39</v>
      </c>
      <c r="C199" t="s">
        <v>76</v>
      </c>
      <c r="D199" t="s">
        <v>77</v>
      </c>
      <c r="W199">
        <v>11.4</v>
      </c>
      <c r="X199">
        <v>2.1</v>
      </c>
      <c r="Y199">
        <v>8.5</v>
      </c>
      <c r="Z199">
        <v>1.6</v>
      </c>
    </row>
    <row r="200" spans="1:26" x14ac:dyDescent="0.3">
      <c r="A200" t="s">
        <v>54</v>
      </c>
      <c r="B200" t="s">
        <v>39</v>
      </c>
      <c r="C200" t="s">
        <v>76</v>
      </c>
      <c r="D200" t="s">
        <v>79</v>
      </c>
      <c r="W200">
        <v>4.5999999999999996</v>
      </c>
      <c r="X200">
        <v>0.1</v>
      </c>
      <c r="Y200">
        <v>9.3000000000000007</v>
      </c>
      <c r="Z200">
        <v>2.1</v>
      </c>
    </row>
    <row r="201" spans="1:26" x14ac:dyDescent="0.3">
      <c r="A201" t="s">
        <v>54</v>
      </c>
      <c r="B201" t="s">
        <v>39</v>
      </c>
      <c r="C201" t="s">
        <v>100</v>
      </c>
      <c r="D201" t="s">
        <v>101</v>
      </c>
      <c r="E201">
        <v>13.1</v>
      </c>
      <c r="F201">
        <v>5.3</v>
      </c>
      <c r="W201">
        <v>15.7</v>
      </c>
      <c r="X201">
        <v>6.4</v>
      </c>
      <c r="Y201">
        <v>8.4</v>
      </c>
      <c r="Z201">
        <v>2.6</v>
      </c>
    </row>
    <row r="202" spans="1:26" x14ac:dyDescent="0.3">
      <c r="A202" t="s">
        <v>54</v>
      </c>
      <c r="B202" t="s">
        <v>39</v>
      </c>
      <c r="C202" t="s">
        <v>73</v>
      </c>
      <c r="D202" t="s">
        <v>95</v>
      </c>
      <c r="S202">
        <v>17.399999999999999</v>
      </c>
      <c r="T202">
        <v>1.2</v>
      </c>
      <c r="U202">
        <v>1.1000000000000001</v>
      </c>
      <c r="V202">
        <v>0</v>
      </c>
    </row>
    <row r="203" spans="1:26" x14ac:dyDescent="0.3">
      <c r="A203" t="s">
        <v>54</v>
      </c>
      <c r="B203" t="s">
        <v>39</v>
      </c>
      <c r="C203" t="s">
        <v>73</v>
      </c>
      <c r="D203" t="s">
        <v>75</v>
      </c>
      <c r="K203">
        <v>6.4</v>
      </c>
      <c r="L203">
        <v>2.6</v>
      </c>
      <c r="M203">
        <v>8.8000000000000007</v>
      </c>
      <c r="N203">
        <v>3.4</v>
      </c>
    </row>
    <row r="204" spans="1:26" x14ac:dyDescent="0.3">
      <c r="A204" t="s">
        <v>54</v>
      </c>
      <c r="B204" t="s">
        <v>39</v>
      </c>
      <c r="C204" t="s">
        <v>73</v>
      </c>
      <c r="D204" t="s">
        <v>74</v>
      </c>
      <c r="E204">
        <v>13.8</v>
      </c>
      <c r="F204">
        <v>5.0999999999999996</v>
      </c>
      <c r="G204">
        <v>16.7</v>
      </c>
      <c r="H204">
        <v>6.1</v>
      </c>
      <c r="I204">
        <v>10.1</v>
      </c>
      <c r="J204">
        <v>2.8</v>
      </c>
      <c r="O204">
        <v>24.8</v>
      </c>
      <c r="P204">
        <v>5.8</v>
      </c>
      <c r="Q204">
        <v>0.7</v>
      </c>
      <c r="R204">
        <v>0</v>
      </c>
    </row>
    <row r="205" spans="1:26" x14ac:dyDescent="0.3">
      <c r="A205" t="s">
        <v>54</v>
      </c>
      <c r="B205" t="s">
        <v>40</v>
      </c>
      <c r="C205" t="s">
        <v>76</v>
      </c>
      <c r="D205" t="s">
        <v>78</v>
      </c>
      <c r="W205">
        <v>19</v>
      </c>
      <c r="X205">
        <v>6.5</v>
      </c>
      <c r="Y205">
        <v>12.1</v>
      </c>
      <c r="Z205">
        <v>2.1</v>
      </c>
    </row>
    <row r="206" spans="1:26" x14ac:dyDescent="0.3">
      <c r="A206" t="s">
        <v>54</v>
      </c>
      <c r="B206" t="s">
        <v>40</v>
      </c>
      <c r="C206" t="s">
        <v>76</v>
      </c>
      <c r="D206" t="s">
        <v>77</v>
      </c>
      <c r="W206">
        <v>15.4</v>
      </c>
      <c r="X206">
        <v>6</v>
      </c>
      <c r="Y206">
        <v>8.6999999999999993</v>
      </c>
      <c r="Z206">
        <v>1.6</v>
      </c>
    </row>
    <row r="207" spans="1:26" x14ac:dyDescent="0.3">
      <c r="A207" t="s">
        <v>54</v>
      </c>
      <c r="B207" t="s">
        <v>40</v>
      </c>
      <c r="C207" t="s">
        <v>76</v>
      </c>
      <c r="D207" t="s">
        <v>79</v>
      </c>
      <c r="W207">
        <v>11</v>
      </c>
      <c r="X207">
        <v>5.4</v>
      </c>
      <c r="Y207">
        <v>4.4000000000000004</v>
      </c>
      <c r="Z207">
        <v>1.1000000000000001</v>
      </c>
    </row>
    <row r="208" spans="1:26" x14ac:dyDescent="0.3">
      <c r="A208" t="s">
        <v>54</v>
      </c>
      <c r="B208" t="s">
        <v>40</v>
      </c>
      <c r="C208" t="s">
        <v>100</v>
      </c>
      <c r="D208" t="s">
        <v>101</v>
      </c>
      <c r="E208">
        <v>13.5</v>
      </c>
      <c r="F208">
        <v>4.3</v>
      </c>
      <c r="W208">
        <v>17.600000000000001</v>
      </c>
      <c r="X208">
        <v>7.1</v>
      </c>
      <c r="Y208">
        <v>9.5</v>
      </c>
      <c r="Z208">
        <v>4.3</v>
      </c>
    </row>
    <row r="209" spans="1:26" x14ac:dyDescent="0.3">
      <c r="A209" t="s">
        <v>54</v>
      </c>
      <c r="B209" t="s">
        <v>40</v>
      </c>
      <c r="C209" t="s">
        <v>73</v>
      </c>
      <c r="D209" t="s">
        <v>95</v>
      </c>
      <c r="S209">
        <v>14.7</v>
      </c>
      <c r="T209">
        <v>2.1</v>
      </c>
      <c r="U209">
        <v>3.6</v>
      </c>
      <c r="V209">
        <v>0.2</v>
      </c>
    </row>
    <row r="210" spans="1:26" x14ac:dyDescent="0.3">
      <c r="A210" t="s">
        <v>54</v>
      </c>
      <c r="B210" t="s">
        <v>40</v>
      </c>
      <c r="C210" t="s">
        <v>73</v>
      </c>
      <c r="D210" t="s">
        <v>75</v>
      </c>
      <c r="K210">
        <v>5.6</v>
      </c>
      <c r="L210">
        <v>2.5</v>
      </c>
      <c r="M210">
        <v>8.6</v>
      </c>
      <c r="N210">
        <v>3</v>
      </c>
    </row>
    <row r="211" spans="1:26" x14ac:dyDescent="0.3">
      <c r="A211" t="s">
        <v>54</v>
      </c>
      <c r="B211" t="s">
        <v>40</v>
      </c>
      <c r="C211" t="s">
        <v>73</v>
      </c>
      <c r="D211" t="s">
        <v>74</v>
      </c>
      <c r="E211">
        <v>17.399999999999999</v>
      </c>
      <c r="F211">
        <v>6.7</v>
      </c>
      <c r="G211">
        <v>12.7</v>
      </c>
      <c r="H211">
        <v>7.8</v>
      </c>
      <c r="I211">
        <v>16.600000000000001</v>
      </c>
      <c r="J211">
        <v>7.3</v>
      </c>
      <c r="O211">
        <v>16.899999999999999</v>
      </c>
      <c r="P211">
        <v>6.3</v>
      </c>
      <c r="Q211">
        <v>0.8</v>
      </c>
      <c r="R211">
        <v>0</v>
      </c>
    </row>
    <row r="212" spans="1:26" x14ac:dyDescent="0.3">
      <c r="A212" t="s">
        <v>55</v>
      </c>
      <c r="B212" t="s">
        <v>39</v>
      </c>
      <c r="C212" t="s">
        <v>76</v>
      </c>
      <c r="D212" t="s">
        <v>78</v>
      </c>
      <c r="W212">
        <v>29.7</v>
      </c>
      <c r="X212">
        <v>9.1</v>
      </c>
      <c r="Y212">
        <v>1.6</v>
      </c>
      <c r="Z212">
        <v>0.2</v>
      </c>
    </row>
    <row r="213" spans="1:26" x14ac:dyDescent="0.3">
      <c r="A213" t="s">
        <v>55</v>
      </c>
      <c r="B213" t="s">
        <v>39</v>
      </c>
      <c r="C213" t="s">
        <v>76</v>
      </c>
      <c r="D213" t="s">
        <v>77</v>
      </c>
      <c r="W213">
        <v>25.5</v>
      </c>
      <c r="X213">
        <v>5.5</v>
      </c>
      <c r="Y213">
        <v>1.7</v>
      </c>
      <c r="Z213">
        <v>0.2</v>
      </c>
    </row>
    <row r="214" spans="1:26" x14ac:dyDescent="0.3">
      <c r="A214" t="s">
        <v>55</v>
      </c>
      <c r="B214" t="s">
        <v>39</v>
      </c>
      <c r="C214" t="s">
        <v>76</v>
      </c>
      <c r="D214" t="s">
        <v>79</v>
      </c>
      <c r="W214">
        <v>21.1</v>
      </c>
      <c r="X214">
        <v>1.7</v>
      </c>
      <c r="Y214">
        <v>1.8</v>
      </c>
      <c r="Z214">
        <v>0.2</v>
      </c>
    </row>
    <row r="215" spans="1:26" x14ac:dyDescent="0.3">
      <c r="A215" t="s">
        <v>55</v>
      </c>
      <c r="B215" t="s">
        <v>39</v>
      </c>
      <c r="C215" t="s">
        <v>100</v>
      </c>
      <c r="D215" t="s">
        <v>101</v>
      </c>
      <c r="E215">
        <v>18.3</v>
      </c>
      <c r="F215">
        <v>3.7</v>
      </c>
      <c r="W215">
        <v>15.1</v>
      </c>
      <c r="X215">
        <v>3.8</v>
      </c>
      <c r="Y215">
        <v>1.1000000000000001</v>
      </c>
      <c r="Z215">
        <v>0.3</v>
      </c>
    </row>
    <row r="216" spans="1:26" x14ac:dyDescent="0.3">
      <c r="A216" t="s">
        <v>55</v>
      </c>
      <c r="B216" t="s">
        <v>39</v>
      </c>
      <c r="C216" t="s">
        <v>73</v>
      </c>
      <c r="D216" t="s">
        <v>95</v>
      </c>
      <c r="S216">
        <v>14.9</v>
      </c>
      <c r="T216">
        <v>5.3</v>
      </c>
      <c r="U216">
        <v>0.3</v>
      </c>
      <c r="V216">
        <v>0</v>
      </c>
    </row>
    <row r="217" spans="1:26" x14ac:dyDescent="0.3">
      <c r="A217" t="s">
        <v>55</v>
      </c>
      <c r="B217" t="s">
        <v>39</v>
      </c>
      <c r="C217" t="s">
        <v>73</v>
      </c>
      <c r="D217" t="s">
        <v>75</v>
      </c>
      <c r="K217">
        <v>7.7</v>
      </c>
      <c r="L217">
        <v>2.5</v>
      </c>
      <c r="M217">
        <v>12.9</v>
      </c>
      <c r="N217">
        <v>5.6</v>
      </c>
    </row>
    <row r="218" spans="1:26" x14ac:dyDescent="0.3">
      <c r="A218" t="s">
        <v>55</v>
      </c>
      <c r="B218" t="s">
        <v>39</v>
      </c>
      <c r="C218" t="s">
        <v>73</v>
      </c>
      <c r="D218" t="s">
        <v>74</v>
      </c>
      <c r="E218">
        <v>38.5</v>
      </c>
      <c r="F218">
        <v>11.5</v>
      </c>
      <c r="G218">
        <v>17.2</v>
      </c>
      <c r="H218">
        <v>4.9000000000000004</v>
      </c>
      <c r="I218">
        <v>37.4</v>
      </c>
      <c r="J218">
        <v>14.3</v>
      </c>
      <c r="O218">
        <v>10</v>
      </c>
      <c r="P218">
        <v>4.0999999999999996</v>
      </c>
      <c r="Q218">
        <v>0</v>
      </c>
      <c r="R218">
        <v>0</v>
      </c>
    </row>
    <row r="219" spans="1:26" x14ac:dyDescent="0.3">
      <c r="A219" t="s">
        <v>55</v>
      </c>
      <c r="B219" t="s">
        <v>40</v>
      </c>
      <c r="C219" t="s">
        <v>76</v>
      </c>
      <c r="D219" t="s">
        <v>78</v>
      </c>
      <c r="W219">
        <v>41.1</v>
      </c>
      <c r="X219">
        <v>12.3</v>
      </c>
      <c r="Y219">
        <v>1.4</v>
      </c>
      <c r="Z219">
        <v>0.4</v>
      </c>
    </row>
    <row r="220" spans="1:26" x14ac:dyDescent="0.3">
      <c r="A220" t="s">
        <v>55</v>
      </c>
      <c r="B220" t="s">
        <v>40</v>
      </c>
      <c r="C220" t="s">
        <v>76</v>
      </c>
      <c r="D220" t="s">
        <v>77</v>
      </c>
      <c r="W220">
        <v>38.5</v>
      </c>
      <c r="X220">
        <v>11.2</v>
      </c>
      <c r="Y220">
        <v>1.6</v>
      </c>
      <c r="Z220">
        <v>0.4</v>
      </c>
    </row>
    <row r="221" spans="1:26" x14ac:dyDescent="0.3">
      <c r="A221" t="s">
        <v>55</v>
      </c>
      <c r="B221" t="s">
        <v>40</v>
      </c>
      <c r="C221" t="s">
        <v>76</v>
      </c>
      <c r="D221" t="s">
        <v>79</v>
      </c>
      <c r="W221">
        <v>34.5</v>
      </c>
      <c r="X221">
        <v>9.5</v>
      </c>
      <c r="Y221">
        <v>1.9</v>
      </c>
      <c r="Z221">
        <v>0.3</v>
      </c>
    </row>
    <row r="222" spans="1:26" x14ac:dyDescent="0.3">
      <c r="A222" t="s">
        <v>55</v>
      </c>
      <c r="B222" t="s">
        <v>40</v>
      </c>
      <c r="C222" t="s">
        <v>100</v>
      </c>
      <c r="D222" t="s">
        <v>101</v>
      </c>
      <c r="E222">
        <v>24.1</v>
      </c>
      <c r="F222">
        <v>6.9</v>
      </c>
      <c r="W222">
        <v>28.7</v>
      </c>
      <c r="X222">
        <v>6.9</v>
      </c>
      <c r="Y222">
        <v>1.8</v>
      </c>
      <c r="Z222">
        <v>1.1000000000000001</v>
      </c>
    </row>
    <row r="223" spans="1:26" x14ac:dyDescent="0.3">
      <c r="A223" t="s">
        <v>55</v>
      </c>
      <c r="B223" t="s">
        <v>40</v>
      </c>
      <c r="C223" t="s">
        <v>73</v>
      </c>
      <c r="D223" t="s">
        <v>95</v>
      </c>
      <c r="S223">
        <v>12</v>
      </c>
      <c r="T223">
        <v>2.2999999999999998</v>
      </c>
      <c r="U223">
        <v>1.5</v>
      </c>
      <c r="V223">
        <v>0</v>
      </c>
    </row>
    <row r="224" spans="1:26" x14ac:dyDescent="0.3">
      <c r="A224" t="s">
        <v>55</v>
      </c>
      <c r="B224" t="s">
        <v>40</v>
      </c>
      <c r="C224" t="s">
        <v>73</v>
      </c>
      <c r="D224" t="s">
        <v>75</v>
      </c>
      <c r="K224">
        <v>4.0999999999999996</v>
      </c>
      <c r="L224">
        <v>0</v>
      </c>
      <c r="M224">
        <v>13.7</v>
      </c>
      <c r="N224">
        <v>1.1000000000000001</v>
      </c>
    </row>
    <row r="225" spans="1:26" x14ac:dyDescent="0.3">
      <c r="A225" t="s">
        <v>55</v>
      </c>
      <c r="B225" t="s">
        <v>40</v>
      </c>
      <c r="C225" t="s">
        <v>73</v>
      </c>
      <c r="D225" t="s">
        <v>74</v>
      </c>
      <c r="E225">
        <v>40.5</v>
      </c>
      <c r="F225">
        <v>16.8</v>
      </c>
      <c r="G225">
        <v>22.1</v>
      </c>
      <c r="H225">
        <v>8.3000000000000007</v>
      </c>
      <c r="I225">
        <v>40.1</v>
      </c>
      <c r="J225">
        <v>10.6</v>
      </c>
      <c r="O225">
        <v>9</v>
      </c>
      <c r="P225">
        <v>2.1</v>
      </c>
      <c r="Q225">
        <v>0.4</v>
      </c>
      <c r="R225">
        <v>0.1</v>
      </c>
    </row>
    <row r="226" spans="1:26" x14ac:dyDescent="0.3">
      <c r="A226" t="s">
        <v>56</v>
      </c>
      <c r="B226" t="s">
        <v>39</v>
      </c>
      <c r="C226" t="s">
        <v>76</v>
      </c>
      <c r="D226" t="s">
        <v>78</v>
      </c>
      <c r="W226">
        <v>23.3</v>
      </c>
      <c r="X226">
        <v>7.8</v>
      </c>
      <c r="Y226">
        <v>4.7</v>
      </c>
      <c r="Z226">
        <v>1.6</v>
      </c>
    </row>
    <row r="227" spans="1:26" x14ac:dyDescent="0.3">
      <c r="A227" t="s">
        <v>56</v>
      </c>
      <c r="B227" t="s">
        <v>39</v>
      </c>
      <c r="C227" t="s">
        <v>76</v>
      </c>
      <c r="D227" t="s">
        <v>77</v>
      </c>
      <c r="W227">
        <v>18.399999999999999</v>
      </c>
      <c r="X227">
        <v>5.5</v>
      </c>
      <c r="Y227">
        <v>5.3</v>
      </c>
      <c r="Z227">
        <v>1.7</v>
      </c>
    </row>
    <row r="228" spans="1:26" x14ac:dyDescent="0.3">
      <c r="A228" t="s">
        <v>56</v>
      </c>
      <c r="B228" t="s">
        <v>39</v>
      </c>
      <c r="C228" t="s">
        <v>76</v>
      </c>
      <c r="D228" t="s">
        <v>79</v>
      </c>
      <c r="W228">
        <v>12.1</v>
      </c>
      <c r="X228">
        <v>2.6</v>
      </c>
      <c r="Y228">
        <v>6.1</v>
      </c>
      <c r="Z228">
        <v>1.7</v>
      </c>
    </row>
    <row r="229" spans="1:26" x14ac:dyDescent="0.3">
      <c r="A229" t="s">
        <v>56</v>
      </c>
      <c r="B229" t="s">
        <v>39</v>
      </c>
      <c r="C229" t="s">
        <v>100</v>
      </c>
      <c r="D229" t="s">
        <v>101</v>
      </c>
      <c r="E229">
        <v>24.3</v>
      </c>
      <c r="F229">
        <v>4.5</v>
      </c>
      <c r="W229">
        <v>20</v>
      </c>
      <c r="X229">
        <v>3.3</v>
      </c>
      <c r="Y229">
        <v>6.1</v>
      </c>
      <c r="Z229">
        <v>1.4</v>
      </c>
    </row>
    <row r="230" spans="1:26" x14ac:dyDescent="0.3">
      <c r="A230" t="s">
        <v>56</v>
      </c>
      <c r="B230" t="s">
        <v>39</v>
      </c>
      <c r="C230" t="s">
        <v>73</v>
      </c>
      <c r="D230" t="s">
        <v>95</v>
      </c>
      <c r="S230">
        <v>4.0999999999999996</v>
      </c>
      <c r="T230">
        <v>0.4</v>
      </c>
      <c r="U230">
        <v>1.4</v>
      </c>
      <c r="V230">
        <v>0</v>
      </c>
    </row>
    <row r="231" spans="1:26" x14ac:dyDescent="0.3">
      <c r="A231" t="s">
        <v>56</v>
      </c>
      <c r="B231" t="s">
        <v>39</v>
      </c>
      <c r="C231" t="s">
        <v>73</v>
      </c>
      <c r="D231" t="s">
        <v>75</v>
      </c>
      <c r="K231">
        <v>3.7</v>
      </c>
      <c r="L231">
        <v>0</v>
      </c>
      <c r="M231">
        <v>5.3</v>
      </c>
      <c r="N231">
        <v>0.5</v>
      </c>
    </row>
    <row r="232" spans="1:26" x14ac:dyDescent="0.3">
      <c r="A232" t="s">
        <v>56</v>
      </c>
      <c r="B232" t="s">
        <v>39</v>
      </c>
      <c r="C232" t="s">
        <v>73</v>
      </c>
      <c r="D232" t="s">
        <v>74</v>
      </c>
      <c r="E232">
        <v>30.9</v>
      </c>
      <c r="F232">
        <v>11</v>
      </c>
      <c r="G232">
        <v>15.8</v>
      </c>
      <c r="H232">
        <v>5.5</v>
      </c>
      <c r="I232">
        <v>31.7</v>
      </c>
      <c r="J232">
        <v>8.6999999999999993</v>
      </c>
      <c r="O232">
        <v>3.8</v>
      </c>
      <c r="P232">
        <v>1.1000000000000001</v>
      </c>
      <c r="Q232">
        <v>0.4</v>
      </c>
      <c r="R232">
        <v>0</v>
      </c>
    </row>
    <row r="233" spans="1:26" x14ac:dyDescent="0.3">
      <c r="A233" t="s">
        <v>56</v>
      </c>
      <c r="B233" t="s">
        <v>40</v>
      </c>
      <c r="C233" t="s">
        <v>76</v>
      </c>
      <c r="D233" t="s">
        <v>78</v>
      </c>
      <c r="W233">
        <v>33</v>
      </c>
      <c r="X233">
        <v>10.3</v>
      </c>
      <c r="Y233">
        <v>10</v>
      </c>
      <c r="Z233">
        <v>2.8</v>
      </c>
    </row>
    <row r="234" spans="1:26" x14ac:dyDescent="0.3">
      <c r="A234" t="s">
        <v>56</v>
      </c>
      <c r="B234" t="s">
        <v>40</v>
      </c>
      <c r="C234" t="s">
        <v>76</v>
      </c>
      <c r="D234" t="s">
        <v>77</v>
      </c>
      <c r="W234">
        <v>29.7</v>
      </c>
      <c r="X234">
        <v>9.3000000000000007</v>
      </c>
      <c r="Y234">
        <v>8.3000000000000007</v>
      </c>
      <c r="Z234">
        <v>1.9</v>
      </c>
    </row>
    <row r="235" spans="1:26" x14ac:dyDescent="0.3">
      <c r="A235" t="s">
        <v>56</v>
      </c>
      <c r="B235" t="s">
        <v>40</v>
      </c>
      <c r="C235" t="s">
        <v>76</v>
      </c>
      <c r="D235" t="s">
        <v>79</v>
      </c>
      <c r="W235">
        <v>26</v>
      </c>
      <c r="X235">
        <v>8.1999999999999993</v>
      </c>
      <c r="Y235">
        <v>6.4</v>
      </c>
      <c r="Z235">
        <v>0.9</v>
      </c>
    </row>
    <row r="236" spans="1:26" x14ac:dyDescent="0.3">
      <c r="A236" t="s">
        <v>56</v>
      </c>
      <c r="B236" t="s">
        <v>40</v>
      </c>
      <c r="C236" t="s">
        <v>100</v>
      </c>
      <c r="D236" t="s">
        <v>101</v>
      </c>
      <c r="E236">
        <v>25.1</v>
      </c>
      <c r="F236">
        <v>4.8</v>
      </c>
      <c r="W236">
        <v>26.8</v>
      </c>
      <c r="X236">
        <v>6.7</v>
      </c>
      <c r="Y236">
        <v>7.5</v>
      </c>
      <c r="Z236">
        <v>3.1</v>
      </c>
    </row>
    <row r="237" spans="1:26" x14ac:dyDescent="0.3">
      <c r="A237" t="s">
        <v>56</v>
      </c>
      <c r="B237" t="s">
        <v>40</v>
      </c>
      <c r="C237" t="s">
        <v>73</v>
      </c>
      <c r="D237" t="s">
        <v>95</v>
      </c>
      <c r="S237">
        <v>4</v>
      </c>
      <c r="T237">
        <v>0.4</v>
      </c>
      <c r="U237">
        <v>1.2</v>
      </c>
      <c r="V237">
        <v>0.3</v>
      </c>
    </row>
    <row r="238" spans="1:26" x14ac:dyDescent="0.3">
      <c r="A238" t="s">
        <v>56</v>
      </c>
      <c r="B238" t="s">
        <v>40</v>
      </c>
      <c r="C238" t="s">
        <v>73</v>
      </c>
      <c r="D238" t="s">
        <v>75</v>
      </c>
      <c r="K238">
        <v>2.4</v>
      </c>
      <c r="L238">
        <v>0.5</v>
      </c>
      <c r="M238">
        <v>7.5</v>
      </c>
      <c r="N238">
        <v>0.9</v>
      </c>
    </row>
    <row r="239" spans="1:26" x14ac:dyDescent="0.3">
      <c r="A239" t="s">
        <v>56</v>
      </c>
      <c r="B239" t="s">
        <v>40</v>
      </c>
      <c r="C239" t="s">
        <v>73</v>
      </c>
      <c r="D239" t="s">
        <v>74</v>
      </c>
      <c r="E239">
        <v>37.299999999999997</v>
      </c>
      <c r="F239">
        <v>17.399999999999999</v>
      </c>
      <c r="G239">
        <v>17.899999999999999</v>
      </c>
      <c r="H239">
        <v>4.9000000000000004</v>
      </c>
      <c r="I239">
        <v>30.2</v>
      </c>
      <c r="J239">
        <v>10.8</v>
      </c>
      <c r="O239">
        <v>4.5999999999999996</v>
      </c>
      <c r="P239">
        <v>1.4</v>
      </c>
      <c r="Q239">
        <v>0.7</v>
      </c>
      <c r="R239">
        <v>0</v>
      </c>
    </row>
    <row r="240" spans="1:26" x14ac:dyDescent="0.3">
      <c r="A240" t="s">
        <v>57</v>
      </c>
      <c r="B240" t="s">
        <v>39</v>
      </c>
      <c r="C240" t="s">
        <v>76</v>
      </c>
      <c r="D240" t="s">
        <v>78</v>
      </c>
      <c r="W240">
        <v>6.3</v>
      </c>
      <c r="X240">
        <v>1.5</v>
      </c>
      <c r="Y240">
        <v>10.3</v>
      </c>
      <c r="Z240">
        <v>3.6</v>
      </c>
    </row>
    <row r="241" spans="1:26" x14ac:dyDescent="0.3">
      <c r="A241" t="s">
        <v>57</v>
      </c>
      <c r="B241" t="s">
        <v>39</v>
      </c>
      <c r="C241" t="s">
        <v>76</v>
      </c>
      <c r="D241" t="s">
        <v>77</v>
      </c>
      <c r="W241">
        <v>5.4</v>
      </c>
      <c r="X241">
        <v>0.9</v>
      </c>
      <c r="Y241">
        <v>9</v>
      </c>
      <c r="Z241">
        <v>2.5</v>
      </c>
    </row>
    <row r="242" spans="1:26" x14ac:dyDescent="0.3">
      <c r="A242" t="s">
        <v>57</v>
      </c>
      <c r="B242" t="s">
        <v>39</v>
      </c>
      <c r="C242" t="s">
        <v>76</v>
      </c>
      <c r="D242" t="s">
        <v>79</v>
      </c>
      <c r="W242">
        <v>4.2</v>
      </c>
      <c r="X242">
        <v>0</v>
      </c>
      <c r="Y242">
        <v>7.1</v>
      </c>
      <c r="Z242">
        <v>0.9</v>
      </c>
    </row>
    <row r="243" spans="1:26" x14ac:dyDescent="0.3">
      <c r="A243" t="s">
        <v>57</v>
      </c>
      <c r="B243" t="s">
        <v>39</v>
      </c>
      <c r="C243" t="s">
        <v>100</v>
      </c>
      <c r="D243" t="s">
        <v>101</v>
      </c>
      <c r="E243">
        <v>19.3</v>
      </c>
      <c r="F243">
        <v>5.4</v>
      </c>
      <c r="W243">
        <v>4.7</v>
      </c>
      <c r="X243">
        <v>1.6</v>
      </c>
      <c r="Y243">
        <v>5.5</v>
      </c>
      <c r="Z243">
        <v>1</v>
      </c>
    </row>
    <row r="244" spans="1:26" x14ac:dyDescent="0.3">
      <c r="A244" t="s">
        <v>57</v>
      </c>
      <c r="B244" t="s">
        <v>39</v>
      </c>
      <c r="C244" t="s">
        <v>73</v>
      </c>
      <c r="D244" t="s">
        <v>95</v>
      </c>
      <c r="S244">
        <v>5.2</v>
      </c>
      <c r="T244">
        <v>1.3</v>
      </c>
      <c r="U244">
        <v>2.6</v>
      </c>
      <c r="V244">
        <v>0.2</v>
      </c>
    </row>
    <row r="245" spans="1:26" x14ac:dyDescent="0.3">
      <c r="A245" t="s">
        <v>57</v>
      </c>
      <c r="B245" t="s">
        <v>39</v>
      </c>
      <c r="C245" t="s">
        <v>73</v>
      </c>
      <c r="D245" t="s">
        <v>75</v>
      </c>
      <c r="K245">
        <v>1.7</v>
      </c>
      <c r="L245">
        <v>0.2</v>
      </c>
      <c r="M245">
        <v>2.5</v>
      </c>
      <c r="N245">
        <v>0.1</v>
      </c>
    </row>
    <row r="246" spans="1:26" x14ac:dyDescent="0.3">
      <c r="A246" t="s">
        <v>57</v>
      </c>
      <c r="B246" t="s">
        <v>39</v>
      </c>
      <c r="C246" t="s">
        <v>73</v>
      </c>
      <c r="D246" t="s">
        <v>74</v>
      </c>
      <c r="E246">
        <v>27.9</v>
      </c>
      <c r="F246">
        <v>7.8</v>
      </c>
      <c r="G246">
        <v>5.5</v>
      </c>
      <c r="H246">
        <v>1.8</v>
      </c>
      <c r="I246">
        <v>12.4</v>
      </c>
      <c r="J246">
        <v>2.7</v>
      </c>
      <c r="O246">
        <v>7.7</v>
      </c>
      <c r="P246">
        <v>2.5</v>
      </c>
      <c r="Q246">
        <v>0.6</v>
      </c>
      <c r="R246">
        <v>0</v>
      </c>
    </row>
    <row r="247" spans="1:26" x14ac:dyDescent="0.3">
      <c r="A247" t="s">
        <v>57</v>
      </c>
      <c r="B247" t="s">
        <v>40</v>
      </c>
      <c r="C247" t="s">
        <v>76</v>
      </c>
      <c r="D247" t="s">
        <v>78</v>
      </c>
      <c r="W247">
        <v>6.9</v>
      </c>
      <c r="X247">
        <v>0.5</v>
      </c>
      <c r="Y247">
        <v>9.6</v>
      </c>
      <c r="Z247">
        <v>3.1</v>
      </c>
    </row>
    <row r="248" spans="1:26" x14ac:dyDescent="0.3">
      <c r="A248" t="s">
        <v>57</v>
      </c>
      <c r="B248" t="s">
        <v>40</v>
      </c>
      <c r="C248" t="s">
        <v>76</v>
      </c>
      <c r="D248" t="s">
        <v>77</v>
      </c>
      <c r="W248">
        <v>6.8</v>
      </c>
      <c r="X248">
        <v>1.2</v>
      </c>
      <c r="Y248">
        <v>7.8</v>
      </c>
      <c r="Z248">
        <v>2.5</v>
      </c>
    </row>
    <row r="249" spans="1:26" x14ac:dyDescent="0.3">
      <c r="A249" t="s">
        <v>57</v>
      </c>
      <c r="B249" t="s">
        <v>40</v>
      </c>
      <c r="C249" t="s">
        <v>76</v>
      </c>
      <c r="D249" t="s">
        <v>79</v>
      </c>
      <c r="W249">
        <v>6.7</v>
      </c>
      <c r="X249">
        <v>2</v>
      </c>
      <c r="Y249">
        <v>5.7</v>
      </c>
      <c r="Z249">
        <v>1.7</v>
      </c>
    </row>
    <row r="250" spans="1:26" x14ac:dyDescent="0.3">
      <c r="A250" t="s">
        <v>57</v>
      </c>
      <c r="B250" t="s">
        <v>40</v>
      </c>
      <c r="C250" t="s">
        <v>100</v>
      </c>
      <c r="D250" t="s">
        <v>101</v>
      </c>
      <c r="E250">
        <v>20.399999999999999</v>
      </c>
      <c r="F250">
        <v>6</v>
      </c>
      <c r="W250">
        <v>7.5</v>
      </c>
      <c r="X250">
        <v>2.4</v>
      </c>
      <c r="Y250">
        <v>11.6</v>
      </c>
      <c r="Z250">
        <v>4</v>
      </c>
    </row>
    <row r="251" spans="1:26" x14ac:dyDescent="0.3">
      <c r="A251" t="s">
        <v>57</v>
      </c>
      <c r="B251" t="s">
        <v>40</v>
      </c>
      <c r="C251" t="s">
        <v>73</v>
      </c>
      <c r="D251" t="s">
        <v>95</v>
      </c>
      <c r="S251">
        <v>8</v>
      </c>
      <c r="T251">
        <v>1.8</v>
      </c>
      <c r="U251">
        <v>1.8</v>
      </c>
      <c r="V251">
        <v>0.3</v>
      </c>
    </row>
    <row r="252" spans="1:26" x14ac:dyDescent="0.3">
      <c r="A252" t="s">
        <v>57</v>
      </c>
      <c r="B252" t="s">
        <v>40</v>
      </c>
      <c r="C252" t="s">
        <v>73</v>
      </c>
      <c r="D252" t="s">
        <v>75</v>
      </c>
      <c r="K252">
        <v>0.8</v>
      </c>
      <c r="L252">
        <v>0</v>
      </c>
      <c r="M252">
        <v>4.4000000000000004</v>
      </c>
      <c r="N252">
        <v>0.4</v>
      </c>
    </row>
    <row r="253" spans="1:26" x14ac:dyDescent="0.3">
      <c r="A253" t="s">
        <v>57</v>
      </c>
      <c r="B253" t="s">
        <v>40</v>
      </c>
      <c r="C253" t="s">
        <v>73</v>
      </c>
      <c r="D253" t="s">
        <v>74</v>
      </c>
      <c r="E253">
        <v>29.8</v>
      </c>
      <c r="F253">
        <v>12.7</v>
      </c>
      <c r="G253">
        <v>6.6</v>
      </c>
      <c r="H253">
        <v>4.2</v>
      </c>
      <c r="I253">
        <v>13.4</v>
      </c>
      <c r="J253">
        <v>3.3</v>
      </c>
      <c r="O253">
        <v>8.5</v>
      </c>
      <c r="P253">
        <v>4.2</v>
      </c>
      <c r="Q253">
        <v>0.7</v>
      </c>
      <c r="R253">
        <v>0</v>
      </c>
    </row>
    <row r="254" spans="1:26" x14ac:dyDescent="0.3">
      <c r="A254" t="s">
        <v>58</v>
      </c>
      <c r="B254" t="s">
        <v>39</v>
      </c>
      <c r="C254" t="s">
        <v>76</v>
      </c>
      <c r="D254" t="s">
        <v>78</v>
      </c>
      <c r="W254">
        <v>6.4</v>
      </c>
      <c r="X254">
        <v>1.1000000000000001</v>
      </c>
      <c r="Y254">
        <v>5</v>
      </c>
      <c r="Z254">
        <v>0.1</v>
      </c>
    </row>
    <row r="255" spans="1:26" x14ac:dyDescent="0.3">
      <c r="A255" t="s">
        <v>58</v>
      </c>
      <c r="B255" t="s">
        <v>39</v>
      </c>
      <c r="C255" t="s">
        <v>76</v>
      </c>
      <c r="D255" t="s">
        <v>77</v>
      </c>
      <c r="W255">
        <v>4.4000000000000004</v>
      </c>
      <c r="X255">
        <v>0.9</v>
      </c>
      <c r="Y255">
        <v>4.7</v>
      </c>
      <c r="Z255">
        <v>0</v>
      </c>
    </row>
    <row r="256" spans="1:26" x14ac:dyDescent="0.3">
      <c r="A256" t="s">
        <v>58</v>
      </c>
      <c r="B256" t="s">
        <v>39</v>
      </c>
      <c r="C256" t="s">
        <v>76</v>
      </c>
      <c r="D256" t="s">
        <v>79</v>
      </c>
      <c r="W256">
        <v>1</v>
      </c>
      <c r="X256">
        <v>0.5</v>
      </c>
      <c r="Y256">
        <v>4.3</v>
      </c>
      <c r="Z256">
        <v>0</v>
      </c>
    </row>
    <row r="257" spans="1:26" x14ac:dyDescent="0.3">
      <c r="A257" t="s">
        <v>58</v>
      </c>
      <c r="B257" t="s">
        <v>39</v>
      </c>
      <c r="C257" t="s">
        <v>100</v>
      </c>
      <c r="D257" t="s">
        <v>101</v>
      </c>
      <c r="E257">
        <v>32.200000000000003</v>
      </c>
      <c r="F257">
        <v>9.8000000000000007</v>
      </c>
      <c r="W257">
        <v>7.1</v>
      </c>
      <c r="X257">
        <v>1.9</v>
      </c>
      <c r="Y257">
        <v>4.5</v>
      </c>
      <c r="Z257">
        <v>0.2</v>
      </c>
    </row>
    <row r="258" spans="1:26" x14ac:dyDescent="0.3">
      <c r="A258" t="s">
        <v>58</v>
      </c>
      <c r="B258" t="s">
        <v>39</v>
      </c>
      <c r="C258" t="s">
        <v>73</v>
      </c>
      <c r="D258" t="s">
        <v>95</v>
      </c>
      <c r="S258">
        <v>10.1</v>
      </c>
      <c r="T258">
        <v>1.4</v>
      </c>
      <c r="U258">
        <v>1.7</v>
      </c>
      <c r="V258">
        <v>0.1</v>
      </c>
    </row>
    <row r="259" spans="1:26" x14ac:dyDescent="0.3">
      <c r="A259" t="s">
        <v>58</v>
      </c>
      <c r="B259" t="s">
        <v>39</v>
      </c>
      <c r="C259" t="s">
        <v>73</v>
      </c>
      <c r="D259" t="s">
        <v>75</v>
      </c>
      <c r="K259">
        <v>9.5</v>
      </c>
      <c r="L259">
        <v>1.8</v>
      </c>
      <c r="M259">
        <v>10.6</v>
      </c>
      <c r="N259">
        <v>3.4</v>
      </c>
    </row>
    <row r="260" spans="1:26" x14ac:dyDescent="0.3">
      <c r="A260" t="s">
        <v>58</v>
      </c>
      <c r="B260" t="s">
        <v>39</v>
      </c>
      <c r="C260" t="s">
        <v>73</v>
      </c>
      <c r="D260" t="s">
        <v>74</v>
      </c>
      <c r="E260">
        <v>42.9</v>
      </c>
      <c r="F260">
        <v>20</v>
      </c>
      <c r="G260">
        <v>11.3</v>
      </c>
      <c r="H260">
        <v>4.5</v>
      </c>
      <c r="I260">
        <v>29.4</v>
      </c>
      <c r="J260">
        <v>6.6</v>
      </c>
      <c r="O260">
        <v>8.4</v>
      </c>
      <c r="P260">
        <v>0.7</v>
      </c>
      <c r="Q260">
        <v>1.3</v>
      </c>
      <c r="R260">
        <v>0.1</v>
      </c>
    </row>
    <row r="261" spans="1:26" x14ac:dyDescent="0.3">
      <c r="A261" t="s">
        <v>58</v>
      </c>
      <c r="B261" t="s">
        <v>40</v>
      </c>
      <c r="C261" t="s">
        <v>76</v>
      </c>
      <c r="D261" t="s">
        <v>78</v>
      </c>
      <c r="W261">
        <v>6</v>
      </c>
      <c r="X261">
        <v>1.6</v>
      </c>
      <c r="Y261">
        <v>4.2</v>
      </c>
      <c r="Z261">
        <v>0.6</v>
      </c>
    </row>
    <row r="262" spans="1:26" x14ac:dyDescent="0.3">
      <c r="A262" t="s">
        <v>58</v>
      </c>
      <c r="B262" t="s">
        <v>40</v>
      </c>
      <c r="C262" t="s">
        <v>76</v>
      </c>
      <c r="D262" t="s">
        <v>77</v>
      </c>
      <c r="W262">
        <v>8.6999999999999993</v>
      </c>
      <c r="X262">
        <v>1.5</v>
      </c>
      <c r="Y262">
        <v>2.4</v>
      </c>
      <c r="Z262">
        <v>0.4</v>
      </c>
    </row>
    <row r="263" spans="1:26" x14ac:dyDescent="0.3">
      <c r="A263" t="s">
        <v>58</v>
      </c>
      <c r="B263" t="s">
        <v>40</v>
      </c>
      <c r="C263" t="s">
        <v>76</v>
      </c>
      <c r="D263" t="s">
        <v>79</v>
      </c>
      <c r="W263">
        <v>12.1</v>
      </c>
      <c r="X263">
        <v>1.3</v>
      </c>
      <c r="Y263">
        <v>0.2</v>
      </c>
      <c r="Z263">
        <v>0</v>
      </c>
    </row>
    <row r="264" spans="1:26" x14ac:dyDescent="0.3">
      <c r="A264" t="s">
        <v>58</v>
      </c>
      <c r="B264" t="s">
        <v>40</v>
      </c>
      <c r="C264" t="s">
        <v>100</v>
      </c>
      <c r="D264" t="s">
        <v>101</v>
      </c>
      <c r="E264">
        <v>35.700000000000003</v>
      </c>
      <c r="F264">
        <v>10.199999999999999</v>
      </c>
      <c r="W264">
        <v>11.4</v>
      </c>
      <c r="X264">
        <v>4.5</v>
      </c>
      <c r="Y264">
        <v>8.1</v>
      </c>
      <c r="Z264">
        <v>3.3</v>
      </c>
    </row>
    <row r="265" spans="1:26" x14ac:dyDescent="0.3">
      <c r="A265" t="s">
        <v>58</v>
      </c>
      <c r="B265" t="s">
        <v>40</v>
      </c>
      <c r="C265" t="s">
        <v>73</v>
      </c>
      <c r="D265" t="s">
        <v>95</v>
      </c>
      <c r="S265">
        <v>9.8000000000000007</v>
      </c>
      <c r="T265">
        <v>1.1000000000000001</v>
      </c>
      <c r="U265">
        <v>1.2</v>
      </c>
      <c r="V265">
        <v>0</v>
      </c>
    </row>
    <row r="266" spans="1:26" x14ac:dyDescent="0.3">
      <c r="A266" t="s">
        <v>58</v>
      </c>
      <c r="B266" t="s">
        <v>40</v>
      </c>
      <c r="C266" t="s">
        <v>73</v>
      </c>
      <c r="D266" t="s">
        <v>75</v>
      </c>
      <c r="K266">
        <v>6.9</v>
      </c>
      <c r="L266">
        <v>2.8</v>
      </c>
      <c r="M266">
        <v>15.9</v>
      </c>
      <c r="N266">
        <v>4.2</v>
      </c>
    </row>
    <row r="267" spans="1:26" x14ac:dyDescent="0.3">
      <c r="A267" t="s">
        <v>58</v>
      </c>
      <c r="B267" t="s">
        <v>40</v>
      </c>
      <c r="C267" t="s">
        <v>73</v>
      </c>
      <c r="D267" t="s">
        <v>74</v>
      </c>
      <c r="E267">
        <v>37.9</v>
      </c>
      <c r="F267">
        <v>14.5</v>
      </c>
      <c r="G267">
        <v>18</v>
      </c>
      <c r="H267">
        <v>5.3</v>
      </c>
      <c r="I267">
        <v>29.8</v>
      </c>
      <c r="J267">
        <v>9.1999999999999993</v>
      </c>
      <c r="O267">
        <v>9.3000000000000007</v>
      </c>
      <c r="P267">
        <v>2.9</v>
      </c>
      <c r="Q267">
        <v>1</v>
      </c>
      <c r="R267">
        <v>0.1</v>
      </c>
    </row>
    <row r="268" spans="1:26" x14ac:dyDescent="0.3">
      <c r="A268" t="s">
        <v>59</v>
      </c>
      <c r="B268" t="s">
        <v>39</v>
      </c>
      <c r="C268" t="s">
        <v>76</v>
      </c>
      <c r="D268" t="s">
        <v>78</v>
      </c>
      <c r="W268">
        <v>7.5</v>
      </c>
      <c r="X268">
        <v>1</v>
      </c>
      <c r="Y268">
        <v>9.4</v>
      </c>
      <c r="Z268">
        <v>0.8</v>
      </c>
    </row>
    <row r="269" spans="1:26" x14ac:dyDescent="0.3">
      <c r="A269" t="s">
        <v>59</v>
      </c>
      <c r="B269" t="s">
        <v>39</v>
      </c>
      <c r="C269" t="s">
        <v>76</v>
      </c>
      <c r="D269" t="s">
        <v>77</v>
      </c>
      <c r="W269">
        <v>5.5</v>
      </c>
      <c r="X269">
        <v>0.8</v>
      </c>
      <c r="Y269">
        <v>8.1999999999999993</v>
      </c>
      <c r="Z269">
        <v>0.6</v>
      </c>
    </row>
    <row r="270" spans="1:26" x14ac:dyDescent="0.3">
      <c r="A270" t="s">
        <v>59</v>
      </c>
      <c r="B270" t="s">
        <v>39</v>
      </c>
      <c r="C270" t="s">
        <v>76</v>
      </c>
      <c r="D270" t="s">
        <v>79</v>
      </c>
      <c r="W270">
        <v>2.9</v>
      </c>
      <c r="X270">
        <v>0.6</v>
      </c>
      <c r="Y270">
        <v>6.7</v>
      </c>
      <c r="Z270">
        <v>0.2</v>
      </c>
    </row>
    <row r="271" spans="1:26" x14ac:dyDescent="0.3">
      <c r="A271" t="s">
        <v>59</v>
      </c>
      <c r="B271" t="s">
        <v>39</v>
      </c>
      <c r="C271" t="s">
        <v>100</v>
      </c>
      <c r="D271" t="s">
        <v>101</v>
      </c>
      <c r="E271">
        <v>25.3</v>
      </c>
      <c r="F271">
        <v>5.2</v>
      </c>
      <c r="W271">
        <v>3.7</v>
      </c>
      <c r="X271">
        <v>1.1000000000000001</v>
      </c>
      <c r="Y271">
        <v>8.1</v>
      </c>
      <c r="Z271">
        <v>2.6</v>
      </c>
    </row>
    <row r="272" spans="1:26" x14ac:dyDescent="0.3">
      <c r="A272" t="s">
        <v>59</v>
      </c>
      <c r="B272" t="s">
        <v>39</v>
      </c>
      <c r="C272" t="s">
        <v>73</v>
      </c>
      <c r="D272" t="s">
        <v>95</v>
      </c>
      <c r="S272">
        <v>4.2</v>
      </c>
      <c r="T272">
        <v>0.4</v>
      </c>
      <c r="U272">
        <v>1.6</v>
      </c>
      <c r="V272">
        <v>0</v>
      </c>
    </row>
    <row r="273" spans="1:26" x14ac:dyDescent="0.3">
      <c r="A273" t="s">
        <v>59</v>
      </c>
      <c r="B273" t="s">
        <v>39</v>
      </c>
      <c r="C273" t="s">
        <v>73</v>
      </c>
      <c r="D273" t="s">
        <v>75</v>
      </c>
      <c r="K273">
        <v>2.1</v>
      </c>
      <c r="L273">
        <v>0.6</v>
      </c>
      <c r="M273">
        <v>3.9</v>
      </c>
      <c r="N273">
        <v>0.9</v>
      </c>
    </row>
    <row r="274" spans="1:26" x14ac:dyDescent="0.3">
      <c r="A274" t="s">
        <v>59</v>
      </c>
      <c r="B274" t="s">
        <v>39</v>
      </c>
      <c r="C274" t="s">
        <v>73</v>
      </c>
      <c r="D274" t="s">
        <v>74</v>
      </c>
      <c r="E274">
        <v>26.6</v>
      </c>
      <c r="F274">
        <v>6.8</v>
      </c>
      <c r="G274">
        <v>6.1</v>
      </c>
      <c r="H274">
        <v>2.7</v>
      </c>
      <c r="I274">
        <v>12.4</v>
      </c>
      <c r="J274">
        <v>1.3</v>
      </c>
      <c r="O274">
        <v>10.6</v>
      </c>
      <c r="P274">
        <v>2.7</v>
      </c>
      <c r="Q274">
        <v>0.5</v>
      </c>
      <c r="R274">
        <v>0.1</v>
      </c>
    </row>
    <row r="275" spans="1:26" x14ac:dyDescent="0.3">
      <c r="A275" t="s">
        <v>59</v>
      </c>
      <c r="B275" t="s">
        <v>40</v>
      </c>
      <c r="C275" t="s">
        <v>76</v>
      </c>
      <c r="D275" t="s">
        <v>78</v>
      </c>
      <c r="W275">
        <v>9.1999999999999993</v>
      </c>
      <c r="X275">
        <v>0.3</v>
      </c>
      <c r="Y275">
        <v>10.5</v>
      </c>
      <c r="Z275">
        <v>2.2000000000000002</v>
      </c>
    </row>
    <row r="276" spans="1:26" x14ac:dyDescent="0.3">
      <c r="A276" t="s">
        <v>59</v>
      </c>
      <c r="B276" t="s">
        <v>40</v>
      </c>
      <c r="C276" t="s">
        <v>76</v>
      </c>
      <c r="D276" t="s">
        <v>77</v>
      </c>
      <c r="W276">
        <v>7.3</v>
      </c>
      <c r="X276">
        <v>0.7</v>
      </c>
      <c r="Y276">
        <v>7.4</v>
      </c>
      <c r="Z276">
        <v>1.3</v>
      </c>
    </row>
    <row r="277" spans="1:26" x14ac:dyDescent="0.3">
      <c r="A277" t="s">
        <v>59</v>
      </c>
      <c r="B277" t="s">
        <v>40</v>
      </c>
      <c r="C277" t="s">
        <v>76</v>
      </c>
      <c r="D277" t="s">
        <v>79</v>
      </c>
      <c r="W277">
        <v>5.3</v>
      </c>
      <c r="X277">
        <v>1.1000000000000001</v>
      </c>
      <c r="Y277">
        <v>4</v>
      </c>
      <c r="Z277">
        <v>0.4</v>
      </c>
    </row>
    <row r="278" spans="1:26" x14ac:dyDescent="0.3">
      <c r="A278" t="s">
        <v>59</v>
      </c>
      <c r="B278" t="s">
        <v>40</v>
      </c>
      <c r="C278" t="s">
        <v>100</v>
      </c>
      <c r="D278" t="s">
        <v>101</v>
      </c>
      <c r="E278">
        <v>21.9</v>
      </c>
      <c r="F278">
        <v>6.1</v>
      </c>
      <c r="W278">
        <v>6.5</v>
      </c>
      <c r="X278">
        <v>1.9</v>
      </c>
      <c r="Y278">
        <v>10.7</v>
      </c>
      <c r="Z278">
        <v>3.5</v>
      </c>
    </row>
    <row r="279" spans="1:26" x14ac:dyDescent="0.3">
      <c r="A279" t="s">
        <v>59</v>
      </c>
      <c r="B279" t="s">
        <v>40</v>
      </c>
      <c r="C279" t="s">
        <v>73</v>
      </c>
      <c r="D279" t="s">
        <v>95</v>
      </c>
      <c r="S279">
        <v>4.3</v>
      </c>
      <c r="T279">
        <v>0.2</v>
      </c>
      <c r="U279">
        <v>1.8</v>
      </c>
      <c r="V279">
        <v>0</v>
      </c>
    </row>
    <row r="280" spans="1:26" x14ac:dyDescent="0.3">
      <c r="A280" t="s">
        <v>59</v>
      </c>
      <c r="B280" t="s">
        <v>40</v>
      </c>
      <c r="C280" t="s">
        <v>73</v>
      </c>
      <c r="D280" t="s">
        <v>75</v>
      </c>
      <c r="K280">
        <v>1</v>
      </c>
      <c r="L280">
        <v>0</v>
      </c>
      <c r="M280">
        <v>3.4</v>
      </c>
      <c r="N280">
        <v>0.5</v>
      </c>
    </row>
    <row r="281" spans="1:26" x14ac:dyDescent="0.3">
      <c r="A281" t="s">
        <v>59</v>
      </c>
      <c r="B281" t="s">
        <v>40</v>
      </c>
      <c r="C281" t="s">
        <v>73</v>
      </c>
      <c r="D281" t="s">
        <v>74</v>
      </c>
      <c r="E281">
        <v>28.2</v>
      </c>
      <c r="F281">
        <v>6.7</v>
      </c>
      <c r="G281">
        <v>5.6</v>
      </c>
      <c r="H281">
        <v>1.7</v>
      </c>
      <c r="I281">
        <v>10.199999999999999</v>
      </c>
      <c r="J281">
        <v>1.7</v>
      </c>
      <c r="O281">
        <v>9.1</v>
      </c>
      <c r="P281">
        <v>1.2</v>
      </c>
      <c r="Q281">
        <v>0.7</v>
      </c>
      <c r="R281">
        <v>0.3</v>
      </c>
    </row>
    <row r="282" spans="1:26" x14ac:dyDescent="0.3">
      <c r="A282" t="s">
        <v>60</v>
      </c>
      <c r="B282" t="s">
        <v>39</v>
      </c>
      <c r="C282" t="s">
        <v>76</v>
      </c>
      <c r="D282" t="s">
        <v>78</v>
      </c>
      <c r="W282">
        <v>11.8</v>
      </c>
      <c r="X282">
        <v>2</v>
      </c>
      <c r="Y282">
        <v>12.9</v>
      </c>
      <c r="Z282">
        <v>0.8</v>
      </c>
    </row>
    <row r="283" spans="1:26" x14ac:dyDescent="0.3">
      <c r="A283" t="s">
        <v>60</v>
      </c>
      <c r="B283" t="s">
        <v>39</v>
      </c>
      <c r="C283" t="s">
        <v>76</v>
      </c>
      <c r="D283" t="s">
        <v>77</v>
      </c>
      <c r="W283">
        <v>7.6</v>
      </c>
      <c r="X283">
        <v>1.1000000000000001</v>
      </c>
      <c r="Y283">
        <v>8.8000000000000007</v>
      </c>
      <c r="Z283">
        <v>0.7</v>
      </c>
    </row>
    <row r="284" spans="1:26" x14ac:dyDescent="0.3">
      <c r="A284" t="s">
        <v>60</v>
      </c>
      <c r="B284" t="s">
        <v>39</v>
      </c>
      <c r="C284" t="s">
        <v>76</v>
      </c>
      <c r="D284" t="s">
        <v>79</v>
      </c>
      <c r="W284">
        <v>2.7</v>
      </c>
      <c r="X284">
        <v>0</v>
      </c>
      <c r="Y284">
        <v>4.2</v>
      </c>
      <c r="Z284">
        <v>0.7</v>
      </c>
    </row>
    <row r="285" spans="1:26" x14ac:dyDescent="0.3">
      <c r="A285" t="s">
        <v>60</v>
      </c>
      <c r="B285" t="s">
        <v>39</v>
      </c>
      <c r="C285" t="s">
        <v>100</v>
      </c>
      <c r="D285" t="s">
        <v>101</v>
      </c>
      <c r="E285">
        <v>21.1</v>
      </c>
      <c r="F285">
        <v>7.6</v>
      </c>
      <c r="W285">
        <v>8.6</v>
      </c>
      <c r="X285">
        <v>2.2999999999999998</v>
      </c>
      <c r="Y285">
        <v>16.2</v>
      </c>
      <c r="Z285">
        <v>4.3</v>
      </c>
    </row>
    <row r="286" spans="1:26" x14ac:dyDescent="0.3">
      <c r="A286" t="s">
        <v>60</v>
      </c>
      <c r="B286" t="s">
        <v>39</v>
      </c>
      <c r="C286" t="s">
        <v>73</v>
      </c>
      <c r="D286" t="s">
        <v>95</v>
      </c>
      <c r="S286">
        <v>7.5</v>
      </c>
      <c r="T286">
        <v>2.4</v>
      </c>
      <c r="U286">
        <v>1.5</v>
      </c>
      <c r="V286">
        <v>0</v>
      </c>
    </row>
    <row r="287" spans="1:26" x14ac:dyDescent="0.3">
      <c r="A287" t="s">
        <v>60</v>
      </c>
      <c r="B287" t="s">
        <v>39</v>
      </c>
      <c r="C287" t="s">
        <v>73</v>
      </c>
      <c r="D287" t="s">
        <v>75</v>
      </c>
      <c r="K287">
        <v>9</v>
      </c>
      <c r="L287">
        <v>4</v>
      </c>
      <c r="M287">
        <v>10.4</v>
      </c>
      <c r="N287">
        <v>3.3</v>
      </c>
    </row>
    <row r="288" spans="1:26" x14ac:dyDescent="0.3">
      <c r="A288" t="s">
        <v>60</v>
      </c>
      <c r="B288" t="s">
        <v>39</v>
      </c>
      <c r="C288" t="s">
        <v>73</v>
      </c>
      <c r="D288" t="s">
        <v>74</v>
      </c>
      <c r="E288">
        <v>25.3</v>
      </c>
      <c r="F288">
        <v>9.8000000000000007</v>
      </c>
      <c r="G288">
        <v>13</v>
      </c>
      <c r="H288">
        <v>6.4</v>
      </c>
      <c r="I288">
        <v>16</v>
      </c>
      <c r="J288">
        <v>4.8</v>
      </c>
      <c r="O288">
        <v>11.2</v>
      </c>
      <c r="P288">
        <v>2.7</v>
      </c>
      <c r="Q288">
        <v>0.8</v>
      </c>
      <c r="R288">
        <v>0</v>
      </c>
    </row>
    <row r="289" spans="1:26" x14ac:dyDescent="0.3">
      <c r="A289" t="s">
        <v>60</v>
      </c>
      <c r="B289" t="s">
        <v>40</v>
      </c>
      <c r="C289" t="s">
        <v>76</v>
      </c>
      <c r="D289" t="s">
        <v>78</v>
      </c>
      <c r="W289">
        <v>14.6</v>
      </c>
      <c r="X289">
        <v>3.3</v>
      </c>
      <c r="Y289">
        <v>12.9</v>
      </c>
      <c r="Z289">
        <v>3.5</v>
      </c>
    </row>
    <row r="290" spans="1:26" x14ac:dyDescent="0.3">
      <c r="A290" t="s">
        <v>60</v>
      </c>
      <c r="B290" t="s">
        <v>40</v>
      </c>
      <c r="C290" t="s">
        <v>76</v>
      </c>
      <c r="D290" t="s">
        <v>77</v>
      </c>
      <c r="W290">
        <v>12.1</v>
      </c>
      <c r="X290">
        <v>2.4</v>
      </c>
      <c r="Y290">
        <v>9.9</v>
      </c>
      <c r="Z290">
        <v>2.1</v>
      </c>
    </row>
    <row r="291" spans="1:26" x14ac:dyDescent="0.3">
      <c r="A291" t="s">
        <v>60</v>
      </c>
      <c r="B291" t="s">
        <v>40</v>
      </c>
      <c r="C291" t="s">
        <v>76</v>
      </c>
      <c r="D291" t="s">
        <v>79</v>
      </c>
      <c r="W291">
        <v>8.3000000000000007</v>
      </c>
      <c r="X291">
        <v>1</v>
      </c>
      <c r="Y291">
        <v>5.3</v>
      </c>
      <c r="Z291">
        <v>0</v>
      </c>
    </row>
    <row r="292" spans="1:26" x14ac:dyDescent="0.3">
      <c r="A292" t="s">
        <v>60</v>
      </c>
      <c r="B292" t="s">
        <v>40</v>
      </c>
      <c r="C292" t="s">
        <v>100</v>
      </c>
      <c r="D292" t="s">
        <v>101</v>
      </c>
      <c r="E292">
        <v>27.7</v>
      </c>
      <c r="F292">
        <v>9</v>
      </c>
      <c r="W292">
        <v>7.2</v>
      </c>
      <c r="X292">
        <v>2</v>
      </c>
      <c r="Y292">
        <v>13.1</v>
      </c>
      <c r="Z292">
        <v>4.4000000000000004</v>
      </c>
    </row>
    <row r="293" spans="1:26" x14ac:dyDescent="0.3">
      <c r="A293" t="s">
        <v>60</v>
      </c>
      <c r="B293" t="s">
        <v>40</v>
      </c>
      <c r="C293" t="s">
        <v>73</v>
      </c>
      <c r="D293" t="s">
        <v>95</v>
      </c>
      <c r="S293">
        <v>10.6</v>
      </c>
      <c r="T293">
        <v>2.2999999999999998</v>
      </c>
      <c r="U293">
        <v>4.2</v>
      </c>
      <c r="V293">
        <v>0.4</v>
      </c>
    </row>
    <row r="294" spans="1:26" x14ac:dyDescent="0.3">
      <c r="A294" t="s">
        <v>60</v>
      </c>
      <c r="B294" t="s">
        <v>40</v>
      </c>
      <c r="C294" t="s">
        <v>73</v>
      </c>
      <c r="D294" t="s">
        <v>75</v>
      </c>
      <c r="K294">
        <v>11.5</v>
      </c>
      <c r="L294">
        <v>6.9</v>
      </c>
      <c r="M294">
        <v>14.3</v>
      </c>
      <c r="N294">
        <v>7.9</v>
      </c>
    </row>
    <row r="295" spans="1:26" x14ac:dyDescent="0.3">
      <c r="A295" t="s">
        <v>60</v>
      </c>
      <c r="B295" t="s">
        <v>40</v>
      </c>
      <c r="C295" t="s">
        <v>73</v>
      </c>
      <c r="D295" t="s">
        <v>74</v>
      </c>
      <c r="E295">
        <v>27.1</v>
      </c>
      <c r="F295">
        <v>11.8</v>
      </c>
      <c r="G295">
        <v>12.7</v>
      </c>
      <c r="H295">
        <v>4.3</v>
      </c>
      <c r="I295">
        <v>16.600000000000001</v>
      </c>
      <c r="J295">
        <v>5.0999999999999996</v>
      </c>
      <c r="O295">
        <v>12.5</v>
      </c>
      <c r="P295">
        <v>2.9</v>
      </c>
      <c r="Q295">
        <v>1.3</v>
      </c>
      <c r="R295">
        <v>0.1</v>
      </c>
    </row>
    <row r="296" spans="1:26" x14ac:dyDescent="0.3">
      <c r="A296" t="s">
        <v>61</v>
      </c>
      <c r="B296" t="s">
        <v>39</v>
      </c>
      <c r="C296" t="s">
        <v>76</v>
      </c>
      <c r="D296" t="s">
        <v>78</v>
      </c>
      <c r="W296">
        <v>20</v>
      </c>
      <c r="X296">
        <v>6.1</v>
      </c>
      <c r="Y296">
        <v>7.6</v>
      </c>
      <c r="Z296">
        <v>2.2999999999999998</v>
      </c>
    </row>
    <row r="297" spans="1:26" x14ac:dyDescent="0.3">
      <c r="A297" t="s">
        <v>61</v>
      </c>
      <c r="B297" t="s">
        <v>39</v>
      </c>
      <c r="C297" t="s">
        <v>76</v>
      </c>
      <c r="D297" t="s">
        <v>77</v>
      </c>
      <c r="W297">
        <v>16.3</v>
      </c>
      <c r="X297">
        <v>3.9</v>
      </c>
      <c r="Y297">
        <v>6.4</v>
      </c>
      <c r="Z297">
        <v>1.7</v>
      </c>
    </row>
    <row r="298" spans="1:26" x14ac:dyDescent="0.3">
      <c r="A298" t="s">
        <v>61</v>
      </c>
      <c r="B298" t="s">
        <v>39</v>
      </c>
      <c r="C298" t="s">
        <v>76</v>
      </c>
      <c r="D298" t="s">
        <v>79</v>
      </c>
      <c r="W298">
        <v>11.9</v>
      </c>
      <c r="X298">
        <v>1.3</v>
      </c>
      <c r="Y298">
        <v>5</v>
      </c>
      <c r="Z298">
        <v>0.9</v>
      </c>
    </row>
    <row r="299" spans="1:26" x14ac:dyDescent="0.3">
      <c r="A299" t="s">
        <v>61</v>
      </c>
      <c r="B299" t="s">
        <v>39</v>
      </c>
      <c r="C299" t="s">
        <v>100</v>
      </c>
      <c r="D299" t="s">
        <v>101</v>
      </c>
      <c r="E299">
        <v>18.2</v>
      </c>
      <c r="F299">
        <v>3.5</v>
      </c>
      <c r="W299">
        <v>16.8</v>
      </c>
      <c r="X299">
        <v>2.9</v>
      </c>
      <c r="Y299">
        <v>6.8</v>
      </c>
      <c r="Z299">
        <v>2</v>
      </c>
    </row>
    <row r="300" spans="1:26" x14ac:dyDescent="0.3">
      <c r="A300" t="s">
        <v>61</v>
      </c>
      <c r="B300" t="s">
        <v>39</v>
      </c>
      <c r="C300" t="s">
        <v>73</v>
      </c>
      <c r="D300" t="s">
        <v>95</v>
      </c>
      <c r="S300">
        <v>14.8</v>
      </c>
      <c r="T300">
        <v>1.9</v>
      </c>
      <c r="U300">
        <v>1.5</v>
      </c>
      <c r="V300">
        <v>0.2</v>
      </c>
    </row>
    <row r="301" spans="1:26" x14ac:dyDescent="0.3">
      <c r="A301" t="s">
        <v>61</v>
      </c>
      <c r="B301" t="s">
        <v>39</v>
      </c>
      <c r="C301" t="s">
        <v>73</v>
      </c>
      <c r="D301" t="s">
        <v>75</v>
      </c>
      <c r="K301">
        <v>3.1</v>
      </c>
      <c r="L301">
        <v>0.7</v>
      </c>
      <c r="M301">
        <v>2.7</v>
      </c>
      <c r="N301">
        <v>0.7</v>
      </c>
    </row>
    <row r="302" spans="1:26" x14ac:dyDescent="0.3">
      <c r="A302" t="s">
        <v>61</v>
      </c>
      <c r="B302" t="s">
        <v>39</v>
      </c>
      <c r="C302" t="s">
        <v>73</v>
      </c>
      <c r="D302" t="s">
        <v>74</v>
      </c>
      <c r="E302">
        <v>30.4</v>
      </c>
      <c r="F302">
        <v>8.6</v>
      </c>
      <c r="G302">
        <v>13.4</v>
      </c>
      <c r="H302">
        <v>2.4</v>
      </c>
      <c r="I302">
        <v>32.299999999999997</v>
      </c>
      <c r="J302">
        <v>4.8</v>
      </c>
      <c r="O302">
        <v>13.2</v>
      </c>
      <c r="P302">
        <v>3.1</v>
      </c>
      <c r="Q302">
        <v>0.3</v>
      </c>
      <c r="R302">
        <v>0</v>
      </c>
    </row>
    <row r="303" spans="1:26" x14ac:dyDescent="0.3">
      <c r="A303" t="s">
        <v>61</v>
      </c>
      <c r="B303" t="s">
        <v>40</v>
      </c>
      <c r="C303" t="s">
        <v>76</v>
      </c>
      <c r="D303" t="s">
        <v>78</v>
      </c>
      <c r="W303">
        <v>23</v>
      </c>
      <c r="X303">
        <v>4.8</v>
      </c>
      <c r="Y303">
        <v>10.9</v>
      </c>
      <c r="Z303">
        <v>2.2000000000000002</v>
      </c>
    </row>
    <row r="304" spans="1:26" x14ac:dyDescent="0.3">
      <c r="A304" t="s">
        <v>61</v>
      </c>
      <c r="B304" t="s">
        <v>40</v>
      </c>
      <c r="C304" t="s">
        <v>76</v>
      </c>
      <c r="D304" t="s">
        <v>77</v>
      </c>
      <c r="W304">
        <v>20.6</v>
      </c>
      <c r="X304">
        <v>3.8</v>
      </c>
      <c r="Y304">
        <v>9.1</v>
      </c>
      <c r="Z304">
        <v>1.9</v>
      </c>
    </row>
    <row r="305" spans="1:26" x14ac:dyDescent="0.3">
      <c r="A305" t="s">
        <v>61</v>
      </c>
      <c r="B305" t="s">
        <v>40</v>
      </c>
      <c r="C305" t="s">
        <v>76</v>
      </c>
      <c r="D305" t="s">
        <v>79</v>
      </c>
      <c r="W305">
        <v>17.100000000000001</v>
      </c>
      <c r="X305">
        <v>2.2999999999999998</v>
      </c>
      <c r="Y305">
        <v>6.4</v>
      </c>
      <c r="Z305">
        <v>1.4</v>
      </c>
    </row>
    <row r="306" spans="1:26" x14ac:dyDescent="0.3">
      <c r="A306" t="s">
        <v>61</v>
      </c>
      <c r="B306" t="s">
        <v>40</v>
      </c>
      <c r="C306" t="s">
        <v>100</v>
      </c>
      <c r="D306" t="s">
        <v>101</v>
      </c>
      <c r="E306">
        <v>24.5</v>
      </c>
      <c r="F306">
        <v>5.9</v>
      </c>
      <c r="W306">
        <v>20.7</v>
      </c>
      <c r="X306">
        <v>4.5999999999999996</v>
      </c>
      <c r="Y306">
        <v>8.6999999999999993</v>
      </c>
      <c r="Z306">
        <v>3.7</v>
      </c>
    </row>
    <row r="307" spans="1:26" x14ac:dyDescent="0.3">
      <c r="A307" t="s">
        <v>61</v>
      </c>
      <c r="B307" t="s">
        <v>40</v>
      </c>
      <c r="C307" t="s">
        <v>73</v>
      </c>
      <c r="D307" t="s">
        <v>95</v>
      </c>
      <c r="S307">
        <v>13.8</v>
      </c>
      <c r="T307">
        <v>1.3</v>
      </c>
      <c r="U307">
        <v>1.4</v>
      </c>
      <c r="V307">
        <v>0.3</v>
      </c>
    </row>
    <row r="308" spans="1:26" x14ac:dyDescent="0.3">
      <c r="A308" t="s">
        <v>61</v>
      </c>
      <c r="B308" t="s">
        <v>40</v>
      </c>
      <c r="C308" t="s">
        <v>73</v>
      </c>
      <c r="D308" t="s">
        <v>75</v>
      </c>
      <c r="K308">
        <v>1.2</v>
      </c>
      <c r="L308">
        <v>0</v>
      </c>
      <c r="M308">
        <v>4.8</v>
      </c>
      <c r="N308">
        <v>0.3</v>
      </c>
    </row>
    <row r="309" spans="1:26" x14ac:dyDescent="0.3">
      <c r="A309" t="s">
        <v>61</v>
      </c>
      <c r="B309" t="s">
        <v>40</v>
      </c>
      <c r="C309" t="s">
        <v>73</v>
      </c>
      <c r="D309" t="s">
        <v>74</v>
      </c>
      <c r="E309">
        <v>27.7</v>
      </c>
      <c r="F309">
        <v>7.4</v>
      </c>
      <c r="G309">
        <v>14.4</v>
      </c>
      <c r="H309">
        <v>2.5</v>
      </c>
      <c r="I309">
        <v>26</v>
      </c>
      <c r="J309">
        <v>6.2</v>
      </c>
      <c r="O309">
        <v>11.4</v>
      </c>
      <c r="P309">
        <v>0.9</v>
      </c>
      <c r="Q309">
        <v>1.9</v>
      </c>
      <c r="R309">
        <v>0.8</v>
      </c>
    </row>
    <row r="310" spans="1:26" x14ac:dyDescent="0.3">
      <c r="A310" t="s">
        <v>62</v>
      </c>
      <c r="B310" t="s">
        <v>39</v>
      </c>
      <c r="C310" t="s">
        <v>76</v>
      </c>
      <c r="D310" t="s">
        <v>78</v>
      </c>
      <c r="W310">
        <v>19</v>
      </c>
      <c r="X310">
        <v>2.6</v>
      </c>
      <c r="Y310">
        <v>6.9</v>
      </c>
      <c r="Z310">
        <v>2.8</v>
      </c>
    </row>
    <row r="311" spans="1:26" x14ac:dyDescent="0.3">
      <c r="A311" t="s">
        <v>62</v>
      </c>
      <c r="B311" t="s">
        <v>39</v>
      </c>
      <c r="C311" t="s">
        <v>76</v>
      </c>
      <c r="D311" t="s">
        <v>77</v>
      </c>
      <c r="W311">
        <v>18.100000000000001</v>
      </c>
      <c r="X311">
        <v>2.1</v>
      </c>
      <c r="Y311">
        <v>6.6</v>
      </c>
      <c r="Z311">
        <v>2.4</v>
      </c>
    </row>
    <row r="312" spans="1:26" x14ac:dyDescent="0.3">
      <c r="A312" t="s">
        <v>62</v>
      </c>
      <c r="B312" t="s">
        <v>39</v>
      </c>
      <c r="C312" t="s">
        <v>76</v>
      </c>
      <c r="D312" t="s">
        <v>79</v>
      </c>
      <c r="W312">
        <v>17.2</v>
      </c>
      <c r="X312">
        <v>1.5</v>
      </c>
      <c r="Y312">
        <v>6.3</v>
      </c>
      <c r="Z312">
        <v>2</v>
      </c>
    </row>
    <row r="313" spans="1:26" x14ac:dyDescent="0.3">
      <c r="A313" t="s">
        <v>62</v>
      </c>
      <c r="B313" t="s">
        <v>39</v>
      </c>
      <c r="C313" t="s">
        <v>100</v>
      </c>
      <c r="D313" t="s">
        <v>101</v>
      </c>
      <c r="E313">
        <v>13.9</v>
      </c>
      <c r="F313">
        <v>2.4</v>
      </c>
      <c r="W313">
        <v>8.9</v>
      </c>
      <c r="X313">
        <v>2.4</v>
      </c>
      <c r="Y313">
        <v>8</v>
      </c>
      <c r="Z313">
        <v>2.5</v>
      </c>
    </row>
    <row r="314" spans="1:26" x14ac:dyDescent="0.3">
      <c r="A314" t="s">
        <v>62</v>
      </c>
      <c r="B314" t="s">
        <v>39</v>
      </c>
      <c r="C314" t="s">
        <v>73</v>
      </c>
      <c r="D314" t="s">
        <v>95</v>
      </c>
      <c r="S314">
        <v>5.3</v>
      </c>
      <c r="T314">
        <v>1.2</v>
      </c>
      <c r="U314">
        <v>0.8</v>
      </c>
      <c r="V314">
        <v>0.2</v>
      </c>
    </row>
    <row r="315" spans="1:26" x14ac:dyDescent="0.3">
      <c r="A315" t="s">
        <v>62</v>
      </c>
      <c r="B315" t="s">
        <v>39</v>
      </c>
      <c r="C315" t="s">
        <v>73</v>
      </c>
      <c r="D315" t="s">
        <v>75</v>
      </c>
      <c r="K315">
        <v>3.9</v>
      </c>
      <c r="L315">
        <v>1.4</v>
      </c>
      <c r="M315">
        <v>6.8</v>
      </c>
      <c r="N315">
        <v>1.8</v>
      </c>
    </row>
    <row r="316" spans="1:26" x14ac:dyDescent="0.3">
      <c r="A316" t="s">
        <v>62</v>
      </c>
      <c r="B316" t="s">
        <v>39</v>
      </c>
      <c r="C316" t="s">
        <v>73</v>
      </c>
      <c r="D316" t="s">
        <v>74</v>
      </c>
      <c r="E316">
        <v>19.600000000000001</v>
      </c>
      <c r="F316">
        <v>5.0999999999999996</v>
      </c>
      <c r="G316">
        <v>4.0999999999999996</v>
      </c>
      <c r="H316">
        <v>1.4</v>
      </c>
      <c r="I316">
        <v>16.2</v>
      </c>
      <c r="J316">
        <v>2.5</v>
      </c>
      <c r="O316">
        <v>7.3</v>
      </c>
      <c r="P316">
        <v>0.6</v>
      </c>
      <c r="Q316">
        <v>2.7</v>
      </c>
      <c r="R316">
        <v>0.1</v>
      </c>
    </row>
    <row r="317" spans="1:26" x14ac:dyDescent="0.3">
      <c r="A317" t="s">
        <v>62</v>
      </c>
      <c r="B317" t="s">
        <v>40</v>
      </c>
      <c r="C317" t="s">
        <v>76</v>
      </c>
      <c r="D317" t="s">
        <v>78</v>
      </c>
      <c r="W317">
        <v>21.4</v>
      </c>
      <c r="X317">
        <v>5.5</v>
      </c>
      <c r="Y317">
        <v>12.3</v>
      </c>
      <c r="Z317">
        <v>2.7</v>
      </c>
    </row>
    <row r="318" spans="1:26" x14ac:dyDescent="0.3">
      <c r="A318" t="s">
        <v>62</v>
      </c>
      <c r="B318" t="s">
        <v>40</v>
      </c>
      <c r="C318" t="s">
        <v>76</v>
      </c>
      <c r="D318" t="s">
        <v>77</v>
      </c>
      <c r="W318">
        <v>17.600000000000001</v>
      </c>
      <c r="X318">
        <v>3.6</v>
      </c>
      <c r="Y318">
        <v>11.3</v>
      </c>
      <c r="Z318">
        <v>2.8</v>
      </c>
    </row>
    <row r="319" spans="1:26" x14ac:dyDescent="0.3">
      <c r="A319" t="s">
        <v>62</v>
      </c>
      <c r="B319" t="s">
        <v>40</v>
      </c>
      <c r="C319" t="s">
        <v>76</v>
      </c>
      <c r="D319" t="s">
        <v>79</v>
      </c>
      <c r="W319">
        <v>13</v>
      </c>
      <c r="X319">
        <v>1.4</v>
      </c>
      <c r="Y319">
        <v>10.1</v>
      </c>
      <c r="Z319">
        <v>2.9</v>
      </c>
    </row>
    <row r="320" spans="1:26" x14ac:dyDescent="0.3">
      <c r="A320" t="s">
        <v>62</v>
      </c>
      <c r="B320" t="s">
        <v>40</v>
      </c>
      <c r="C320" t="s">
        <v>100</v>
      </c>
      <c r="D320" t="s">
        <v>101</v>
      </c>
      <c r="E320">
        <v>11.2</v>
      </c>
      <c r="F320">
        <v>2.6</v>
      </c>
      <c r="W320">
        <v>14</v>
      </c>
      <c r="X320">
        <v>2.1</v>
      </c>
      <c r="Y320">
        <v>7.9</v>
      </c>
      <c r="Z320">
        <v>3</v>
      </c>
    </row>
    <row r="321" spans="1:26" x14ac:dyDescent="0.3">
      <c r="A321" t="s">
        <v>62</v>
      </c>
      <c r="B321" t="s">
        <v>40</v>
      </c>
      <c r="C321" t="s">
        <v>73</v>
      </c>
      <c r="D321" t="s">
        <v>95</v>
      </c>
      <c r="S321">
        <v>4.5</v>
      </c>
      <c r="T321">
        <v>1.1000000000000001</v>
      </c>
      <c r="U321">
        <v>3.6</v>
      </c>
      <c r="V321">
        <v>0</v>
      </c>
    </row>
    <row r="322" spans="1:26" x14ac:dyDescent="0.3">
      <c r="A322" t="s">
        <v>62</v>
      </c>
      <c r="B322" t="s">
        <v>40</v>
      </c>
      <c r="C322" t="s">
        <v>73</v>
      </c>
      <c r="D322" t="s">
        <v>75</v>
      </c>
      <c r="K322">
        <v>3.6</v>
      </c>
      <c r="L322">
        <v>0.8</v>
      </c>
      <c r="M322">
        <v>11.8</v>
      </c>
      <c r="N322">
        <v>1.4</v>
      </c>
    </row>
    <row r="323" spans="1:26" x14ac:dyDescent="0.3">
      <c r="A323" t="s">
        <v>62</v>
      </c>
      <c r="B323" t="s">
        <v>40</v>
      </c>
      <c r="C323" t="s">
        <v>73</v>
      </c>
      <c r="D323" t="s">
        <v>74</v>
      </c>
      <c r="E323">
        <v>28.6</v>
      </c>
      <c r="F323">
        <v>10.5</v>
      </c>
      <c r="G323">
        <v>9</v>
      </c>
      <c r="H323">
        <v>3</v>
      </c>
      <c r="I323">
        <v>22.9</v>
      </c>
      <c r="J323">
        <v>6.9</v>
      </c>
      <c r="O323">
        <v>7.3</v>
      </c>
      <c r="P323">
        <v>1.2</v>
      </c>
      <c r="Q323">
        <v>2.2000000000000002</v>
      </c>
      <c r="R323">
        <v>0</v>
      </c>
    </row>
    <row r="324" spans="1:26" x14ac:dyDescent="0.3">
      <c r="A324" t="s">
        <v>63</v>
      </c>
      <c r="B324" t="s">
        <v>39</v>
      </c>
      <c r="C324" t="s">
        <v>76</v>
      </c>
      <c r="D324" t="s">
        <v>78</v>
      </c>
      <c r="W324">
        <v>29.8</v>
      </c>
      <c r="X324">
        <v>5.8</v>
      </c>
      <c r="Y324">
        <v>4.3</v>
      </c>
      <c r="Z324">
        <v>0.4</v>
      </c>
    </row>
    <row r="325" spans="1:26" x14ac:dyDescent="0.3">
      <c r="A325" t="s">
        <v>63</v>
      </c>
      <c r="B325" t="s">
        <v>39</v>
      </c>
      <c r="C325" t="s">
        <v>76</v>
      </c>
      <c r="D325" t="s">
        <v>77</v>
      </c>
      <c r="W325">
        <v>23.6</v>
      </c>
      <c r="X325">
        <v>4.3</v>
      </c>
      <c r="Y325">
        <v>3.1</v>
      </c>
      <c r="Z325">
        <v>0.3</v>
      </c>
    </row>
    <row r="326" spans="1:26" x14ac:dyDescent="0.3">
      <c r="A326" t="s">
        <v>63</v>
      </c>
      <c r="B326" t="s">
        <v>39</v>
      </c>
      <c r="C326" t="s">
        <v>76</v>
      </c>
      <c r="D326" t="s">
        <v>79</v>
      </c>
      <c r="W326">
        <v>15.2</v>
      </c>
      <c r="X326">
        <v>2.2999999999999998</v>
      </c>
      <c r="Y326">
        <v>1.5</v>
      </c>
      <c r="Z326">
        <v>0.3</v>
      </c>
    </row>
    <row r="327" spans="1:26" x14ac:dyDescent="0.3">
      <c r="A327" t="s">
        <v>63</v>
      </c>
      <c r="B327" t="s">
        <v>39</v>
      </c>
      <c r="C327" t="s">
        <v>100</v>
      </c>
      <c r="D327" t="s">
        <v>101</v>
      </c>
      <c r="E327">
        <v>24.7</v>
      </c>
      <c r="F327">
        <v>5.6</v>
      </c>
      <c r="W327">
        <v>21.5</v>
      </c>
      <c r="X327">
        <v>3.4</v>
      </c>
      <c r="Y327">
        <v>1.5</v>
      </c>
      <c r="Z327">
        <v>0.1</v>
      </c>
    </row>
    <row r="328" spans="1:26" x14ac:dyDescent="0.3">
      <c r="A328" t="s">
        <v>63</v>
      </c>
      <c r="B328" t="s">
        <v>39</v>
      </c>
      <c r="C328" t="s">
        <v>73</v>
      </c>
      <c r="D328" t="s">
        <v>95</v>
      </c>
      <c r="S328">
        <v>6.7</v>
      </c>
      <c r="T328">
        <v>0.7</v>
      </c>
      <c r="U328">
        <v>1.4</v>
      </c>
      <c r="V328">
        <v>0</v>
      </c>
    </row>
    <row r="329" spans="1:26" x14ac:dyDescent="0.3">
      <c r="A329" t="s">
        <v>63</v>
      </c>
      <c r="B329" t="s">
        <v>39</v>
      </c>
      <c r="C329" t="s">
        <v>73</v>
      </c>
      <c r="D329" t="s">
        <v>75</v>
      </c>
      <c r="K329">
        <v>4.7</v>
      </c>
      <c r="L329">
        <v>1.1000000000000001</v>
      </c>
      <c r="M329">
        <v>9</v>
      </c>
      <c r="N329">
        <v>1.5</v>
      </c>
    </row>
    <row r="330" spans="1:26" x14ac:dyDescent="0.3">
      <c r="A330" t="s">
        <v>63</v>
      </c>
      <c r="B330" t="s">
        <v>39</v>
      </c>
      <c r="C330" t="s">
        <v>73</v>
      </c>
      <c r="D330" t="s">
        <v>74</v>
      </c>
      <c r="E330">
        <v>32.4</v>
      </c>
      <c r="F330">
        <v>11.5</v>
      </c>
      <c r="G330">
        <v>13.8</v>
      </c>
      <c r="H330">
        <v>3.1</v>
      </c>
      <c r="I330">
        <v>29.5</v>
      </c>
      <c r="J330">
        <v>9.4</v>
      </c>
      <c r="O330">
        <v>9.1999999999999993</v>
      </c>
      <c r="P330">
        <v>1.7</v>
      </c>
      <c r="Q330">
        <v>2.6</v>
      </c>
      <c r="R330">
        <v>0</v>
      </c>
    </row>
    <row r="331" spans="1:26" x14ac:dyDescent="0.3">
      <c r="A331" t="s">
        <v>63</v>
      </c>
      <c r="B331" t="s">
        <v>40</v>
      </c>
      <c r="C331" t="s">
        <v>76</v>
      </c>
      <c r="D331" t="s">
        <v>78</v>
      </c>
      <c r="W331">
        <v>36.6</v>
      </c>
      <c r="X331">
        <v>13.8</v>
      </c>
      <c r="Y331">
        <v>2.8</v>
      </c>
      <c r="Z331">
        <v>0.2</v>
      </c>
    </row>
    <row r="332" spans="1:26" x14ac:dyDescent="0.3">
      <c r="A332" t="s">
        <v>63</v>
      </c>
      <c r="B332" t="s">
        <v>40</v>
      </c>
      <c r="C332" t="s">
        <v>76</v>
      </c>
      <c r="D332" t="s">
        <v>77</v>
      </c>
      <c r="W332">
        <v>35.1</v>
      </c>
      <c r="X332">
        <v>10.7</v>
      </c>
      <c r="Y332">
        <v>2.6</v>
      </c>
      <c r="Z332">
        <v>0.3</v>
      </c>
    </row>
    <row r="333" spans="1:26" x14ac:dyDescent="0.3">
      <c r="A333" t="s">
        <v>63</v>
      </c>
      <c r="B333" t="s">
        <v>40</v>
      </c>
      <c r="C333" t="s">
        <v>76</v>
      </c>
      <c r="D333" t="s">
        <v>79</v>
      </c>
      <c r="W333">
        <v>32.9</v>
      </c>
      <c r="X333">
        <v>6.4</v>
      </c>
      <c r="Y333">
        <v>2.2999999999999998</v>
      </c>
      <c r="Z333">
        <v>0.5</v>
      </c>
    </row>
    <row r="334" spans="1:26" x14ac:dyDescent="0.3">
      <c r="A334" t="s">
        <v>63</v>
      </c>
      <c r="B334" t="s">
        <v>40</v>
      </c>
      <c r="C334" t="s">
        <v>100</v>
      </c>
      <c r="D334" t="s">
        <v>101</v>
      </c>
      <c r="E334">
        <v>23.3</v>
      </c>
      <c r="F334">
        <v>6.6</v>
      </c>
      <c r="W334">
        <v>22.5</v>
      </c>
      <c r="X334">
        <v>4.3</v>
      </c>
      <c r="Y334">
        <v>1.6</v>
      </c>
      <c r="Z334">
        <v>0.6</v>
      </c>
    </row>
    <row r="335" spans="1:26" x14ac:dyDescent="0.3">
      <c r="A335" t="s">
        <v>63</v>
      </c>
      <c r="B335" t="s">
        <v>40</v>
      </c>
      <c r="C335" t="s">
        <v>73</v>
      </c>
      <c r="D335" t="s">
        <v>95</v>
      </c>
      <c r="S335">
        <v>9.1999999999999993</v>
      </c>
      <c r="T335">
        <v>1.4</v>
      </c>
      <c r="U335">
        <v>2.9</v>
      </c>
      <c r="V335">
        <v>0.4</v>
      </c>
    </row>
    <row r="336" spans="1:26" x14ac:dyDescent="0.3">
      <c r="A336" t="s">
        <v>63</v>
      </c>
      <c r="B336" t="s">
        <v>40</v>
      </c>
      <c r="C336" t="s">
        <v>73</v>
      </c>
      <c r="D336" t="s">
        <v>75</v>
      </c>
      <c r="K336">
        <v>5.5</v>
      </c>
      <c r="L336">
        <v>0.9</v>
      </c>
      <c r="M336">
        <v>15.1</v>
      </c>
      <c r="N336">
        <v>1.8</v>
      </c>
    </row>
    <row r="337" spans="1:26" x14ac:dyDescent="0.3">
      <c r="A337" t="s">
        <v>63</v>
      </c>
      <c r="B337" t="s">
        <v>40</v>
      </c>
      <c r="C337" t="s">
        <v>73</v>
      </c>
      <c r="D337" t="s">
        <v>74</v>
      </c>
      <c r="E337">
        <v>40.6</v>
      </c>
      <c r="F337">
        <v>14.6</v>
      </c>
      <c r="G337">
        <v>14.8</v>
      </c>
      <c r="H337">
        <v>4.2</v>
      </c>
      <c r="I337">
        <v>33.200000000000003</v>
      </c>
      <c r="J337">
        <v>9.5</v>
      </c>
      <c r="O337">
        <v>5.0999999999999996</v>
      </c>
      <c r="P337">
        <v>0.2</v>
      </c>
      <c r="Q337">
        <v>1.6</v>
      </c>
      <c r="R337">
        <v>0.1</v>
      </c>
    </row>
    <row r="338" spans="1:26" x14ac:dyDescent="0.3">
      <c r="A338" t="s">
        <v>64</v>
      </c>
      <c r="B338" t="s">
        <v>39</v>
      </c>
      <c r="C338" t="s">
        <v>76</v>
      </c>
      <c r="D338" t="s">
        <v>78</v>
      </c>
      <c r="W338">
        <v>10.199999999999999</v>
      </c>
      <c r="X338">
        <v>0.5</v>
      </c>
      <c r="Y338">
        <v>10.6</v>
      </c>
      <c r="Z338">
        <v>2</v>
      </c>
    </row>
    <row r="339" spans="1:26" x14ac:dyDescent="0.3">
      <c r="A339" t="s">
        <v>64</v>
      </c>
      <c r="B339" t="s">
        <v>39</v>
      </c>
      <c r="C339" t="s">
        <v>76</v>
      </c>
      <c r="D339" t="s">
        <v>77</v>
      </c>
      <c r="W339">
        <v>5.3</v>
      </c>
      <c r="X339">
        <v>0.2</v>
      </c>
      <c r="Y339">
        <v>12</v>
      </c>
      <c r="Z339">
        <v>2.2999999999999998</v>
      </c>
    </row>
    <row r="340" spans="1:26" x14ac:dyDescent="0.3">
      <c r="A340" t="s">
        <v>64</v>
      </c>
      <c r="B340" t="s">
        <v>39</v>
      </c>
      <c r="C340" t="s">
        <v>76</v>
      </c>
      <c r="D340" t="s">
        <v>79</v>
      </c>
      <c r="W340">
        <v>1</v>
      </c>
      <c r="X340">
        <v>0</v>
      </c>
      <c r="Y340">
        <v>13.2</v>
      </c>
      <c r="Z340">
        <v>2.6</v>
      </c>
    </row>
    <row r="341" spans="1:26" x14ac:dyDescent="0.3">
      <c r="A341" t="s">
        <v>64</v>
      </c>
      <c r="B341" t="s">
        <v>39</v>
      </c>
      <c r="C341" t="s">
        <v>100</v>
      </c>
      <c r="D341" t="s">
        <v>101</v>
      </c>
      <c r="E341">
        <v>18.399999999999999</v>
      </c>
      <c r="F341">
        <v>6.1</v>
      </c>
      <c r="W341">
        <v>7.1</v>
      </c>
      <c r="X341">
        <v>3.6</v>
      </c>
      <c r="Y341">
        <v>7.9</v>
      </c>
      <c r="Z341">
        <v>2.2999999999999998</v>
      </c>
    </row>
    <row r="342" spans="1:26" x14ac:dyDescent="0.3">
      <c r="A342" t="s">
        <v>64</v>
      </c>
      <c r="B342" t="s">
        <v>39</v>
      </c>
      <c r="C342" t="s">
        <v>73</v>
      </c>
      <c r="D342" t="s">
        <v>95</v>
      </c>
      <c r="S342">
        <v>1.8</v>
      </c>
      <c r="T342">
        <v>0.4</v>
      </c>
      <c r="U342">
        <v>4.0999999999999996</v>
      </c>
      <c r="V342">
        <v>0.3</v>
      </c>
    </row>
    <row r="343" spans="1:26" x14ac:dyDescent="0.3">
      <c r="A343" t="s">
        <v>64</v>
      </c>
      <c r="B343" t="s">
        <v>39</v>
      </c>
      <c r="C343" t="s">
        <v>73</v>
      </c>
      <c r="D343" t="s">
        <v>75</v>
      </c>
      <c r="K343">
        <v>4.4000000000000004</v>
      </c>
      <c r="L343">
        <v>2.2000000000000002</v>
      </c>
      <c r="M343">
        <v>6.5</v>
      </c>
      <c r="N343">
        <v>1.8</v>
      </c>
    </row>
    <row r="344" spans="1:26" x14ac:dyDescent="0.3">
      <c r="A344" t="s">
        <v>64</v>
      </c>
      <c r="B344" t="s">
        <v>39</v>
      </c>
      <c r="C344" t="s">
        <v>73</v>
      </c>
      <c r="D344" t="s">
        <v>74</v>
      </c>
      <c r="E344">
        <v>21.5</v>
      </c>
      <c r="F344">
        <v>7</v>
      </c>
      <c r="G344">
        <v>6.3</v>
      </c>
      <c r="H344">
        <v>0.8</v>
      </c>
      <c r="I344">
        <v>10.199999999999999</v>
      </c>
      <c r="J344">
        <v>1.9</v>
      </c>
      <c r="O344">
        <v>3.6</v>
      </c>
      <c r="P344">
        <v>0.4</v>
      </c>
      <c r="Q344">
        <v>3.8</v>
      </c>
      <c r="R344">
        <v>0.8</v>
      </c>
    </row>
    <row r="345" spans="1:26" x14ac:dyDescent="0.3">
      <c r="A345" t="s">
        <v>64</v>
      </c>
      <c r="B345" t="s">
        <v>40</v>
      </c>
      <c r="C345" t="s">
        <v>76</v>
      </c>
      <c r="D345" t="s">
        <v>78</v>
      </c>
      <c r="W345">
        <v>14.5</v>
      </c>
      <c r="X345">
        <v>2</v>
      </c>
      <c r="Y345">
        <v>9.5</v>
      </c>
      <c r="Z345">
        <v>3</v>
      </c>
    </row>
    <row r="346" spans="1:26" x14ac:dyDescent="0.3">
      <c r="A346" t="s">
        <v>64</v>
      </c>
      <c r="B346" t="s">
        <v>40</v>
      </c>
      <c r="C346" t="s">
        <v>76</v>
      </c>
      <c r="D346" t="s">
        <v>77</v>
      </c>
      <c r="W346">
        <v>14.5</v>
      </c>
      <c r="X346">
        <v>2.9</v>
      </c>
      <c r="Y346">
        <v>6.1</v>
      </c>
      <c r="Z346">
        <v>1.7</v>
      </c>
    </row>
    <row r="347" spans="1:26" x14ac:dyDescent="0.3">
      <c r="A347" t="s">
        <v>64</v>
      </c>
      <c r="B347" t="s">
        <v>40</v>
      </c>
      <c r="C347" t="s">
        <v>76</v>
      </c>
      <c r="D347" t="s">
        <v>79</v>
      </c>
      <c r="W347">
        <v>14.5</v>
      </c>
      <c r="X347">
        <v>3.8</v>
      </c>
      <c r="Y347">
        <v>2.1</v>
      </c>
      <c r="Z347">
        <v>0.2</v>
      </c>
    </row>
    <row r="348" spans="1:26" x14ac:dyDescent="0.3">
      <c r="A348" t="s">
        <v>64</v>
      </c>
      <c r="B348" t="s">
        <v>40</v>
      </c>
      <c r="C348" t="s">
        <v>100</v>
      </c>
      <c r="D348" t="s">
        <v>101</v>
      </c>
      <c r="E348">
        <v>19.100000000000001</v>
      </c>
      <c r="F348">
        <v>4.4000000000000004</v>
      </c>
      <c r="W348">
        <v>10.7</v>
      </c>
      <c r="X348">
        <v>1.4</v>
      </c>
      <c r="Y348">
        <v>13.1</v>
      </c>
      <c r="Z348">
        <v>5.9</v>
      </c>
    </row>
    <row r="349" spans="1:26" x14ac:dyDescent="0.3">
      <c r="A349" t="s">
        <v>64</v>
      </c>
      <c r="B349" t="s">
        <v>40</v>
      </c>
      <c r="C349" t="s">
        <v>73</v>
      </c>
      <c r="D349" t="s">
        <v>95</v>
      </c>
      <c r="S349">
        <v>5.4</v>
      </c>
      <c r="T349">
        <v>0.9</v>
      </c>
      <c r="U349">
        <v>6.4</v>
      </c>
      <c r="V349">
        <v>0.3</v>
      </c>
    </row>
    <row r="350" spans="1:26" x14ac:dyDescent="0.3">
      <c r="A350" t="s">
        <v>64</v>
      </c>
      <c r="B350" t="s">
        <v>40</v>
      </c>
      <c r="C350" t="s">
        <v>73</v>
      </c>
      <c r="D350" t="s">
        <v>75</v>
      </c>
      <c r="K350">
        <v>1.9</v>
      </c>
      <c r="L350">
        <v>0.9</v>
      </c>
      <c r="M350">
        <v>4.2</v>
      </c>
      <c r="N350">
        <v>1.4</v>
      </c>
    </row>
    <row r="351" spans="1:26" x14ac:dyDescent="0.3">
      <c r="A351" t="s">
        <v>64</v>
      </c>
      <c r="B351" t="s">
        <v>40</v>
      </c>
      <c r="C351" t="s">
        <v>73</v>
      </c>
      <c r="D351" t="s">
        <v>74</v>
      </c>
      <c r="E351">
        <v>22</v>
      </c>
      <c r="F351">
        <v>7.2</v>
      </c>
      <c r="G351">
        <v>7.6</v>
      </c>
      <c r="H351">
        <v>1.3</v>
      </c>
      <c r="I351">
        <v>11.5</v>
      </c>
      <c r="J351">
        <v>2.8</v>
      </c>
      <c r="O351">
        <v>2.8</v>
      </c>
      <c r="P351">
        <v>0.9</v>
      </c>
      <c r="Q351">
        <v>5.6</v>
      </c>
      <c r="R351">
        <v>1.1000000000000001</v>
      </c>
    </row>
    <row r="352" spans="1:26" x14ac:dyDescent="0.3">
      <c r="A352" t="s">
        <v>65</v>
      </c>
      <c r="B352" t="s">
        <v>39</v>
      </c>
      <c r="C352" t="s">
        <v>76</v>
      </c>
      <c r="D352" t="s">
        <v>78</v>
      </c>
      <c r="W352">
        <v>16.600000000000001</v>
      </c>
      <c r="X352">
        <v>3.3</v>
      </c>
      <c r="Y352">
        <v>18.399999999999999</v>
      </c>
      <c r="Z352">
        <v>5.2</v>
      </c>
    </row>
    <row r="353" spans="1:26" x14ac:dyDescent="0.3">
      <c r="A353" t="s">
        <v>65</v>
      </c>
      <c r="B353" t="s">
        <v>39</v>
      </c>
      <c r="C353" t="s">
        <v>76</v>
      </c>
      <c r="D353" t="s">
        <v>77</v>
      </c>
      <c r="W353">
        <v>15.2</v>
      </c>
      <c r="X353">
        <v>2.6</v>
      </c>
      <c r="Y353">
        <v>15.6</v>
      </c>
      <c r="Z353">
        <v>4</v>
      </c>
    </row>
    <row r="354" spans="1:26" x14ac:dyDescent="0.3">
      <c r="A354" t="s">
        <v>65</v>
      </c>
      <c r="B354" t="s">
        <v>39</v>
      </c>
      <c r="C354" t="s">
        <v>76</v>
      </c>
      <c r="D354" t="s">
        <v>79</v>
      </c>
      <c r="W354">
        <v>13.6</v>
      </c>
      <c r="X354">
        <v>2</v>
      </c>
      <c r="Y354">
        <v>12.6</v>
      </c>
      <c r="Z354">
        <v>2.7</v>
      </c>
    </row>
    <row r="355" spans="1:26" x14ac:dyDescent="0.3">
      <c r="A355" t="s">
        <v>65</v>
      </c>
      <c r="B355" t="s">
        <v>39</v>
      </c>
      <c r="C355" t="s">
        <v>100</v>
      </c>
      <c r="D355" t="s">
        <v>101</v>
      </c>
      <c r="E355">
        <v>9.8000000000000007</v>
      </c>
      <c r="F355">
        <v>2.2000000000000002</v>
      </c>
      <c r="W355">
        <v>14.4</v>
      </c>
      <c r="X355">
        <v>4.4000000000000004</v>
      </c>
      <c r="Y355">
        <v>10.4</v>
      </c>
      <c r="Z355">
        <v>3.1</v>
      </c>
    </row>
    <row r="356" spans="1:26" x14ac:dyDescent="0.3">
      <c r="A356" t="s">
        <v>65</v>
      </c>
      <c r="B356" t="s">
        <v>39</v>
      </c>
      <c r="C356" t="s">
        <v>73</v>
      </c>
      <c r="D356" t="s">
        <v>95</v>
      </c>
      <c r="S356">
        <v>11.5</v>
      </c>
      <c r="T356">
        <v>1.7</v>
      </c>
      <c r="U356">
        <v>0.6</v>
      </c>
      <c r="V356">
        <v>0</v>
      </c>
    </row>
    <row r="357" spans="1:26" x14ac:dyDescent="0.3">
      <c r="A357" t="s">
        <v>65</v>
      </c>
      <c r="B357" t="s">
        <v>39</v>
      </c>
      <c r="C357" t="s">
        <v>73</v>
      </c>
      <c r="D357" t="s">
        <v>75</v>
      </c>
      <c r="K357">
        <v>3.4</v>
      </c>
      <c r="L357">
        <v>1.2</v>
      </c>
      <c r="M357">
        <v>3.8</v>
      </c>
      <c r="N357">
        <v>0.9</v>
      </c>
    </row>
    <row r="358" spans="1:26" x14ac:dyDescent="0.3">
      <c r="A358" t="s">
        <v>65</v>
      </c>
      <c r="B358" t="s">
        <v>39</v>
      </c>
      <c r="C358" t="s">
        <v>73</v>
      </c>
      <c r="D358" t="s">
        <v>74</v>
      </c>
      <c r="E358">
        <v>18.5</v>
      </c>
      <c r="F358">
        <v>5.3</v>
      </c>
      <c r="G358">
        <v>19.2</v>
      </c>
      <c r="H358">
        <v>7.5</v>
      </c>
      <c r="I358">
        <v>22.8</v>
      </c>
      <c r="J358">
        <v>4.7</v>
      </c>
      <c r="O358">
        <v>9.8000000000000007</v>
      </c>
      <c r="P358">
        <v>1.2</v>
      </c>
      <c r="Q358">
        <v>1.1000000000000001</v>
      </c>
      <c r="R358">
        <v>0</v>
      </c>
    </row>
    <row r="359" spans="1:26" x14ac:dyDescent="0.3">
      <c r="A359" t="s">
        <v>65</v>
      </c>
      <c r="B359" t="s">
        <v>40</v>
      </c>
      <c r="C359" t="s">
        <v>76</v>
      </c>
      <c r="D359" t="s">
        <v>78</v>
      </c>
      <c r="W359">
        <v>26.4</v>
      </c>
      <c r="X359">
        <v>12.5</v>
      </c>
      <c r="Y359">
        <v>16.600000000000001</v>
      </c>
      <c r="Z359">
        <v>3.5</v>
      </c>
    </row>
    <row r="360" spans="1:26" x14ac:dyDescent="0.3">
      <c r="A360" t="s">
        <v>65</v>
      </c>
      <c r="B360" t="s">
        <v>40</v>
      </c>
      <c r="C360" t="s">
        <v>76</v>
      </c>
      <c r="D360" t="s">
        <v>77</v>
      </c>
      <c r="W360">
        <v>25.1</v>
      </c>
      <c r="X360">
        <v>10.5</v>
      </c>
      <c r="Y360">
        <v>13</v>
      </c>
      <c r="Z360">
        <v>2.8</v>
      </c>
    </row>
    <row r="361" spans="1:26" x14ac:dyDescent="0.3">
      <c r="A361" t="s">
        <v>65</v>
      </c>
      <c r="B361" t="s">
        <v>40</v>
      </c>
      <c r="C361" t="s">
        <v>76</v>
      </c>
      <c r="D361" t="s">
        <v>79</v>
      </c>
      <c r="W361">
        <v>23.5</v>
      </c>
      <c r="X361">
        <v>7.9</v>
      </c>
      <c r="Y361">
        <v>8.4</v>
      </c>
      <c r="Z361">
        <v>1.9</v>
      </c>
    </row>
    <row r="362" spans="1:26" x14ac:dyDescent="0.3">
      <c r="A362" t="s">
        <v>65</v>
      </c>
      <c r="B362" t="s">
        <v>40</v>
      </c>
      <c r="C362" t="s">
        <v>100</v>
      </c>
      <c r="D362" t="s">
        <v>101</v>
      </c>
      <c r="E362">
        <v>9.5</v>
      </c>
      <c r="F362">
        <v>2.2000000000000002</v>
      </c>
      <c r="W362">
        <v>23.6</v>
      </c>
      <c r="X362">
        <v>7.3</v>
      </c>
      <c r="Y362">
        <v>8.6999999999999993</v>
      </c>
      <c r="Z362">
        <v>5.2</v>
      </c>
    </row>
    <row r="363" spans="1:26" x14ac:dyDescent="0.3">
      <c r="A363" t="s">
        <v>65</v>
      </c>
      <c r="B363" t="s">
        <v>40</v>
      </c>
      <c r="C363" t="s">
        <v>73</v>
      </c>
      <c r="D363" t="s">
        <v>95</v>
      </c>
      <c r="S363">
        <v>6.6</v>
      </c>
      <c r="T363">
        <v>0.6</v>
      </c>
      <c r="U363">
        <v>0.9</v>
      </c>
      <c r="V363">
        <v>0</v>
      </c>
    </row>
    <row r="364" spans="1:26" x14ac:dyDescent="0.3">
      <c r="A364" t="s">
        <v>65</v>
      </c>
      <c r="B364" t="s">
        <v>40</v>
      </c>
      <c r="C364" t="s">
        <v>73</v>
      </c>
      <c r="D364" t="s">
        <v>75</v>
      </c>
      <c r="K364">
        <v>3.4</v>
      </c>
      <c r="L364">
        <v>0.3</v>
      </c>
      <c r="M364">
        <v>8.6999999999999993</v>
      </c>
      <c r="N364">
        <v>1.1000000000000001</v>
      </c>
    </row>
    <row r="365" spans="1:26" x14ac:dyDescent="0.3">
      <c r="A365" t="s">
        <v>65</v>
      </c>
      <c r="B365" t="s">
        <v>40</v>
      </c>
      <c r="C365" t="s">
        <v>73</v>
      </c>
      <c r="D365" t="s">
        <v>74</v>
      </c>
      <c r="E365">
        <v>21</v>
      </c>
      <c r="F365">
        <v>6.3</v>
      </c>
      <c r="G365">
        <v>22.3</v>
      </c>
      <c r="H365">
        <v>8.6</v>
      </c>
      <c r="I365">
        <v>24.3</v>
      </c>
      <c r="J365">
        <v>8.1999999999999993</v>
      </c>
      <c r="O365">
        <v>9.9</v>
      </c>
      <c r="P365">
        <v>2.1</v>
      </c>
      <c r="Q365">
        <v>0.1</v>
      </c>
      <c r="R365">
        <v>0</v>
      </c>
    </row>
    <row r="366" spans="1:26" x14ac:dyDescent="0.3">
      <c r="A366" t="s">
        <v>66</v>
      </c>
      <c r="B366" t="s">
        <v>39</v>
      </c>
      <c r="C366" t="s">
        <v>76</v>
      </c>
      <c r="D366" t="s">
        <v>78</v>
      </c>
      <c r="W366">
        <v>23.4</v>
      </c>
      <c r="X366">
        <v>9</v>
      </c>
      <c r="Y366">
        <v>5.8</v>
      </c>
      <c r="Z366">
        <v>2.8</v>
      </c>
    </row>
    <row r="367" spans="1:26" x14ac:dyDescent="0.3">
      <c r="A367" t="s">
        <v>66</v>
      </c>
      <c r="B367" t="s">
        <v>39</v>
      </c>
      <c r="C367" t="s">
        <v>76</v>
      </c>
      <c r="D367" t="s">
        <v>77</v>
      </c>
      <c r="W367">
        <v>22.7</v>
      </c>
      <c r="X367">
        <v>6.2</v>
      </c>
      <c r="Y367">
        <v>6.3</v>
      </c>
      <c r="Z367">
        <v>2.4</v>
      </c>
    </row>
    <row r="368" spans="1:26" x14ac:dyDescent="0.3">
      <c r="A368" t="s">
        <v>66</v>
      </c>
      <c r="B368" t="s">
        <v>39</v>
      </c>
      <c r="C368" t="s">
        <v>76</v>
      </c>
      <c r="D368" t="s">
        <v>79</v>
      </c>
      <c r="W368">
        <v>21.8</v>
      </c>
      <c r="X368">
        <v>2.6</v>
      </c>
      <c r="Y368">
        <v>7</v>
      </c>
      <c r="Z368">
        <v>1.9</v>
      </c>
    </row>
    <row r="369" spans="1:26" x14ac:dyDescent="0.3">
      <c r="A369" t="s">
        <v>66</v>
      </c>
      <c r="B369" t="s">
        <v>39</v>
      </c>
      <c r="C369" t="s">
        <v>100</v>
      </c>
      <c r="D369" t="s">
        <v>101</v>
      </c>
      <c r="E369">
        <v>15.3</v>
      </c>
      <c r="F369">
        <v>2.2999999999999998</v>
      </c>
      <c r="W369">
        <v>24.2</v>
      </c>
      <c r="X369">
        <v>5.0999999999999996</v>
      </c>
      <c r="Y369">
        <v>4.2</v>
      </c>
      <c r="Z369">
        <v>0.9</v>
      </c>
    </row>
    <row r="370" spans="1:26" x14ac:dyDescent="0.3">
      <c r="A370" t="s">
        <v>66</v>
      </c>
      <c r="B370" t="s">
        <v>39</v>
      </c>
      <c r="C370" t="s">
        <v>73</v>
      </c>
      <c r="D370" t="s">
        <v>95</v>
      </c>
      <c r="S370">
        <v>3.1</v>
      </c>
      <c r="T370">
        <v>1.2</v>
      </c>
      <c r="U370">
        <v>1.6</v>
      </c>
      <c r="V370">
        <v>0</v>
      </c>
    </row>
    <row r="371" spans="1:26" x14ac:dyDescent="0.3">
      <c r="A371" t="s">
        <v>66</v>
      </c>
      <c r="B371" t="s">
        <v>39</v>
      </c>
      <c r="C371" t="s">
        <v>73</v>
      </c>
      <c r="D371" t="s">
        <v>75</v>
      </c>
      <c r="K371">
        <v>4.7</v>
      </c>
      <c r="L371">
        <v>1.3</v>
      </c>
      <c r="M371">
        <v>10</v>
      </c>
      <c r="N371">
        <v>1.8</v>
      </c>
    </row>
    <row r="372" spans="1:26" x14ac:dyDescent="0.3">
      <c r="A372" t="s">
        <v>66</v>
      </c>
      <c r="B372" t="s">
        <v>39</v>
      </c>
      <c r="C372" t="s">
        <v>73</v>
      </c>
      <c r="D372" t="s">
        <v>74</v>
      </c>
      <c r="E372">
        <v>30.1</v>
      </c>
      <c r="F372">
        <v>7.3</v>
      </c>
      <c r="G372">
        <v>16</v>
      </c>
      <c r="H372">
        <v>5.3</v>
      </c>
      <c r="I372">
        <v>29.7</v>
      </c>
      <c r="J372">
        <v>5.5</v>
      </c>
      <c r="O372">
        <v>4.8</v>
      </c>
      <c r="P372">
        <v>0</v>
      </c>
      <c r="Q372">
        <v>1.6</v>
      </c>
      <c r="R372">
        <v>0.2</v>
      </c>
    </row>
    <row r="373" spans="1:26" x14ac:dyDescent="0.3">
      <c r="A373" t="s">
        <v>66</v>
      </c>
      <c r="B373" t="s">
        <v>40</v>
      </c>
      <c r="C373" t="s">
        <v>76</v>
      </c>
      <c r="D373" t="s">
        <v>78</v>
      </c>
      <c r="W373">
        <v>33.200000000000003</v>
      </c>
      <c r="X373">
        <v>14.3</v>
      </c>
      <c r="Y373">
        <v>5.3</v>
      </c>
      <c r="Z373">
        <v>1.5</v>
      </c>
    </row>
    <row r="374" spans="1:26" x14ac:dyDescent="0.3">
      <c r="A374" t="s">
        <v>66</v>
      </c>
      <c r="B374" t="s">
        <v>40</v>
      </c>
      <c r="C374" t="s">
        <v>76</v>
      </c>
      <c r="D374" t="s">
        <v>77</v>
      </c>
      <c r="W374">
        <v>34.200000000000003</v>
      </c>
      <c r="X374">
        <v>11.7</v>
      </c>
      <c r="Y374">
        <v>5.0999999999999996</v>
      </c>
      <c r="Z374">
        <v>1.1000000000000001</v>
      </c>
    </row>
    <row r="375" spans="1:26" x14ac:dyDescent="0.3">
      <c r="A375" t="s">
        <v>66</v>
      </c>
      <c r="B375" t="s">
        <v>40</v>
      </c>
      <c r="C375" t="s">
        <v>76</v>
      </c>
      <c r="D375" t="s">
        <v>79</v>
      </c>
      <c r="W375">
        <v>35.4</v>
      </c>
      <c r="X375">
        <v>8.1999999999999993</v>
      </c>
      <c r="Y375">
        <v>4.8</v>
      </c>
      <c r="Z375">
        <v>0.6</v>
      </c>
    </row>
    <row r="376" spans="1:26" x14ac:dyDescent="0.3">
      <c r="A376" t="s">
        <v>66</v>
      </c>
      <c r="B376" t="s">
        <v>40</v>
      </c>
      <c r="C376" t="s">
        <v>100</v>
      </c>
      <c r="D376" t="s">
        <v>101</v>
      </c>
      <c r="E376">
        <v>15.6</v>
      </c>
      <c r="F376">
        <v>2.7</v>
      </c>
      <c r="W376">
        <v>31.4</v>
      </c>
      <c r="X376">
        <v>9.9</v>
      </c>
      <c r="Y376">
        <v>5.5</v>
      </c>
      <c r="Z376">
        <v>1.9</v>
      </c>
    </row>
    <row r="377" spans="1:26" x14ac:dyDescent="0.3">
      <c r="A377" t="s">
        <v>66</v>
      </c>
      <c r="B377" t="s">
        <v>40</v>
      </c>
      <c r="C377" t="s">
        <v>73</v>
      </c>
      <c r="D377" t="s">
        <v>95</v>
      </c>
      <c r="S377">
        <v>4.5</v>
      </c>
      <c r="T377">
        <v>0.6</v>
      </c>
      <c r="U377">
        <v>3.6</v>
      </c>
      <c r="V377">
        <v>0.2</v>
      </c>
    </row>
    <row r="378" spans="1:26" x14ac:dyDescent="0.3">
      <c r="A378" t="s">
        <v>66</v>
      </c>
      <c r="B378" t="s">
        <v>40</v>
      </c>
      <c r="C378" t="s">
        <v>73</v>
      </c>
      <c r="D378" t="s">
        <v>75</v>
      </c>
      <c r="K378">
        <v>5.7</v>
      </c>
      <c r="L378">
        <v>0.5</v>
      </c>
      <c r="M378">
        <v>16.3</v>
      </c>
      <c r="N378">
        <v>4</v>
      </c>
    </row>
    <row r="379" spans="1:26" x14ac:dyDescent="0.3">
      <c r="A379" t="s">
        <v>66</v>
      </c>
      <c r="B379" t="s">
        <v>40</v>
      </c>
      <c r="C379" t="s">
        <v>73</v>
      </c>
      <c r="D379" t="s">
        <v>74</v>
      </c>
      <c r="E379">
        <v>28.5</v>
      </c>
      <c r="F379">
        <v>10.1</v>
      </c>
      <c r="G379">
        <v>19.7</v>
      </c>
      <c r="H379">
        <v>5.9</v>
      </c>
      <c r="I379">
        <v>31.9</v>
      </c>
      <c r="J379">
        <v>9.1</v>
      </c>
      <c r="O379">
        <v>2.8</v>
      </c>
      <c r="P379">
        <v>0</v>
      </c>
      <c r="Q379">
        <v>0.9</v>
      </c>
      <c r="R379">
        <v>0.1</v>
      </c>
    </row>
    <row r="380" spans="1:26" x14ac:dyDescent="0.3">
      <c r="A380" t="s">
        <v>67</v>
      </c>
      <c r="B380" t="s">
        <v>39</v>
      </c>
      <c r="C380" t="s">
        <v>76</v>
      </c>
      <c r="D380" t="s">
        <v>78</v>
      </c>
      <c r="W380">
        <v>18.2</v>
      </c>
      <c r="X380">
        <v>6.4</v>
      </c>
      <c r="Y380">
        <v>10.8</v>
      </c>
      <c r="Z380">
        <v>2.4</v>
      </c>
    </row>
    <row r="381" spans="1:26" x14ac:dyDescent="0.3">
      <c r="A381" t="s">
        <v>67</v>
      </c>
      <c r="B381" t="s">
        <v>39</v>
      </c>
      <c r="C381" t="s">
        <v>76</v>
      </c>
      <c r="D381" t="s">
        <v>77</v>
      </c>
      <c r="W381">
        <v>14.5</v>
      </c>
      <c r="X381">
        <v>4.3</v>
      </c>
      <c r="Y381">
        <v>8.5</v>
      </c>
      <c r="Z381">
        <v>1.5</v>
      </c>
    </row>
    <row r="382" spans="1:26" x14ac:dyDescent="0.3">
      <c r="A382" t="s">
        <v>67</v>
      </c>
      <c r="B382" t="s">
        <v>39</v>
      </c>
      <c r="C382" t="s">
        <v>76</v>
      </c>
      <c r="D382" t="s">
        <v>79</v>
      </c>
      <c r="W382">
        <v>10.5</v>
      </c>
      <c r="X382">
        <v>2.2000000000000002</v>
      </c>
      <c r="Y382">
        <v>6.1</v>
      </c>
      <c r="Z382">
        <v>0.5</v>
      </c>
    </row>
    <row r="383" spans="1:26" x14ac:dyDescent="0.3">
      <c r="A383" t="s">
        <v>67</v>
      </c>
      <c r="B383" t="s">
        <v>39</v>
      </c>
      <c r="C383" t="s">
        <v>100</v>
      </c>
      <c r="D383" t="s">
        <v>101</v>
      </c>
      <c r="E383">
        <v>26.1</v>
      </c>
      <c r="F383">
        <v>6.3</v>
      </c>
      <c r="W383">
        <v>14.6</v>
      </c>
      <c r="X383">
        <v>4.5</v>
      </c>
      <c r="Y383">
        <v>9.5</v>
      </c>
      <c r="Z383">
        <v>2.2000000000000002</v>
      </c>
    </row>
    <row r="384" spans="1:26" x14ac:dyDescent="0.3">
      <c r="A384" t="s">
        <v>67</v>
      </c>
      <c r="B384" t="s">
        <v>39</v>
      </c>
      <c r="C384" t="s">
        <v>73</v>
      </c>
      <c r="D384" t="s">
        <v>95</v>
      </c>
      <c r="S384">
        <v>5.8</v>
      </c>
      <c r="T384">
        <v>2.1</v>
      </c>
      <c r="U384">
        <v>5.9</v>
      </c>
      <c r="V384">
        <v>2.2999999999999998</v>
      </c>
    </row>
    <row r="385" spans="1:26" x14ac:dyDescent="0.3">
      <c r="A385" t="s">
        <v>67</v>
      </c>
      <c r="B385" t="s">
        <v>39</v>
      </c>
      <c r="C385" t="s">
        <v>73</v>
      </c>
      <c r="D385" t="s">
        <v>75</v>
      </c>
      <c r="K385">
        <v>2.4</v>
      </c>
      <c r="L385">
        <v>0.5</v>
      </c>
      <c r="M385">
        <v>5.8</v>
      </c>
      <c r="N385">
        <v>1</v>
      </c>
    </row>
    <row r="386" spans="1:26" x14ac:dyDescent="0.3">
      <c r="A386" t="s">
        <v>67</v>
      </c>
      <c r="B386" t="s">
        <v>39</v>
      </c>
      <c r="C386" t="s">
        <v>73</v>
      </c>
      <c r="D386" t="s">
        <v>74</v>
      </c>
      <c r="E386">
        <v>31.4</v>
      </c>
      <c r="F386">
        <v>12.3</v>
      </c>
      <c r="G386">
        <v>11.6</v>
      </c>
      <c r="H386">
        <v>4.4000000000000004</v>
      </c>
      <c r="I386">
        <v>24.8</v>
      </c>
      <c r="J386">
        <v>7.1</v>
      </c>
      <c r="O386">
        <v>10.8</v>
      </c>
      <c r="P386">
        <v>3.6</v>
      </c>
      <c r="Q386">
        <v>3.9</v>
      </c>
      <c r="R386">
        <v>1.9</v>
      </c>
    </row>
    <row r="387" spans="1:26" x14ac:dyDescent="0.3">
      <c r="A387" t="s">
        <v>67</v>
      </c>
      <c r="B387" t="s">
        <v>40</v>
      </c>
      <c r="C387" t="s">
        <v>76</v>
      </c>
      <c r="D387" t="s">
        <v>78</v>
      </c>
      <c r="W387">
        <v>22.6</v>
      </c>
      <c r="X387">
        <v>5.8</v>
      </c>
      <c r="Y387">
        <v>11.6</v>
      </c>
      <c r="Z387">
        <v>3.8</v>
      </c>
    </row>
    <row r="388" spans="1:26" x14ac:dyDescent="0.3">
      <c r="A388" t="s">
        <v>67</v>
      </c>
      <c r="B388" t="s">
        <v>40</v>
      </c>
      <c r="C388" t="s">
        <v>76</v>
      </c>
      <c r="D388" t="s">
        <v>77</v>
      </c>
      <c r="W388">
        <v>18.100000000000001</v>
      </c>
      <c r="X388">
        <v>5.0999999999999996</v>
      </c>
      <c r="Y388">
        <v>9.8000000000000007</v>
      </c>
      <c r="Z388">
        <v>2.2999999999999998</v>
      </c>
    </row>
    <row r="389" spans="1:26" x14ac:dyDescent="0.3">
      <c r="A389" t="s">
        <v>67</v>
      </c>
      <c r="B389" t="s">
        <v>40</v>
      </c>
      <c r="C389" t="s">
        <v>76</v>
      </c>
      <c r="D389" t="s">
        <v>79</v>
      </c>
      <c r="W389">
        <v>12.8</v>
      </c>
      <c r="X389">
        <v>4.2</v>
      </c>
      <c r="Y389">
        <v>7.6</v>
      </c>
      <c r="Z389">
        <v>0.5</v>
      </c>
    </row>
    <row r="390" spans="1:26" x14ac:dyDescent="0.3">
      <c r="A390" t="s">
        <v>67</v>
      </c>
      <c r="B390" t="s">
        <v>40</v>
      </c>
      <c r="C390" t="s">
        <v>100</v>
      </c>
      <c r="D390" t="s">
        <v>101</v>
      </c>
      <c r="E390">
        <v>29.6</v>
      </c>
      <c r="F390">
        <v>11.8</v>
      </c>
      <c r="W390">
        <v>24.4</v>
      </c>
      <c r="X390">
        <v>7.1</v>
      </c>
      <c r="Y390">
        <v>13.5</v>
      </c>
      <c r="Z390">
        <v>6.8</v>
      </c>
    </row>
    <row r="391" spans="1:26" x14ac:dyDescent="0.3">
      <c r="A391" t="s">
        <v>67</v>
      </c>
      <c r="B391" t="s">
        <v>40</v>
      </c>
      <c r="C391" t="s">
        <v>73</v>
      </c>
      <c r="D391" t="s">
        <v>95</v>
      </c>
      <c r="S391">
        <v>9.1</v>
      </c>
      <c r="T391">
        <v>3.9</v>
      </c>
      <c r="U391">
        <v>8.8000000000000007</v>
      </c>
      <c r="V391">
        <v>1.7</v>
      </c>
    </row>
    <row r="392" spans="1:26" x14ac:dyDescent="0.3">
      <c r="A392" t="s">
        <v>67</v>
      </c>
      <c r="B392" t="s">
        <v>40</v>
      </c>
      <c r="C392" t="s">
        <v>73</v>
      </c>
      <c r="D392" t="s">
        <v>75</v>
      </c>
      <c r="K392">
        <v>3.1</v>
      </c>
      <c r="L392">
        <v>0</v>
      </c>
      <c r="M392">
        <v>8.8000000000000007</v>
      </c>
      <c r="N392">
        <v>1.3</v>
      </c>
    </row>
    <row r="393" spans="1:26" x14ac:dyDescent="0.3">
      <c r="A393" t="s">
        <v>67</v>
      </c>
      <c r="B393" t="s">
        <v>40</v>
      </c>
      <c r="C393" t="s">
        <v>73</v>
      </c>
      <c r="D393" t="s">
        <v>74</v>
      </c>
      <c r="E393">
        <v>32.5</v>
      </c>
      <c r="F393">
        <v>14.4</v>
      </c>
      <c r="G393">
        <v>14</v>
      </c>
      <c r="H393">
        <v>6.2</v>
      </c>
      <c r="I393">
        <v>22.7</v>
      </c>
      <c r="J393">
        <v>7.9</v>
      </c>
      <c r="O393">
        <v>13.4</v>
      </c>
      <c r="P393">
        <v>3.3</v>
      </c>
      <c r="Q393">
        <v>5.8</v>
      </c>
      <c r="R393">
        <v>2.2999999999999998</v>
      </c>
    </row>
    <row r="394" spans="1:26" x14ac:dyDescent="0.3">
      <c r="A394" t="s">
        <v>68</v>
      </c>
      <c r="B394" t="s">
        <v>39</v>
      </c>
      <c r="C394" t="s">
        <v>76</v>
      </c>
      <c r="D394" t="s">
        <v>78</v>
      </c>
      <c r="W394">
        <v>22.6</v>
      </c>
      <c r="X394">
        <v>4.7</v>
      </c>
      <c r="Y394">
        <v>3.1</v>
      </c>
      <c r="Z394">
        <v>1.3</v>
      </c>
    </row>
    <row r="395" spans="1:26" x14ac:dyDescent="0.3">
      <c r="A395" t="s">
        <v>68</v>
      </c>
      <c r="B395" t="s">
        <v>39</v>
      </c>
      <c r="C395" t="s">
        <v>76</v>
      </c>
      <c r="D395" t="s">
        <v>77</v>
      </c>
      <c r="W395">
        <v>17</v>
      </c>
      <c r="X395">
        <v>3.3</v>
      </c>
      <c r="Y395">
        <v>3</v>
      </c>
      <c r="Z395">
        <v>0.7</v>
      </c>
    </row>
    <row r="396" spans="1:26" x14ac:dyDescent="0.3">
      <c r="A396" t="s">
        <v>68</v>
      </c>
      <c r="B396" t="s">
        <v>39</v>
      </c>
      <c r="C396" t="s">
        <v>76</v>
      </c>
      <c r="D396" t="s">
        <v>79</v>
      </c>
      <c r="W396">
        <v>10.8</v>
      </c>
      <c r="X396">
        <v>1.7</v>
      </c>
      <c r="Y396">
        <v>2.7</v>
      </c>
      <c r="Z396">
        <v>0</v>
      </c>
    </row>
    <row r="397" spans="1:26" x14ac:dyDescent="0.3">
      <c r="A397" t="s">
        <v>68</v>
      </c>
      <c r="B397" t="s">
        <v>39</v>
      </c>
      <c r="C397" t="s">
        <v>100</v>
      </c>
      <c r="D397" t="s">
        <v>101</v>
      </c>
      <c r="E397">
        <v>20.9</v>
      </c>
      <c r="F397">
        <v>4.8</v>
      </c>
      <c r="W397">
        <v>23.7</v>
      </c>
      <c r="X397">
        <v>3.1</v>
      </c>
      <c r="Y397">
        <v>0.8</v>
      </c>
      <c r="Z397">
        <v>0.2</v>
      </c>
    </row>
    <row r="398" spans="1:26" x14ac:dyDescent="0.3">
      <c r="A398" t="s">
        <v>68</v>
      </c>
      <c r="B398" t="s">
        <v>39</v>
      </c>
      <c r="C398" t="s">
        <v>73</v>
      </c>
      <c r="D398" t="s">
        <v>95</v>
      </c>
      <c r="S398">
        <v>10.1</v>
      </c>
      <c r="T398">
        <v>1.5</v>
      </c>
      <c r="U398">
        <v>1</v>
      </c>
      <c r="V398">
        <v>0.1</v>
      </c>
    </row>
    <row r="399" spans="1:26" x14ac:dyDescent="0.3">
      <c r="A399" t="s">
        <v>68</v>
      </c>
      <c r="B399" t="s">
        <v>39</v>
      </c>
      <c r="C399" t="s">
        <v>73</v>
      </c>
      <c r="D399" t="s">
        <v>75</v>
      </c>
      <c r="K399">
        <v>8.3000000000000007</v>
      </c>
      <c r="L399">
        <v>1.4</v>
      </c>
      <c r="M399">
        <v>12.8</v>
      </c>
      <c r="N399">
        <v>1.4</v>
      </c>
    </row>
    <row r="400" spans="1:26" x14ac:dyDescent="0.3">
      <c r="A400" t="s">
        <v>68</v>
      </c>
      <c r="B400" t="s">
        <v>39</v>
      </c>
      <c r="C400" t="s">
        <v>73</v>
      </c>
      <c r="D400" t="s">
        <v>74</v>
      </c>
      <c r="E400">
        <v>39.200000000000003</v>
      </c>
      <c r="F400">
        <v>17.3</v>
      </c>
      <c r="G400">
        <v>17.7</v>
      </c>
      <c r="H400">
        <v>4.5</v>
      </c>
      <c r="I400">
        <v>39.5</v>
      </c>
      <c r="J400">
        <v>12.6</v>
      </c>
      <c r="O400">
        <v>13.8</v>
      </c>
      <c r="P400">
        <v>3.6</v>
      </c>
      <c r="Q400">
        <v>0.3</v>
      </c>
      <c r="R400">
        <v>0</v>
      </c>
    </row>
    <row r="401" spans="1:26" x14ac:dyDescent="0.3">
      <c r="A401" t="s">
        <v>68</v>
      </c>
      <c r="B401" t="s">
        <v>40</v>
      </c>
      <c r="C401" t="s">
        <v>76</v>
      </c>
      <c r="D401" t="s">
        <v>78</v>
      </c>
      <c r="W401">
        <v>32.1</v>
      </c>
      <c r="X401">
        <v>10</v>
      </c>
      <c r="Y401">
        <v>0.8</v>
      </c>
      <c r="Z401">
        <v>0.4</v>
      </c>
    </row>
    <row r="402" spans="1:26" x14ac:dyDescent="0.3">
      <c r="A402" t="s">
        <v>68</v>
      </c>
      <c r="B402" t="s">
        <v>40</v>
      </c>
      <c r="C402" t="s">
        <v>76</v>
      </c>
      <c r="D402" t="s">
        <v>77</v>
      </c>
      <c r="W402">
        <v>28.6</v>
      </c>
      <c r="X402">
        <v>8.6</v>
      </c>
      <c r="Y402">
        <v>1.2</v>
      </c>
      <c r="Z402">
        <v>0.2</v>
      </c>
    </row>
    <row r="403" spans="1:26" x14ac:dyDescent="0.3">
      <c r="A403" t="s">
        <v>68</v>
      </c>
      <c r="B403" t="s">
        <v>40</v>
      </c>
      <c r="C403" t="s">
        <v>76</v>
      </c>
      <c r="D403" t="s">
        <v>79</v>
      </c>
      <c r="W403">
        <v>23.6</v>
      </c>
      <c r="X403">
        <v>6.6</v>
      </c>
      <c r="Y403">
        <v>1.8</v>
      </c>
      <c r="Z403">
        <v>0</v>
      </c>
    </row>
    <row r="404" spans="1:26" x14ac:dyDescent="0.3">
      <c r="A404" t="s">
        <v>68</v>
      </c>
      <c r="B404" t="s">
        <v>40</v>
      </c>
      <c r="C404" t="s">
        <v>100</v>
      </c>
      <c r="D404" t="s">
        <v>101</v>
      </c>
      <c r="E404">
        <v>21.4</v>
      </c>
      <c r="F404">
        <v>6.3</v>
      </c>
      <c r="W404">
        <v>28.1</v>
      </c>
      <c r="X404">
        <v>6.5</v>
      </c>
      <c r="Y404">
        <v>2.2999999999999998</v>
      </c>
      <c r="Z404">
        <v>0.7</v>
      </c>
    </row>
    <row r="405" spans="1:26" x14ac:dyDescent="0.3">
      <c r="A405" t="s">
        <v>68</v>
      </c>
      <c r="B405" t="s">
        <v>40</v>
      </c>
      <c r="C405" t="s">
        <v>73</v>
      </c>
      <c r="D405" t="s">
        <v>95</v>
      </c>
      <c r="S405">
        <v>10.3</v>
      </c>
      <c r="T405">
        <v>2.7</v>
      </c>
      <c r="U405">
        <v>0.5</v>
      </c>
      <c r="V405">
        <v>0.2</v>
      </c>
    </row>
    <row r="406" spans="1:26" x14ac:dyDescent="0.3">
      <c r="A406" t="s">
        <v>68</v>
      </c>
      <c r="B406" t="s">
        <v>40</v>
      </c>
      <c r="C406" t="s">
        <v>73</v>
      </c>
      <c r="D406" t="s">
        <v>75</v>
      </c>
      <c r="K406">
        <v>5.2</v>
      </c>
      <c r="L406">
        <v>0.5</v>
      </c>
      <c r="M406">
        <v>12.5</v>
      </c>
      <c r="N406">
        <v>1.7</v>
      </c>
    </row>
    <row r="407" spans="1:26" x14ac:dyDescent="0.3">
      <c r="A407" t="s">
        <v>68</v>
      </c>
      <c r="B407" t="s">
        <v>40</v>
      </c>
      <c r="C407" t="s">
        <v>73</v>
      </c>
      <c r="D407" t="s">
        <v>74</v>
      </c>
      <c r="E407">
        <v>38.5</v>
      </c>
      <c r="F407">
        <v>13.7</v>
      </c>
      <c r="G407">
        <v>19.2</v>
      </c>
      <c r="H407">
        <v>4.9000000000000004</v>
      </c>
      <c r="I407">
        <v>34.299999999999997</v>
      </c>
      <c r="J407">
        <v>12.1</v>
      </c>
      <c r="O407">
        <v>14</v>
      </c>
      <c r="P407">
        <v>3</v>
      </c>
      <c r="Q407">
        <v>0.7</v>
      </c>
      <c r="R407">
        <v>0.1</v>
      </c>
    </row>
    <row r="408" spans="1:26" x14ac:dyDescent="0.3">
      <c r="A408" t="s">
        <v>69</v>
      </c>
      <c r="B408" t="s">
        <v>39</v>
      </c>
      <c r="C408" t="s">
        <v>76</v>
      </c>
      <c r="D408" t="s">
        <v>78</v>
      </c>
      <c r="W408">
        <v>18.100000000000001</v>
      </c>
      <c r="X408">
        <v>3.2</v>
      </c>
      <c r="Y408">
        <v>6</v>
      </c>
      <c r="Z408">
        <v>1.2</v>
      </c>
    </row>
    <row r="409" spans="1:26" x14ac:dyDescent="0.3">
      <c r="A409" t="s">
        <v>69</v>
      </c>
      <c r="B409" t="s">
        <v>39</v>
      </c>
      <c r="C409" t="s">
        <v>76</v>
      </c>
      <c r="D409" t="s">
        <v>77</v>
      </c>
      <c r="W409">
        <v>13.6</v>
      </c>
      <c r="X409">
        <v>1.9</v>
      </c>
      <c r="Y409">
        <v>5.2</v>
      </c>
      <c r="Z409">
        <v>0.9</v>
      </c>
    </row>
    <row r="410" spans="1:26" x14ac:dyDescent="0.3">
      <c r="A410" t="s">
        <v>69</v>
      </c>
      <c r="B410" t="s">
        <v>39</v>
      </c>
      <c r="C410" t="s">
        <v>76</v>
      </c>
      <c r="D410" t="s">
        <v>79</v>
      </c>
      <c r="W410">
        <v>8.1</v>
      </c>
      <c r="X410">
        <v>0.4</v>
      </c>
      <c r="Y410">
        <v>4.4000000000000004</v>
      </c>
      <c r="Z410">
        <v>0.6</v>
      </c>
    </row>
    <row r="411" spans="1:26" x14ac:dyDescent="0.3">
      <c r="A411" t="s">
        <v>69</v>
      </c>
      <c r="B411" t="s">
        <v>39</v>
      </c>
      <c r="C411" t="s">
        <v>100</v>
      </c>
      <c r="D411" t="s">
        <v>101</v>
      </c>
      <c r="E411">
        <v>18.3</v>
      </c>
      <c r="F411">
        <v>4.0999999999999996</v>
      </c>
      <c r="W411">
        <v>12.2</v>
      </c>
      <c r="X411">
        <v>2.6</v>
      </c>
      <c r="Y411">
        <v>5.4</v>
      </c>
      <c r="Z411">
        <v>1.5</v>
      </c>
    </row>
    <row r="412" spans="1:26" x14ac:dyDescent="0.3">
      <c r="A412" t="s">
        <v>69</v>
      </c>
      <c r="B412" t="s">
        <v>39</v>
      </c>
      <c r="C412" t="s">
        <v>73</v>
      </c>
      <c r="D412" t="s">
        <v>95</v>
      </c>
      <c r="S412">
        <v>7.7</v>
      </c>
      <c r="T412">
        <v>1.3</v>
      </c>
      <c r="U412">
        <v>4.8</v>
      </c>
      <c r="V412">
        <v>0.5</v>
      </c>
    </row>
    <row r="413" spans="1:26" x14ac:dyDescent="0.3">
      <c r="A413" t="s">
        <v>69</v>
      </c>
      <c r="B413" t="s">
        <v>39</v>
      </c>
      <c r="C413" t="s">
        <v>73</v>
      </c>
      <c r="D413" t="s">
        <v>75</v>
      </c>
      <c r="K413">
        <v>1.6</v>
      </c>
      <c r="L413">
        <v>0.1</v>
      </c>
      <c r="M413">
        <v>3.3</v>
      </c>
      <c r="N413">
        <v>0.3</v>
      </c>
    </row>
    <row r="414" spans="1:26" x14ac:dyDescent="0.3">
      <c r="A414" t="s">
        <v>69</v>
      </c>
      <c r="B414" t="s">
        <v>39</v>
      </c>
      <c r="C414" t="s">
        <v>73</v>
      </c>
      <c r="D414" t="s">
        <v>74</v>
      </c>
      <c r="E414">
        <v>29.4</v>
      </c>
      <c r="F414">
        <v>9.6999999999999993</v>
      </c>
      <c r="G414">
        <v>6.7</v>
      </c>
      <c r="H414">
        <v>2</v>
      </c>
      <c r="I414">
        <v>20.6</v>
      </c>
      <c r="J414">
        <v>3.8</v>
      </c>
      <c r="O414">
        <v>4.9000000000000004</v>
      </c>
      <c r="P414">
        <v>0.8</v>
      </c>
      <c r="Q414">
        <v>4.0999999999999996</v>
      </c>
      <c r="R414">
        <v>0.3</v>
      </c>
    </row>
    <row r="415" spans="1:26" x14ac:dyDescent="0.3">
      <c r="A415" t="s">
        <v>69</v>
      </c>
      <c r="B415" t="s">
        <v>40</v>
      </c>
      <c r="C415" t="s">
        <v>76</v>
      </c>
      <c r="D415" t="s">
        <v>78</v>
      </c>
      <c r="W415">
        <v>21.9</v>
      </c>
      <c r="X415">
        <v>3.5</v>
      </c>
      <c r="Y415">
        <v>6.2</v>
      </c>
      <c r="Z415">
        <v>1.4</v>
      </c>
    </row>
    <row r="416" spans="1:26" x14ac:dyDescent="0.3">
      <c r="A416" t="s">
        <v>69</v>
      </c>
      <c r="B416" t="s">
        <v>40</v>
      </c>
      <c r="C416" t="s">
        <v>76</v>
      </c>
      <c r="D416" t="s">
        <v>77</v>
      </c>
      <c r="W416">
        <v>16.899999999999999</v>
      </c>
      <c r="X416">
        <v>2.5</v>
      </c>
      <c r="Y416">
        <v>5.0999999999999996</v>
      </c>
      <c r="Z416">
        <v>1.2</v>
      </c>
    </row>
    <row r="417" spans="1:26" x14ac:dyDescent="0.3">
      <c r="A417" t="s">
        <v>69</v>
      </c>
      <c r="B417" t="s">
        <v>40</v>
      </c>
      <c r="C417" t="s">
        <v>76</v>
      </c>
      <c r="D417" t="s">
        <v>79</v>
      </c>
      <c r="W417">
        <v>10.199999999999999</v>
      </c>
      <c r="X417">
        <v>1.2</v>
      </c>
      <c r="Y417">
        <v>3.6</v>
      </c>
      <c r="Z417">
        <v>0.8</v>
      </c>
    </row>
    <row r="418" spans="1:26" x14ac:dyDescent="0.3">
      <c r="A418" t="s">
        <v>69</v>
      </c>
      <c r="B418" t="s">
        <v>40</v>
      </c>
      <c r="C418" t="s">
        <v>100</v>
      </c>
      <c r="D418" t="s">
        <v>101</v>
      </c>
      <c r="E418">
        <v>22.4</v>
      </c>
      <c r="F418">
        <v>4.0999999999999996</v>
      </c>
      <c r="W418">
        <v>16.100000000000001</v>
      </c>
      <c r="X418">
        <v>4.7</v>
      </c>
      <c r="Y418">
        <v>6.8</v>
      </c>
      <c r="Z418">
        <v>2.2999999999999998</v>
      </c>
    </row>
    <row r="419" spans="1:26" x14ac:dyDescent="0.3">
      <c r="A419" t="s">
        <v>69</v>
      </c>
      <c r="B419" t="s">
        <v>40</v>
      </c>
      <c r="C419" t="s">
        <v>73</v>
      </c>
      <c r="D419" t="s">
        <v>95</v>
      </c>
      <c r="S419">
        <v>5.4</v>
      </c>
      <c r="T419">
        <v>2.1</v>
      </c>
      <c r="U419">
        <v>4.5</v>
      </c>
      <c r="V419">
        <v>0.6</v>
      </c>
    </row>
    <row r="420" spans="1:26" x14ac:dyDescent="0.3">
      <c r="A420" t="s">
        <v>69</v>
      </c>
      <c r="B420" t="s">
        <v>40</v>
      </c>
      <c r="C420" t="s">
        <v>73</v>
      </c>
      <c r="D420" t="s">
        <v>75</v>
      </c>
      <c r="K420">
        <v>0</v>
      </c>
      <c r="L420">
        <v>0</v>
      </c>
      <c r="M420">
        <v>2.4</v>
      </c>
      <c r="N420">
        <v>0</v>
      </c>
    </row>
    <row r="421" spans="1:26" x14ac:dyDescent="0.3">
      <c r="A421" t="s">
        <v>69</v>
      </c>
      <c r="B421" t="s">
        <v>40</v>
      </c>
      <c r="C421" t="s">
        <v>73</v>
      </c>
      <c r="D421" t="s">
        <v>74</v>
      </c>
      <c r="E421">
        <v>30.4</v>
      </c>
      <c r="F421">
        <v>9.9</v>
      </c>
      <c r="G421">
        <v>5.0999999999999996</v>
      </c>
      <c r="H421">
        <v>0.8</v>
      </c>
      <c r="I421">
        <v>16.899999999999999</v>
      </c>
      <c r="J421">
        <v>3</v>
      </c>
      <c r="O421">
        <v>5.2</v>
      </c>
      <c r="P421">
        <v>2.6</v>
      </c>
      <c r="Q421">
        <v>3.8</v>
      </c>
      <c r="R421">
        <v>0.3</v>
      </c>
    </row>
    <row r="422" spans="1:26" x14ac:dyDescent="0.3">
      <c r="A422" t="s">
        <v>70</v>
      </c>
      <c r="B422" t="s">
        <v>39</v>
      </c>
      <c r="C422" t="s">
        <v>76</v>
      </c>
      <c r="D422" t="s">
        <v>78</v>
      </c>
      <c r="W422">
        <v>27.3</v>
      </c>
      <c r="X422">
        <v>7.6</v>
      </c>
      <c r="Y422">
        <v>8</v>
      </c>
      <c r="Z422">
        <v>1.7</v>
      </c>
    </row>
    <row r="423" spans="1:26" x14ac:dyDescent="0.3">
      <c r="A423" t="s">
        <v>70</v>
      </c>
      <c r="B423" t="s">
        <v>39</v>
      </c>
      <c r="C423" t="s">
        <v>76</v>
      </c>
      <c r="D423" t="s">
        <v>77</v>
      </c>
      <c r="W423">
        <v>20.3</v>
      </c>
      <c r="X423">
        <v>5.3</v>
      </c>
      <c r="Y423">
        <v>6</v>
      </c>
      <c r="Z423">
        <v>1.2</v>
      </c>
    </row>
    <row r="424" spans="1:26" x14ac:dyDescent="0.3">
      <c r="A424" t="s">
        <v>70</v>
      </c>
      <c r="B424" t="s">
        <v>39</v>
      </c>
      <c r="C424" t="s">
        <v>76</v>
      </c>
      <c r="D424" t="s">
        <v>79</v>
      </c>
      <c r="W424">
        <v>11.9</v>
      </c>
      <c r="X424">
        <v>2.6</v>
      </c>
      <c r="Y424">
        <v>3.6</v>
      </c>
      <c r="Z424">
        <v>0.6</v>
      </c>
    </row>
    <row r="425" spans="1:26" x14ac:dyDescent="0.3">
      <c r="A425" t="s">
        <v>70</v>
      </c>
      <c r="B425" t="s">
        <v>39</v>
      </c>
      <c r="C425" t="s">
        <v>100</v>
      </c>
      <c r="D425" t="s">
        <v>101</v>
      </c>
      <c r="E425">
        <v>23.2</v>
      </c>
      <c r="F425">
        <v>4.7</v>
      </c>
      <c r="W425">
        <v>28.2</v>
      </c>
      <c r="X425">
        <v>5.9</v>
      </c>
      <c r="Y425">
        <v>3</v>
      </c>
      <c r="Z425">
        <v>1</v>
      </c>
    </row>
    <row r="426" spans="1:26" x14ac:dyDescent="0.3">
      <c r="A426" t="s">
        <v>70</v>
      </c>
      <c r="B426" t="s">
        <v>39</v>
      </c>
      <c r="C426" t="s">
        <v>73</v>
      </c>
      <c r="D426" t="s">
        <v>95</v>
      </c>
      <c r="S426">
        <v>4.3</v>
      </c>
      <c r="T426">
        <v>1</v>
      </c>
      <c r="U426">
        <v>1.4</v>
      </c>
      <c r="V426">
        <v>0.4</v>
      </c>
    </row>
    <row r="427" spans="1:26" x14ac:dyDescent="0.3">
      <c r="A427" t="s">
        <v>70</v>
      </c>
      <c r="B427" t="s">
        <v>39</v>
      </c>
      <c r="C427" t="s">
        <v>73</v>
      </c>
      <c r="D427" t="s">
        <v>75</v>
      </c>
      <c r="K427">
        <v>3.5</v>
      </c>
      <c r="L427">
        <v>0</v>
      </c>
      <c r="M427">
        <v>5.9</v>
      </c>
      <c r="N427">
        <v>0.7</v>
      </c>
    </row>
    <row r="428" spans="1:26" x14ac:dyDescent="0.3">
      <c r="A428" t="s">
        <v>70</v>
      </c>
      <c r="B428" t="s">
        <v>39</v>
      </c>
      <c r="C428" t="s">
        <v>73</v>
      </c>
      <c r="D428" t="s">
        <v>74</v>
      </c>
      <c r="E428">
        <v>27.1</v>
      </c>
      <c r="F428">
        <v>8.1</v>
      </c>
      <c r="G428">
        <v>18.899999999999999</v>
      </c>
      <c r="H428">
        <v>3.7</v>
      </c>
      <c r="I428">
        <v>33</v>
      </c>
      <c r="J428">
        <v>6.9</v>
      </c>
      <c r="O428">
        <v>7.8</v>
      </c>
      <c r="P428">
        <v>1.6</v>
      </c>
      <c r="Q428">
        <v>0.8</v>
      </c>
      <c r="R428">
        <v>0.1</v>
      </c>
    </row>
    <row r="429" spans="1:26" x14ac:dyDescent="0.3">
      <c r="A429" t="s">
        <v>70</v>
      </c>
      <c r="B429" t="s">
        <v>40</v>
      </c>
      <c r="C429" t="s">
        <v>76</v>
      </c>
      <c r="D429" t="s">
        <v>78</v>
      </c>
      <c r="W429">
        <v>35.200000000000003</v>
      </c>
      <c r="X429">
        <v>10.9</v>
      </c>
      <c r="Y429">
        <v>9.1</v>
      </c>
      <c r="Z429">
        <v>3</v>
      </c>
    </row>
    <row r="430" spans="1:26" x14ac:dyDescent="0.3">
      <c r="A430" t="s">
        <v>70</v>
      </c>
      <c r="B430" t="s">
        <v>40</v>
      </c>
      <c r="C430" t="s">
        <v>76</v>
      </c>
      <c r="D430" t="s">
        <v>77</v>
      </c>
      <c r="W430">
        <v>30.7</v>
      </c>
      <c r="X430">
        <v>9.1</v>
      </c>
      <c r="Y430">
        <v>9.1999999999999993</v>
      </c>
      <c r="Z430">
        <v>2.6</v>
      </c>
    </row>
    <row r="431" spans="1:26" x14ac:dyDescent="0.3">
      <c r="A431" t="s">
        <v>70</v>
      </c>
      <c r="B431" t="s">
        <v>40</v>
      </c>
      <c r="C431" t="s">
        <v>76</v>
      </c>
      <c r="D431" t="s">
        <v>79</v>
      </c>
      <c r="W431">
        <v>24.9</v>
      </c>
      <c r="X431">
        <v>6.7</v>
      </c>
      <c r="Y431">
        <v>9.1999999999999993</v>
      </c>
      <c r="Z431">
        <v>2.2000000000000002</v>
      </c>
    </row>
    <row r="432" spans="1:26" x14ac:dyDescent="0.3">
      <c r="A432" t="s">
        <v>70</v>
      </c>
      <c r="B432" t="s">
        <v>40</v>
      </c>
      <c r="C432" t="s">
        <v>100</v>
      </c>
      <c r="D432" t="s">
        <v>101</v>
      </c>
      <c r="E432">
        <v>14.3</v>
      </c>
      <c r="F432">
        <v>3.5</v>
      </c>
      <c r="W432">
        <v>28.4</v>
      </c>
      <c r="X432">
        <v>8.8000000000000007</v>
      </c>
      <c r="Y432">
        <v>6</v>
      </c>
      <c r="Z432">
        <v>2.6</v>
      </c>
    </row>
    <row r="433" spans="1:22" x14ac:dyDescent="0.3">
      <c r="A433" t="s">
        <v>70</v>
      </c>
      <c r="B433" t="s">
        <v>40</v>
      </c>
      <c r="C433" t="s">
        <v>73</v>
      </c>
      <c r="D433" t="s">
        <v>95</v>
      </c>
      <c r="S433">
        <v>5.3</v>
      </c>
      <c r="T433">
        <v>1.3</v>
      </c>
      <c r="U433">
        <v>1.8</v>
      </c>
      <c r="V433">
        <v>0.6</v>
      </c>
    </row>
    <row r="434" spans="1:22" x14ac:dyDescent="0.3">
      <c r="A434" t="s">
        <v>70</v>
      </c>
      <c r="B434" t="s">
        <v>40</v>
      </c>
      <c r="C434" t="s">
        <v>73</v>
      </c>
      <c r="D434" t="s">
        <v>75</v>
      </c>
      <c r="K434">
        <v>0.6</v>
      </c>
      <c r="L434">
        <v>0</v>
      </c>
      <c r="M434">
        <v>6.5</v>
      </c>
      <c r="N434">
        <v>1</v>
      </c>
    </row>
    <row r="435" spans="1:22" x14ac:dyDescent="0.3">
      <c r="A435" t="s">
        <v>70</v>
      </c>
      <c r="B435" t="s">
        <v>40</v>
      </c>
      <c r="C435" t="s">
        <v>73</v>
      </c>
      <c r="D435" t="s">
        <v>74</v>
      </c>
      <c r="E435">
        <v>23.6</v>
      </c>
      <c r="F435">
        <v>6.5</v>
      </c>
      <c r="G435">
        <v>21.3</v>
      </c>
      <c r="H435">
        <v>4.9000000000000004</v>
      </c>
      <c r="I435">
        <v>29</v>
      </c>
      <c r="J435">
        <v>7.7</v>
      </c>
      <c r="O435">
        <v>6.1</v>
      </c>
      <c r="P435">
        <v>1.6</v>
      </c>
      <c r="Q435">
        <v>1</v>
      </c>
      <c r="R435">
        <v>0.1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E H e c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E H e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3 n F k S t F A W P g E A A F k D A A A T A B w A R m 9 y b X V s Y X M v U 2 V j d G l v b j E u b S C i G A A o o B Q A A A A A A A A A A A A A A A A A A A A A A A A A A A C d k k 9 r g 0 A Q x e + C 3 2 H Z X h R E C D m W H I o p u f Q f m L Y H 8 b C a a Z T o b l h n S 4 r 4 3 b u 6 V k k 0 h X Y P L r y Z n f k 9 e R W k m A t O Q n M v b m 3 L t q q M S d i R L U s K W J A V K Q B t i + g T C i V T 0 M r 9 K Y X C D 5 S U w P F d y E M i x M F x 6 + i J l b C i 5 i W N m y g Q H H V L 7 J k B N z T I G N + 3 w 7 + O Q P W k r t X f S s a r D y H L Q B S q 5 G 2 x c s w 2 r 6 5 p i A y B e g S 1 T h B O 2 H i k p h v g O 5 A T + W 4 P Z C O F O k 4 q o U r I 9 e o j o M z T i f z G C j X s 5 q p M Q D a N O / h 5 5 c f 8 U 6 B 2 Z N C r 0 V R f e s Y M Z F 9 0 L n 5 A R 9 W b G / 2 c W Z h Q 9 0 R N 2 4 c a O V H m e S f 7 C z q y v Z y R j W C d 7 s y x e + Q h r 9 B f 6 0 / O 0 / m e a N g a u 7 M M P 1 N C V b q 2 l f M r O J O o L f 8 d t e V s 1 H 6 3 3 6 f r w r B R I 5 O F z t 8 Q i 7 + Z + w Z Q S w E C L Q A U A A I A C A A Q d 5 x Z A b + 6 L a Q A A A D 2 A A A A E g A A A A A A A A A A A A A A A A A A A A A A Q 2 9 u Z m l n L 1 B h Y 2 t h Z 2 U u e G 1 s U E s B A i 0 A F A A C A A g A E H e c W Q / K 6 a u k A A A A 6 Q A A A B M A A A A A A A A A A A A A A A A A 8 A A A A F t D b 2 5 0 Z W 5 0 X 1 R 5 c G V z X S 5 4 b W x Q S w E C L Q A U A A I A C A A Q d 5 x Z E r R Q F j 4 B A A B Z A w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w A A A A A A A M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3 Z G F m M T c t M W V h N i 0 0 M T A 5 L W J h Y z I t Y W U 3 Y 2 I 4 Z T Z i O W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A 5 O j E 5 O j U 0 L j U x N T A 1 M T R a I i A v P j x F b n R y e S B U e X B l P S J G a W x s Q 2 9 s d W 1 u V H l w Z X M i I F Z h b H V l P S J z Q m d Z R 0 J n W U Y i I C 8 + P E V u d H J 5 I F R 5 c G U 9 I k Z p b G x D b 2 x 1 b W 5 O Y W 1 l c y I g V m F s d W U 9 I n N b J n F 1 b 3 Q 7 U 3 R h d G U m c X V v d D s s J n F 1 b 3 Q 7 R 2 V u Z G V y J n F 1 b 3 Q 7 L C Z x d W 9 0 O 0 F n Z S B H c m 9 1 c C Z x d W 9 0 O y w m c X V v d D t T d W I g Q W d l I E d y b 3 V w J n F 1 b 3 Q 7 L C Z x d W 9 0 O 1 Z h b H V l L j E m c X V v d D s s J n F 1 b 3 Q 7 T W V 0 c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l L D B 9 J n F 1 b 3 Q 7 L C Z x d W 9 0 O 1 N l Y 3 R p b 2 4 x L 1 R h Y m x l M S 9 B d X R v U m V t b 3 Z l Z E N v b H V t b n M x L n t H Z W 5 k Z X I s M X 0 m c X V v d D s s J n F 1 b 3 Q 7 U 2 V j d G l v b j E v V G F i b G U x L 0 F 1 d G 9 S Z W 1 v d m V k Q 2 9 s d W 1 u c z E u e 0 F n Z S B H c m 9 1 c C w y f S Z x d W 9 0 O y w m c X V v d D t T Z W N 0 a W 9 u M S 9 U Y W J s Z T E v Q X V 0 b 1 J l b W 9 2 Z W R D b 2 x 1 b W 5 z M S 5 7 U 3 V i I E F n Z S B H c m 9 1 c C w z f S Z x d W 9 0 O y w m c X V v d D t T Z W N 0 a W 9 u M S 9 U Y W J s Z T E v Q X V 0 b 1 J l b W 9 2 Z W R D b 2 x 1 b W 5 z M S 5 7 V m F s d W U u M S w 0 f S Z x d W 9 0 O y w m c X V v d D t T Z W N 0 a W 9 u M S 9 U Y W J s Z T E v Q X V 0 b 1 J l b W 9 2 Z W R D b 2 x 1 b W 5 z M S 5 7 T W V 0 c m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d G F 0 Z S w w f S Z x d W 9 0 O y w m c X V v d D t T Z W N 0 a W 9 u M S 9 U Y W J s Z T E v Q X V 0 b 1 J l b W 9 2 Z W R D b 2 x 1 b W 5 z M S 5 7 R 2 V u Z G V y L D F 9 J n F 1 b 3 Q 7 L C Z x d W 9 0 O 1 N l Y 3 R p b 2 4 x L 1 R h Y m x l M S 9 B d X R v U m V t b 3 Z l Z E N v b H V t b n M x L n t B Z 2 U g R 3 J v d X A s M n 0 m c X V v d D s s J n F 1 b 3 Q 7 U 2 V j d G l v b j E v V G F i b G U x L 0 F 1 d G 9 S Z W 1 v d m V k Q 2 9 s d W 1 u c z E u e 1 N 1 Y i B B Z 2 U g R 3 J v d X A s M 3 0 m c X V v d D s s J n F 1 b 3 Q 7 U 2 V j d G l v b j E v V G F i b G U x L 0 F 1 d G 9 S Z W 1 v d m V k Q 2 9 s d W 1 u c z E u e 1 Z h b H V l L j E s N H 0 m c X V v d D s s J n F 1 b 3 Q 7 U 2 V j d G l v b j E v V G F i b G U x L 0 F 1 d G 9 S Z W 1 v d m V k Q 2 9 s d W 1 u c z E u e 0 1 l d H J p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z A 4 O W E 0 Y y 0 x N 2 U 3 L T Q x Z j U t O D U x M i 1 i Y m Y 5 O G N j Y m Y w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w O T o y N j o z M y 4 x N j Q 4 M j I 2 W i I g L z 4 8 R W 5 0 c n k g V H l w Z T 0 i R m l s b E N v b H V t b l R 5 c G V z I i B W Y W x 1 Z T 0 i c 0 F B Q U F B Q U F B Q U F B Q U F B Q U F B Q U F B Q U F B Q U F B Q U F B Q U F B Q U F B P S I g L z 4 8 R W 5 0 c n k g V H l w Z T 0 i R m l s b E N v b H V t b k 5 h b W V z I i B W Y W x 1 Z T 0 i c 1 s m c X V v d D t T d G F 0 Z S Z x d W 9 0 O y w m c X V v d D t H Z W 5 k Z X I m c X V v d D s s J n F 1 b 3 Q 7 Q W d l I E d y b 3 V w J n F 1 b 3 Q 7 L C Z x d W 9 0 O 1 N 1 Y i B B Z 2 U g R 3 J v d X A m c X V v d D s s J n F 1 b 3 Q 7 U 3 R 1 b n R l Z C Z x d W 9 0 O y w m c X V v d D t T Z X Z l c m V s e V 9 T d H V u d G V k J n F 1 b 3 Q 7 L C Z x d W 9 0 O 1 d h c 3 R l Z C Z x d W 9 0 O y w m c X V v d D t T Z X Z l c m V s e V 9 X Y X N 0 Z W Q m c X V v d D s s J n F 1 b 3 Q 7 V W 5 k Z X J 3 Z W l n a H Q m c X V v d D s s J n F 1 b 3 Q 7 U 2 V 2 Z X J l b H l f V W 5 k Z X J 3 Z W l n a H Q m c X V v d D s s J n F 1 b 3 Q 7 T V V B Q 1 9 M Z X N z X z E y N S Z x d W 9 0 O y w m c X V v d D t N V U F D X 0 x l c 3 N f M T E 1 J n F 1 b 3 Q 7 L C Z x d W 9 0 O 0 1 V Q U N f T G V z c 1 8 y U 0 Q m c X V v d D s s J n F 1 b 3 Q 7 T V V B Q 1 9 M Z X N z X z N T R C Z x d W 9 0 O y w m c X V v d D t U c m l j Z X B z X 1 N r a W 5 m b 2 x k X 0 x l c 3 N f M l N E J n F 1 b 3 Q 7 L C Z x d W 9 0 O 1 R y a W N l c H N f U 2 t p b m Z v b G R f T G V z c 1 8 z U 0 Q m c X V v d D s s J n F 1 b 3 Q 7 V H J p Y 2 V w c 1 9 T a 2 l u Z m 9 s Z F 9 H c n R f M l N E J n F 1 b 3 Q 7 L C Z x d W 9 0 O 1 R y a W N l c H N f U 2 t p b m Z v b G R f R 3 J 0 X z N T R C Z x d W 9 0 O y w m c X V v d D t T d W J z Y 2 F w d W x h c l 9 T a 2 l u Z m 9 s Z F 9 M Z X N z X z J T R C Z x d W 9 0 O y w m c X V v d D t T d W J z Y 2 F w d W x h c l 9 T a 2 l u Z m 9 s Z F 9 M Z X N z X z N T R C Z x d W 9 0 O y w m c X V v d D t T d W J z Y 2 F w d W x h c l 9 T a 2 l u Z m 9 s Z F 9 H c n R f M l N E J n F 1 b 3 Q 7 L C Z x d W 9 0 O 1 N 1 Y n N j Y X B 1 b G F y X 1 N r a W 5 m b 2 x k X 0 d y d F 8 z U 0 Q m c X V v d D s s J n F 1 b 3 Q 7 T W 9 k X 1 N l d l 9 U a G l u X 0 x l c 3 N f M l N E X 0 J N S S Z x d W 9 0 O y w m c X V v d D t T Z X Z f V G h p b l 9 M Z X N z X z N T R F 9 C T U k m c X V v d D s s J n F 1 b 3 Q 7 T 2 J l c 2 V f R 3 J 0 X z F T R F 9 C T U k m c X V v d D s s J n F 1 b 3 Q 7 T 2 J l c 2 V f R 3 J 0 X z J T R F 9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N 0 Y X R l L D B 9 J n F 1 b 3 Q 7 L C Z x d W 9 0 O 1 N l Y 3 R p b 2 4 x L 1 R h Y m x l M y 9 B d X R v U m V t b 3 Z l Z E N v b H V t b n M x L n t H Z W 5 k Z X I s M X 0 m c X V v d D s s J n F 1 b 3 Q 7 U 2 V j d G l v b j E v V G F i b G U z L 0 F 1 d G 9 S Z W 1 v d m V k Q 2 9 s d W 1 u c z E u e 0 F n Z S B H c m 9 1 c C w y f S Z x d W 9 0 O y w m c X V v d D t T Z W N 0 a W 9 u M S 9 U Y W J s Z T M v Q X V 0 b 1 J l b W 9 2 Z W R D b 2 x 1 b W 5 z M S 5 7 U 3 V i I E F n Z S B H c m 9 1 c C w z f S Z x d W 9 0 O y w m c X V v d D t T Z W N 0 a W 9 u M S 9 U Y W J s Z T M v Q X V 0 b 1 J l b W 9 2 Z W R D b 2 x 1 b W 5 z M S 5 7 U 3 R 1 b n R l Z C w 0 f S Z x d W 9 0 O y w m c X V v d D t T Z W N 0 a W 9 u M S 9 U Y W J s Z T M v Q X V 0 b 1 J l b W 9 2 Z W R D b 2 x 1 b W 5 z M S 5 7 U 2 V 2 Z X J l b H l f U 3 R 1 b n R l Z C w 1 f S Z x d W 9 0 O y w m c X V v d D t T Z W N 0 a W 9 u M S 9 U Y W J s Z T M v Q X V 0 b 1 J l b W 9 2 Z W R D b 2 x 1 b W 5 z M S 5 7 V 2 F z d G V k L D Z 9 J n F 1 b 3 Q 7 L C Z x d W 9 0 O 1 N l Y 3 R p b 2 4 x L 1 R h Y m x l M y 9 B d X R v U m V t b 3 Z l Z E N v b H V t b n M x L n t T Z X Z l c m V s e V 9 X Y X N 0 Z W Q s N 3 0 m c X V v d D s s J n F 1 b 3 Q 7 U 2 V j d G l v b j E v V G F i b G U z L 0 F 1 d G 9 S Z W 1 v d m V k Q 2 9 s d W 1 u c z E u e 1 V u Z G V y d 2 V p Z 2 h 0 L D h 9 J n F 1 b 3 Q 7 L C Z x d W 9 0 O 1 N l Y 3 R p b 2 4 x L 1 R h Y m x l M y 9 B d X R v U m V t b 3 Z l Z E N v b H V t b n M x L n t T Z X Z l c m V s e V 9 V b m R l c n d l a W d o d C w 5 f S Z x d W 9 0 O y w m c X V v d D t T Z W N 0 a W 9 u M S 9 U Y W J s Z T M v Q X V 0 b 1 J l b W 9 2 Z W R D b 2 x 1 b W 5 z M S 5 7 T V V B Q 1 9 M Z X N z X z E y N S w x M H 0 m c X V v d D s s J n F 1 b 3 Q 7 U 2 V j d G l v b j E v V G F i b G U z L 0 F 1 d G 9 S Z W 1 v d m V k Q 2 9 s d W 1 u c z E u e 0 1 V Q U N f T G V z c 1 8 x M T U s M T F 9 J n F 1 b 3 Q 7 L C Z x d W 9 0 O 1 N l Y 3 R p b 2 4 x L 1 R h Y m x l M y 9 B d X R v U m V t b 3 Z l Z E N v b H V t b n M x L n t N V U F D X 0 x l c 3 N f M l N E L D E y f S Z x d W 9 0 O y w m c X V v d D t T Z W N 0 a W 9 u M S 9 U Y W J s Z T M v Q X V 0 b 1 J l b W 9 2 Z W R D b 2 x 1 b W 5 z M S 5 7 T V V B Q 1 9 M Z X N z X z N T R C w x M 3 0 m c X V v d D s s J n F 1 b 3 Q 7 U 2 V j d G l v b j E v V G F i b G U z L 0 F 1 d G 9 S Z W 1 v d m V k Q 2 9 s d W 1 u c z E u e 1 R y a W N l c H N f U 2 t p b m Z v b G R f T G V z c 1 8 y U 0 Q s M T R 9 J n F 1 b 3 Q 7 L C Z x d W 9 0 O 1 N l Y 3 R p b 2 4 x L 1 R h Y m x l M y 9 B d X R v U m V t b 3 Z l Z E N v b H V t b n M x L n t U c m l j Z X B z X 1 N r a W 5 m b 2 x k X 0 x l c 3 N f M 1 N E L D E 1 f S Z x d W 9 0 O y w m c X V v d D t T Z W N 0 a W 9 u M S 9 U Y W J s Z T M v Q X V 0 b 1 J l b W 9 2 Z W R D b 2 x 1 b W 5 z M S 5 7 V H J p Y 2 V w c 1 9 T a 2 l u Z m 9 s Z F 9 H c n R f M l N E L D E 2 f S Z x d W 9 0 O y w m c X V v d D t T Z W N 0 a W 9 u M S 9 U Y W J s Z T M v Q X V 0 b 1 J l b W 9 2 Z W R D b 2 x 1 b W 5 z M S 5 7 V H J p Y 2 V w c 1 9 T a 2 l u Z m 9 s Z F 9 H c n R f M 1 N E L D E 3 f S Z x d W 9 0 O y w m c X V v d D t T Z W N 0 a W 9 u M S 9 U Y W J s Z T M v Q X V 0 b 1 J l b W 9 2 Z W R D b 2 x 1 b W 5 z M S 5 7 U 3 V i c 2 N h c H V s Y X J f U 2 t p b m Z v b G R f T G V z c 1 8 y U 0 Q s M T h 9 J n F 1 b 3 Q 7 L C Z x d W 9 0 O 1 N l Y 3 R p b 2 4 x L 1 R h Y m x l M y 9 B d X R v U m V t b 3 Z l Z E N v b H V t b n M x L n t T d W J z Y 2 F w d W x h c l 9 T a 2 l u Z m 9 s Z F 9 M Z X N z X z N T R C w x O X 0 m c X V v d D s s J n F 1 b 3 Q 7 U 2 V j d G l v b j E v V G F i b G U z L 0 F 1 d G 9 S Z W 1 v d m V k Q 2 9 s d W 1 u c z E u e 1 N 1 Y n N j Y X B 1 b G F y X 1 N r a W 5 m b 2 x k X 0 d y d F 8 y U 0 Q s M j B 9 J n F 1 b 3 Q 7 L C Z x d W 9 0 O 1 N l Y 3 R p b 2 4 x L 1 R h Y m x l M y 9 B d X R v U m V t b 3 Z l Z E N v b H V t b n M x L n t T d W J z Y 2 F w d W x h c l 9 T a 2 l u Z m 9 s Z F 9 H c n R f M 1 N E L D I x f S Z x d W 9 0 O y w m c X V v d D t T Z W N 0 a W 9 u M S 9 U Y W J s Z T M v Q X V 0 b 1 J l b W 9 2 Z W R D b 2 x 1 b W 5 z M S 5 7 T W 9 k X 1 N l d l 9 U a G l u X 0 x l c 3 N f M l N E X 0 J N S S w y M n 0 m c X V v d D s s J n F 1 b 3 Q 7 U 2 V j d G l v b j E v V G F i b G U z L 0 F 1 d G 9 S Z W 1 v d m V k Q 2 9 s d W 1 u c z E u e 1 N l d l 9 U a G l u X 0 x l c 3 N f M 1 N E X 0 J N S S w y M 3 0 m c X V v d D s s J n F 1 b 3 Q 7 U 2 V j d G l v b j E v V G F i b G U z L 0 F 1 d G 9 S Z W 1 v d m V k Q 2 9 s d W 1 u c z E u e 0 9 i Z X N l X 0 d y d F 8 x U 0 R f Q k 1 J L D I 0 f S Z x d W 9 0 O y w m c X V v d D t T Z W N 0 a W 9 u M S 9 U Y W J s Z T M v Q X V 0 b 1 J l b W 9 2 Z W R D b 2 x 1 b W 5 z M S 5 7 T 2 J l c 2 V f R 3 J 0 X z J T R F 9 C T U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Y W J s Z T M v Q X V 0 b 1 J l b W 9 2 Z W R D b 2 x 1 b W 5 z M S 5 7 U 3 R h d G U s M H 0 m c X V v d D s s J n F 1 b 3 Q 7 U 2 V j d G l v b j E v V G F i b G U z L 0 F 1 d G 9 S Z W 1 v d m V k Q 2 9 s d W 1 u c z E u e 0 d l b m R l c i w x f S Z x d W 9 0 O y w m c X V v d D t T Z W N 0 a W 9 u M S 9 U Y W J s Z T M v Q X V 0 b 1 J l b W 9 2 Z W R D b 2 x 1 b W 5 z M S 5 7 Q W d l I E d y b 3 V w L D J 9 J n F 1 b 3 Q 7 L C Z x d W 9 0 O 1 N l Y 3 R p b 2 4 x L 1 R h Y m x l M y 9 B d X R v U m V t b 3 Z l Z E N v b H V t b n M x L n t T d W I g Q W d l I E d y b 3 V w L D N 9 J n F 1 b 3 Q 7 L C Z x d W 9 0 O 1 N l Y 3 R p b 2 4 x L 1 R h Y m x l M y 9 B d X R v U m V t b 3 Z l Z E N v b H V t b n M x L n t T d H V u d G V k L D R 9 J n F 1 b 3 Q 7 L C Z x d W 9 0 O 1 N l Y 3 R p b 2 4 x L 1 R h Y m x l M y 9 B d X R v U m V t b 3 Z l Z E N v b H V t b n M x L n t T Z X Z l c m V s e V 9 T d H V u d G V k L D V 9 J n F 1 b 3 Q 7 L C Z x d W 9 0 O 1 N l Y 3 R p b 2 4 x L 1 R h Y m x l M y 9 B d X R v U m V t b 3 Z l Z E N v b H V t b n M x L n t X Y X N 0 Z W Q s N n 0 m c X V v d D s s J n F 1 b 3 Q 7 U 2 V j d G l v b j E v V G F i b G U z L 0 F 1 d G 9 S Z W 1 v d m V k Q 2 9 s d W 1 u c z E u e 1 N l d m V y Z W x 5 X 1 d h c 3 R l Z C w 3 f S Z x d W 9 0 O y w m c X V v d D t T Z W N 0 a W 9 u M S 9 U Y W J s Z T M v Q X V 0 b 1 J l b W 9 2 Z W R D b 2 x 1 b W 5 z M S 5 7 V W 5 k Z X J 3 Z W l n a H Q s O H 0 m c X V v d D s s J n F 1 b 3 Q 7 U 2 V j d G l v b j E v V G F i b G U z L 0 F 1 d G 9 S Z W 1 v d m V k Q 2 9 s d W 1 u c z E u e 1 N l d m V y Z W x 5 X 1 V u Z G V y d 2 V p Z 2 h 0 L D l 9 J n F 1 b 3 Q 7 L C Z x d W 9 0 O 1 N l Y 3 R p b 2 4 x L 1 R h Y m x l M y 9 B d X R v U m V t b 3 Z l Z E N v b H V t b n M x L n t N V U F D X 0 x l c 3 N f M T I 1 L D E w f S Z x d W 9 0 O y w m c X V v d D t T Z W N 0 a W 9 u M S 9 U Y W J s Z T M v Q X V 0 b 1 J l b W 9 2 Z W R D b 2 x 1 b W 5 z M S 5 7 T V V B Q 1 9 M Z X N z X z E x N S w x M X 0 m c X V v d D s s J n F 1 b 3 Q 7 U 2 V j d G l v b j E v V G F i b G U z L 0 F 1 d G 9 S Z W 1 v d m V k Q 2 9 s d W 1 u c z E u e 0 1 V Q U N f T G V z c 1 8 y U 0 Q s M T J 9 J n F 1 b 3 Q 7 L C Z x d W 9 0 O 1 N l Y 3 R p b 2 4 x L 1 R h Y m x l M y 9 B d X R v U m V t b 3 Z l Z E N v b H V t b n M x L n t N V U F D X 0 x l c 3 N f M 1 N E L D E z f S Z x d W 9 0 O y w m c X V v d D t T Z W N 0 a W 9 u M S 9 U Y W J s Z T M v Q X V 0 b 1 J l b W 9 2 Z W R D b 2 x 1 b W 5 z M S 5 7 V H J p Y 2 V w c 1 9 T a 2 l u Z m 9 s Z F 9 M Z X N z X z J T R C w x N H 0 m c X V v d D s s J n F 1 b 3 Q 7 U 2 V j d G l v b j E v V G F i b G U z L 0 F 1 d G 9 S Z W 1 v d m V k Q 2 9 s d W 1 u c z E u e 1 R y a W N l c H N f U 2 t p b m Z v b G R f T G V z c 1 8 z U 0 Q s M T V 9 J n F 1 b 3 Q 7 L C Z x d W 9 0 O 1 N l Y 3 R p b 2 4 x L 1 R h Y m x l M y 9 B d X R v U m V t b 3 Z l Z E N v b H V t b n M x L n t U c m l j Z X B z X 1 N r a W 5 m b 2 x k X 0 d y d F 8 y U 0 Q s M T Z 9 J n F 1 b 3 Q 7 L C Z x d W 9 0 O 1 N l Y 3 R p b 2 4 x L 1 R h Y m x l M y 9 B d X R v U m V t b 3 Z l Z E N v b H V t b n M x L n t U c m l j Z X B z X 1 N r a W 5 m b 2 x k X 0 d y d F 8 z U 0 Q s M T d 9 J n F 1 b 3 Q 7 L C Z x d W 9 0 O 1 N l Y 3 R p b 2 4 x L 1 R h Y m x l M y 9 B d X R v U m V t b 3 Z l Z E N v b H V t b n M x L n t T d W J z Y 2 F w d W x h c l 9 T a 2 l u Z m 9 s Z F 9 M Z X N z X z J T R C w x O H 0 m c X V v d D s s J n F 1 b 3 Q 7 U 2 V j d G l v b j E v V G F i b G U z L 0 F 1 d G 9 S Z W 1 v d m V k Q 2 9 s d W 1 u c z E u e 1 N 1 Y n N j Y X B 1 b G F y X 1 N r a W 5 m b 2 x k X 0 x l c 3 N f M 1 N E L D E 5 f S Z x d W 9 0 O y w m c X V v d D t T Z W N 0 a W 9 u M S 9 U Y W J s Z T M v Q X V 0 b 1 J l b W 9 2 Z W R D b 2 x 1 b W 5 z M S 5 7 U 3 V i c 2 N h c H V s Y X J f U 2 t p b m Z v b G R f R 3 J 0 X z J T R C w y M H 0 m c X V v d D s s J n F 1 b 3 Q 7 U 2 V j d G l v b j E v V G F i b G U z L 0 F 1 d G 9 S Z W 1 v d m V k Q 2 9 s d W 1 u c z E u e 1 N 1 Y n N j Y X B 1 b G F y X 1 N r a W 5 m b 2 x k X 0 d y d F 8 z U 0 Q s M j F 9 J n F 1 b 3 Q 7 L C Z x d W 9 0 O 1 N l Y 3 R p b 2 4 x L 1 R h Y m x l M y 9 B d X R v U m V t b 3 Z l Z E N v b H V t b n M x L n t N b 2 R f U 2 V 2 X 1 R o a W 5 f T G V z c 1 8 y U 0 R f Q k 1 J L D I y f S Z x d W 9 0 O y w m c X V v d D t T Z W N 0 a W 9 u M S 9 U Y W J s Z T M v Q X V 0 b 1 J l b W 9 2 Z W R D b 2 x 1 b W 5 z M S 5 7 U 2 V 2 X 1 R o a W 5 f T G V z c 1 8 z U 0 R f Q k 1 J L D I z f S Z x d W 9 0 O y w m c X V v d D t T Z W N 0 a W 9 u M S 9 U Y W J s Z T M v Q X V 0 b 1 J l b W 9 2 Z W R D b 2 x 1 b W 5 z M S 5 7 T 2 J l c 2 V f R 3 J 0 X z F T R F 9 C T U k s M j R 9 J n F 1 b 3 Q 7 L C Z x d W 9 0 O 1 N l Y 3 R p b 2 4 x L 1 R h Y m x l M y 9 B d X R v U m V t b 3 Z l Z E N v b H V t b n M x L n t P Y m V z Z V 9 H c n R f M l N E X 0 J N S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H S 3 T / Z K m R q L W H 9 3 f y U D m A A A A A A I A A A A A A B B m A A A A A Q A A I A A A A M v f 5 K d g w q T 5 o B H J i i X p E x 9 A p 2 m H r k 5 U r v J T + 6 / r H N f J A A A A A A 6 A A A A A A g A A I A A A A D d K O T t / r s I n I c y L K F + W Q c D q 2 b Y 9 K v n f n O P i r 6 / i I V f T U A A A A F h v 7 m Z U A i H x o C J U D R 4 E M d 0 i O f 1 V J V l F Q G H Q s m X E c x n h M / 7 3 c y i w D C q o c z C L n k j s D 2 Y W D k I M i K / 0 P O B z P L c n L n s D Z i l E h 3 l m S x Q r v A E s s i u 3 Q A A A A N 6 0 h b L V 7 M r K d s W n h v R f J L g O u z 3 q U u K i + E f s Y 7 y p a s g e P / w + v 3 b q Z e v Z 3 o X 2 Z 0 S r 7 c e 8 D v p B z F 8 2 + H V D M w I U A h M = < / D a t a M a s h u p > 
</file>

<file path=customXml/itemProps1.xml><?xml version="1.0" encoding="utf-8"?>
<ds:datastoreItem xmlns:ds="http://schemas.openxmlformats.org/officeDocument/2006/customXml" ds:itemID="{46598757-39EA-43AF-8397-814296208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Female</vt:lpstr>
      <vt:lpstr>Male</vt:lpstr>
      <vt:lpstr>Template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Simran Sharma</cp:lastModifiedBy>
  <dcterms:created xsi:type="dcterms:W3CDTF">2024-12-28T02:32:47Z</dcterms:created>
  <dcterms:modified xsi:type="dcterms:W3CDTF">2025-01-16T04:45:26Z</dcterms:modified>
</cp:coreProperties>
</file>