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202300"/>
  <mc:AlternateContent xmlns:mc="http://schemas.openxmlformats.org/markup-compatibility/2006">
    <mc:Choice Requires="x15">
      <x15ac:absPath xmlns:x15ac="http://schemas.microsoft.com/office/spreadsheetml/2010/11/ac" url="/Users/simransinha/Documents/Semester 3/ST/Assignments/Assignment 2/"/>
    </mc:Choice>
  </mc:AlternateContent>
  <xr:revisionPtr revIDLastSave="0" documentId="13_ncr:1_{96747EC2-B433-0948-B5BE-3A42141000A2}" xr6:coauthVersionLast="47" xr6:coauthVersionMax="47" xr10:uidLastSave="{00000000-0000-0000-0000-000000000000}"/>
  <bookViews>
    <workbookView xWindow="0" yWindow="740" windowWidth="29400" windowHeight="18380" activeTab="6" xr2:uid="{81554A9E-F3E8-AE47-AE90-D18A95871CF0}"/>
  </bookViews>
  <sheets>
    <sheet name="Sales_data" sheetId="1" r:id="rId1"/>
    <sheet name="Pvt_Congestion" sheetId="2" r:id="rId2"/>
    <sheet name="Pvt_Customer Type" sheetId="4" r:id="rId3"/>
    <sheet name="Pvt_SalesChannel" sheetId="5" r:id="rId4"/>
    <sheet name="Pvt_Maps" sheetId="6" r:id="rId5"/>
    <sheet name="Pvt_Rating" sheetId="7" r:id="rId6"/>
    <sheet name="Dashboard" sheetId="8" r:id="rId7"/>
  </sheets>
  <definedNames>
    <definedName name="_xlchart.v5.0" hidden="1">Pvt_Maps!$A$13</definedName>
    <definedName name="_xlchart.v5.1" hidden="1">Pvt_Maps!$A$14:$A$18</definedName>
    <definedName name="_xlchart.v5.2" hidden="1">Pvt_Maps!$B$13</definedName>
    <definedName name="_xlchart.v5.3" hidden="1">Pvt_Maps!$B$14:$B$18</definedName>
    <definedName name="_xlchart.v5.4" hidden="1">Pvt_Maps!$A$13</definedName>
    <definedName name="_xlchart.v5.5" hidden="1">Pvt_Maps!$A$14:$A$18</definedName>
    <definedName name="_xlchart.v5.6" hidden="1">Pvt_Maps!$B$13</definedName>
    <definedName name="_xlchart.v5.7" hidden="1">Pvt_Maps!$B$14:$B$18</definedName>
    <definedName name="ExternalData_1" localSheetId="0" hidden="1">Sales_data!$A$1:$N$1001</definedName>
    <definedName name="Slicer_Coffee_Type">#N/A</definedName>
    <definedName name="Slicer_Customer_Type">#N/A</definedName>
    <definedName name="Slicer_Order_Rating">#N/A</definedName>
    <definedName name="Slicer_Sales_Channel">#N/A</definedName>
    <definedName name="Slicer_State">#N/A</definedName>
    <definedName name="Slicer_Workday">#N/A</definedName>
  </definedNames>
  <calcPr calcId="191029"/>
  <pivotCaches>
    <pivotCache cacheId="649" r:id="rId8"/>
    <pivotCache cacheId="65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7" l="1"/>
  <c r="J5" i="7" s="1"/>
  <c r="D5" i="7"/>
  <c r="E5" i="7" s="1"/>
  <c r="E4" i="7"/>
  <c r="E6" i="7" s="1"/>
  <c r="C1001" i="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0DB600-B39F-BF4C-8C82-37EB6FCDD75A}" keepAlive="1" name="Query - Coffee_Sales_Dataset" description="Connection to the 'Coffee_Sales_Dataset' query in the workbook." type="5" refreshedVersion="8" background="1" saveData="1">
    <dbPr connection="Provider=Microsoft.Mashup.OleDb.1;Data Source=$Workbook$;Location=Coffee_Sales_Dataset;Extended Properties=&quot;&quot;" command="SELECT * FROM [Coffee_Sales_Dataset]"/>
  </connection>
</connections>
</file>

<file path=xl/sharedStrings.xml><?xml version="1.0" encoding="utf-8"?>
<sst xmlns="http://schemas.openxmlformats.org/spreadsheetml/2006/main" count="8121" uniqueCount="70">
  <si>
    <t>Date</t>
  </si>
  <si>
    <t>Workday</t>
  </si>
  <si>
    <t>Hour</t>
  </si>
  <si>
    <t>State</t>
  </si>
  <si>
    <t>Coffee Type</t>
  </si>
  <si>
    <t>Sales Channel</t>
  </si>
  <si>
    <t>Price per Unit (USD)</t>
  </si>
  <si>
    <t>Payment Method</t>
  </si>
  <si>
    <t>Promotion Applied</t>
  </si>
  <si>
    <t>Barista Name</t>
  </si>
  <si>
    <t>Customer Type</t>
  </si>
  <si>
    <t>Wait Time (Minutes)</t>
  </si>
  <si>
    <t>Special Request</t>
  </si>
  <si>
    <t>Order Rating</t>
  </si>
  <si>
    <t>New York</t>
  </si>
  <si>
    <t>Iced Latte</t>
  </si>
  <si>
    <t>In-Store</t>
  </si>
  <si>
    <t>Cash</t>
  </si>
  <si>
    <t>No</t>
  </si>
  <si>
    <t>Maria</t>
  </si>
  <si>
    <t>Tourist</t>
  </si>
  <si>
    <t>Oat Milk</t>
  </si>
  <si>
    <t>Texas</t>
  </si>
  <si>
    <t>Caramel Macchiato</t>
  </si>
  <si>
    <t>Online</t>
  </si>
  <si>
    <t>Yes</t>
  </si>
  <si>
    <t>Chris</t>
  </si>
  <si>
    <t>Decaf</t>
  </si>
  <si>
    <t>California</t>
  </si>
  <si>
    <t>Mocha</t>
  </si>
  <si>
    <t>Mobile Pay</t>
  </si>
  <si>
    <t>Alex</t>
  </si>
  <si>
    <t>Credit Card</t>
  </si>
  <si>
    <t>Taylor</t>
  </si>
  <si>
    <t>New</t>
  </si>
  <si>
    <t>Whipped Cream</t>
  </si>
  <si>
    <t>Flat White</t>
  </si>
  <si>
    <t>Mobile App</t>
  </si>
  <si>
    <t>Extra Shot</t>
  </si>
  <si>
    <t>Double Espresso</t>
  </si>
  <si>
    <t>Cappuccino</t>
  </si>
  <si>
    <t>Almond Milk</t>
  </si>
  <si>
    <t>Regular</t>
  </si>
  <si>
    <t>Illinois</t>
  </si>
  <si>
    <t>Jamie</t>
  </si>
  <si>
    <t>Florida</t>
  </si>
  <si>
    <t>Americano</t>
  </si>
  <si>
    <t>Jordan</t>
  </si>
  <si>
    <t>Espresso</t>
  </si>
  <si>
    <t>No Sugar</t>
  </si>
  <si>
    <t>Row Labels</t>
  </si>
  <si>
    <t>Sun</t>
  </si>
  <si>
    <t>Mon</t>
  </si>
  <si>
    <t>Tue</t>
  </si>
  <si>
    <t>Wed</t>
  </si>
  <si>
    <t>Thu</t>
  </si>
  <si>
    <t>Fri</t>
  </si>
  <si>
    <t>Sat</t>
  </si>
  <si>
    <t>Grand Total</t>
  </si>
  <si>
    <t>Sum of Price per Unit (USD)</t>
  </si>
  <si>
    <t xml:space="preserve"> </t>
  </si>
  <si>
    <t>Count of Price per Unit (USD)</t>
  </si>
  <si>
    <t>Average of Order Rating</t>
  </si>
  <si>
    <t xml:space="preserve">Rating </t>
  </si>
  <si>
    <t>%</t>
  </si>
  <si>
    <t>Satisfied</t>
  </si>
  <si>
    <t>Unsatisfied</t>
  </si>
  <si>
    <t>Helper</t>
  </si>
  <si>
    <t>Average of Price per Unit (USD)</t>
  </si>
  <si>
    <t>Count of Order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</si>
</sst>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
  </numFmts>
  <fonts count="5" x14ac:knownFonts="1">
    <font>
      <sz val="12"/>
      <color theme="1"/>
      <name val="Aptos Narrow"/>
      <family val="2"/>
      <scheme val="minor"/>
    </font>
    <font>
      <b/>
      <sz val="12"/>
      <color theme="1"/>
      <name val="Aptos Narrow"/>
      <scheme val="minor"/>
    </font>
    <font>
      <sz val="12"/>
      <color theme="1"/>
      <name val="Aptos Narrow"/>
      <scheme val="minor"/>
    </font>
    <font>
      <sz val="12"/>
      <color rgb="FFA12BDF"/>
      <name val="Aptos Narrow"/>
      <family val="2"/>
      <scheme val="minor"/>
    </font>
    <font>
      <sz val="12"/>
      <color rgb="FFD9D9D9"/>
      <name val="Aptos Narrow"/>
      <family val="2"/>
      <scheme val="minor"/>
    </font>
  </fonts>
  <fills count="6">
    <fill>
      <patternFill patternType="none"/>
    </fill>
    <fill>
      <patternFill patternType="gray125"/>
    </fill>
    <fill>
      <patternFill patternType="solid">
        <fgColor theme="0"/>
        <bgColor indexed="64"/>
      </patternFill>
    </fill>
    <fill>
      <patternFill patternType="solid">
        <fgColor rgb="FF7D3CDC"/>
        <bgColor indexed="64"/>
      </patternFill>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1">
    <xf numFmtId="0" fontId="0" fillId="0" borderId="0"/>
  </cellStyleXfs>
  <cellXfs count="24">
    <xf numFmtId="0" fontId="0" fillId="0" borderId="0" xfId="0"/>
    <xf numFmtId="22"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64" fontId="0" fillId="0" borderId="0" xfId="0" applyNumberFormat="1"/>
    <xf numFmtId="0" fontId="0" fillId="2" borderId="0" xfId="0" applyFill="1" applyAlignment="1">
      <alignment horizontal="right"/>
    </xf>
    <xf numFmtId="0" fontId="0" fillId="0" borderId="0" xfId="0" applyAlignment="1">
      <alignment horizontal="right"/>
    </xf>
    <xf numFmtId="164" fontId="0" fillId="0" borderId="0" xfId="0" applyNumberFormat="1" applyAlignment="1">
      <alignment horizontal="right"/>
    </xf>
    <xf numFmtId="0" fontId="0" fillId="0" borderId="0" xfId="0" applyAlignment="1">
      <alignment horizontal="right" indent="1"/>
    </xf>
    <xf numFmtId="0" fontId="0" fillId="0" borderId="0" xfId="0" pivotButton="1" applyAlignment="1">
      <alignment horizontal="right"/>
    </xf>
    <xf numFmtId="0" fontId="0" fillId="2" borderId="0" xfId="0" pivotButton="1" applyFill="1" applyAlignment="1">
      <alignment horizontal="right"/>
    </xf>
    <xf numFmtId="3" fontId="0" fillId="0" borderId="0" xfId="0" applyNumberFormat="1"/>
    <xf numFmtId="10" fontId="0" fillId="0" borderId="0" xfId="0" applyNumberFormat="1"/>
    <xf numFmtId="165" fontId="0" fillId="0" borderId="0" xfId="0" applyNumberFormat="1"/>
    <xf numFmtId="0" fontId="1" fillId="0" borderId="0" xfId="0" applyFont="1"/>
    <xf numFmtId="0" fontId="0" fillId="3" borderId="0" xfId="0" applyFill="1"/>
    <xf numFmtId="0" fontId="0" fillId="4" borderId="0" xfId="0" applyFill="1"/>
    <xf numFmtId="0" fontId="2" fillId="0" borderId="0" xfId="0" applyFont="1"/>
    <xf numFmtId="0" fontId="2" fillId="2" borderId="0" xfId="0" applyFont="1" applyFill="1"/>
    <xf numFmtId="0" fontId="3" fillId="2" borderId="0" xfId="0" applyFont="1" applyFill="1"/>
    <xf numFmtId="0" fontId="4" fillId="5" borderId="0" xfId="0" applyFont="1" applyFill="1"/>
    <xf numFmtId="0" fontId="3" fillId="3" borderId="0" xfId="0" applyFont="1" applyFill="1"/>
  </cellXfs>
  <cellStyles count="1">
    <cellStyle name="Normal" xfId="0" builtinId="0"/>
  </cellStyles>
  <dxfs count="42">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0.000"/>
    </dxf>
    <dxf>
      <numFmt numFmtId="3" formatCode="#,##0"/>
    </dxf>
    <dxf>
      <numFmt numFmtId="165" formatCode="#,##0.000"/>
    </dxf>
    <dxf>
      <numFmt numFmtId="0" formatCode="General"/>
    </dxf>
    <dxf>
      <numFmt numFmtId="3" formatCode="#,##0"/>
    </dxf>
    <dxf>
      <numFmt numFmtId="14" formatCode="0.00%"/>
    </dxf>
    <dxf>
      <numFmt numFmtId="3" formatCode="#,##0"/>
    </dxf>
    <dxf>
      <numFmt numFmtId="3" formatCode="#,##0"/>
    </dxf>
    <dxf>
      <alignment horizontal="right"/>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
    </dxf>
    <dxf>
      <alignment horizontal="right"/>
    </dxf>
    <dxf>
      <numFmt numFmtId="164" formatCode=";;"/>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 h:mm"/>
    </dxf>
    <dxf>
      <numFmt numFmtId="27" formatCode="m/d/yy\ h:mm"/>
    </dxf>
  </dxfs>
  <tableStyles count="0" defaultTableStyle="TableStyleMedium2" defaultPivotStyle="PivotStyleLight16"/>
  <colors>
    <mruColors>
      <color rgb="FF7D3CDC"/>
      <color rgb="FFD9D9D9"/>
      <color rgb="FF8F26C7"/>
      <color rgb="FF355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2_Simran Sinha_CoffeeDashboard.xlsx]Pvt_Customer Type!PivotTable49</c:name>
    <c:fmtId val="0"/>
  </c:pivotSource>
  <c:chart>
    <c:autoTitleDeleted val="1"/>
    <c:pivotFmts>
      <c:pivotFmt>
        <c:idx val="0"/>
        <c:spPr>
          <a:gradFill>
            <a:gsLst>
              <a:gs pos="0">
                <a:schemeClr val="tx1"/>
              </a:gs>
              <a:gs pos="100000">
                <a:schemeClr val="tx1"/>
              </a:gs>
              <a:gs pos="0">
                <a:srgbClr val="A12BDF"/>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'Pvt_Customer Type'!$B$3</c:f>
              <c:strCache>
                <c:ptCount val="1"/>
                <c:pt idx="0">
                  <c:v>Total</c:v>
                </c:pt>
              </c:strCache>
            </c:strRef>
          </c:tx>
          <c:spPr>
            <a:gradFill>
              <a:gsLst>
                <a:gs pos="0">
                  <a:schemeClr val="tx1"/>
                </a:gs>
                <a:gs pos="100000">
                  <a:schemeClr val="tx1"/>
                </a:gs>
                <a:gs pos="0">
                  <a:srgbClr val="A12BDF"/>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 Type'!$A$4:$A$7</c:f>
              <c:strCache>
                <c:ptCount val="3"/>
                <c:pt idx="0">
                  <c:v>New</c:v>
                </c:pt>
                <c:pt idx="1">
                  <c:v>Regular</c:v>
                </c:pt>
                <c:pt idx="2">
                  <c:v>Tourist</c:v>
                </c:pt>
              </c:strCache>
            </c:strRef>
          </c:cat>
          <c:val>
            <c:numRef>
              <c:f>'Pvt_Customer Type'!$B$4:$B$7</c:f>
              <c:numCache>
                <c:formatCode>#,##0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0-CE8C-2E41-AF61-D561D2C2E43A}"/>
            </c:ext>
          </c:extLst>
        </c:ser>
        <c:dLbls>
          <c:dLblPos val="outEnd"/>
          <c:showLegendKey val="0"/>
          <c:showVal val="1"/>
          <c:showCatName val="0"/>
          <c:showSerName val="0"/>
          <c:showPercent val="0"/>
          <c:showBubbleSize val="0"/>
        </c:dLbls>
        <c:gapWidth val="182"/>
        <c:axId val="1881959712"/>
        <c:axId val="1881325696"/>
      </c:barChart>
      <c:catAx>
        <c:axId val="188195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881325696"/>
        <c:crosses val="autoZero"/>
        <c:auto val="1"/>
        <c:lblAlgn val="ctr"/>
        <c:lblOffset val="100"/>
        <c:noMultiLvlLbl val="0"/>
      </c:catAx>
      <c:valAx>
        <c:axId val="1881325696"/>
        <c:scaling>
          <c:orientation val="minMax"/>
        </c:scaling>
        <c:delete val="1"/>
        <c:axPos val="b"/>
        <c:numFmt formatCode="#,##0" sourceLinked="1"/>
        <c:majorTickMark val="none"/>
        <c:minorTickMark val="none"/>
        <c:tickLblPos val="nextTo"/>
        <c:crossAx val="188195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2_Simran Sinha_CoffeeDashboard.xlsx]Pvt_SalesChannel!PivotTable49</c:name>
    <c:fmtId val="5"/>
  </c:pivotSource>
  <c:chart>
    <c:autoTitleDeleted val="1"/>
    <c:pivotFmts>
      <c:pivotFmt>
        <c:idx val="0"/>
        <c:spPr>
          <a:solidFill>
            <a:srgbClr val="8F26C7"/>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8F26C7"/>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Pvt_SalesChannel!$B$3</c:f>
              <c:strCache>
                <c:ptCount val="1"/>
                <c:pt idx="0">
                  <c:v>Total</c:v>
                </c:pt>
              </c:strCache>
            </c:strRef>
          </c:tx>
          <c:spPr>
            <a:solidFill>
              <a:srgbClr val="8F26C7"/>
            </a:solidFill>
          </c:spPr>
          <c:explosion val="4"/>
          <c:dPt>
            <c:idx val="0"/>
            <c:bubble3D val="0"/>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2626-5443-B76C-1AD52CC054F0}"/>
              </c:ext>
            </c:extLst>
          </c:dPt>
          <c:dPt>
            <c:idx val="1"/>
            <c:bubble3D val="0"/>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26-5443-B76C-1AD52CC054F0}"/>
              </c:ext>
            </c:extLst>
          </c:dPt>
          <c:dPt>
            <c:idx val="2"/>
            <c:bubble3D val="0"/>
            <c:spPr>
              <a:solidFill>
                <a:srgbClr val="8F26C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F-204B-A02D-040D71D0FD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Pvt_SalesChannel!$A$4:$A$7</c:f>
              <c:strCache>
                <c:ptCount val="3"/>
                <c:pt idx="0">
                  <c:v>In-Store</c:v>
                </c:pt>
                <c:pt idx="1">
                  <c:v>Mobile App</c:v>
                </c:pt>
                <c:pt idx="2">
                  <c:v>Online</c:v>
                </c:pt>
              </c:strCache>
            </c:strRef>
          </c:cat>
          <c:val>
            <c:numRef>
              <c:f>Pvt_SalesChannel!$B$4:$B$7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0-2626-5443-B76C-1AD52CC054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Pvt_Rating!$E$3</c:f>
              <c:strCache>
                <c:ptCount val="1"/>
                <c:pt idx="0">
                  <c:v>%</c:v>
                </c:pt>
              </c:strCache>
            </c:strRef>
          </c:tx>
          <c:spPr>
            <a:ln>
              <a:noFill/>
            </a:ln>
            <a:effectLst>
              <a:outerShdw blurRad="254000" sx="102000" sy="102000" algn="ctr" rotWithShape="0">
                <a:schemeClr val="bg1">
                  <a:alpha val="20000"/>
                </a:schemeClr>
              </a:outerShdw>
            </a:effectLst>
          </c:spPr>
          <c:explosion val="6"/>
          <c:dPt>
            <c:idx val="0"/>
            <c:bubble3D val="0"/>
            <c:spPr>
              <a:solidFill>
                <a:srgbClr val="8F26C7"/>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2-75C6-B544-832A-1763BBF6AEA8}"/>
              </c:ext>
            </c:extLst>
          </c:dPt>
          <c:dPt>
            <c:idx val="1"/>
            <c:bubble3D val="0"/>
            <c:spPr>
              <a:solidFill>
                <a:schemeClr val="bg1">
                  <a:lumMod val="65000"/>
                </a:schemeClr>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3-75C6-B544-832A-1763BBF6AEA8}"/>
              </c:ext>
            </c:extLst>
          </c:dPt>
          <c:dPt>
            <c:idx val="2"/>
            <c:bubble3D val="0"/>
            <c:spPr>
              <a:no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1-75C6-B544-832A-1763BBF6AEA8}"/>
              </c:ext>
            </c:extLst>
          </c:dPt>
          <c:dLbls>
            <c:delete val="1"/>
          </c:dLbls>
          <c:val>
            <c:numRef>
              <c:f>Pvt_Rating!$E$4:$E$6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0-75C6-B544-832A-1763BBF6AEA8}"/>
            </c:ext>
          </c:extLst>
        </c:ser>
        <c:dLbls>
          <c:showLegendKey val="0"/>
          <c:showVal val="0"/>
          <c:showCatName val="0"/>
          <c:showSerName val="0"/>
          <c:showPercent val="1"/>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2_Simran Sinha_CoffeeDashboard.xlsx]Pvt_SalesChannel!PivotTable49</c:name>
    <c:fmtId val="10"/>
  </c:pivotSource>
  <c:chart>
    <c:autoTitleDeleted val="1"/>
    <c:pivotFmts>
      <c:pivotFmt>
        <c:idx val="0"/>
        <c:spPr>
          <a:solidFill>
            <a:srgbClr val="8F26C7"/>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pivotFmt>
      <c:pivotFmt>
        <c:idx val="3"/>
        <c:spPr>
          <a:solidFill>
            <a:srgbClr val="8F26C7"/>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8F26C7"/>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8F26C7"/>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rgbClr val="8F26C7"/>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Pvt_SalesChannel!$B$3</c:f>
              <c:strCache>
                <c:ptCount val="1"/>
                <c:pt idx="0">
                  <c:v>Total</c:v>
                </c:pt>
              </c:strCache>
            </c:strRef>
          </c:tx>
          <c:spPr>
            <a:solidFill>
              <a:srgbClr val="8F26C7"/>
            </a:solidFill>
          </c:spPr>
          <c:explosion val="4"/>
          <c:dPt>
            <c:idx val="0"/>
            <c:bubble3D val="0"/>
            <c:spPr>
              <a:solidFill>
                <a:srgbClr val="8F26C7">
                  <a:alpha val="50492"/>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54-7841-B3BB-30194E5E1254}"/>
              </c:ext>
            </c:extLst>
          </c:dPt>
          <c:dPt>
            <c:idx val="1"/>
            <c:bubble3D val="0"/>
            <c:spPr>
              <a:solidFill>
                <a:srgbClr val="8F26C7">
                  <a:alpha val="34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54-7841-B3BB-30194E5E1254}"/>
              </c:ext>
            </c:extLst>
          </c:dPt>
          <c:dPt>
            <c:idx val="2"/>
            <c:bubble3D val="0"/>
            <c:spPr>
              <a:solidFill>
                <a:srgbClr val="8F26C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54-7841-B3BB-30194E5E12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Pvt_SalesChannel!$A$4:$A$7</c:f>
              <c:strCache>
                <c:ptCount val="3"/>
                <c:pt idx="0">
                  <c:v>In-Store</c:v>
                </c:pt>
                <c:pt idx="1">
                  <c:v>Mobile App</c:v>
                </c:pt>
                <c:pt idx="2">
                  <c:v>Online</c:v>
                </c:pt>
              </c:strCache>
            </c:strRef>
          </c:cat>
          <c:val>
            <c:numRef>
              <c:f>Pvt_SalesChannel!$B$4:$B$7</c:f>
              <c:numCache>
                <c:formatCode>0.00%</c:formatCode>
                <c:ptCount val="3"/>
                <c:pt idx="0">
                  <c:v>0.35799999999999998</c:v>
                </c:pt>
                <c:pt idx="1">
                  <c:v>0.317</c:v>
                </c:pt>
                <c:pt idx="2">
                  <c:v>0.32500000000000001</c:v>
                </c:pt>
              </c:numCache>
            </c:numRef>
          </c:val>
          <c:extLst>
            <c:ext xmlns:c16="http://schemas.microsoft.com/office/drawing/2014/chart" uri="{C3380CC4-5D6E-409C-BE32-E72D297353CC}">
              <c16:uniqueId val="{00000006-4554-7841-B3BB-30194E5E125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2_Simran Sinha_CoffeeDashboard.xlsx]Pvt_Customer Type!PivotTable49</c:name>
    <c:fmtId val="6"/>
  </c:pivotSource>
  <c:chart>
    <c:autoTitleDeleted val="1"/>
    <c:pivotFmts>
      <c:pivotFmt>
        <c:idx val="0"/>
        <c:spPr>
          <a:gradFill>
            <a:gsLst>
              <a:gs pos="0">
                <a:schemeClr val="tx1"/>
              </a:gs>
              <a:gs pos="100000">
                <a:schemeClr val="tx1"/>
              </a:gs>
              <a:gs pos="0">
                <a:srgbClr val="A12BDF"/>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tx1"/>
              </a:gs>
              <a:gs pos="100000">
                <a:schemeClr val="tx1"/>
              </a:gs>
              <a:gs pos="0">
                <a:srgbClr val="A12BDF"/>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tx1"/>
              </a:gs>
              <a:gs pos="100000">
                <a:schemeClr val="tx1"/>
              </a:gs>
              <a:gs pos="0">
                <a:srgbClr val="A12BDF"/>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'Pvt_Customer Type'!$B$3</c:f>
              <c:strCache>
                <c:ptCount val="1"/>
                <c:pt idx="0">
                  <c:v>Total</c:v>
                </c:pt>
              </c:strCache>
            </c:strRef>
          </c:tx>
          <c:spPr>
            <a:gradFill>
              <a:gsLst>
                <a:gs pos="0">
                  <a:schemeClr val="tx1"/>
                </a:gs>
                <a:gs pos="100000">
                  <a:schemeClr val="tx1"/>
                </a:gs>
                <a:gs pos="0">
                  <a:srgbClr val="A12BDF"/>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'Pvt_Customer Type'!$A$4:$A$7</c:f>
              <c:strCache>
                <c:ptCount val="3"/>
                <c:pt idx="0">
                  <c:v>New</c:v>
                </c:pt>
                <c:pt idx="1">
                  <c:v>Regular</c:v>
                </c:pt>
                <c:pt idx="2">
                  <c:v>Tourist</c:v>
                </c:pt>
              </c:strCache>
            </c:strRef>
          </c:cat>
          <c:val>
            <c:numRef>
              <c:f>'Pvt_Customer Type'!$B$4:$B$7</c:f>
              <c:numCache>
                <c:formatCode>#,##0</c:formatCode>
                <c:ptCount val="3"/>
                <c:pt idx="0">
                  <c:v>1614.6199999999994</c:v>
                </c:pt>
                <c:pt idx="1">
                  <c:v>1559.0100000000009</c:v>
                </c:pt>
                <c:pt idx="2">
                  <c:v>1807.9199999999994</c:v>
                </c:pt>
              </c:numCache>
            </c:numRef>
          </c:val>
          <c:extLst>
            <c:ext xmlns:c16="http://schemas.microsoft.com/office/drawing/2014/chart" uri="{C3380CC4-5D6E-409C-BE32-E72D297353CC}">
              <c16:uniqueId val="{00000000-8D37-9243-AC2B-2B9C245C99CF}"/>
            </c:ext>
          </c:extLst>
        </c:ser>
        <c:dLbls>
          <c:dLblPos val="outEnd"/>
          <c:showLegendKey val="0"/>
          <c:showVal val="1"/>
          <c:showCatName val="0"/>
          <c:showSerName val="0"/>
          <c:showPercent val="0"/>
          <c:showBubbleSize val="0"/>
        </c:dLbls>
        <c:gapWidth val="182"/>
        <c:axId val="1881959712"/>
        <c:axId val="1881325696"/>
      </c:barChart>
      <c:catAx>
        <c:axId val="188195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881325696"/>
        <c:crosses val="autoZero"/>
        <c:auto val="1"/>
        <c:lblAlgn val="ctr"/>
        <c:lblOffset val="100"/>
        <c:noMultiLvlLbl val="0"/>
      </c:catAx>
      <c:valAx>
        <c:axId val="1881325696"/>
        <c:scaling>
          <c:orientation val="minMax"/>
        </c:scaling>
        <c:delete val="1"/>
        <c:axPos val="b"/>
        <c:numFmt formatCode="#,##0" sourceLinked="1"/>
        <c:majorTickMark val="none"/>
        <c:minorTickMark val="none"/>
        <c:tickLblPos val="nextTo"/>
        <c:crossAx val="188195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Pvt_Rating!$E$3</c:f>
              <c:strCache>
                <c:ptCount val="1"/>
                <c:pt idx="0">
                  <c:v>%</c:v>
                </c:pt>
              </c:strCache>
            </c:strRef>
          </c:tx>
          <c:spPr>
            <a:ln>
              <a:noFill/>
            </a:ln>
            <a:effectLst>
              <a:outerShdw blurRad="254000" sx="102000" sy="102000" algn="ctr" rotWithShape="0">
                <a:schemeClr val="bg1">
                  <a:alpha val="20000"/>
                </a:schemeClr>
              </a:outerShdw>
            </a:effectLst>
          </c:spPr>
          <c:explosion val="6"/>
          <c:dPt>
            <c:idx val="0"/>
            <c:bubble3D val="0"/>
            <c:spPr>
              <a:solidFill>
                <a:srgbClr val="8F26C7"/>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1-FBB7-D840-B83E-082809A2F148}"/>
              </c:ext>
            </c:extLst>
          </c:dPt>
          <c:dPt>
            <c:idx val="1"/>
            <c:bubble3D val="0"/>
            <c:spPr>
              <a:solidFill>
                <a:schemeClr val="bg1">
                  <a:lumMod val="65000"/>
                </a:schemeClr>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3-FBB7-D840-B83E-082809A2F148}"/>
              </c:ext>
            </c:extLst>
          </c:dPt>
          <c:dPt>
            <c:idx val="2"/>
            <c:bubble3D val="0"/>
            <c:spPr>
              <a:no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5-FBB7-D840-B83E-082809A2F148}"/>
              </c:ext>
            </c:extLst>
          </c:dPt>
          <c:dLbls>
            <c:delete val="1"/>
          </c:dLbls>
          <c:val>
            <c:numRef>
              <c:f>Pvt_Rating!$E$4:$E$6</c:f>
              <c:numCache>
                <c:formatCode>General</c:formatCode>
                <c:ptCount val="3"/>
                <c:pt idx="0">
                  <c:v>61.46</c:v>
                </c:pt>
                <c:pt idx="1">
                  <c:v>38.54</c:v>
                </c:pt>
                <c:pt idx="2">
                  <c:v>100</c:v>
                </c:pt>
              </c:numCache>
            </c:numRef>
          </c:val>
          <c:extLst>
            <c:ext xmlns:c16="http://schemas.microsoft.com/office/drawing/2014/chart" uri="{C3380CC4-5D6E-409C-BE32-E72D297353CC}">
              <c16:uniqueId val="{00000006-FBB7-D840-B83E-082809A2F148}"/>
            </c:ext>
          </c:extLst>
        </c:ser>
        <c:dLbls>
          <c:showLegendKey val="0"/>
          <c:showVal val="0"/>
          <c:showCatName val="0"/>
          <c:showSerName val="0"/>
          <c:showPercent val="1"/>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FDD22C6-FCA1-5442-A322-24A19716030B}">
          <cx:dataId val="0"/>
          <cx:layoutPr>
            <cx:geography cultureLanguage="en-US" cultureRegion="US" attribution="Powered by Bing">
              <cx:geoCache provider="{E9337A44-BEBE-4D9F-B70C-5C5E7DAFC167}">
                <cx:binary>7Htpc9w4tuVfcfjzUIWdQEdXRwyZmdrSsjarrPrCUEkyN5AgQZAE+OvnMuVyWS63q/u9FzHTEaOq
sJULCeAu5557Lv33R/+3R/38YN/4RrfD3x79z28L57q//fTT8Fg8Nw/DUVM+WjOYT+7o0TQ/mU+f
ysfnn57sw1y2+U8EYfbTY/Fg3bN/+4+/w93yZ7M3jw+uNO3V+GzD9fMwajf84LPvfvTm4akp2005
OFs+Ovzz29tn/zC8ffPcutKF29A9//z21Vfevvnp2xv9adE3Gvblxie4luIjJqhkEmN0+MFv32jT
5p8/jpQ6opQSFcdEHX7k72tfPDRw/V9u57CZh6cn+zwMcJjD318ue7VzePfj2zePZmzdaq4cLPfz
2w9t6Z6f3ty4B/cMxy4Hk758ITXr9j/cHM7702uD/+Pv37wBFvjmna988q25/uqjv9ji1555dZh/
1zPqiCPKY0bjF8/QP3kGYUkFVezFM+y1Z76x3D/f1vc99M3lr07y/6ZbXgUTZMrF8/zm3tj6d7P8
95OFkSNFFWGQEN91ScyPBHzCBf7sEvH72i/J8q/s6Pve+OPKV6eEQ97/R6TMq12Db061LltT/g8C
GUNHmDDMOEdfgOprIJPqCDMpKJf85XP12jf/yo6+75s/rnx1Sjjk/j/SNzttbPn08Lt5/vtpQ+QR
V5xjQsHmr3xCjpiMKSOSfsmnF5x6yZd/YSffd8mXC7/xyO4/0yPpgy4/GduW/4NOofER4UwIhdWL
7b8p/BirI4FjEmOGXxLm94B48c2/tqfvu+fra7/xUPq//+/kzD+nB1/Y0+bBPWwPtOsrhvDjTw/H
Byb4zaU/Ym8v8X/6BNRMKBJ/RRrWm3y+8sUFvwQD3DD/3S9fXfP8MLif30YYsSPEKYkFgrqEwZtv
38zPLx9hDB/FSlKqJFAM/vZNa6wrfn7L+BHCiFApWMwEUhQY32DGw0foCEIhBqa4JmwsMfnCdS+N
Drlpv5jj8+s37dhcmrJ1A9z47Zvu5VvrTjmSiANrpgqAgTGmKGyhe3y4hhPBl/H/ysYZlzzr54ux
ecoHvSn0b19Z4zsLgLF+uABU468XsJ7qpvOwgKxEUsgmGdVDOV2UKi2apx8vxcGSr9fCUnIKEEeZ
4owj9HqtgAesuWb4XcV1QFWXNBGhSIRESVL3/Neh8rl8LEwmHTpGHRmiJTWah7I9QxT1efNkeiPj
/H0+sgKp+DizOToOsh2fS4lk2exHy4aInSPRLad6UFVmb2WFwrlgkcluQ+92FSn52eAqfFn1piqT
UGV961LSkjyR1HKXkElE85DME1Vuw3XTF/VNr0g+2VSwdorNBjbRuKQUgQxJO5Izi7vyQ/B6PNdZ
P8bpMgU975qp1LQ5jx2vNtyL5ULims+/RgaJpI7ypkykIzZFMWf0PYvibjmvnCqimxlFJWu3dMoz
FXWpqyvns+NY23I4Pnjkc55+9v5LuD2aLtgyLz53V19e/uPWNPD/gfr/8ebanP3x6t3vXd0Pv3X8
bNaUG7790rqbL/eCzXze3Zqpr178CTb+CTC8NIn/5MN/ETW4ZADlX5rAP6PGw1BAjjnTvgKOl8t+
Bw4sjhSmXAguITE5g9T6HTgIO4qh6yCQ/V+BhjpCCNJYQcciGINM+AM0+BEkBKYKsiNmwNDwvwMa
Kyj8ARoMyJuQWGGGBAZMA0b3Os8Ws/RjNIziqpl0s6Rt6ccrqwcnEj/3w69fGeZzCH2NUOvNvllM
QX2E/ksxAcddk/4rhMq5ZzouHLsqotDdt8yQ2+AmdVeXzooEILe7z1HMHtRU2ZP/wtIrK5JSxMBa
v8GuMqqxdwazq0V5WFrZSG2nMMd+G48C31LpMUkGZAlNh2yJyuTHy6+3f33ymDCCkVRSgeO+XZ7Q
Mm9VpemVbqK6TGU0uT5Fbly6s9Ksy/lGSiBbX8LwO9YmECN/XhRCheEYA/Wg35i77dpszDtFrjhA
1m1LJT0ljVj63apN3HWOyz0rKSw+4tEOx4Ub3ZPohvJYRwLs0AtTHndxXvmTIbJ5tl2WhT0ISYY+
zfiE8PnUZQFvysVEOhk63BQbr1tK0x+f43XZWUM0JgIqKheEY0TZN6VAzpKOPi7IFR4jiJVRs1PA
z9rv5ODxrS6DOfc1H/6iAgGV/pPxhIL0iCUkBvz9OlZFhOLKc4uvKjzh2zZayuM+botPqPL9VcCL
v+aswxdACYolCcVYvuDti7DyHe/9OTFjCnKEBK6hIG6+zZVJqbbua4+vRCT8dbkmTFCjv8ynHl/8
2MD4O4FCgbbGTCJYkMtvQCALsWsRGvEVK5W/jrqirXdTiTOdZJQOT75m7GGCQgnZiZom7eIZkiWq
Yn9Z1UX0F+7+3sEpYoCWOOb0T1FLoPyqHmXoanQ9JAmLM232xDVoSsq2Vv+FJAFKvuYl/BdzsrKq
rzAJdxUqIzqRKzs4uWlDoZeU5d6cjzEy542t2CmdBnPe9yVEudILvmgm5fM0VDiaE1wt5jwSk7/O
e+7zbY2I3Lt6UlvshL8siqmf4a4VZBmXrZ/PVIFGvfsLB34HXmIC/gP+x6mCiH19iErn2SiDwldZ
VqF+t8TWnhzixrumu7e2iVItZ8C9AAZs5Ky2ebnoMh2C6k+60NR5Utas18fLvGi7wRkanqRF/vrH
+/zeNiljkiEGm/0TqYs8GSeRMXzFlxgMcjAz7mx3j1GGb3tt/yqy1wr6KosFcHImoeYiDAQZiPZr
wzQuJxWqw3A1d9Scc9fwh0z59Q9a5cmIqL+0VAwiycoss1s0VUWbzHNQN+VYl11C2+CeqJkg0hEg
AIogCUrKADjXmDiYaICqIRJcFmo/AOM7D5jKfQS07JTEcKAljOb8x2aEE3x7LDgJ+JlC5BIWC/lN
0C6yVnFfhvzKQBFKVRcWu6niqHrfUx3cSTsV05xW8VS5DeGRFmk5NVmxU0VeVomGe6M0+E6lpCLT
FjUu3k1LHrmTQgwjTlucB5pEGc+WDaKLyhNUzNGHLmpyt0GxMTaZ81DwlKm4GDaIIMiMapjHLZQA
0SV1pU3CZAdCfuuKczk01Z400lxMVRb3G2ksGpOO6OgjDnH9HpugH1E94I0GHlAkJCxLB/ubiqfA
TRBnLhSg6Duo32dI8YYmPa26yx4Vpkl9oUSWMDOgDY8L2SdTHEfd3djqat7QLI5vlOoLlPRVXovE
kqmfkobndkmUUAFouiPytz7SVqZtM7j6ZPGLI0k/jsyekj6U0WkmMduTfCy6pJuyMySUugnzhMc0
ZlNur6KZYpZU3LU87QdSF2lT5F13GeeNtqlXrMg2sprVXV6MUHZriJE4jJBywgS17ZtizrdADdQ2
xm6B3RnOHwbFgCa0EtAGKCAA8dRBFRjKAJeFeNDFJqNtlMoh0yzxuNLxXtZxPUJlxgWWXbq0I4q7
M5qjKrwT1PT7yCuJdzn0wEWddKWXpywvi4upVu5RtrUwSU4K6KXKym4UbfILS5jdWVUm0El19zNC
y0c8yPKMTNJvJPCA34IzJuVlPxzHimQ7slDza6MG/tHQiCe96IonCBT/nI9Z5ZKlyNsNGsE9aZG5
9tjmHd80OJ5SCKwG0TzJWu9lEqIoJNK4J9YjkXpe5t1txGVZn0+tHGp21rZaNbfxlBmkIAB0MPGm
iRsZ1YkLLJaiThhXGYG/MZkJ79KalREukjJEQTQbWWPVfYyKSVDYbl21dhP60MhdhFbys3B/beoa
LN1GkzlHuQQyBAjOHno5x3Q76LkLSZNn+oOPBvBYyBwUhRDomE6xAlxRBrCiDBCV0CZjKKas7eEe
CsfdvbIDeFbgBZxaViZKEbJyM6sZwgs6eXB9PQFklyy/GmO5uHQJgj1kfJ6TvETAV52WgEbNzB98
tqi7mZDhaVgKdipGAcDDAIdi1qhtY4t+SHrIUJk2DYXbh57D5qDjMOdA67K7UUxyU4fGnNdtTW57
xNcvGa32zk2AzwBnWZZoppp8g7GDd/LFw5mmEogP6PbwxhLXpt5JDsaxBCp14jSFb9gCVxdj2wPE
KA67yvtG7VVs/DXhAop6GQGiHjASOJzcZxyKaFz19iQzcnjq1WpKZRm+HYYRfj3sthnHvEpoz/yl
AdpJkpGX4bI/cJFaC2bft01tT/J8whfjAh6ZGDDDQGZ8O+FFbQmpwvVYQrtBdUVuq4xAeXa+mzdh
ZY/QoPMH3AQ4FKQkrFQX0/BUGgiGav1tsqEbkrwC9onqiT9IDVVUrfSo01Bte5X391XdAPv15RCu
D0Rhqfs2nPlKiwfigd9XgwbX9rAZT2T1xKiOwRYxpaemj9AFKiClhcnQxWB1bfYQRuA7su62NT0U
nsHYkyGDHaEKAQk3pldbjuvuPhthPpCGmkR2mxEFLH1YmiyZjAjmtB8s7HyCa6bEmDn4fR/ZtkkP
BGdcqUq9VO7ppfmhK/UJlaqaDagpTKcsqvsqiTsxsnczD3JfNJw9FDG1+hjKDmywI75aEhm1c7Xt
Gpz9pqMCFm8PKYQzXvnd5O1Kg6DyuI2drySbhyetBvBRl0kgd/BS5RgKcMs4YJtZW5W6aMpjHDAQ
AyToqQBPX7QDjU/hOOacTpG4LsMYQhIVGnY7jaU9mWeouG4NT95qfIHyCipTzUa4czUBXWWyCuO7
bs6j4qQpMugBsWghasdikXQr4WdPMg4B7FgNNnNYqjs/lfFtVcteb12PymMY7kKM6ELzh6KZwaa+
a+D8BxCoNfXXoEGBVXRdqr0InJ72CjKsE+vyzexkWq1Zrx3u7itszLnKwatA9/uTPqPg1ZIMcqOh
kIMdZqCgqi2zu6gI/tKHXDxY6SBfkW6aLSmXSGxyDhlv7QA7OUQi8xUezucSIIBj4OhbbDWAD8v7
fLhUPiPzqTSrg6qeATQRk/UnjcXqrnSLV4mDdnTYLsIBKSJyBA5E5ry5AQ2OP9CqwrckktADqAra
EOYlvp2pBSNTEvCUAM4rnYRSdfci7yDRezz7y8MJoRIBRx4EIJCFecnxoeFd5qi7XzCFFM2hRS0B
ulEyQ0t7O/bwpln11q1bWdoiZ/DTgTEeymZYEERUpyN6SmUBZ194p/YtkVFSjaTZ2HGETma1mu0m
rzbVjPWyset2CgGnqMuMPXSjg3xti1ztdd1CWi2BZpuYLnQ3DhrLhA85wFFZQ3IRJgEdi8FymhQQ
8iMEeOavizITdDtPcX8SSlAAt1yNml97O7c2bWdWL2lkEX9gfkUW+La6az2CtlWP7LTuTWS2SslZ
nzWTgKv1WJD+BuTkGUIkq8HQy1pcyuqAfZ5U0bHJMYA8UJF8bcmZg36laCAmDgZ4waK1cZ8qAriw
AqvNY6g4h9jNcg9lzbvOnvi4DL9ZKENXh/hkZMyOKxACjqe2Z/W7eJQQIhKN9oTxejor8mDl54Bo
5kZ+6uKpntLGTvYkqlq11aHjD7kALeUQFcLXkBQ1yfAFKKGQyH2LLyq+qg31EJUmFW2L28TxFpAo
LHWUxj0BEcLyqlyScj1QNDcQfaXlOrVshs8CECG7gd4TX2AGR4CQw7e8EGbeYJ1DZsVZDxUmBlF5
ZzoImrEygPa0xO95TJYr6NQhqFGEyZi6GUD7gICsdnWzMVkMxnZZtJZvV4GVaDxD2qwFqE1CTsOc
dpMDUDC5nbJdH0kFcDWuu61GB2lG+wDr5l3w101gViQdtGp3ygcgfjyHc49hkhDdhLloUzHrcWKB
Cy03E5alP3Hj1Bbv8VAhc9oCjF5YNMEuuHSwAjzbAdGOcLbYW8dHICF5VKs7NHflcdv59byxmi/Z
SOKbUfrmPaH8sYiyKK1VNZxw3aMktoDsc51Xn3I6mCQmfZZQAS11OhkKCeyhPFZlBxUplPOSOpA8
FTCUIO7qKoCdyw4cavi8+ONorOgOtTJMSd4blxSTb07LrqveUTZgnELVbE6hs/cnLe7akOqua99l
hppPymvgC4J4AEMgmVliB+Lk1vvBobN+Bf+zKstBiFRFAZxqZAY6GN3q08gQUGFAKRrTXmdzdJNX
BNxjmw7+7BUGI1G++EtQAGcQ52d7Qu0K/v0EHKdZKV1fSH9d5w4Ynu+jdOxnyJm1Ua41oOxMFaSq
Kvo2S5CF7WVLDGITMcAPWDbDTv2hmGQF4PbCS1M/G+CYUF1Up7bVWsNxVGV3mcwggg6NYY7ytjvT
uuoA8hxgmhE+zs5BT7MncWHUvlQ5O507hS9yz9UdjtzwRJYgN4LW7BR6MPBrKwjUT1tBcRubHNBq
ESW5nWDl9ICbqqoBHGHoRLehbyEn9Mo3u0zJfWNhzLHJOpCvZs+6+1r7OTEOcM/2kEJOQ/CUWVSf
RYbvRL4i87IYqEDQ2xUnhBflM5sEGs55N0LGuQiRhNe92kcvDKMHjSSCytzUrWSncbyg+BQaNu9O
BuhvEjmO9ti4YdxpRoiEXsXxB1Qv+FZKDJIdV4BKoPOASeIqgrKRZQQ6iUZAYRFTELcFKNabpY/p
acc95MOSr3BwoMwcNZ9ETnwCKlmDdnndxHIrgiM7WLm4LezoP/hCLPuChfJDN+b1ZoAMAXSGbmfZ
QUEc4yQWDSJpYF10aSNhfAp0upVbaqk/ITmPHseO8qdKjcuzBlb5yWg/AN2edZ4AryLnuBvQHgMp
O9YgrnxksF27GbNMF0nft1W/7Y3vzzj15UUZd3KTV6L8pelcfiOA4/t0bHTY1ANfx1I8XCjaZR+K
KK4fTR/gTrxF5QBMuVX55dJG0LFqlM84jR2yVWLVJOBRFtCL//+E57tPXDwfJs+HGS+nAgSUL9L6
nyY8d6XNy68eFvjqos/zHXhQiTAB94FHAKRcRzlf5juSHok4htGvAgUbtOx1/Pt5MkzVETxeA3EB
gouA4QsCDfrzZJiKI7gblSgG/ZkQIsS/M+SJMTzb9pUOBpuC5Wm8zplgFzAE+UYwkpMwxoQcn0gZ
Wj1DZyBTC2IK6ASh35cz3fo2+zW0kgMZlnnxAY1dnjIEollZ5OMFNaJMlJ3ojscZzrYWVOTLIuTd
uRWtvjVtANwEmfW0z9xtNmVepmHsHxDtaltuLBj4w2Cj9o6somjXrFxugmbliWetOTcrAWMBZLkW
9UBn/NqK0U7Al4hg6s4JEz3XPvYfamoa/6xiGKpXZ+XA5ovCxFvbDKnMfXWOqrqTx2LKWmClLHdV
kkcjuxgdwXhDChPdRox3qxLRTttOAuDFva2ToSl7tgHa4C+w9Xpj60L+qmstyfngJglmMYScYD/n
+6oD2WesRV8kMPI320zOM9/hHrEkG+rfWLO05/kMOMXlwjbcsvqjrYYWmHjGNlEsOLA6Ot8delEQ
enB+ygYYHZiu6S4zBQh67DNo5ZGfons36HIzDt5/KNBQbOoSes+kX6Y+voMhzeTSWHjoYBa7ADH1
VQbCb6ZyoKoxsELyvi8pjHoieLju1vaSPYwdg0mFAPHinuWgYMKTLPjWz3S1co3BFlCS8K2qOcD8
oWuGZ1qhE9Ldqgo4qoFjWwNcdICn+UD6cgNwIdq1QFoln6AdlwVgMZDdHurP3ILo+dJ3HH7VoFAt
adYJoEX9eKB8RQPXcBrqeN+1MJIjagECBgptdlcxCaWBr3KGm9ih2coXvDkUSWlqEARaBzwaxkEO
KquczAShCWIBwau+0YxTeTzHZlyOvVPQHhRQdzqvobYwJ22ZWD8s0FWtEkJooBKRHEPpr9gCB4pX
o5Desurc1QuwkUiuvH3GPWj7MAoD6zZT1t3ruQFKkGcTUEceLK020seabWRsBLnIJj1nu8FlKD91
3bQSOAMd9qHxK+sFXn9uB0wPXbSuKuiUTNROw5TA3AnWY7JdGQc8igCT/8UB8VpIDRa0s4d3DjWR
iQbmYP7Q+gxu7bfGCJr1Dg6RjQRdynIS+8OKIl6HZdAv09NZY4jNfiJg32oGCWi2NfBmyngeb9hM
puXYWsweUAjQwr50Wwj0eeALoHPBgAP0lbLi7CqvRpANaF+Y05KWdthmYgRy0pMS7p9TvYoD60Sz
yLT4hbkqRHfLukuplzE/0YGVbQpjUtgs7wREGTzcgS+U1W2d6HoAxj2IGfxcN1O/3Lh5FZmMXl36
IjtBG4+GCxcUtMcChPhgDbxWoQTdRiroMpNoleBqc6DzTV8ex7MGhDpoTKxBOOzKvtOfloVDRFYi
WmMKE5Ctoe7L5tiME7DDGDd+TIuu9qmPazdvnCLLybCI+RrNIMJNFQzlKEQaTZEZoV3URdvgBJ4v
7vZOjqnpuAwJJ1E/JQMZ1HZs2hykRDvEF2LlPZWC5gAIjig2FLR+EJqCgzJvh+7esXHIdnFF/M0E
UXxczbLZLfBIQIqmnF+NpRseq4himmgoOndaaX8jRdSkMbEQ2MTOFg4DBtgLxCI4XVMbmiyGt8Pa
+2i64aoFrgcmm5YTr3h8MsPk/rHvgMtucWuAUALvBQZNQHI9zfN1Dtau9g2+yO5sHAOCjL2ZYMFm
fj9jzraghpN8Gzk6J9BcYJU0lnWnwH/osdGyKFILFeNqbQmuNUhTbTLVuoJOpC7IB9C64l002/DM
4oaeZdaVJ9Uk8ZPm8XInc5gA7xBA4L63onymvZ9vR87Dade0zTZUOktNGX0Aym/vCsKGTdvXziRa
yRLaxqhKiI/0Hvt2hvd8u0OyCds2R8szTFFqyIBZD+eSz3GVTFUcWNIsGb0PdTWcuxmGFik8WoZP
x8XW7xpO+AbkWAt6tXcEZivQKux53l9YYZtnzlXBtou0k048yMpnrfPyQs/RNYZHmPwWwaMdNq3l
NGAQHQDNrxZGi9MJqWM3Cb9bJjpthr7u3s1ja+DpnzG7bCcLaBLipC2jbrzGbfuRAhXMU6eGJT8G
6Yvuu7pF5EMGY667udD2Rs/ssuBTfx0ItJFzPuDrDJ5ou2ljVyR69E6+72EefFLGutuivEAfczL7
c5bJ2yUn4pdxCOTYeG7sMZ9boyA/Ot2dTNaviT+fwPgIJMSOXA5DbhLRdAXfalSg/WwWnYasd+hq
KIwBqTNGW11ZnAwVtR6aRVd0Wz2jFm2KrJh/zTr4NyQpZiOvdghU3uYk9CCPpBFmejvR3qTSI3dL
2lrel0ShAUohRe/Hio1Jg6LuFHR8iOqZVr96KO/nsx7HC0fQr7OV/btuWIJLQPfpRBq3mdsPYqk2
E1PkJih4/iuAXHZVY+E+TczbXwOIVf2Dd0hPV6WwWX7u7FKf5qAPpV1vP8JwKruC3jTb1KLOQBDB
fj85TFM9AKWJhT0bBxq9t9aJ7UBoHmBc0zxrN4PqupTVNuOBXFWlm+5lKbJNDgOzS+gg+Xs/znmc
1G3R9AkMNbuLOMrqdyjrSbspRhRdsdrwTczGeQvmipOJCX/WDU37azk6lnLTfcjGDp3VyN45KInb
ooI4BTnhHpP8tJqrYR8Fzj7Oc04byDmYfeFswNssKorzIWf5eyrN+G6M7YkcZ5fUMYHGHuERUNN0
nu3nwjE4ocQpKUC53uQdGeGhtxCBwAOhgspi38zSrB3oL1nF4iTXooGJm2Ggg7l6I7zWGwzdKGBh
x7aFFwoqhYIZY856kbQCSvhOMYp8QkhHr2TOxCWILO7GWDZCoW8nA+cpXFovfhfFbnoH/1iBJ9Dd
fRCox+etjcoNpr5L8zbwnXJNcwPt4tQmFdCPHWlxufGgpg/bDvkoGZ3gfRKGorhsvKW7mqJwi6yd
zsNA0S+RhQsnkZt3gEDTSemHcti4Rl1Rh6bjrh1h8ukI685ps/TXBW/0lIZ2mLejacsiKWaDz0ZW
jVdlKdDGZuJUukruTZ2HD2jQmUh4M94VY/Gxypos5RxLIBR+yj9MneqTePAOKu5Az0TX+BOPcpIw
VcgdTHnAD85Ws0iaBqkllfAEk92FuuCQCY2r087zfsfKEaqjLmB628eNPu5mJu86BQefOm9vssrE
u8H3WbWFcjifyGooN71WdSJh5oO8xddFJloY5VQF2ywhH84NC4zCKDiM594ys4PJk6c7uMa/ixtf
gPwGePNU9aP4JHUxb8ta8OWkUE4/djHoo8qqbKtXatU1g030FPpkYbgxqW4qsS2jvttW7QRPR41y
fDd3mGyyoF0aYGa7qeEfVJ3XVTNdwEykox+gvtXvXKtpASKk8s1l5UpQ62pursfG5+Jaq4guKY+U
TSZXAS0AMfa3GhOU7xRoj5BACLhgLXD9HoSEm3zSft/Ww7CF0azyaTXI7GoAGvCOgHoFyBto/jFu
ptZsFloBx2LqPh+xuV6yeX06NS92fT2GPR84v+jboreJ6vtoMxo+nlGj3bnHfTiW8IDdJeZuuC3m
5qyf+/NOLn4Dz4z+H/bObDtOZFvXr3JegBoEBAHckq1SsizLvW8YKrtM3/fx9PsDVe1lyV7yWft6
XZVH2ZmRQDRz/h3N66Kruq+K3fKEOKy9iNEJ4Ui9DxRq09Ht2v3otvJNimA0D5wRduWYzkWUX7pY
T+KY+FovYOdtnSKELas0KCyl7wfbrP+cswLQgi0vhyMoC8C+EnymtEN9kw2tUXxdxrm7M/xFvzZi
3SaHqE6c4U+vr9/Vw1JmbtAmgwytU2GwuV2Fszo1se3eVyL/WNv5HF+XeeOGN3ZpPvSTX7+aHQq5
xGMuXGVTEvKc0yU7eFkau/f4gRzzY1Lwp3YK2qwM76q6a45OkgcwCTunnj5CZ1Y7abde5N5FVt3c
cfpd9QUn6PQbXeDa+P5LmOcgsHRXgSXMjoMm5VFp8YP8J6NYClVnVmdnWVsnJ0kpEwcB1HL1A2Tw
Cz3XU8nG3wP5Cm8GbbBtqfXvfxjIaynmG5DG88Yc0adC4PRlQ63GY5APXbLSC1E1U49qNtxHbOff
qsl+Hn2VdvmIPSUKdDjXp6PXxiJcc5mrc5vW1js1Td4+QUBCKZG352o2GFX1LvXgI+j+8qWLp/qy
9do9U1qIHy1UiP5P1z6ljhFWYVudO9TPdTBOiLJfuVkDr5l2dFBSKC5+42v7qKZcMdtyoAcoIzc/
RxKV38s/6KkOaf092JZsBLlCoZ+Vz59F5E/DYkUrDNu2ILA28IOTxNY7jbTim9+K32r5nsqQ1gEl
Yj4Hp5trSurDZ0rMPAbPdMyuOpdFC7se0wl1nMYPmdEjmrSq4Wucm1LeRqM32Fdtq+xw2XUCHhX9
e5pz3LGbH1RTwnJDuYCMGwrpaGtB241xj5Q1q5hJUpchtXqhum9mZNo+KI7s9VtLGRCgzQw7ngwD
vUUNl1c549S/7YTvdEfYcjF1u1IpW37RNJHZLvRmuvkohL9M7Gilcjgm3hWujRIkX7pv7BPld0+P
5Vvbj2jj+qbj328SXrOQ83wT0RAb64Fp0lULI3wDrTh0Rx8kuzt5K+e58A/b17KqhTohGFDzoRNe
9XkDQDYUeHvo/4U3fwNvoqiwgAP/Pbx591dZdks+PjyDOP/+4D8Qp/wD/4wnUJvBuq4Y578gTvMP
Bw25YGVbSGZpQv8X4pTWH/wv5SFmR2Fq284PEKf/hyscS7nCQ8yugCj/E4jTUquU78ed3EMMv3bJ
Joo4IX7SxOWFjeahNpez45bZsudsTgSejMm+tcK5QqthpZTpRZG0xXHqVePT2bbtlfQqYR51007p
jkVo+Gi4+tzZx2yiRtBl0bBv/a9Qf+HrSanluliEuae4gr7ThecIjCkUDalYqJJUbtWBYbNwD65e
ABqtOBTWgRJKn2Adqw9tt7SXJW3iW8FGfXANrd+HlmGD+CCMP7S+WacHZG3N2yhr5/JsNn7j7cVs
ug86tVW5y0QVp9APtpoCs/azfTHM4X6IS/o4nfxlCBF9ndCTv5r5zCdnqdJh7xu+RLWRh2kg3A7p
HXs0zcrgRNahMibnzvei/Hq0/fR1UsX9q3HqjJMIUwA7M5Q5lNE4H6DfqTdAwMadw03ZzfM0BBwb
AIQF9Vfg16EZjLljv/dabrOAx2AIBGWXEmTqULpKni2riQ6Wz52XiRSXSfvFXW/Y6tgrXbwxdV7d
pYPXvo5DT1rUZ1l5gbetd6mnw102xe7R8i2z37Ve8ap0RWQeFldNMTVErdNdSVUhXLe/GSr5qXOi
/q3outI7eW3o53sLJIgybfCyU9kO9oc5z6xjOtjeqahh5HajDsNXssqS/WKb2a6oSv3Kccbu3lWV
lx6UCp2LbUzm985Q5UEW4t4d7wo/L/fdJJuTjEzY1wFeu6ss+1aw130WSx29bwt7fj12qbPzC3Uw
Oq/fOUVmBNggipNdzvnFz9vwxq/T8o1j9vJVJq2PySTVPqvMbL+oYTmWTRS+XQanOSjDKc6TWYA3
CfqgLE3vw6GhFzY6dx/OcrqKVHXKUts7FHKadjSO1T7U2N4Cf6zCc+qHznFQRfbdn6avAs/QsZIy
rIK4z8U9kzwKwJubq06LItC5DxIEKLLPbEvuVem8qZhtO+H615UZxkHhNWpvxN0nXSROoNnvj7Gl
RIBKiF/ZIRCNhghaYBDJJR9j45N03eiqzuPm3qGofrWg0ru4XtfsU5Qah1bM4y6XbXxrjw3zhmk7
gYHSW9ZLTFFWxsk+NWVIg6MG5+AJSN1l6p1gjBJZRSclCxiO916Yz8mx88VkA8MLLdWA+iOOYu9+
ogdVSEsN3xveWhYWq7dOh4RYBk6TxeIDqoIoBaFJk2vVmu6b3gOg+DhLjYVroIeEjvUrANhcJQvj
j8mt7y3WR5i7ygzyVLTjrg3tuD1IURnOp9m3y/RqqiyKm7zSKVeDiliifKzoLt+OSSKnt32WDA6V
X2Sk9i096Jh+zjIwh3Kvx6x0dRA7HSxlrXy9HztrZmcbkij6XIgkyndpLBKej1EVTM+pWszDvGgR
xeiRZy7fmxY32udp6XkITe0+i85L78nP9KhT/9XNfJGpz9wjfxjBhNDXJn1pO3NQhllv8x8VZlcI
EhyjBAoY+vBdmQ1q2ZkNBe7O6lsrZGGJ+fDfk3pjG39zUkMCrsTcvz+pPybdVzyhyVOn2eOn/j6m
PfXH5lfhZHU81/NNat+/nWa+9QfMusLbIwkogWvir/7xqLp/YEFFwoQ2XVrwhPyMfzyqeMp9ylaO
u62E/8+O6aeVNzYLgGTH5oiGcrUEx9TTPgQONM4GJDuPqre2EPOdI5At6GWBg+lbiL8fbtAv2q5f
DYh9CMPZagAgSOLpgBlXXVt14VzbjsVJOk7Jidk+36nca87RggTx5fGeVvqPF+hKxf3C50WZ9Mxw
4KdKd2DF8tqtYvWQrhrHTTXXObBSLw/1tKfbhuJRQznjjDLpK55dWhuzqQ2ZkNdZgRg4cfHMOb2m
v1IwWre9RhzsZinCiVUx+vLQv7hKZhJeRs8zYQXEs8c4Ndm4mEYrrzsLXqD0wGoCwylR2qDjK35j
CHrWPm4XygykvISrRFe+rpEfW+e5yrvCnRN5PVW4CtGiIo0KptSkXx97F8qvxA8QXwpURNDOLWpd
xBgV+sk5T9BXW+XvTEM/X76CQ1cKRwn8PC390x+UihjBbRTKa2+SXK6/Ekwmvr7T/3EscHmqaqYw
E+fZhIpS28zjZZHXdjchbJZG983ti/l+WPV9Lz/V9T7+q4Je77PCQOShSXBNBzf5sy416etVBzPI
6zGMvz8SVhbOoZcH+dW9YxMiA4HB2KWePUzON+n2Vi6vdQZxl3ojh6OnamMnEAH+znYpnjYFj5eE
X19gIMQZhaf86ZPyQluM2hD2NV5ugIbNySVCA4JwY9m8JkOaqRYW6ep8W+LevorG0P4N9vOLGQzL
xrZnrkt1VTs9/RmhBcoUqkxez/i4L3ZWCiNoVo1WbXTMUBSYxSHLLFCYRQ9YKrfFCzuanNhBfmeF
/dUToFWChlyftPvcE5XlvpqLrGbxotO43wRzG0kv69Y//OcPG9CANghewP4J95hrD62v29jXicPt
9Td1gpHPbPXeStu+PNjTrZ7tW4Jtma4vOVmwwD2fvnXcV3nT1MYlRKysA8NoMbzZKO71RtaWK6X9
8oji6Ra8Dul6nI0c3Mxm+ZOruM60pOB1/YsZImmGtYcv7dpuvleTgWmzC3mumywx9hDxJxEccIGN
6do1SnSFMEDNWa+qvW0HedScLxpZdxDGBoqHZNWHv/yTURE9WeVYz5XLbspEBAVDsLT10T8AkaU3
p3IubHnpcrM4mjrWxypRxjESXTYElVksmBtRLbYVnGpaL+og+LI3LdjsxrQC9kBYsPeG9FjftF30
32YrY+o+ymstzFTxHomaGKm+0ZsGIsKQsKkvc4XFw0z5WLtK+l2oyRZKx0KYYKXN5361z0H72Jc2
5QYG0K/LXZTkmBrwz6MD0rFBk+6HjTiLzuGrOzdup33hxyrbkXkQ2kEEF6pOedkwxqqUV1283DUN
AEUgR2nFAYp2NCxxxQypJVpOzEM93TnaP3XZTIJdHxUYglpRxpcsj/tv2Nmaz25dWvWFohvMFM7v
zrB6A9E5YGXyRSw+j8zVtsqyYKJT/tDkILhln6mHLLGY7RIu7mERPk6dDQFVIw6SAr/G11qH1hlJ
T3PfKjpCGOhm5yaRHEEn/NEJJt/hhBELshQDKvQacTXmwxC9tD3L+T7Ht/hhkVZy2py6m4d1k8r2
CEZQMsNd30PQ6g/WiMel9lddcqHwoom57b5lRWRZgbIBEHUX0rZ7S+t/GOqFf2WEi33lhyXfUqz6
X91z3+Sw+k62U67kpD7WncptVDRxm644bY/233VXxWwMJxgU5aLdS7wWJptZeHMBmUga7jNsfTN0
sYF/YXNqNEnDrKH9cR5clXE3lzSte5TJyNV2oxm66rJpWg2E9t2pkyNeVQudWLMj8S0rDm3Puaiq
mPVXmdESHQrtidvYwIG3X5wCjQvOIiTUUPucN32GSjMQpc1cHtGefujgWUEl+8HbzwbC8Vp4nEV9
7yKcWUghsQLMfQiNazvSr7Sb62gnErykY9U4DwpbH9kBZQvM4CyifRvZ2jprDZ+7tyIlv5TjWL7z
dLK8ypsx3zfdXIkgNTAYHEVitpckr0YY5lWQ1OXzvJtKXQ17swsVNgGdgPQoDHqB66TLLdkl5nUh
4wowI/P9XeJ0OI7wX0E+6uVd5psODGRc1xDBS0JlpLI40GZXvkG77kGFhkOBcrntv3tSV1eO5Q63
vnKGEsNlGiJKzdiZdnq1l0xmDUPW4zz/pPKs7Y6ds6ivs3bFvuvL8gbPZRsdV0f5FPhDDfeaVuVp
rIbq1k9HMe1K3cVfotUK6FY97b6K4Y3KJbwWS+82J6+b1Ocaqf9xKWv9RUVTdbFlAWU+T1J/gVLK
Do5jaYDwkcfokTkA5DGVX1I0Kv0ekytKALN1T2sxCsg8Y77cr17nQ0MNGIzYQI6FB4vNxoQdCcji
fsB7cIWvvr5K27g7Ls6w/BVG1XSIjcR4g5yo+JRko9zlS9nDlCUZJpkugS1vH9xesj5w3OxDq4h3
w9iKY1FXfJFnYITBOQntE1YoNlo7FnvlYoQDomnQZTpBi8ozIgymw252Q6XrnYFLF2dfJuMUyDBk
IJn74R6eO8adU3f4g5D86WoxDlZRDe9rJIf1biy74+BkC5YV82vudtUnP0+sIPHFfOyM0N4POb/D
D/viDaeSznjwOr5RspmCOjJ5oi526BuE0OUd2RP1Xd71TGqD4KL+YfMvGVbKkuhWj9mhqnsrvVbz
qmdHGolEjd22/xa1JhtSpdEKLqZmypo9lrrWHRDIecPsmIcsiWecHVVjYmbFE6h3eJCrz6HAubdJ
790F0qnvfM5jb3BC8BRLogJt8/XbxFx3p8dAELQsFGZ1xW4700d1Hf66vRpRkI+1ZOkPsdOc5SwJ
qNhccHXNtN1V7oigLMM08Nmqmoh6Lh7w6duVVbHm464uvjhp7NXfl3qUq8exh5VGzngoUzn9hTm+
iXZOZjgfMRb7V23sd+cc6WwclHOUDAFSxvjPbuwfUvwdB0eCxexC5C7dp1wbg/E20XVlnz0r9m5H
ZPs7lSfZIZ6m5pzC2RxJIKrfaz8q3MB35fR+dNriHq/UdyvXn2YC+V5nvYWCXuVuvrP8djhIRDbf
oj6Ovukkmd5Gg8uTY8WnhwaDCFhq5E46GOMkW4Im79yLctCk7+cpr4tdB/Wz7LKhi6Zz78/mtWyq
5RUIt32v9JwYQVtkgwgUTyElagG7GzLEuTzMos9fzW0rX6NWzF83qHPui8Rrdm0luq9yNPJD1Wv7
z8pX43VPhBJaztBKVNB5drLLYmzc06AnJGBNznYB7LhPC09e8E3/GdbG9Hbqo4xAj8F8RRKR8yWb
FKByi1yBsxKhRoCZJrr1Ue+/amfHvhj+5JM5NUbdg5VM9TVElH8oIamvhTINDOB9V7QnwZaHiKwc
xj1xLlYYJDJ052NMKMk7ldWol0pbv62TOLwxl0G/6WOzAhiNps9EzTbDwew6mVzmZJ6dnVdh9kcM
MXnZrZpx2pz8eOjOdLnGTerq6r2ZtJa/MzJEfYFluGaGQcObbidO+O9ibLpXQ12PJzScyzUsZ5Hv
az8OsQ8J2ouYze2UyVAkeFtrXJ/R6I5vImuc7KBMQ/DAji3vczb3dtAuuXMzJxbbKAoVv9819VhO
e6toh3AH0W+96t1FOwFRDsI7eLkr2RDF9FdlqSE8+kajMSVhNJGysQ52rlAwDm5y3xWieT+Ipfvg
Icc8jLPOdjqdkUQA1QfSROMUzDp193Y9uQlaIR1/IymAc6g3l3EXGkRWwYPglBk1fUqZ46VBhRQm
rwmqmN+b7WS8cpIeV3diN/bRM+wWFUVdOsemc51pV1mJ350G5u53HBPzx9qz+6+TE7rfJtWr5GgC
8nY7XHjYv9Iqd9sg9DAQ6V43CMpjYhXObl9/d+I5uutS/M2BJvQXEHSOK2yuZbOP56RZAgnHu8s4
nV8bOQZVy1Rhv/cjavZIL/OMnqVy48CBKPWus8HETird8VOMcRaRc6TT1wg1XTMIUTq/Lv0874MS
LSEJRjZPDSZUyHNRT/k8fJjjZg5lsNXr/2Utf4OFoshfI3f+PRZK0FicRA9PoNC/P/QPFApyKUha
9kma8le4EzzjHyjU/EMC3pAsB6wJvq+gJf+BQr0/cPWaFvEPtkInsGJb/0ChAgrUMW3Xk/R08KDO
f8JYiqe5RjSPqHNtFAFQn4B3NJFPQYFmNjhU8w7hWi1R/OxGct7mc7sChWFslojnqhhz/k2aETTz
PplL9N4wIXUbdD5eSzcZS0vs6XXtcQ4cgMelDUqZo6+K1iYseCzem5KG9DfI47MWkraXH+xxa00P
9NF6/su9bpjysNXt9WbqFatt3ZlS/2YZXfN2MhaK6x8e7S9QXNtbsad/YVOPzT0wGIgFobM8zWew
kUE+Xm0MVXRNK35T9WSd7PIRGviUSpzNZpA1RnMWLQli/gRpSiErR1eefTVg1nSiWFRXoZtQ1OvR
paWB2VjF5D1uFCRZKJ6rElA4tnER5BYxHCe5GlPSbvWk4w1C/C6ykK6oaRvMic48YHKIppJ7vWX/
5BqaFo2889CXNdVH2qz9A/v9GGGVCbGns7NR3UwKBnCneCLNrsAaNxxDdCBUxnj6oE2ZBJONr7y1
sb4vEu3aYWu7WlwP2DoitMqHKfHJC9nChcxYUhc3cWS9E8KgaUpcqFkACHrpzfoc0UUTLWYl3gwM
YWGyGCe6UVVZTfx63hwY/upQhzKK5/dt48Sak9fAaWlBLHXXaDdd61ZnE8yechdVf7JsaLjLhtO7
ZExibrZcZ7zXLe5tw86tdR8Xs/HFtnruXNKtdmNSQubqql0VT7uxXW0MoYINx1myGlzrIePXWelI
VTnrtWY0zDSN78JRgNIR4opARk72aljISucBMRzBFYtC9zK0fNyfRFvsm0S9idXAV9OfcpMeszeU
7PvuUzyVY32WmuSqw6N7xNlCz4hzoiGcnR6HwQJFqncjAJa4jrSP72OzWbrrzfHxf/P81vwgv0FH
tU/y3liDG9EGxtGk3xieGc8BR+d8tiMpvD1RUaI/dO3CIsyh2NCuKndy99Vo5YjqV0bOaQSa9Gle
3hFA098awGPurkhD2WFkH6qHKO2dVwt+/w90vOJ2Guv8zraz6MGaZHImb016BAWU7kMZZSMaPFLJ
jkIzZePJ5ESeRjreOMWksoP3z5aLNStKeofS/4OhKP/ePGYHOKPLtBnb1SBOYoBqX5s95RadXmSU
+a5YXfj04ljftb1PmZHW16lYk/ISu5bT94U0BRwQtSzS7/U8gXitIqFUrWEU1ZZlYpV4hTZjEVgP
jyfPDLS+RjjxbDOyporDJnbjzrC43LRkUWZ1tZpnEHZ3n7awC48tvj0Y2uUGJ7A56rQ5dukMaeXD
GXw0GlMMIluiByBdcybOgZQLRI7ceuwZjPJoR0fwjGFqnlPuCyAZFpvBaavrMgZ6fZdpbRgfjMHV
zQ1hm0Z7t8zgJ8d8gfd/rwtCod4n0iyy+3CNJ5wLrE67cMT4q0fJBqGXgnvZ9hC6O+pFeJhHvLM2
C3JNcg8VF1Q7q6dusJo92m+y2eDBVbhfWxqbdVH0reRbHm1ZW0BiMgBf7zzhxerTnHuD9ToNfTYK
D9dS9dW1IQVitVrZvHy1yxsYvOezG0Zt+qUV7YTowRkA3GyCUrOPLTuEiHcExzjt66ooS+XhazZC
sofyCJjt0QhGPFR66RoArX2/ZnKlVPrzR28Im+wvxDXIOAK5oElAOTxa1uuC80c3gTWkkboKiWAo
LAowGJSr2LJ1Cwq4tqJGEplfkll3QZJE3m1pm/4nZ6SErbR4647RPO2QAg/vl7XnzdbuFxVkt7PX
jthee2N7a5OLtWMWW/Mcu4VzNgARpptKpo2RfIxiXDNHWTuqRCRTL2HJJlNd1bVnfuic2trZhfmF
BgdUo8yzIFu7/CSeZu8sMiv6M+9C9685sgELRFu+7nN1M0xtsxyyvJ3fqMqNvjj2WB4KDqk9PK19
7zVh+UXIuEBdbkYhzrvCoSF2WzIvlmzn1lljB5bO8ldJHeXvrbSj7TO7/qiNfg4IwZl3ZRvpw1hM
9esx18WNI8fhMExu/oZtvf6S+kP8dpT53eSac3pqm04em6WhbN2wlqRK3uJ2yt9PheyiY7vCMj4H
2D7PGn3JDZ9sHlsmASF0SLlz102CZLSrdxw69afSwbSxT3VXHr3ErD7GClGR4OjxIWRWRAjj2Hxb
qxlUlfywfRS63fekdds92RWoeXQaHafcsm6dqHPlPjadEuhmoRzYd601XjddUZ28vFko4AFDrtx4
to6RQ6JiWNUnc45RVnGNn9KsrZFGkKV7BTgkxsNSAEo1vQzf+jWQERlL2REht9oZqaG947IodWvE
fXPNhr2czbJcriZD+Fe6z6bDgqhrhzCfnIBhSc9x2al3YzLqb6aZp9eEAOrrdoPqXq5Qfirm0K7Y
ayDbaj4lAvoZw9NUhe2leR1etnANRM35zpzWKCRpEO9E9E51jQzpd1TOU8Zu4x9A8h0PG+zKDfpr
1fQDli9pytx4QkWzAc6JTNgYgG1+S3Q8pYwex1HQ6JTL1vquhmfV1xhXNGN+FF5ktlYYrtnWn6vV
tels8NDLt/JXg8FKCW4ncgT/eSQtUENnRBSBly1iqarww3axynebBvbloX4uZD2TuG50jQQEUs8/
L8Ej362N2VQXe+UAwQ2SkzP5+Q6ZVnXduZW3/4/HI/sVeoq0TSXhWJ8+L+StLNscrY5eTXSPRxBY
HicGvjyqkceAt5fH/Jmj4uKAhTlUJA/vebG+FJHscdHIC05tqit3M5iyoXICl7PFGcj7bFYUsCAi
kHCUlOPj5R/w8yT1HNTNPmZ217J+Sn2sStmYyO3UBeHSGtFEZM8ssFf+H0ZBUOoTMQNqbT5bgDm5
RmWYdOoCVIa2GD//yfWW6TeNyK+uhYbSW+kzXsHwfJmr3rYax+Ba/IaUJoV5bmfBcv7n08RZnU4Q
p4DGP8V5Zg2CgpoQlYu10opJG7PmHsOKN5S2r2eMui/fvp/3L/Z09jAuC20Owz6dmQDR4TKRokYY
SKg+CTIALtpcnctDjnaWqBdc4Y+hYi+P+/NixxVAIrLgahF4PF8RvjUlpq4d65INKNzDin2yX2Pp
dIr7++WhfnGJTA7Cn6nBkeg83yzdfGoZqrAucxuTObRavzdPci6ZMNnawc3rrHl50F9dH6ouTB+8
xoaEiGc79GgmpU1Epbhs3GdZSPsqN734RKPDQ315rE1287RJhtN1HdL/XUJgf15psdd6JvvJhVw2
38P2VjhTgNgjv69H3d5WKQblIFwIvpvXoLSJWqu7xV01h0d0JZLmonIe8ohAQXBy7NyeLvP4zstU
nf/mtvy88a6WCHKm2ZEIGniuAgG5nQhjRFNrkZhnY6FNSEObDc5L9CFMtf8P2cMm9Xp+d1xWFccz
sWGe+2yzj3LwEkIhmeIe2oDD7K2ZiP0890TdEmyJ0Ttc53uaiNtmgPKFo4WD34QhMEsQjk00kKhA
lZSc+kXAV778+H51T9gpmStkHyOYf3Y4mA1GrtFj1W/cZYoM9YuIDBueHuN1MDXm72Ccn+amQnfP
agDKYYqi7nu65pukW4v+RV9GSShQBzGPu3uVI3Cy042/fHW/GgzciHc0KJ+t5rnqxNM4dyOSHS9z
BGaclgQRm3jssLKZNe3iy4P9tE1zZVi6iFYhjILt7NmqQ2At6i40lwuybRrLxyQLFiJd4ssDPctY
pzJSbJdr8UDeP0f688oot+NkVrU7UUHAKN49hosZZB1l70MyCLrrOh1BQrbEDQR7xUxH4totTM16
DFbklUHcgBMYE80STKdGrgJifd6Shn1QL4K28hX9QHNHczxZ0XLXY8euit9sHj8/H4Lifd4dwrlm
r6a4p5MhKRevdouuu1hrAtUmCCqmODlFcA6Hl2/aTxNdYRfhxqGcA9Ij5ObpUH1kWv04x+2lXVUg
ngUVHjRrliX+eBQO5fxb/PBZDYTmhf3QYukjQ3IIn17nyw91cqkLWzStIy+qmeVfaCrHSyuJENkA
EeV2oDqNzp331Txbv9nprOdTBNYM9RkqKEYmdo0z4OngMg97hN5JehECJIlI5ZSYQ9LslB5sazfN
ofcnLtRM7uEtBSkWqzeqtIkkOlv9GquzhcWYQwGKqLMVr2lad20shpY/a5d51OL4Sk8D33/n9otR
8k1T4px9I8rwfKCBrd44aac/tOv0yg0Og9PSt6K+jFuoqaU6ZLjTTAhGF2bgftmWbpI0IwoGL5qs
7JWDvLElgC4r3kygDUQd9MZplom6q4hX0KcKzw0Cm77UgUmQn3kDLG2WMMbO4AcxplQy0bHt7Agb
0NO+WhpNA62Ty+QlYifxjQy4RUTc+GUwNAkpMMg4iOB4sHVaVqyZLT9mqEUuvk2tRzZqaiAb2vnw
6YChRDjEd+NCQA+WmgZZg6qAKE+r4Tg+qzGjKyob9BiHLTllKz7HLAR58Xm3DGHPtao/Q8k5y3fQ
8mTCZRO1NO5LO/tY/z2kXPWsi/jOLgghucmiZuzfdDas096qXVZ3JYo6u69g2wXBk71ojmSBoXIx
yYInErHK7t1akKPfmUBg5BQ4+i/MPHgg20asUNSWTTKbCR/k0p0HAhcAJWsUoWQtoLC9+Tu8tR7A
5hLyCuejqheGBwcBuUIXBRBOogVJlKON5mw3KIxHf+rJLq+aOYWVnquEoZs10mbvm6UEwolzu7Ne
l9Po9Pciwcaxz5gu8R39akU2wOJO9W6L6B3HtnOz/dCPxk7Xq3Bty+9zdMQMKkmtISjUnRKXTPRQ
TFcxSRsh5+pqj3jk9L166Ajj2XQ0sH6gjNGAw/ydKB1yYrzEYYKVsUdwjpG0nA1bHQBmz+zTEebd
MxGP4GZCufZyDRk3E/Otl2r+TpZbeIcJkQS8DYJz8oEfY8cYRuWquErCOA4P2A6n+vy4rJTF3mKu
a4Yk59R7KHEdEymJbOedmEWcnEF7weatnjzMXascZlHjKToz4l65rxasKYbdtBv+XJJqGo9zAoPw
SM3g6CKm2V4LiUhS23kVbzIpRLoisS3wfFCvIX6zIAJvtx1/rhoAGWOwK+JDXPiIIDOTOT1WXkbo
XuETzII5yYBpgKDlxspwlPYx9a0oedNtzmFB4FV7rHOruy81EUVfSEmxkaXlrpNl917lz8MrZ87F
O5WmpdwNbZgsfxGTzZRNvcaSbxZRo8CKF2pjm/U3ERSAFcaJoVBj4ArmioTNyVjBve1+pDDPcAgh
HiJdM8iTsSZYJQxx/+zYwp30gqYWtH7JASWPIGiavA6ZyvBSmOYM1AZC3nsAZHoY0+nxxP8vT/o7
ntRWAifmv+dJWWN9/P92D23FGyIxT/wr947CaP3oP/5OhzA63JjQa5jqrM0d8jdb6sk/bMwaEkxG
Up7iHvlftnTNqcNUQqOKv9ziY5z1/0TY2X/wT+FSeU2hg0uAc++fFzH9zfi99HIzFOgckz+U79Ln
XQc2Lz0AP/Go69xnxyhSvKbgzUTpmUlE4S78LGZ/6CIWpzW2PsHoY42cAxQiBoa2FiQPJdJ/6Dbd
AWZak2LDtzXS50PlVFFzNvJKTG2AmqIwkQGQ5I2NzbtZ1gC2ek06qxzCvns5sOSXVZ+a15Qrj+9F
mdKcomVL1Cw0Om6ovuozsc/159rULK+ROI06mErh3YjYkg/lZtr2C6Pc8bJgpYKhsrz6ZOH6bA9d
tvqzH3fuLE2WO6vpkWHSNMMY1mseWN+RXbrlnxWJmO9bzr6rNR2YBNd6dtlPCcepLsj6Ku9CKYTM
FN/Gu5zQJ+S3Kz0ryjXdoCZk727J14M+G9bw0kdBqGVFFJyA6u9MXDQP7prOWlXGcLbH2H6/qadL
m6Kks03qDlWgxXpkmLdc9ke6B84L5Rjp9113qn3dfUvbNQrskcJYY8//h73zaJbcSK/oX1FoD0bC
AwttCuWfN/1MbxBt4U0mkHC/XgfVoqbZHJGa/WwYMww+hwISn7n3XDted3uTrfjPcPQTrbLmHMwJ
X7fRCb/AD7HwuNLtyQJYAe1rvoMGjgW1Lpz4q521UA4KLOhlLvjbw9Jl76JHYYOgySr2OD7ewcLI
rwPeRBs1ZtNNHmfDyW54j7Pm5Wt+jL9+qNoqdjjelvuaK/zjAwX7QJmTrJRmS6+f8DCzFuYj7bo3
FCEslcZL5NHEW7nagnEpsgejsvgTGgICOOJxOUJs65BtRryMuOQjI+th8+OdOLJAcyPfYJF7kLzn
h2NbVKl4xUXLwU78ltHARli+4y7hcxNDHb4QDvfYL52LRDL10CWuct/F6vIHH4KRs7nI6QheAqSA
i/N9StkGwd7lRi8mqOd7HKh8JyTG/NOHdw6BGu7qSy/QuKaX5bDfD9wNloI9sgntnk34ZSNMa0V5
wsJgHSgnCNoTw+J1EA+rl5HKoP/KNJqCSqyq4HSUPIQ+8jIA8+xaYAGGbCXIAQH+e67zFfRaIJ2p
dgO3KFkpqyOnafGEH/0cNZSRD9RyM4XRtM8WTVVbrWhtG34uq5ix4o6JTU39hME12dXLCnUb1vtk
pv571+tHhHgIEK3LNjIwO77ZhXbNMJvF1kqfngco9xe5N3iU+OVyC2cGy9B5NaE068N+YfPH3jA9
jvaaOXDptC69arVYdCUp7+z9OiF/QYrOhVzfgQiCy4AbRq9RQWXtrXfAJVhhReviEeXiXZKh5Nrn
ZGYmf/R20m15TQLyoUwZG+DurAeMTQvbqEE5kFRI2dcohQvnfLEgmJWpO+J4WpHuviBY5sdeXYpV
aIGynRvMWNNAoMpyfeIVhThYcI5/6DPp+5Has4OFzEW0wyJX1kZ/SRIBvYAMvjQYG5EG0KU2QYdr
zW/gU+c8ZRO+FbSrR+ogQRuKwsNFtbK1x9RQm6lZ/Tr2pKDTLB3Y3dVhzxNmqWrdhpKo9lhZzZg+
zqheby7AwGzGKGWjunosQo5nRM2sYyuz5PtccIZFweQv74mFE2sgUA94mCsIToL6m/0edvpCvhdo
tY+h2SWHuE+t58sG1CtW4GKQ5mp56mhwneOkOSJtLMzXU7HqyY1w9RqUuFWfY0G+zDlpfDbiNjQc
nGNxjtNmDfjRzirXH0Y68HIlxHcZI9idyczMBonhcIPTtvGxqg6ZhmBVwK63RpvPronFtzuPEH2x
fNeAyRruF7NDWn9ZlIzhWidfsBbZytmsKpPfJ8d8Hu+GcL1zfBOZ6dnJFd/eSuLuK/Q+hr+py90N
fOEZRyU62wym/5XTgmXXEF3k/nLPO5bDF4mevzmymFXZfJoeZrE17MJl/crfKdbXyADHsn8YpEsD
AVyY8+1iGChTe70fw5natZWrBtRe0yN+HGloYKBIM+HgZeTGgdKnHMc29qXBGdWuNQ3z3vF4usoS
1HikRy4vRKD95YmrhsB5GQHgmdEkXZXuLycrGx3alZGwnhczs+v6ZUxYlr66F5FH6ayn1MWn6azg
znCN2ci1rB7MVFtsveuvdTqhy23b9WUgxfpyjlcy9CVxY1xcDrKS+kGj4MSXuJnStDbTO2tO5yPH
j10Bi080JQSwnboxEcMs4VVVd1DxCDCZ0Gp0WVg+LHn5jWSw0ifJoTeSl0u2SN27FR9RvdqLCj1x
1vJMqm3KEdMwwbHcPLKl8r42dfUCpl+dw3jSYtzMATvmyLPVMxbcUxOuL6Ju5eYi6GmveMcE92bt
i5hnF8IurScqHAJXbtGisYbCahgNK5M38yV4XkYCH2VvMSwh1KdbGb6q9yPh5zwDG/2DkdSDS+pS
3ULWDlUV36MUaqIw7F9rqfcgQuHC4hK6R3e2yQExxRck0+yVrbEKJiovPplmU3GqknpqE3q8XWyh
rW0rWlpez1rqyIfmTYKRdPKobazqaJoSiXTmtEFkOAU0tdoawg3Tir3QpJ6huC6KyPBHkPFW3abz
fvbm0j+G3JYqSjqN6dzy0/Cqt53lLph6/9wRQvKA5kMes8mApVGN5gfHHJobQ3j1XbYUwdm3YqIy
TEQzXho0uyTABgoWY2J+XPj6Sk2DuPHRqNmbznCnT6XT5B/A8X2g45LlNURY5wHffw2yshvBnS4q
3AfgF79D6Qg/pwF2lm7E2rFwk+2k62fbQM2Q1ow8PIoBKNk89dWuCtopjRwnLzaamcBNoFIil7he
3ld6v3q/aAxBc5kJhGTjhzDM232R+ergx+NHDHgrcsr/nMhpBiI31yQZSGtvF4Aord5VDx1oRsqf
2tu5UzV9yTU6q9wHqjB23U2QpctDtcwuondd7VFOOIc4HCDqhpmzS2T3LENNj6Y8KqNdV8nmho6Z
I4oxFIo9MIwJdcNZE/9xtuAzH92w6U5FqJ3rxl5ExEWrQQtJ92mCH72ZpAx2RoiYI+fE2nCHFPeO
zBFqBGdjKcw7XgIzJd9Q7xmaeKdS2fND0tiRXdv10TI6dQjWN4SN8n47JaE+ugUfGEtP472LJzAQ
OBBvlnzFm1bWFjGDeCzUCs0DA/fBmizjeq7aUm6MwOfrYJ15n/uhDKlLLGs591MtD6AVm7ec8n0F
AROry/1tFc+WioOjP9rGrfCkYDxi+tsicPbad+c92qHqNLK8/GQU1dtkSMglpl+uYjVMLwZY3wZb
0yjwZvb6IGICvtygAAlaZsl2cUteREnan4ba/drS+u+sHu+L2YpyPa3M05wr+1OMMlFu46ab3kg9
3VFdKyrBTNSED4li10vHe44lJwonv6p2WYME3sgs/yi6yT5UKaT4zppnPrTSHK9TbfjmprU18hAO
kkBx7XpXPKLuK81d4pZqphaXy5Q/ZrFJVImZV0559JduSL5y+Cd74JByuwRmu0XIXUNMTImWINrC
jg+9lxocTCrzjkGhxxej6CxCuTxWJ5uMGd1WtT0dSCp30C6bm6zjucjsfnxpvaA8Ld6cQmOei/2C
VHunU8H/zf1s71ml+DAmU8AtzhzNMc4ZHobB4iBFcfIFUUWyxkTdpkPfvRppqMleDG68ArInL6/4
qdKWeAvHzlMbNoVxfy4k6WyvnddqQQSBF/ZnQ5qLpY+cWuHeDm0SHuDyGFROCY1bfBf3SEOjdsVF
TwQ4BO+xxNZ0jPN8JM/LGGcRxoiV1GIffMDJi0v0kmOITdIZYkyixBXafg/SircuWqfZww0U2Mne
H2O3upJC8e9htjACFBfD2YA9QO1cTQ2KHYICvB47ChGPIY6OVvrwfBZrjOiFtU0titxOruk0oUF9
9lPH/8/ks2tv/MfemX4emgqoCPwQF03zz/Nvf8DKVSmZHlsv4YWJ46kpNdrJUfkTh7Td1U9tWgbO
ifQv/oAJ4Upxxi45PGpnCEkxG7AMCjFTvP/QYpo9VfVFkJE4C9VEtlpbyxhh4oYV5JrUIZirGYQO
8qb0FXOomTnF1x81clYhFdQXg2I9t2xA4pUrPOTEd6yvlU/ZuhzCPBZgp3TRUC0/ZkX/JwxvTX3/
9XL4yGWgCbD88v6kMElNA/bd4BsHO3X5SKxmYbwY6LXyuoTzXIyKsxUMxlNtLfRyU5Xya82ZXp6m
0ONqJfa6MXQXeIVQ2fmfXCz+CQMc9emlW4U7wWc+qpymUY+aaX6T0JAT90Vyzy4ZcML+UAwy/aSX
9Ip56DYB9cnXv/7sV/jWL38sJm/T9VmvC+Gba2b9z5/9ECbkmxpBeazjoYJKOU/4KjDMrqkkbujy
J8NQRiDZyU+VU8yPsmfCcBEVZ9AIH6ta/s3l/1MYQQg6ghxf9mYOEh9enn/8jQxXGovmbQ+MkAHz
xlsDbnsGSS8dgxkuAmsLrpzFGhodPukfa4RLPTJLPpiYYUgtJWuYzol25K8v1a9bIiZMa1qotcpk
1mTNXzQQOsXV3PZZTgodUq1t1TTIHhdn0fAkyKSEqUpaoGJx4aJm2YyQLf9mV/RPPiv0HqzhzNVX
zm/xy55qTD2zWaw+ObqENa55iF1CBEBoxtaKlEoTerK4PUBcT+ESt/FS71qvi2+TuidVRWgMug1I
6b85Pf7JZQFlwkqa7pal3a83UG3rGOiYkxx/hCBPFMm7KUO0SuOCzK3PLBoEXbEg2RpD8ndQil9F
DevF4MfjxmABILg4v2wLayJCdU086dGd0accc1POLYWZDKqcDySdXYNmk4zo58KPjZO5dqk/XBCD
I1vrDrrDULCVYnKdHvt10NTKpM6/X6TFY72KgC930b8n0X87iYbw8NMD96cYldtv43/cfJuyL80f
p9CXL/ufKTSNGcH3DkvScFUKsFL/X88O8Si/CRdPDlLHH36ef0yhwRex6YdLiLRupRfx3Pw+hTaZ
XXPg8FhhV7HQOvwrU2h3fQB/epFC9eHHE+OCD8XEC/TrzShzp2SPWOfXytLZ/MlpHLej4sUcvBO8
uetwY49qzOdjxiu0Mk4r+8tVEVSk+kizKA4YQOavyk40URmidaMpn4flaqo9/xtZEP42Q8CkFnms
+4QlMTO0kqnhE8/+EsDAHrRltUQn+rVijTUnSBoJb1zyNLwjxbr3H3BfD6bNqdCrdn6yaxX3kYcb
QLyzlCEqHeCysW620gYX7zkLjDGaAt/YWEPlksJGwCflIZZhQuDa4Cm1MDrCRRQoDK2dWTk9RWLO
+6J7xufpmbsghwQOzFfCUNAkkQ2BhedUVLW4YtxV6N0iJDlkndr7sp3vXaK8cE7MY86XerOxfGxr
4Wc3/34A/z/4sIu+4e8ewOMnxqVppr798RlEGfGPTZD4jcUQhSJPn8UW5n+2QL71m7tuhpCSrprE
C1nsd8+c+xtPK9pLzOzwdF2btdLvnjlr9czxn69oToTK4l/aAv3y+DmBjybWXvV08JeAX/3yhnao
FBIZ+MsRK1Aa2QvRz5aXvPx0Ue5/PM3/Uevqvsnqvvuv//x10XT5IehT0Hfyd/5JJ9g3g9GiIFuO
umBNPvndsk39wY/awul3f/2jsBn+fJxc/p71PEGzB8HrT+rApqLrzcFFHKchw4qAVfzKsvAfmAQC
bUpkS8fKVAgtFhCFoAabv/nxf7qcBFUh9QTgBYkJfcoq1PlJFoPlPHBHz8KaXo/PVuW/BjDu//ov
XL/FTwcmYG1+hAvxDGWihxDml7c31JhZM8uV63rnGWvRC2DGJtKc4xuxyG9//cMQ8f35x62UOhyd
VFBgl7kRf/6L7IRGegq77kibIs/kwplt1IRGdS7cuAJC6Xwg1ERWmObJpyB+qMkrpFghxxrZwYzy
OgzMRCMmhJekeVCccGIQc0HLGMqI/AKSLrouzDF8S7MdN1UawscPrRODb/uzlY+HZOj677Wzuv9U
L6yXGatmZMyhroA01vZtKnW4tdMCVAM47pc5j9V1BvmCuEnLVzjdQEE9e8wUXrPZx5teKfsBQIV7
5+K8fvTomDeDoyo2Zn1yS2KkuUkqvDFNoCVCOrD/g16WUxEkNzo3hr1dVd8dv3xsMueLtwQPvWKl
NjpBdW7F9DFhhMuPgL1vQCHYVHa+bEGp4kyXbhapGnxul4/fQCDIk5+nd7CAjG0WNsjZrErvxmb0
bqfJLqLQ8OKzldgvvmHG5zzNMKl3PmF9w/DN9ozweUJWs53NPL9dQpk89x7BwqBYI4H5nvERkNBp
jIfjkpXxLscZclN3LngH9OgxGu4rNxFesRuV0c9RMs5JeOqDXNN14md7lj7tQQqCKmJVwugL96DA
UmvG5r6GYOB9cGrfeE2LgYDoxuT7BIi8nhuzGK5ABukjHmA8SUqhOULbnV7FlVQ3TQlHxSJEZl+N
IbdIJfN7SYIatq3a3DGxtfb438UL9XawJaBgiow0s/S7zoQkl0XM5jWGteQ5S+UCpwDeS0xe0zaV
RP+xyFnNKgbY1zhO1UO71Oq+Ut11TO71u1yC/tnRdnGURmremJPtHauae0FiSdzrvp4OdWW/p4Vy
5w3s0AQqL4GFDlPrB+El+cGwW3WzJEZzr5kaWZ2eb8h0bplXtaXYU5zI98ZzE3z5Hi2gySjkoEJH
X2XxWGwwlHj3mMT2cUzU2ibumTOFZvIx10V64steCag4O1UstyivHtq5+JCzicHJRDCtU9WwIDpS
17OUXnbQyfiA0888WHYmjiYyz+Nc9c4Jrpm8msGxUMIkbnNXzbw3uKMRqeIMTMQDq+L5U2c0YrUL
1tdDkhtXlEPWwZ6Y9XklDAY2J6xXilj6WykkPy0hGo7nxTBsyALomWNmzOfJCOL3oOhrdjdJeEji
eLya8jyPMAWOkcek5dABF+LZryiBHEFGQqynqHIL6jiS0s6LlZrXYFyDfZxjOSVDL4+qIqvBu6Sf
7Nh+Dc1l3iV9Lx6zaRZHa7A/+nyutNvJE8Mgh0EiV9rOmE46AAWGuFBrCdZv43EotjLAjEcczY3R
yfYhl3G5Rfj1FX9cFwBcBegRxMlwig0IyqYhHqZZ7/upSUCJaAxuYTseloJvm8Se/IDGyK84nkZj
20rV7LXV2J/ASBTYyFtv10172Sb2s0tOMlk+hapPtT9099po7U+c28GJsYx9EGZaRtOQWrs01XxC
rtMut3EJlIScgnb+0JhBec2BtJxM3JGb1nLfVTN2GyskeXkMYsI82tjadiKFAF8fUl4Am2oQQw/h
llarrMz6tquCUzlYH9bl94aE4DpKAnV2AOls8WDGW+hWwU0SF9/iiZXSIrudr9FQaOG0n3NtD3et
01Xhhi482HIkeHfZnE/XiOzLk1dZ6mgHWUF29jK+NRgpCV1mBbIRYc78tPR4gDZGPeXfQzRLryay
6ueYwLwHlIbeFqOhGZnEkcDpcEvmgPC/dh4SN54Tb/paEQ9/R6Y77WcHi1v5+YubuvUR/ldTRtTv
OgJy45Alx+kBYLQ86MV3rks7GyVKjWW4q7rAOJpUNpGU/hdyHJN+s3bRW0lO+inIA/+57CbzgC4N
qJXlzJE/zAhBoULvaEjSI4hpFtaTdmF9uu6dl5nFMTWS5GPg7ioM4odyTrn8A35uk5NrazlhsOci
lc82jtEIoQ7Ns9EX1hOhOzsPoedrPxfOx2nw0ltPectrV9tb7OYjo/NWqVtttv2+qHLuvNnPjw5e
SPjH3GS8PL8TmGJtYjIUyY+NuxPvx/E05DZnhpwa37vqzWq2gG+Xnf5RV/y7y/67Lhu0IVXk/633
umnq/tMvQq8fX/O/LbbzG0JkD2HW6rJbdVm/l/jwEn4TVE2UasIUyLPp538v8Wm+BXhFhkCYnxwo
rP8o8ZGHrcNlH2cgviisiP9Ki41E7I81HD4Zegm6R9ICiBlAb/bHGq5dGmLD4zm981uykaPSqKh6
kMe7kSsZkx59IiDrPRKZlO0kRvSbxCpJS8+S9GsXBwuBckkFNR5XvpxO6SLh8zSd731ZGMjvqjoL
wNtU7XzdyEKVr9niSFBmi/ia28kUQisvWJgwQ/fnbWUMg33IgKJ+8Pvet06dDIfhPJF4ON6oFhB8
ihaXeHCr5F08e8XNqtmNyMzqNwRjXQs9txSCbQAuLq8Xaytn9ZEeHqO1lZYnZ5jEHM15YH5jYKpB
+MAP2IdBzOkbj2uH43hpdkNW3njSpfaPhtLqNDQVgUMqqyc2+cbBYiW4bazwdazZFAHA6/H8kyPD
bzUv+evkdi0marvdagbRKUHZ6pgvpiIQdSxMUDi6KfOJbZGtXGLSagvYV4OOM+IgLhaT16DDVRaL
Nu+Z87noE5buvmvH3LsaodZ+4YrMVwU1cayeFzhQJwzsHbFqvkqmYpeT+gYowJvagwrYMOxY4o03
DVOUbN1HgbwzRb2nMq0Gk7o0TXv7mGcQfCiouqIdtH+16Am77hKZBIsTnzfCj86hu4WJmqzhZFaF
GVLIjeSKeChMOSOp2tk+giHc8nJy3gekjY8depb7UobG9DWs/XY9/M3u+xwLa42HoNis8KBXVIxe
n63aelTd/htUH03gahUO12NSFGcU26vETRVxGs2lzk+ZE9b2TpWArEyKYoEWAHBnMd6taRsbkWU5
t+VUNNuZVQCkDNM8B3nBnprcwT0wr4KAyvSORE7G3552MnZxpUWBrdI6KmWfnIOg953IsbnakZUH
8ZHMvKHflfbsnqpJqP2C0u5TY7XlF6uXpr0PGRlBm5NLuumDOCg3ZOAqkFI0XeeOHd3GsZPynFdZ
bh6dWn9krEuO7MIUi/SnHIh/AwH/Y6IcQUy5Az4PzthhsJ166/PjbkrPbg/mYk4PNZKpQzoWQX7n
mLEP5isY9aawBA2smcCbG61u2OIcq0/DKNzbrI9zawMg0rnGPrCc63gRhEIJdtE6/cTvmO8DUZl7
tA63Xtpp5OaOd81OFn7HVMQf2aCFexgdJK/ltrMrJNkQCGDaD9gabt3adx/WO/suNjux9YXNPkOa
bJL9mbc/HMnAbl1M7q2luAKt+N6Ys7hrIIi+kXSFIVw6MARIozx25ANsZjqyQ54PxQFDacz7jZGb
NWLZaD0VPiWI+GBmBtZ1UPiI8cQd+GmgnUbsXTN8d6/bTBrHPO/GV1eif0KLMI0AvGzrnRkbxCkN
bYT9RinsR89yqOwgCXw3fDaLUc/V2BdL3p80qWnMQcIIqilOU0PPxGYUg+c8tTaIq8iCcvfFCebk
2WU0LzYN/cDnvkIxVNP+8j1a4wRzAuQB3JyN1EPJittrzquKNgqogXdQLNDD1klwnFzmKGNbD8FG
ewjQUXaY3Oi6z65MoGfPfarAq3J9ngmMI88ubx4Da74OkYFByovDo+GnbbAJbOmfA0L4QiJQy+Dr
5NXpfVgG2XGIm/or2+5wWwo4IJsWQbi3mxuHnbowT7GXP/Zse08zJAkgoLP7ZBrrBMQcZ+sYajuO
xn75EIgc3NFEVO2GOLnsNsfQt2m0sD82ZbI249qAemc6+XYSnvvuBiOtttkuj80UZpHjq/G1SLua
rj9vbqyyLehR/OmLMREGjQCx/54UoxEVLh0b8PAOe4tlv1l4h+4WMwvvhilY7ufabfZmmfT3llLt
VWyM4slnZVxEHVWQ3DdNl+w60IefMD2orTPp5jF3DEiQ85jaIFm0sXHMPvk+LYk41kPtv4PKASq5
cGvtFo6cKO3nAfBcko7buuHkD+h7N34weDeWhDvKE2nvHba4H3DTtVfB6KbnJlTtvTTTYYvuceDK
hun8jRV+/+QOicwjacUpJfmMdAKsTxUxdUKFaQ7WaVHzrCPsIN+qKiPtY2rofFyruZmAbEYQZ9U1
VJnxofSNnZ6L8EbCXGBCMsPQO9HaFzepMOXWtGT+sewGVLtofW/8NpifxGh2lNpeGj464dQfh6Cf
Ts0UZ86miZ0xglgo7tTQFq9V2MhXugV1X+syfmmLOLvSE5CLdAyWD6Zy5h2gvvwwq2HexagqNyiA
AIQgehNNNPWW6E/w5wZSNHz9AdQWFLfM6eqtkblQLFyn2UmSSe+ZSST2zqdJOdej4fS0cuN8BVW1
KqKMIDjwQI7NdezHN2fyXUL2oE/MUzWkEb3ZcjYz0/ti8f2NqInr7B6nOV1kLsJX+HvdUTgLL/qg
FniZuqRD8kAC4rWftS0dxkBcLFMWmuMkDjKCogkEJT6XXNfWQZ1+qfj+XRz/bXGMf/Evi+OsYy6t
sj8Mv83LF/0OjaPODTHf+6sD4qfpd+j+xuwZKhyz2n8UxZdJOYoKa13Xspzkh/++d6KShvQu0Fma
rEeATPwrRbG7Wix+nqMyn/dZXlFfr8N3drG/TL6V6RGmiMTuvLhikhtGkR49tQPzaN60njO8i6Ty
4UiRf5m1c30Le5NjP4DHFNWhzncmx+9TTqY5OTvWVNyhbkOw5hmAckLEaJyQ9rmvQYGimUKp5AZT
YPOchk66ieF/7eeU0Rix5s21SEKGt41VXre8F+79xiZDSYTpIaZoOtAf8mAlFW08b3HvsGSpOhVo
AW50N8f09x0vDVtjP0TQF1hXc2l5rxmzCmiLlZWjoIiTyE71cMhBbAPsbOLHRjoMKjNjnE5afC6K
pfnkF2VwsxSMYDZqCvod/wFotIH8ZJTj3t0YTwG+QC8sRYQzQ5zMOXaOhbKML+gI5He/5UC3icU5
NXGlviWTFcsorVqK3LTVh9621aPTOeMZHSHqwRVEXkV2biEJZSpFJB/w8LK1UaKB6LpNRJ1cde1i
fCHrSlFFo4i8NQC7n+ZMvg3hJB/z0QJblQbDh7Tt+yekmBMDfmNRn1ce2JsyiiKMtAs022OGpzdL
HWJFD2pgAVg+Nxaw0VPqhoUf4T9VnyReR1T7zvjqIcfkStfl5zLr+2O4ZP3edLLsy8IxdA1d+s5Y
EvdcqJ64wHhZrtqYoNraZcTnT8EKTEanjmiSiSb6Lysp3sIslCngNan5boSb7a3OLq9m04+Bv1Ye
fyhTmQ1kPH1tIuE65q5IDwTJls+QPtLXos/SAoR1ayPMnch/rjyX9zZef9FuUsvmrZtxA56kckgb
dihgI90Iu9jMJqS+lOwyFh+zIM+5q9NtudgmjrNwGr9nuaVV1E6rGb4uMRS2eVrfZ3DNNo6c/etE
NcvWhQuKAj2obtoeHwjRaib422p0DErbmXLQbdrkhYGPBa9eJ85ngsSddlOAjGLYw4u2Add1XNoF
FfzgOwmT9dq8heoUPiS0pNEYGLs2rYYonYetpyhsy3D4Uvt2cRIK4+CIoiXdDgxdDw465StEcF6H
Z6+vSTjP4zej8hICCiTvyx2diPlVjqLTzPpG/TgsmAGYLRfmex+WMVMx1Lowcmv5UWFTZX47mp8K
ZZMyNcz9/NhBiQqOjl0wflNB2BwzC9lfSOCYw+A2TbONhun+Yg8iRZ6WOp812sd6Y2LpSyJfLeWx
TergY+4L/6ZwGV+esLuGzwtZkgZdqR+zJklLgOUYQBrE9XX1CVNm+EFlzmcUce3Wa5V9Y2pv/ua2
ijBfOrSm3sVBXL/lie5o3VXeA30ta/VOI6NoSf28PfH+7dfWWlcbRljhdWpN/bbt1QOSKjwtMuN5
VuwyojlQDkDbdokqyycWddDddnIAjTvIA3fL2MszsZf+2RUdW2WbhQ3XwckPjdYca4hP/cgIW+J0
Syd7tAbDPTSZKKatEfaxs6MgFO9WkVJ2OZyogyXaOQpreqOD37flKZlteQujl7d52NhIHnltc2H9
Kn8lhx6yLIWCPXKixfoUJ1MNzNoY24+DP7fq6IAAOEoBMom1zNzdOahrvzSuT4fYmflwP8uZ2yAJ
4TfnNjpBKmZn2BtBKj964zx+g4Y/vs9Obd7YXRaTFDt2wUxlNqs4CmNb3qVzGBfbwEKQ7aVjDGoN
/XnEkJ3kwK6l8wrHK+WpDP5fIclu889OO/fboa7LhzDtyi2hafEpLzg2G5MAu0lUz0nt6kOnRrjJ
UCOGTaegfUGUA8Efkk1PETUtXxdqdIw8pie3ja2rnWhSRJwwTfK7SZjloK+cUnp1HzlqbLPXxUD1
dpxx4RTiLZgJTbc2qbLNvn/Teu7yu3iKmb2Tm3Rn5ng4FrNUj15Vikc0usk9x+IEx6dYTlCaX1yn
rh8l5IdHbXYxsPAMM88I1+jNxrWsN7Vfj+cUN/hLUHsWh9TIY0XbV98jQq/uEYjIfZdULpqlwsFo
X3VRMyzWLncVc1iTVx5Kvzm71Vao9+yZ0TbbXVXd5qHg1/UKA0MHWa5Q+o2WRz20mO+rzrsG5ujd
LRSiRAbS2W7U0sdPTqC8U54V43OiDRzLKak63+zFmO9q5vnVoTdkg01+jm/Dpm2fFu7xU8If/oX+
cTmNs3IPE1Dq/RTL5WMB5LxhFG4sx8Qs0SwTuc60o9c72ccaXp7LeaQzc7mim/BPaZY2UTWysyo1
AD5p2XcxKUoOh2wRP45LzC4nt0BrN0kDpt/xedZ0c5/AWDys1/NZNZN5HeaLOnJc+IdcKgbfBdMw
Jlej+8DGNP0a96Ao0eaT1KHkBJbWFf18nhd/fsBrMx7COQxPA8atFxVjJhhMDG88Tx4Scd0o5uGs
VvmIEkTaxH+JbZ/X1NPaDuXDaIsq23S5HUbr9nqHTFMcc1k6d7qoYhIYwunU8WLEb2WNt5g8v4gG
EbHZ2VazIYJbvmWg8D8KQitPXWO0B9gfRsA+kqOG2y/lJe2Utrsqi/19NuTFfRw248fW9wnT600P
cnwW4BmpefLS9dDE6UPGxjKO7rJTyrKap3oO3yBwrvadFD/qleykNiNRQ36PwPmF7xkDtCdAGJ28
9/CUdEf0S/hmFs8rXFCfphTXFuMm3mOhWQuS6HtGFREvfq58Yy3zk5LJdt09zXs79fw9fjk/SkE2
xlHOZm0hTzS/6nHEVkfdG+mb29puxiaHRzyiyWYDocZFJUiIvInd4Y1pTtPQH5qkyIQ+c8taqjj7
A6617hPdzTu17/RasHD7kg+T9RL22n/G1NGesXY+y9qfd5UtqxP5G23k6wFsQTM9euXyzgH43cmY
4vTeu4/U9TPSJyoIR2EQ6Vz97odGfiQAoaS1KnejUxnXfDiYBFWLKxM4w3d7cWnl+1au+Sn/zd6Z
LMeRZFn2V/oHLMTmQaSkF26Dzw44ZmBjQpCgzaOa2vT1dZwR0ZWRLVmVuahdLkNIMACHu5q+++49
t2N9g9E8K3d9swxXw5ooPJDSTLtN23tJ8uTasqffQ1+vKfrXLYk3Wezv/j1C/ZMmIoMB5x/vFy5f
47cf3/4yQIHu4kv+XC9orBdw4BmeineGkeVvHHw67o8/9wk68xG8RAeJy4ICo7HU+HN0svgj69YZ
TBehzuLe/ldGJ+1WdvyX0YkHxe1/A2UM3BE44r9zuaSDOY913xpnJxbOyzKZFkKTpnBeraUaLGnV
3bbZzcHWIOjD5+/GUF0TEQI6YYGni+5kxaSf3qAjF5eGWyLXqRlR1KeYfrYCiT7BJcsc34YCB8mQ
LHR2tkC2fG90RwDHQz4Es53W41ZOi/ZASIio+BiPd+SNyP+4Sn2TTteers8u7qcow4a9c/qc8HNf
jNT18uDe4ilvm02b5nPhJwnMiEBZCPGaCxW4UTq7U7LzTG2VwVzkKlvSUiybcimKHx1ElDsqFsZq
M8HuvYsJoSQb6K387FVLB9GNXFw4+2bpTVRpTaLVCxYaKo8+q9UPkOCW+46mjWUPE9jKA5ags3Jw
+QZJxcarAqqlqyrjSp69uXpmnjyseTHedaTR6Gkph2BKK3SRWDTMdAQOdrfW3I4daYOnN5uH+Z5H
d4FYY/awM89GoT8PbTs4axtMsdoM3S7WrExuqxiHibN1LSqJIqcHG6cGkHz7WvULSq0uBvDVWvNR
z5S9KbRGojMmXWr7OUyDui7CzCXRPb+KFsO+8UC5asEd0daon7OyeJwvRUemGqhtmfXepm0SeqJb
l93NRt687JSCKGlOikRblAhBUxOTb9GjwcIEdZXaYYjFYxokZH2dhtjOpMVHvU/LOOhMMd7eONjW
SORYa6TMOVaLorKncjwMg5StetGWKh+MftMLQQS8Ao6sT0J7S9gF6ev7nNFI0/8YJmLj1cbC8lnG
138feP/UgafhJ/7vDrxzVtdfohn+eub9/lX/JRrh24e8R5+A8cs3+f9Wqp7zm27czJLurzIBNKX/
OgK932hbpZ/KBKoK+9D5m5WqQemqR1u6BrrTutW1/UtH4P9/BiLJkLt3gIDyDWKD/jsbHo4zD+sN
ttxaVRpMaPgU8HLNWh3vMvIebYhEMxBzM8a2j2amZiO028H4mmdqhjbVmtWbluv6eUZH8fAiYRV7
ndfSNF80DzxZwHv1M3H15LmapeNnCU6h0TSHc6cild+0qBizVs6FgIou55xM/KGPWuO1W4Vk6K7n
7kdWdV53bJyuZT8Yn8pkxstRFd3sEg7Xh9OYe2b9bBSxdE5i7YgnSnwIDJFmZcgf+a/2A13MwOUp
Y76lLNdFMJ4VYgmMXkV7dwz5PuXEHlnBjJVyLozMusG0KodEJr/bR87EyvYNvW6KsAW18KylTLUI
8fXKGiaHT4xxnfrNvukebVOyDnaGdKvP+Q9Wi0uYcR/1hdplePTgYm+pnHxaCqO4t5ml8x1/xTgz
AMdVMLBB3tG0jAjW46YNB035NhfmTJg/r6Y9uCVISzXt2x2KJN3kLso+pN/OYlRVxIOmltZ59Iiv
MwA42l56Hs1ww+rBhqhc57F1rPipHwgw7fF/G0qQi9Yqj9z/USiwJ+Vv49SnoYLl0C9sx+E1aEdO
sbk+2F5TkiyhbQUDLRYQnXgJ5QoLJrxBDgnh3qRNQyez14euTkwM7TFtebsCXx3ocnCr+jDtlnyi
vhr6KsK5GXes9pY43plNpb+1q7HQLC6U9cmj4cjcDMnkZIzLqlu+ZDwI6mdM7Y6jhhJI1ayE01Cy
z9reAneq2KcJbXj00ZVWpn1LBNdbfnMljeNWyWpf8EjuWvOyWvEUzmrMFtAjgAn8+YEibzv06Eug
QezmaM+Y+DYmDy6SUN6wAdqF44oCJ5LXwtKnsFxjurxnF4KJ4jwVPOYrS98nsj9Tbp5vVhqXnKy5
mN1KDZVVbGlUjA9OUUc1rv1nNKDrbKCS9vxvooTJEFl1edfUaY1gcONOG9mPlLlABUvTcLW7/NRV
irpvLbOIBuShA1mCYVMITYSCx84GBkJ2MGGxRpPbZEelXNa92vHR1O1Sf/YW/aMeXNPHe+hs8nRQ
fHPIx6ipsS0cLMPI92DNPnsiVAfUm+TYgfZGuajUkJjAliiPL8xWRuba8vooXZDdQDVJp6Ahg4hI
iYemX9bavTkztQUe+G6S3+qKaNEXrq+a7hR4cklOtYXtgDhvu+3y9XHIFHxTTaahrVgxekCu3fPd
50c4Cdy+Yp72e0wg8gspdQnc1ODF4cO2o98oKBwIU3WyDrum6/b1ZD12RvlQuNlp1WLAbhIVVl+f
2PlvG1XQIp9MD8LL9mzr9MBV8eTlvPqJnfounl/R0Ta3AIPRlXnjWThH+7YcwjFeMQ7G5ottMEZM
dSUCrSq/SlPtCalPdgAvVT5mSn12O01DA7HFpqOXYV4y92y2aDl5xT5XBc+w0YmVXVVJmLyae+Lx
3jjx3mqFRuUeWyTAYQKLKJFnty+/MyKT8NdV72BzXB5kj+V7jo38knpDvpOASQM+Fdo1SbsrJKFQ
cfmh1qa+zMhb38rbaVbIGIOtmwvl2La6+ZDpnX2gsi31+YXBBJtb793p0jdVEfDA9PlnOlTaLnEE
jD+6FjdkI0kTQ/4/yIXFn+BYvyJnsUJbbW9f5EAB7P56S45EHBPuscmVycGTYQ+vnCsy0EcnHjet
MeQXdNnR74Zi2Kr8oiK16SRIeCt9MObZQ2NQH1acu4GZV+8i0XWf0PIdW7Wo7pgS2TM6qN3iAR4C
p0vKukGqeZQbhcG315jfUjO7FEbK06GL/Rm3xzbLB9BGhR3p1Ro/EsM7t0rX+6gh+TO9MM9W4qEh
K+M3sXpvdoI7W1o272PZRlVZslXUp0hM/U0C2YIsiXkVO/Nysy1sJ7f/XluLFVr9ykJv0J/a2Cl4
AxegwElhj0cLwfaSasaD9NpTKdIXBC0SpOWKEIZ6z0kbYnj+AI5Dbtm0/OJ2lraKe+8KYyuyfH6Y
+dVVG0Kgnc8x6n4UcaK9lZZrB73h8FFTTEINznh2FtbSHSO6qw+RNXY6eh4KZzeiD/nIFalfLKW7
pXlq3afNsBva/DBmcbEdSjXzE0+5+a+ViIdZ6a+x52zcyURwaUxpfjcVfl8Mzop7WVbVvKYVAvnq
9N25lFRm09LWhG1upZ/tDHVo0iX+hY5nwlQ+a+ZIkrQ5e+PKgzX3vFBnzzwCEu4yp/pOedyOpMJb
zoYmHPl5aN5oCp/gZQbowthrPS4PM41dnUC1tV5my8QrY+GxCCQYw6OVWQmEBWPZCJkY73EjW0BA
WlFvFNoN2tBFoEBfMer7RBnxUjc9N/yB51qbTeiMDQOKpmlthFdHnnQAQn5GZAoTgZptYkN5TpXp
9nieUPZtD5CAdSH5r9N6V9Z3atLiPzAp/Ewywv65fKhzxd17olgPDHzP5qy2n0o/KskurigXiSyQ
AmJjEMnHV2I2C0Anq9TDcfC+o2/faynFaYM5DQ/Cqu+nWlEgMCrXCibQXTGTXUfLjyRohQP6zKsr
zPKJUewAo2YIIf+OgU5N3AfHq7mbWGB9u/m2QoqE+r0xK6iWzZhu7dIGOOW2Bctskx9WjO9oJJQZ
qq5yTgACvLQevh/oM+5PW1pJIBnqNlZqlN8a11kenYmWu0K670ZhtX7lVs4Lg0rGvsZWMZmk+VOd
1Cr2fOjDHlCEjWHMlAuatw8Rv7AcAJBRoJVmHMge314CAjCs8h9tX3wuquI8eF49vhqCmZoqiwvr
LAu/PI9sNgEaTpSsN1Ookr25adW+PIp1bXY5ag93hDo5a3q5o6wVcgg58JDcP86TSu/wqLmpvCpI
RbvVsbtXZfV2zbDMT6PAQaexwsp8OBXZqR6GH13hfud0LqOOzi/G9Vg+43862rXhob31S2DRkhTG
rc0DAjplMOgG+x1Lh1+qNLlOVQmVho1udSdMY+CSBrGcKnPydlOjzYGTdt/LpNJ8Sdu8dt+2o/bI
ASlg7kijdDf2MKUly6CEYhIGex5eQqnfO3JOx8RerAgaW/aiTmwr/MYFakX/3GI8VqmhfUIktT/N
rE7x/g9sCmIkMAXudLgSD4h0j8NyZV/MBXg8OHJVUM3UoDb0u5hBBX1iqqkIPKTU0lbcPPzUzcYk
9bG5AfY99kRb8PWOyaOncBHVzly0fBz8L5jt9rY+/YADb2+F1n16ptdtKqDzoYwTm4aXBiTKbHkb
HpRbfnPAXUxKVsFBBiUG+Q3ksY9xYAusry2afEsvqVU28aanJJO+xGYHLweTVdxSsepq5c4Y0NFp
EB4PtTqBwDEueZobdO3Y/RbknnvM0oourgF/VOF4dDWlUUl8/oGSVxO/+idiIpcmSkVC4CLPoFvZ
rHY6ZjrTYDfStoGw+o075vGht5c6BP2yW2vee1WP7xGXrOY31HH7mYlhDaAaRwpGODCJ6PzduHHX
Iv2YvOFkc8mPVJeXufLa5xl4UOioHvU6kOcmlqhBrrk0Uc1cDyEGmXjvSPr7FHPsm8Z88Gho2dqJ
8b2s5TPVNNYdbaBXDFs44BHvo5kyMb9vWYSZrGOxq/VnBX5N1K+K/gK5XmwGyk2fZ3ouWQHnPO6A
vUB4Z2Vp4D3PU1oJNnregKet1ueqa6kVouzIzwg0/Sh6LdBmZ72uNKCFc0nNvGpWG3t242ewU6cu
lealN+mWlF39kwsw/ampCIGDNX6qsLGZzZG+MJFGaymr5x5LaFDSVRt1Zu2xe+fCo3cu/lUlL89F
wgGzTEUVeSzxLrYbf6qiTwKvmO0tlsH5yrZWiTxha9goQdnMWkt8tc0vNfmGi46lp2q6yV9FfwOP
qstFz72DgmneX21gMs440mLhOdMJp8SPhpmj1JR33V2/gfnYOpqQJ0bdhRejoJ5m3cduMYarokBR
+8keBhiKLdSTJvJ2hwH4vsuMYz2nHJFpBwVtzFQASYy4NFIZW2MYt3pjYYPN86NLYwl3BfWgFu6z
5aTGLdfxbXbk91gmn01T8P5pjKsczk4TP7NYGjaMVMmHougjdXTlHrF/9dGwThAj31DLgt7zmm3B
A3KjJ257iWN2VkqtaifTJA4ycUNTRK76g1wpISbUpV6KuJm4oin37HKx6xXVvPJYyGN+XJ4GGKOU
NqVj1hX7nnfwx9KzcsLVRnZjwgpp6KIHm1MOEAmt6r0k/daEWaZVFx5bJrVTjVFyyWt6iqvTvr5O
w82CocywxXK7gK2jJGzg9V5N/aYY2nd9osB0hiDMoNN2z5MEADOO6bjnZl3sPSett1hkzahd1uQ4
QUSK+lo+Lf2KZtZ4d54r8/s6U7SfNNbK45pmtHwbbr/DTl0cZBMvkTWZ/ZNZL03g9vo35vj8XNQm
Q36i3q1rwiZcNMnJAHvrS4KIZw1Ge9it87w1mhmW3MjExB5fiQbQ4AFVs1wC6no71oYZJJRvYVwF
PUJxaBKgbygbaqnuElMC68JnGmLSju9suvZuVuVPt5L02erONycpecW42J7xq9VQLJa91Y+s/abx
QocVVwuR0uZWeB/46TNSPg7laRV7Q6XFj2Zyt8R7zT8vPNZdfHYScJS8XaspMvW8Rh3QfUDkeURI
u9xzd9w7VU3dYVmNEceVFXKiYzevrDqEP7nN0/aOgYqdaA7+iXEY1cWY8/eRenBu06ZanHlc8ySa
mBguBBKPtajdTVvkZqDH2NxYqfkK9FGkb707OotQNza00J0oTM3H5ZhvikGox6HohoNojJ/dCs0F
QAaEofRNX7ML4Lo4xNBY3ec9v8YGOAbMRwIrZTn5rAfpF26yISgoRTxOZo6RnIawoqnOie28NC41
sNyxyVe2t5XtPEe1pm6TCc2jHPDAtxa0MEkgxVdcSfNcNnytTUsd13BegGDTj4utCF8fSgOzlm7U
fqVg+Z+GlB8Pk71tCJ+CPk5lS413Keb2cC1aynTn5TDxSfWJOREPkgNnJPSfgEvg5+jkn5lj7V2z
u5+pL4S4uGCz6bojR/RLG0O4MuUcMm7xTgaV7Q+jwPNMm/sFBV3fuiDPbG/lwWvCpexb7WHJFeI9
uBZGuyD7o9VUB6dr/dqRaWbpNU1upANq5ux8AF278BNh9C7sienLnfyETvFggEUEuXCDs4JBNc5Y
dRO+JaFVf9ZD413zROEX6VrbbuqIyc0GllnNvHdWj/1Dq+kI+mo0CMthNdfjKOeyrJCmwxTDkJM/
wer5crXuIlb9WLj2N9xuoKW/EeHZysH9ifeyZdTNlrDW1twngBV0eU2uoc2DtRt/YuDAJKwUHym5
xbC78bNFi51WJ5ZHzhi9ZM29JKhr9IBUw6DOqfWRN/l9n3JA+0L29uy3quncVXLUDwr3+pZuuhIE
7shgPhKd4C/xJKc1sqJEre3CWhANCFIsJlNnH9tKO2IbwZA5szmZi1JGKDnU2JQkK4gyOPDFtKWT
J2oZ+q0p9BI+nW32+6zsoIhzqg3kRLTeQmBPu5RiPG7lw5MCmVLQIy+UJcKmNfW+Aae+OdrMCQvH
BxwItvGe1ukbIL+LFZPNYOG/qCdJQvlTFLNTDKeYPTCqxf/OknL71Vy+VV/iP24G0u9cLjjn0uH/
/vU/gTH/4S+9gTv+8h/hLx39Kr/65eEL3CBf+jtr6fY3/9k//AM8/T84OMEH3LTpf7x+fGzkP8BZ
//Glf0jyjvubxT/l2DZRpr84OV3jN8MiT2NDH/rD4/nHTtKwftMJ9pA6gjFg/kWQN1hXAh2wkIFt
6qVuhJE/X4T73+Pu/x3Mmvz7X3eSJhhrlSIKh3+TYghsBvz53yTvZaYXNe3wDcF/R5tQJgtj8vls
eNsU8kZk1wQD/DrJ3SvGTIg+Os1EF3I0TTCWqcuTzJAahOTMeLVFutw3tl4/jsKOP1gCAiwGiNPC
u1utHRYtwo8er9ExU8YmQKNsZn+aCxsZmkUUbC98CcaJ3Vh6KbSGW2SJJH2Qa1d26M9ZwnMN+VdD
cbLTOVjHnBtiJQFuOt5iRgW9QXepls/3RRqbDEzzqIRqR21NH2Of4BNm1ewqjVRP9+Ms2s3YLDjZ
CT+3/qAD/5UUAB2m1TX23gwPj9tph5m14psKuioevvi/YEXquWhqfiyJSmzctstS/uFy+Z1VPMe1
TcW3PSDbYxK1dhmKnBMaq1r9zPiF76wYhqpdW3idtDWLf6y21XWbAoTiK6ZNh3+X7+zVbC3xWk9q
8eAVdKjGc5beTTKun1rhNneD4MN9xJSeWAHSP1S7OHVcUKNVqcW+qnVc5Okjda8cPEvY2S0vZK7F
KD2qkcVYFPPZ4fq9th9a4rr3cQmCjX71XtUCtBkCNoBOm8hxK8Fa2tnPbdXe8VD07i1oHumJE8ba
CV6/aKQo5cTQ323XNL2hAD09mtORcgLM7s2jpnXuVQFIeskLBiZvcS0YEjCFq7gHfdsU0IORVw4K
Caw94mNzV/QdnLPVrJbQdnLtYOKaYmwppBlklo6vnRUv6p0kXoT1svtkO9m99/DLX1t1MengWDvL
9hH8aI1SKjcERz+QX5gW7zq3wCuXxfQedY4kJPEVdJQ398wlFklpnfJWJjDy3MAeEWa+MWu5dLVr
3qltDSeJ5KImB3PO62wXO92w7rGM6cs2i6Vy0gEXTkhTTgXcFqogHEnDIziTWgWlV8nUygdMB1Zx
SkmN37cuLaqYtWz7udYW85z+zvQzfgH+iMPcaH/2L/RfghESDiA9eNONCvgLEbj8wgV2N3Kg8gsi
SKAaoGDxCy7ISlBCGnQd140SGlYgEMYNgudh+IUmLLsbplBvBYBCqhx5gNW8fd6wOSuPC3Odrxfx
2amq8ZiNkA9TEIjxjYXIoIWjKf+dkaj/TkxMKtVhsXIjKVqGmgHLvll3b5zF+EZcVG/sxcHg0khQ
ZHrJBh0dx0ubM2TpLhTt8JBL+I1Z2eJ+dXJdY4DgPfRi28z1Oz7eCmIPBMim7wFiSFh0LegfGJFY
b/EQ3riRyqALEJI138Nuoa1CEvPXZbBQo3WkBznfk8dB4PFq2lDc05ALPIajJnzPbeYDHTgydNhl
hyb2VEaAeUsMQ/nBZiHsKBT3sSFtZ1cj6ZHp2mbBBHAhuPcIAB1KRDJt8axbL1rfo7NKiUl6kc3d
5KoPbBH0zdiv/NoEhIDERCEaS57ELrzDCIqaL3KrPqp1K77yxbmoqx6/k9eZdvPUlY+1Pbp3+dgI
nyT0ijNMoN3J2Ii6G89wylLMvPZ6yTqXeLWpDn6KgTLCSgddmMoyXyvoeoUg0bRARdf3hkv1bbK9
Q9Y6D1MRMzKlow+goN/SF9tHua2o576PpztbcC/PRPPpcdpuuRq5YRYvcQQrMffr2MKfyJ18tzZN
Rt35qNyiexqeeSi6kjbaJtNFkFBbgjACOhbXInetoelfgTxMO7VKhuccqiFvjEnZEpj8ySWr3C7w
acOhn6CEa3r8gfCHh2O+tR7YOU3OiKK6upd2MxU7ozKtYw2iP/K8Hmd2mxAwo7HbPLhkFf1ZUZyr
bFM0+ZVHU14JmtEss+JdYa8Os0ZX12jna5aHbpcND3jh4hevs/jIWhXFLA2KILNw94lI3RSISlnx
1iIyRpocWRBluhtVYvC2Ddme9xY3yKvXJwpFDyRmGrayF9x2zXHppn5XGZV7NfiDs7Bn5U64yYsD
xlH1MfXIiFWhfelBDbD6nYdCO1hznpy8onK9Da7XDsZzxt660I2GxYydrYE5VZjFgTbQCq4ZF8qH
ubFW6dwzxN2qJZvY3TqtU3BRTUqQqIncdIpUXoZWFa+842qWaHJqjypJAjvOm+u8DurFoMM8cGFg
0FXO28CcInXWBauLlD5dILWbUZgKS1sn/zKEWX1B5r35e41bOfkQT8zZ4OwONUkVCqSXzgpsFqHP
DXGJh9QriNwBCQtbr3NPXax/KJ78mWV18kZIAF1xwSkjTOu5Ni0FDrAofNz442bUOOfWpYufyX1u
ZyP/iG2JYNpZW4KhA+0B6+gb2fK2jItHIXSjB45DBAFj8WY01H1BQDMkPdV+JcScgP4rTUDfar4b
dVk3iICLyYYz1u5L2K1hIabiWmv2pU6G+lStvQwrAlzoF/hAB39KcQ2HQqvWS7IMcQhq7Ad53ycE
AK5S3C8yAgGbyRhJDyNPBTizYDRxt4YHa3W3ywwizmAil6GPGWFKJeg3vSieFN1uAgPYwwdMM1Cc
met89Vr/IEftJ8AXvIgsVTzFea9hhwedBT1/LlTn4C3xempV9GjHgJuSrNgKPHmY6iLm7GzbEFAa
NuxkJLc8L9Ue/8TeunVK5bb2nE1LwY6oo8Qgs2+NOMIjrn1b0alUOY9le2iG+dFcU0F3e0pX9XiD
3uTrDyDYpj8YsnmM3XlE1F95rePKWAJsQGNoMfuCARdVRLyw2vSK+z1O9DfMmvG72lnGHS0q0GRd
69ppA+8r63ulV+zBVykIL2Ttkahnc5Sd/uVUk8+94AeoVUZGQqItTSFi2rltzChutmaYdWj8o2un
W24szoNGdoAupCmPVG6PdzTQx/e4ew89v3Qma3D1bMcWFvHo9bxFNTfBYDeTMtFy7WK0+fNctPZD
PKdy21JRhrkNt8WDTGXjs8rcOLjMLRvKkskj/aR0wg6Evb4M4Plvl03G5rvGGRIf9f2otw26UbLr
9KrcpIp6R6n83Vqy+ksHAaCfRXhbffQllWKrmJ8mIe9bbbgbWOdyW8OpYa/wQAYceEQgC+6AMiH1
wMfccvF4g7fILLRJzDunOnfdk111NWYBNsOLAzAIVPRKBrQufq+x/Xd0738a/Gz9lmn7x4Pf65cY
/g8WkIRJ5y9WLOP3r/xz7nN+I7pngwsFacacdgvS/QGwc0HRWXBo4P7+8qXe0n1/ulEJ8rFFVDFI
eUS37Rvj9E83qvPbrawQs6oN+xETtPevTH7AMv5u8oOL6MAdvjF5tV9usb9Ofsli0vaWU2ovaDk/
Ei+yMDpwPTxijDFR1QfwA4U0tAehKRvKm4EkZTNyu6pNuyLtFYLbOKCink7nR8/l73hAa17IzJRb
AJQ31hBbMggxsMCkXQ0FO/PU2ouY7W4kcxkDflcgMoCTs0rWHIVlB6O3FAGdJPOui81D7RaSgWtJ
ethibvLMgcB9eLRuyRM7B8E9vZCCiCFBx2J5Xodx5eNIJIFlMx5+M5fXhMXYYWhqpjTAX1M4cFcY
fYAS3YNFA8iJL+FS2asOaf5GuWZxm4sAhW7a9QaI+nVa6s0sDPV17fvxmBvq8gR6yIiWXqT3OosD
Tvz19pPjAhChXtkAyCkIjGznZiNPp6V6TFLLinRjbjlW+GOCH9oRQsAz9wxrk7jDeHbNJXLHcvAV
QsRBwt0et3pmDo8FrtV7/J2A10wmi01j96YGW1/yE5eusmJ1ib2N64yQ3ln2beylKwO+5wJ9bYDW
0LBk1+FPYHAxXmVRtDuNAc4hsLHVZHqX0Fc3BDoLmDJw4CyhB08mGalkNU8Dy2WaIWpIFq7N+iCu
SPRN9fBsiiXPN6AKtFBhMeGb+WJw8Iva4vdhydPq6rshV9+5qGNI5mcJi3h4ietFPXhT/7wUi8ko
qNYfNzbpQUvxXFSLmwZWgVNGG6ygzJPkQZhw+oPRacoznP7uUtZ4o3mVq9TZtFVjU9sn7PvCINup
QER8j/tYvy5dk4cWEvZpWdsvdqcJ+Y5ltcO4yxKsf7k4zB5U8NymB8DVZmZXnp2lZseBrJX4qhnD
G/my2rcGp9hzwMasCga1HK8zlX3dt55tNkGOjqsMk8TVrlrrmCed8VhAJglAgcmTJUSHCWCseMkm
bDlnBqyPiTXkRWl1JdQn9cusqw9nmrisI5t3MIpMSYEdYj/3dNTUql/cdyL38mlVbo+iMS5Dm0ij
9NdKyopot7TyCGdhXfplPU0fabI2aqAt6CAYtDqC7sWNdbLyWw4th1aIrBajCo51xXFG9vzUdvBz
uOgt8XVs9fvJ0t5X4b2raILYebywd9QKm4KdQecy2Sn32xHJeasmxGOpXXmC+/yl6pJFD57qNmS7
o+4sRgL3Li0JMBKBoYQvtfVdwsn4wL9AkYch0ovosiM+/YnKdfxNvJnNdPZlIib9LDyxJls3psGH
NUT7XmUKQzO+QZxTKqFFRcb3XKibTd8V7XkZjTEQt4StVL0tg3+6J4k7dlediiIiKGyVCevIJT8W
BrWEYSZaOFmz2lhnYRlx6BhNuk9ZPoddiyHBdhQl0NjuvoIzXKzNsGJNdZRdMoh0W4BPA5inK5EV
M+p46jJF9Y1Dk9Aj/wZFEjQPE84R3l9k1oD7bqVccoODAlt1n1vXlGqKsLW53dq4z/GAFUC5gPiR
5zVoHsVxvR0h5vmjViVn9lfg/WW+rk8d2L+9Nbj9eeZ+QzFNkMryKNUiCaoS4/gmSxo3xB9bRXl7
tJf5DQ3DDppe6PuZi3Jo8beOLBqas1YaXYY4rzAyUG6rq4HFRO3sC4ZNTqq+uxpebzxRrIdHxqZC
PrU04k9Luy7bWIkbh36JonhHNJf0pTlAEE28dxwQH2DP8k06SnysluP1kY5kiZQ0Xso1WX7KFLkw
HR0nSq2ELTT8AbmdY/Gd5BVDvMOcsElt2I6NrhJcrJbSb5obhbKUHzxY7AjHJQ6ftSMGeAP6r+Ry
psn24UMM33VMqWXomI44AQH0ojHRHhPHdneGUoH8VZ0WbKSbb8FFVJuU9JhoXXWj8YANQRguXC6V
ccetSd2ry013o8Nvb0/mjPLkqkd7oGSDJ7YbiVbV0c81DzKyw8ZaL7GjcV1zROJsp9bDrBn32U8Q
zEy8Czr7pmo5eyeNtKpn6N2+8xghNnlC9lGdjfse5ijSpI7ljY/oOW2T7JJxxfQLKm98wMdeYOmZ
doAtEUeT7I5zVXWkQGbxw2r6mTx7S5dEWVJjaxgUqpFG2ver9+l6Q7VPrP5H54Hok8X0WVUQXVRt
0XCr8LjR+nTv9iLZyak0gip2L6MWPwww1i5GpdcbV47WdaK8jt2CYOTJH6QqlOuU5vczr+shni2d
T2N5SZxqjWa74DY7k+ZgRYfcG1ksyQOTMi2oJqMc/N6cl2cg/stmkryuD53Ein2AJ7OwsqNKpgl1
npzcYbPZoARMNRYEOjrIFhXKnbuqIa2f7fpYgWpR3iahz0uQOY67ogQK3aeyviakggmvLM3QGTRt
2eE4fcRS67AEGleuMoL8/2UstJ63lYXkpoOaaTYqtq+vBbuMxaJt7e70Ricm3VLX9Wq0cn7FBjEf
nAFXDgYEKlcXZRpweTmz7WtLMR5Uu5g4+v+TvTNbrhPZtugXcQISSOB1952abbXWCyHJMn2ftF9/
B666J2zJR751nu9DOaoqbKc2G5Jca805ZppzDbpQwZHUJ3jU7JjoweQzCK0YdGuLAA6Vkbmw6Qp+
cac2OmQ6syNAY2tK5n4zCjf4xsRG2zaqt6+b0a3Q01bGxpwF6IssZ3tNKpMLREdn2IR6ENxbCFVW
TpwhEoYYw6EjM61dVE+oRfSJAqYvWqOn3DOnHm1daTIhbLNwrQRTP+S5Y+vR4Yk7fWNT/qI1HEOX
6ZnTYnpMiB4bUYiSIuM2XbvXw7E9ImbR9lpVSQ5+2I4S+seWd2XYmlTLQk1VtKHQJVTMBVq7Cs1W
Ettb6V8bEpYI7oj1+OyGdfWF8KQeM7gckS7RBkV66KN6ZRqxm4xwQO2dDB2pl2PtzEirUT2knuet
fEBRpyyeQ1rRjI6PkxlZG9nYCCF8CLMRATgwKXOgilUS+SgFzG5HvAQRK1oE+AZZWnZpjZJ8Pk5A
FTWoRINuRZb+QP8kXgalDjsraE03QRNg5ShsEqXTOlPqkc17oi3UyCPxaC+WgxWQQkunf855C+BF
Ai934dVJiCQcMTiSbVsslZJIli0ZZld51bikeSVhu2ZqfFHaPU2rPlOnvmWQK0MXd3duUhM3ad0m
axR5syqLjoTHl0b4B1qfVZpb4zfyuMMnjzP3nRilc/StMJfLOS4Ehw9HsxVyzcC7yKA5LykFH1Vm
Ng9k5BKGFdjWBqZDsBSDre9rMU6MLONYfjUJ2uqXjYsxPDIRA2Sp8C5SeJRvAuApYYWo2dlPo0PE
sHw9wjB+7DqMCyAmM8ffkFYSuitF1xKeV0YAVa7QnxqFSa3cg0AiIQH/BrMjbwDLaw9dd5ycrqf/
NquiHZCj8J0HsBUoeQoSl57pmKFzYjKLVi4q6NaXRlmvK9GBxCmGCLWIqtaQe5DYdrrzTeRiOJWE
11y61VTelDP4bcl+Hn+HAtbcermePgaYEoKVPcbeoRgD/xA5KUKZ0q82DvfrUa8CCWJT0bHXy2Iv
Jp0FJqIbDMcq1yMkBM7+MKFs228Js1IgJJI0yze9LO0tWav5ftA5i5dMSW5RsZsbTa/XqqxirG01
iK046y5jECpHNgmM0FnIw+J0MwiTnc9M8MGHWoXLZYYdjxYijWXS4e0oMgQxCXqmYxlxRkkzveIA
BXorTKQ9ofoIezogrfzeYTL9JrMhdJdl6g0X+DsGc9PXVrH5UdT+f/3/h/qf0BUP4+Z/rv+vkvSZ
Y9svpf/ff+jv0t+z/gVMkntPmAZeTyA+/y79/4qVkBSAjsD9hGL236W/OWdH/DQL/t+y3wSCzziG
0BFLzH/un+VG2MavZT/hFUwshecRxEO/2JjxmT8PfOsucfNBGtXBom+2MlGjqrBTALqVe7bDPCz2
toe/csHxdyLToSYb/I78Q6xFjhS0BAathhPNKcyL/C2NZrIEQcKlRxexe3ytZA5Yso6cr/Yk80No
BLh4+lisPI3AmgoUYXaAigymNfGAhDHDPcVlpeFDDcvigmekJGp8NFDd0OsNplAglccj5H3tohGN
LShNwoJUNbIv9QNphSPDc7jd82BSFGRfmD9c515QutFzN5vR2x++9KIu8GqWMwjoRD5ZqBgg8YyR
RK4nEcdXHEau2V+moQV2aQMvdyovCwhO9HGHpnaWTj4SH76DKW3WwxpVoA7JPSecA7IhTDO0UKuk
hdt46QpM6P3CT7mevKbGrCXpy7c9vacaZsK+NELf0F/7Pm36aZ2Ekc1Jk2gxmzlXHhcIjLMWpSX0
nZYSeMFYASnNoDwLAnLoTpUFCj0urYkpcxegFa3R6YROghqwLab4G5l6Y2MnS5UFow1ZA9w6jU2r
C7YiGfz60smUtteR417rUBwXE4pbVC0W+3IT5vtQ07ptgCz7hrMM5wJkOhNd+bw/Gyl+CumV4zPM
SgDoJAozohoZ4eGw33RulpyYypjbglkBKlPS6ZK8q9SiygtJNzlt9243YNZHH5tlOQ1wGQZXtMhQ
0IfpsJJWkKwsxaktpue6wy7hn+usz5hfaAoojs9watK68iqN5R16reBskil4jTLLOYPP675i7B1W
4KBQ1pbhcOZ+KAj+LKJ7GMb+dSqKEeJeqYll32IR8YlrXKGRci49L/HvQ1A+uyGU2pVGpJBaQEih
oHBq8+RLP8UXSK9/ZYDbHO/LWVxKJK68q6SR3zATZPSGXikgPTFG7LaEvOkMy4KQpn1e0x5ceOhk
OYHnat8zZN/2aRLcm2VhHr0JViGEJru/RbSDSZqXsh+vWlCw343e4tSFjxikEOGg+Rrx0gQyQ9jX
dcRQvu7t2xjieBO3lglIcnBOBgnLwSKOpjSnImm7K6KsxRHSQrGzLCo3FTOGWLRpU5/DVOb3NZKl
bYcQ76UX4YNRwfJRqese+Kaz9Vgi2h4pmS4mQrrPPtKOA2LH+jYwzOmxNacMTW0/iNe4qPWjNuWE
RFaV6Rz6dPA2Vly+EVPg7wyblytDGZLXGCTdMBdqH3UZpw8jk7gHs1fRTNJ1k4eKvBqUiDxhUlP1
VndA4KGrVZuohO5aIBHL3CjdQueEWeLl9qEfkCzS3SHYGZ2qp4FsiRjb2QTQLKD6Rte5Hw9Q18uh
XsKZMLmLUVeGwMSonJXWrPCdjOuib6Gn+JAxuS4KlmM6u150hH5Nfyh0L19BgBT3lqOZdOvru2iq
b+JSc74NNmRgzoOdTi5cj2kWB/4U3+JEt44ZIJWTrmiFSIbOKycK9p7VOBeM2Csejba5mcBhrggy
Ll5lq6N/7Kfi2vS96aWakWALA284h3tGdkEcWHdBiHlHVshiF31WocebvODCEkb7VaGayyFOLglg
R5KcGMa0jIf6QCsoeG7MMHpLMcwsm6460a/p5zPasKJchyVJ0B2VskOc4tD340kMlP0WIj/E3Urg
10ksxicGEcubujA0ghN1tzgnMe2tZakMAvZaEiK7JiIWG3uqTp2f9fGwE6EavhS9RQBdEvTmDaNC
9yXpM4bXbdSSBuzOIbqcwMcvluYTp0lU5TNSuuLoSb9GDK4M9rlWhycQ4AhGYeiGlC69RXrqnDw8
GtSmDnmd44KzO/m5JgmTNEvDfZG50FvK0WBYA4/ksomahFvULpZKH14xXuRfjF7O5AC/WfKXkqIY
wwkn9tPbqsoaTugJcGrgsn+1itr+XmjWN/Bz4mQ4BGksx4ohbOrF64qkOB5ycJOwT90Lz0zQdegY
uBbx9BrOI8BKT5kaDcNdodc3KPf0pUvtzQwd9VOEtGETMS/Y6tHkMRSrC063Ah4nWpdmF6B8SpMu
QNIZ+as6rw0CjWxrG1Nmb3jeX+Mpd79UAsN/iJz/NnAMdpCwLg99nEBpr307vbALYh/sJu/gc+vB
DlYdFj+Z4U+0oGKduXOzVa57/XVEEOK3akB/shClkXLssdz7QNJ45yckrwEOK5VzaZeUPHZ2nfka
HhExFnsjV5TgjT6sqOSjE3NnZyHzvNiqdmjR5wzqq6iJEEndgqG7kzypxniJK5xBdIenE35EZtSy
6cNryyUBJW+KZEWuoViO5tB8N8wuWbc0NG9i4KnrziLcuQio0yxilDFQa/5NhJDjUuqO2vaeWfFT
ANwlm8E01vHEXH5BKAgOvjrU9j3ZuxG+HjvHdEqj+wnKGkP43k2+4U+mwpkY+LLtPYVu+lYnUbOH
3zRnGCdkItj8m09jazHattwxFKZZRMbiqosQpBJrbpxg28avXuzCcUpDDcVBDlS18dNzrFKTINs4
2pQqrvYtB5J1S7zLzrSKmXfHyUvrC3ubiBC5TVag+00HaIf4r7WVTrwrGmR656bT5K/K7iOsrWQ0
twHmnjGUu74z8ezZF5OFui63MmrzEvVVYdivlV6eW3h9THqRagPJRkSjM78xtUcjwowQhoR3RNAX
FzKlzEn04tIp67Mzu6oapFw9mgkdHOlKD/MvLnz+A5KkYAO2BMefxzxZRrkAxxYemAUjabHSCzPT
NBQVQ79NZevtrDGmj2BmZy3Jr1GAhhuV4Xmb8LYskcqdva41VkmUpPQ+sB6oqcxXFt1MxK4teQOd
iTVBc8wrDfk57WRcz8oS0Q6VLsnRtvFW+VJbU99li4hgXTpIFGbEWWCcICDw3AvDe42ykVBYjdsP
68lOQl05Sw2XgqeQ+3b2jEfyynY/ZLVH4lCgLYJocg+ZGs9pZD8BQrz7/1rq/4K0oJ1qfSqivSBC
9e1nhM/ff+LvQkrKf3mmtFHG0zom+PGnQsox/qW7uoPacGb2/MJCdf7FuZt3F0lPyDsEQV//O0K1
yPRj3mkTcWX8mKE6/2SE+mGAOqtbdP4eD6yqhLbxayU1egx9FdlxO0wHo8ctybDq6qfK8m+97ucJ
YKSfUfsZBJqhjDXeLeH3baoFdEoBV5tIx91ZO8NEjkv67/r1v1hl/qA/aYBr3xsGO2QVJ39qtKdi
eFP2XyDg/5h0+/Fa/fpB3qGPQBRYOdlVRJlN7DXnETPK9PL5p5j/il8DvoSnA1UiRdczXOG8W0IO
qcg7DdNOz2tl0WlesIwAAdE/39qhlf0hIfXDB3Ln1X5gUdBuyzno8edr5gz2oOzCqXH6BvSSG36J
aBOv06BMV59/sN8tBUiFUElUrrb1Pg1Wb2Q5iMHgg4VucDvEFigQJpAXuuqSv3T8//Fr+phaRkSl
cGZZOdQXJAi/fiojsWFz03be5fijTkmqkp3EVQSnexpANQ3Zlun0+E/vDS7l3IowgdBQ871fFOaR
IbQCLt2YcBWFxS8SfObC1/jl80v5IeZuXorgEMAd8MAo5n/9fEyMy6ksNVR6Y4jPKPUBwmmVG+8J
DBhgGdfVNWdIZqjpFF606TD8Yf35rnh/j6LpZ9sit4St6d1dMwZWSZpS0OzcTGPWlPMBZdXfff4h
5w/xfhFTzLwewGU6vcZfP+RgYEBWHvFDSlXG1ulD8CmBY/qXqdAhPwEEQyvrDeuipoX7+dK/u39M
gNVCR/Exa1t+XZqc0sEIhEmyB6y8dWnaippUw5bkaDrMdxM1xGIMkdN9vixdtI9Pv4GYhQ8reCkY
xvvA4hmEGQdzlrWt5fUrkT84eCO9F2unZ9ex/ST9AsrRP+gpTmQaG+AsG5OvICbjaBy6fhuVdX0v
QlR9y2hq4lVNiKmws86mZCI2wQNPvGE8CY1M4YYFEcw5lDk4+v+sjcHruOSXx058bCQJjW5RPmVu
uUKv1azTwuh2bVwvbXjG+kLzDEYlJBVcpCWCx6RicigjaiBZE+UR6qlzxNwrv2qZQ6peaI/hhV5p
8pgG6bicwGisQ83uyCHLWm5UkixWU5u0p9bDbgt5OV2FJWfp2Klepcicgx9l5trVGCo0zpRtLcHE
NBHqbshH69z7HLm01knXhVnHeyujoE1bw9o0CXuog1nrwtUpLWITJhCbUPfFRFMAW9tVJ2xUlNAc
6ccF0AXjgqA2XoVYq5YBctqzH3f9K1PJ8dxNJkHf0h+4DbqY9aLprYce+Qjhugbj5qXTneylba76
yXir6wFBr91Y6rtGYRYSTJuqe09EbsjYUVnnjkkAyEcuMIPoi4IKHaiNQiEuRyREWekrlB2+SYql
FWRr3yZmhV6GQTggwg5QTbF2SV39pgiHWfSjmolNw501iTcv9+yvg7BR9bVaBERviJkOV1ySOuRB
ynvrbULTTCBjX01AQNkx4pShIdCISd23On9fNvBzYLBIDplnN/fRfOvj5HaOmdsyCsp6n8lSbWxb
qp9zn4p4H+SoGUhNqDc9gafbAsgaPQXY29B1R5+IwFEneSx1g4M9WoKZmWQBMc2xXTH1T+YmOyjg
HRlvU3tDEje/ueYsjkk3gl8VjIw8Uz85uOy9C+If2nXnedaV63E5gWcZPoqTUqwwpziXiuyaeB8L
CW4urSISRxkH4UqsfXQcOO7PYxCBboc3wfwDzeQVPsF4GxIiszWs2n9BbW563CWafyl6Dz9jEjoO
mgEjbxex71tXY1iLFZ5CucSjaR3AE1enCtvLF0bk3Z72orz2NZOZaBma1w6KiFNv2feoYvGnOyFV
72B3+q4NKyngFSk6BaAOhiUdXP9FDTMeuewRpJp0pbcF483vVpy437WA6OFGa8AQM8d/CbEgrYOW
TirKM1dfa+i6F+Ssz9fD1xO5MqYBjFbDlWy6IV2HzAp3ZP6MOzTa4pQGgXWr09Mi/8HFD2RqtrF1
nbzeop7qH13hd0/o5cOznlU6RaNI5VwSR0ugXJ0JPslwX42kUYeK4uWyNYf+uTbNHANv4F0NxmTe
pp6Chdg0AL6HCrdUL+AeUhRPm6Cs3es4qvNnIPj9GTfUcD0AWbockB2d8NWPF6Qg2cekNPOtUdnd
EmCjvEGxxtBuGqdd1WtuR/SaYIHKmDevVPjqXE+4ORaT7icwsqW0VzTDcSv7vQ5OVaJqCdMivKFF
GOOQkM3O6NiEEi1rttwa9mogwJYpatlsmU0F2aopCW/lQGmtCcqriEQiWHBBklJ4O4nMDxYBYjes
jX4I18gD5i6cfDrw0wa3gtD5A33l6mjHSCRS20cMHctcjxd2Fnt7JI32pmCQuYKI7u3txis2Ci/a
utQDbVuHSUQ7QZrcE8i+gThBS14zWa73GsoFPga+iY0f+tra8Vuf7Csd0kTnK67DUHDAEdAbr3MO
AS/gDckOIGjmnBaWuw3JB1oqdoGnKPIIZUHUslMi7t4cHSEAlnn7KHIj3/ZFRKfa1eLyuQEI/qKc
fKZfMin53nhtSgjr0F95hg5aZf7tIpc2gA2cn+MQ4ESebKe/6qd4wDUwQoVyk2Jccw9PXF1Fgw73
FF7neUnsWwlHh8bCzz8iRAT9ouZAAtU8OIPCpGqH/FarNjVc9XK8yMsgXmKYEV+sfPC/xlZY3HdR
BvvZa/Mt+Bt/jaRP512tE8sKLnypDy1BU0X77Hqm2rtIQAgMaWN75foJBOR+BuQSg3LpKVhTixzq
w7oGd3KBOae7MLSZEjIaxbAD6QUg2i0N3MfgTAKcu112iBtjSBZOIRUNI/ROMOiQyy30QU47L0rk
jTE0+qNquukcWQ1fXUkDeGmXBDk6vcT/AdCDZWFa+4cBzQKGKvr6hVNpt2Uk+36hIZtau+YEwdgx
a0LLzPCbZ/C7E0YIN1kt7aNvFCRxyqZZwXHp5qdfc7cUokBt8Mzd9x5z7Dyv5I1XzQ0Hq0ZVplS+
DRKYLvX8skOjgP46dobrHhXZ2jQ6j4xfjIEw3oZrsx6tZyOr0nVecoPTWEvIzPCjpaMT35xZev4W
8w7fC6b5t02CupwbKbjG/BRcqbj1bnJmyUtpodWP6jLfujBCHxW1KDSHSPintM85ijdZjpbf14Zr
RabGedL07q3Lfe0OmKC/nBRSlpWryb+/p0QN/vcRedt6sEw8H1ZpXNpRqqHqS9hkzGQ8xKlo15o9
RF/ztsH1WXQDM+7WfjDb0Xroas16iO1yvORNBe+1CrXVGEXaSiutcOfAdJ0TX+svRZjla/RV2VpL
TIim81VXdhauisaFZ53oG52OIS++Jj7S/zVQpgEKz9upXxbciBs67PrRqaCY5bOXLhsVWfIVcJuB
Nh4PMWbMQyvG9Mp3jWBvZCHGpx/38uQa09nTLChZNCeOkxsNl3TRZpqqQ/idpTryiSG3XulVnO0R
zslHz/e7rfJ1y164ES9DfbL4+qdqukiaYkKj33iE/XpmttTHJGQLNIwvoRa9MBAaLtkUxr0o/fyK
IAPkSYXdBgtGJ+O9PhS2vcgRnoLJGen6GQl+SQ9QQJs48ZWZhNqmNUUCTS9DSdpPw7UBBAkHXTlc
VU7Dqxtuhdo6mL9MZHWZk6yEURMLTVirt+bd1O3pdqL28a2mvEAtB3QW8Hxx2xK6t2nZcDgD5U5z
NCyhrqqAiWrdSsaqYToxjjAAavs/fP14KZDR5Npto+tFvXSzjhOzZeIppau61IOGR1PZ4Begf4C1
crsK2U3Z5Vtl5Om93nI7ZeXEsdqLjBc9QNdmZRUzlr7XX0bPFS1KscKEJ9QAAWp4MCMU84dp6Kdz
nTjOAYHYuHbVWO/dURCeZI5dCejHk92wUB1OUXrE5nTWYdSFC81M0e/5/MctQxxo+Z4fdqeWkI3l
bCq9pg0MT7eYmD81RmxtI92c9gw75bavou38ia6ccBDLybPDS1y4uJ7aKLshCYQ+sxvn66n80cot
YGKaNjzDMZ9BiyKvbszOHFOijrVj4HfXbYk+tbAqsjhi7c2tlLMxLAIAWphSSGr8Ex8jQS5fsHPa
QVNvXLfuCfQKxNb3ow6ooK/gFtt1S8ae7qw5IYaHcrIJX8NILcoIaUgjs1cn116byb7Cn2VuxNAT
Am0a1d4NHQHKILrtixAqqAsLjN0KQoLWLQ0dH29AoMyGmdsjcd/1UsVzLHGEB2gFojlYJCjNVrrL
ODi3cdekDtgEEElA0BatkBY7dn4xlP5FmYcBEpUAhGWU4klDaNVuJ+ZsTwGKwV0yGCmTyXbo1qSS
FTclhFTIVIGOBSoT4TGMZXkN87h81ALQabzVYe+h7n0tO0fOgWXWwJwA/HrbjdNBRB4ES1iHOy0k
CGRVBJXFkKCeruNA1jeIJZN1l7XOuByG2Y8Gwn49wBHFOhTiC/KmeAOojm6cnkaHIGaIsDAU3Kh6
yo4Gs+4dSjfbq1d9EZiostx2SJJjk79wvDe+khLnXhheiw6sFnZx7qoYphF5QP21PzH2UCP2wljD
I6XARK9ElpEjkxDdjCKh5ltcDb79YoUWxKAunEbiCFV8zm1FADIJaF9lzfkKxFAoLkfUml/R3DkH
xFL5gz86RD9XeWve6/MbUhoZgAtY/rshz9tjGLnWRYj98AG1lb0bVNUfUjvojr02Jq/4HHAKhQZf
LsACdNJOmX3LGkdfdtKwnpsmLgSPSOkcjERYJzzRdFc0CuzF2OVgVaIGmeioKevOzHEwJ75tEJsN
O+ey0Ma3pHPcR1E4+Vr3JhfedzohH0xjhOkMxDjjTbwKQwLvFq029CtJVsQxjtN4F5ddShyUw5Ao
5W17GKkqVkVoTrBJ3FVARtGqibJbzN+PQ45SImCXX9CzdVe5h2g0McoHohjNVSJTuhfwC6oWdpcH
ZNOT2S0zrOKkplTsmXlxlFoH2egHTNGS0m21nUn0dLajXJLa26jStlz0tb03WuneKw02C3Wnu6WK
ARKrRf5damqK/AsnZVpRx8+DYRZ3cZVUj2VbDs621OzRWES4CJJtV2DhXyQJRxqys/MzMqA+R30Y
DU8oZQRmWHwNB/yGb8yYepzL7pza7eZHk5Pta14Stzz6TrMir+5yKmAC4RXX0q1KHBJ7+KpOSVcy
jvZQpl/SCAwuGWvDsLEgtK5d164uIImidqxjAUjW+aZy7P8t7zQPFy5xhsjlpoNXYDBLdJoMVpCG
90PdmLy4GHahu/fPTWkWL7TBnixyIZ8sTM1TKxpr40isZgDgDSI2Jnb2UjPRvbbpDQQDJLAhRoAv
tk7GA1jjZiPDVt9MHUx4mzt+p5FXt2Wy5JxEIkc2l7ol+iPzqE1jEbzAsWwwlugkYphasHGDwbml
1OF9EnjZk585Osk+3gOB1f1RLw2BWIUsqWqo1A2SzW+ECzHfo6n1EgDD3XRJTy5DY47xhedN/bar
Ha5Y4bpbCEqzLdbjopi+84CpxbqNOqLt4pYcblF74QK2ardkhOZtbFJ4FDSIa2qQezbk5GooJ3lA
78oQvFcS8HLuPxdeMpEe1Lu0CcGiwkeaUDijlVwIkkl2Awkfy6Dr8y851nBOuEAVs0ztlTtmZ5+8
3mun0oOVjKW4JBXR/G4EhGIUOPrXNYrog59DYARWG55SaAE3Vhl7Oea/ydfarzHDREJcm23Gdrvu
SpJzJzXoZ1xXcpf2JfJElRTbsTPTG8WOOzO+yrWHKGFL/jdZL7jQB0eXBzMoxq3q66fQy50dji/e
WBwED2ykGnZlrztxlEO7YWXBZRNUCeffIv/ewu3F7aXKF7OKy6+Nq9qKEqAKk5dCj2P9aJStf3T7
WbOiRT03WyNuW6ENsMLQQ3kEUtUB/CjgqsPCxJJub6qcNjLT99q7zMc6vc0zROREkcIaQbQL98rL
bqVoYH0rhpATR5W6MuuDPvWvGKqyA2ywjJG0TZFUdViFjSTewyZg7NsYO02I+MDzbz86mbzPAs7G
lk9CPadCpPiR+9qIqF0VqDNgiPF+Hft+B/Ly2aEEGeLphCADzFgKpd+hTaS1rvFqIfI8WgVcbFmZ
NFIgpVwFvrHroIh/D6VpX9u6Js7N4H2vBku7D3j07oRwmH3bRG9GC68eSJ9z4S8TWFBsdW9o1yKq
8pVUAUA/yNaXnzdCP3ZBES9aOi9oWtyC5Opf+69m48nCiei/khiUHoysu5MedX8gqW49h0b+58v9
bjJhMmzRLYSMrmG+6zQHdaUbmjuyXKPs20pUWyqAYV35jv6HcYsxd44/NLU9W1gcw12gOe87y+SX
/dXUllPbvzY/mvSj334jtgFHeZMaF/SV9K3EO/AcEi+3UxAd/ovuPQGKEhiTKSz3w/TAMdXUB3q9
Awline22oKUX0Cf95xeVr3DuYSMHFT863T9N46zBB4ybMYP5MQ6BFkk/0kNyTp5s+Yfv73fjCAsG
zQz/Nxkxzt/vT0uRL553I0zHXQ99AsVH8STd4unzj/OnNd6NlCJbCQiB3COGUBcTJE3Lzc6fL/Hb
m4P7z+DL4fZwPtwcSDD6Wqh6V/ICuwhaXRxEkdMt7/roEVUjt2TewdOr6bWWZqCT/Gb+abTz8dED
nmTTR+X5Q1z7fgBh2WVraoWHbBvLCURjJXEBJdUp1RCAIDPKV59/6I/XlfUcFzOEsIXhvH/2AKfr
Ljq9apflA7uUHM9OaDh/2E8+PuAmM3RIVPR3SI+Y8yl+vkE8LJlTnaQV2QzBjFHDrV6U3YmAhOgP
t+JvVuJDuGRQoHaegVjvVmoiGDKjW+zY2lANabMN2bkt6/j+88v2m68JJb/QDb4rdi5rnmD9dMvL
MkuwuxGMMkU6ienPmguzNMmXUeUfPl9JfBw2Qtb/aal3w0YKVelnkqXazqN7l1sBOmNHEQ6PBGZd
dfl0N9oMpm2aoGijLVp8el35X4FkgBaZhAIj69AlbKils9qkC5ZZU3Kw3bg8KBwue9CE04Wfchi0
qhxxJ2nzaw5X5LILon4OTpcOl33R0sbCM5wuqbXjBYDY6Q8f1HonKbd+jDJp7us8AEju3k/90jmu
wCNKbTc1oXrwshztYOd+GaWMnrNp5sqnYCPq1P9aD3NkTgLADwbrXkrsqfAZlsYsDhPtXeZzOlKw
8vMi+1L2yE99qsusSIAGJbPXB9MK6tYYyA7WbrzhnXAO6HPb5WAV1o4BV79SyhUEJiTxijreOSXI
ivmCPZDt7NcrL4Dn6gTDyuLt43G1sH8tiP7UXxy/z//w0vo4DbWgyOGvZ6hOfs/7R1RWTaVGWeU7
GuLP1aCeXQiZlqkhti/WJHYX//jNYc1OAXQivKMY/757WsFT5hWu53ynqnC+sJe9SPa9yvef39gf
72uWQSPA3Q3yQP5Ayv30CFn4+FHBe/mOccm5LKOa7piLxvKO49YFpdcSQ9RTUOenz5c1f78uWxFX
lOdXvj8ClFmF+9HOdxn66sdwIA2PXE7tzEhXTzG8epxPQfr4a5V0FRYq2mFam9dM2EW3t5ln2XGv
7U29JT2RCJolrnr8cmREoG7grObFL7bRFYt+oOmVOBOgYAL4tlHnTKCN/BuRWEhHJxtgm4rx9yJc
C9YxPw8omvKN6aZxHbspKXqgnDbIlvj/GTCvsFExWjTQ7pVp/+mr+LhrWgaWEQNHB/NR3Ca/7maR
3thZnnQ5CQHPwHZn3LG+TQywup9f+48vm1/WmePTft41u7LL0gIAwA5Wg77MQ9kuM/JCPl/k49Y8
L+Kw/5NCZMjZGvPzInoFSKUC4bzjZOUuR5sED108FAncl7AZ/6Cs+u1iriANg1eo/kEJIuuSBjQQ
GzpNMltA4sSHXW7odTI1UNEfLt/vNgIAHOjUZl0aU6pfP1k6jqaM6RdA6K3PonEwk/rjA5iaNxWh
UArlH66k8bv7wuH46FkWgiEcHr8uODVlyvUFCRwPaNqjSRgHd6r7veCFsypMLdxZZTWLTD3zS4QV
cjcGjO+wi5AwMmttPSIk7hyG3wwi/QAU2eff9G9/PDZEQxeeQ8XybqPqcYFr5N1mu74q30wvuA9F
d/PDpv5frIPpmpEuEq0PSpim08YQxFy2axoYR2OqnnMMvdju69vPF/ooueEZ5Mvl/Dn/4rx7Dk1S
OW2fLiMOoZ0RNjRz+/xcF/Yhdo2rtKhus9T7i8/zH6Vav7uBf1rSffdIxhNxFQW21FnhvQ3a4s1D
Ihz48lAX3R9Ogebv7l/0e5wEgQdyEny3lupdq5wGB/yEEuOTCsvvPfkES9ITXEy9cbDUSo2AX3Zk
TIrzVE0z5h5kTXuLvIcHkJPhg18RRNwKZnPoN5ioh6q+CSYPnnae4s/1G3cDXMC9d212TfTkDa0B
rYHzmWRg8gvxXe9BaDhowIdSh9fbXiK8K0lFLd4it+vBiJjRus1GcVMyXliEmbD/cNd+vOKm8NAW
IUiFzCqc+Sr99N7zs44UrHrkmBNrzanD+rfnEDfsgpgEwjk2p9/907sKXKAzP8IeKlaelF8XrAqL
fBB4J+SYQGpjhpKtK2LdT9Is1dZ3A3WC/6ffYrgN/nBzfXxATVRqupSgF4l1eX8ar4Ox08JW5jta
1+NjJ3vjqWKGe0tEZvz2jz8koi2KC/qX/PNeEofWgR7S2PJW72omnVAJwGKXBGxrcV7vZZNE7rJB
NANJQDCI+3zx33xO2iQzuMlG8Yh27Ncr7CT/w96ZLEduZFn0X3oPGWbAF72JQIyckkwmmckNjDkQ
M+CYHMPX9wGlqkoG2WSretVmvVGVTEohMLj78+f3nhvBHMdgtW9DeIL1UN5GY4R8K52aDz6e11ey
lz2H4SEY9gSGgZdXoq/bRgyVfM/6cD9N5RCYPtBKHMTW7v17ev2Z0j1gnUHnjKryVZkkW0xGkeoZ
NEZP7JzLYYqVXg2D46L7d3++f7G3bmvhVWFlZYp1TmfyCIRnScw2t+UU1l6TE5QWsEfGuiWMr/3g
Gb51Z9hp2YdS5nLJ0/GA3ovKY5kONPs2trT7evZ/pqN1Gw3uBy2FN2Y83UJu63JrbOFOS+kC99RU
aoirLJljwyg3onJAmOTA9edSgfLGjvX+k3z7ioLOklj07Ke+XM2Wnl8tV6wNdcyEfKwm49ZqsnrV
x5gB4978oJ5+69XRR7Oemwhc8eSLdCiu3I5Qqb3W96yNCp9gdpW4+geXWUqNl407W3d0JK8W6QI8
zJNSRPn6mCT8p/dKM7VbzSvtA1lO2ub9p/fGAszg0qkdWZ1cluGXw4sUorFMU4MAR4uahe7tOk/7
J690r9O6QyTjz2trqj6YJc3XG1/ujYkDGDcWXgDfL68awnkSyFmzvXDI2h1ygnDWpczmC9KytQ1m
rXbVElBgUl/aWbwGgA8gqdW9XTfW0SFHG7Id6HLMk1PfCAhdIP8le/1ll1+T83OG1NX9IszB3UMj
cj749W++GF8svUzDp1A8eTHIjGL8zgxdTpzKTTqJ9KiNnF28/2Le/MqwSSCVF8SznY7ZwgZaUEZV
vi87L19VldrrmXHre91HTYi3PjPhLptfoHu0pF++CsfLrVLWJRPRKC3EaWF8GF193L5/N2/NQC4l
ALsGeuw8u5dXmVPdHGHqZwgCW2iUHsvU6PTdhvryOyivv98Uo4Z3oPPxon3gACcdJL9LXIWIMqMV
HP5cnl2TuNdFE96/f1dvDR6f0e7hsKG6O/2MxzYjSaFi8OB+8j9lC8HKCJ2fHKBW2yZy/B9DLtMD
otT2g6XqrTmPupLamcX3dQ+T4xA9tmyV7fEqX3Wl9jinuPTTO0loI5PMB1d764Oni8mGz6ZR/GrL
l3OPnivbbC8jme0K1/Fwi6Va8P7DJBT89YTHQ/RMliML19LJvCp6cyTerM72fj/od3BIq62GgWgV
psBiOW/3hi/gSKt1X3Xqqp7KjMwbz9rFPjrteZIuYpFUBkYd9pt88NFY9X36UbPaePPJezTMGZkW
qQQnw6UJW90ZioLVZrQ5+uvqR6MTFQ5MAnsSz7/viUNcezLmYLIkFiwbVHsg6u8hRqU1u7I7SmKk
DhwKCbCDGIZFzH28/yDfeI7oVChBPY9QYurDl2Mt9/gNyUi5DV/5p5wN6NESgTTuSlFNj+9f643H
AXOTge0sBhSq7pfXMo1J122/o7QPjZ865wekrOqP7cQO2hNlusEC1H1QYbwx6AzaWK7O1XRu8uQz
UU0+wburuL3U+RonkbY2UeJxNtnMK8uc6i91MyyG0FLt//69GpDOlgMmCsTTmdLWBBJiv632S4ew
dgcaZE1+jcsoWsXACeD0Rx+UNm+9SR4tXX3ToJltn7xJxsrQtXZd7TWdrMnJAKldkjl8PdS0AArg
Dx9c7401hxukhgJvgg/leYT+tlEjYMCOk4pHO6oIR5bd4GaFfBdYqNz/nUsJmCq+a+to6E8WBOnZ
SVeUbNEMUZWfnLwmpMLr3LOkN4wPpq+3vlGLAbXYChcH08k3qpC5ljON/n1b9Lc9217HqW/BiDSw
AOtrAou7v705YgITumk6hkkH+3QAGiPn52Y7l/vZJCdL94abpm8CSVv/gwu9MTFjFYJTZXGQbJti
eZ+/vS85D6g6idTY55FzH43jDtDJ7fsfvWO9npVfXONkuAktJWbK5hqYdIyVnSTy2Dqtc2P2bgiu
BfJBEukDNIeGmD64YV+qofEQAKK/6H0ChQajR+GMqXpd2SOqVvg/G3LRcjhaXXOcbTu+NgUYkHJS
4beQ5uKuaBFcsrsF9aeikDgIH/OVPo6fHIOMBBrPGB9mUSCgLA1gBQsBaqerOhRsoMboKs11qsMq
SVZlhr89Hr14B7h7OuQOsmtlxcWFAsIId07cJlXWrnnC0FU4+mlofnhyj+CYkNVhlpuwjx0MANlw
XtkkSC7pB9v3H+9b36ZYnLrUROxfTg9g4RG2LRZxPhU5H4iBMED62ffAA87YZN13Cdl471/wrSll
sWfgGPTYnZ2uXzI1oqnm6e2TWmiIY8CGEgk4AAggOx1y7SJMff+Kb9wiRx6L21hgxHm1HAl38uHD
W/keyKG9iRvCY0qIPGSMV+09yNV5jw7p+/vXfNZrnGye0N7AejbpXrIWnizTkQYV1vXzYu8Ws1jH
Q+9+tmNDwY+bnDMSxPI7CesgSG0kW886ZT/u8ruinzuYZKnYacOAZPaDH/XGrgdVAmXi0tD2Xi2W
0ejMBI/R7GznED2bRdApqjRr24bNEs3qEkcIuEHmTr4REeiLiSYO8mvQRe//EOuNeX7xhSPHAKRF
Z+5kRtSRRgCWTgp8y6lFL2URNydWPl8jsCydM16Xd+hSJIn4LMjXztl1EgzDOWrSxOrTYA36dppC
/WtsM1LNbta/Mo7KXTzwSWGbyLYoe5wdutxfE4pMutlqY7tpvEEwaAcNuej72K29DQx5D/L+mVll
wICtcryio4kTBYzDfB/7vTjmuvdN76fsg5X8rfunZYYH3VtO6E8rTerzFG6Nxf3n2fg5xp+7H90x
uU9AtnwwwN+6FOpLtAa40emon6xzdKnqulg69qIiAA4M0mLpGWV2FHEe3b//Xp/f2+lXv2wXLZY7
TghO64VSc/N+KBLOTRXE4RU4ZhAm82wbuxAqRlB6uXFmVHr4qRvN4dI0teja7DRwxVYud7LUmz/3
sH8LhXeR/GiqtnrqXoaVPWdv/SvJ7LZCfFq8+6/8H8pAW7qirKP/RAksKWt/pactMW7/+R8X6Icf
f8R9+6vr2t8xDn/9yX9gHMQfzJkuU6fjWJzd/o5xsP5YAtAou30HE71jMdn8A4Vv/sGJCp8Af4zi
my33vzgOxh9sCDi3o8RzF5ux+7/iOHAFhhBzu8PF9NPzbGFNyHGlBsI1yZ/iKmLa9EkJTnzqgd+e
zqc/P+F3cQ5cyWQnwaYLZdcrQQBUz9KeR4Mrmdg20I8/SELQyMOM+w9KqtfjFd2Bu2zvKLpR5y3/
/LeSKuq0cAYTK5HBZT1xZfpVq0jUcev5g2XxjQuheUKqtkxA+quTRsVYFFUzy/3UZk9Znj2FWvKU
8r9/+8lxGcenVcAbf/WO0ISgLXFGuUc2ITYk9dSrlrbomvTyf+PR8a0y69Cmp2F1unvA7lnYWCok
zI2iOR8X8i11sH/elOkHN+W+qkkRalBac9xt0QU5PfD2VAFgR4DwiYchg/g33UzReIcb504q5X+w
Wi6brJeTKhez6I1xnuMKcXoAoRlOxdisQLvXrR94eHr2qU8iTKUlj7pPLluCXXAFFv7vbyO48LPA
8LmEOR1eblP1Zh6Xck9aXvW5R9K7cqBB3qGLsz4YX8sq9OoekaYwK1CDMqpffvUzsRITp2SSljYk
gAKHziY19fDz3/8WaQ798ypLffTb2PIpRZTW51xFjBg/m/FOFUN5LJt/79H9dqWTAofo6hhEGleK
834K3DF9hKKEXu3D4fVaQbkELyIYpsnoOoKDuJf3FPXouG2N3li3MJMdra1WHclU68Gyv9YJOnHN
kiiW09jcOo1wyIH9qIFL7OSrt0dXzvf5OD1hc766DJffnmsVFo5fVLJg2TerQOqK5EKi18ZPs00k
oAhJxzBEY2yxODt7vVlyvnICCyyyv4+K6D8ElxUEFp8O7bqpSkTjcVKsvZRsx4Wus+297GlCCnuI
ZkNdSK8lCV7OrbsyRVWvKsm/MsVhsdGzwVz3LFp7b6yL66kR5n3mmYBRQ5JiVaGmYChGhyRArPrV
hP+SbAk/yLwR13479RDns5LMZ1VH9qHraK73WV5uqEbLz9jU7CNemuFHHbLQGPBSjxh1uEpqV2cD
9O10HXt+XAEHzvXvRCeCm2v5PRp10mMRctOZ6uS2gih2FZkz/CxOqzmKJxcsXRk9SGDsYSSVwdOT
21pHjZ3WvR8AbdXWhc7dzQVzZ4HIfe11pQkLk/ktJutm42LqwD84GgBhZQX1HFHb0S4Uwc7NXJ0Z
esdZfYGHzheFtoaqbN5HsXLOxshIHyK/yu/cgRTourXkt9otzPuQeyecE6PhNwmMfuY3EWexij1J
vrtlTUw3o2tj5tXsJr9rB1zUvtbCDdOS7iHk0eAeq+WV26dPusE77XFR3OMDfhrbIfwMcLs6EOXN
rwfUShQd5fe2yaGrML2IPMYo7443CFXtA4tKR6xSkexUlBPb6bgEwmBzLY9JhJ53RYB8chlZUlyB
Hy2fXAgdlwYkix3haMi7TG3w4Y8uIy9v4RZglPfPwaiB5YQAcs/uGuiCHU9rwu6jW3/GVARvJcke
BBZHgnmHKgAIkBaYKYjhwN+6ZN9BUdPlhdErKQI3DtXXOJSa2JiGAp5ICl0yr1y9bMgITuZ7H/vA
7VhmxZPpxRWx7xHhxyQErADA1Hs7NcRdxeC+tWAspWucDA62LNsBD8SJlMKANhbivOFgBJUbUdQr
sqYyB1IDKXorfHkaXUdX3LV1w7Cz9VlbQ90TNKOFj0VGLi4f/CbxHR36SNEOKdNHgRhjK0rGEQJX
I1olQsFzU+F4MzRCfZ2bOduhiO5oYWiNSTAxLJh5M6fEe5EWEw0AAEGnfudArP1Jbkd1gAc5GQGY
2faL8kh0j1LbOfOmnGl8rPixDaTho6vbyYSvNNGIOuRNOHGUPdSRWR7HEIdiM5INQOzGk+nHgqRj
1zryQ8g7wx4WaFNbD0FcuPElDu5x00f5YufjDUGSzPgLrzf2Gz+AhBV+ThVsdkgqY/yrlCSelpmr
VhMg8vncNvqvsp3UDhUnxljR8yHMg19ioEmeWogF5O/hIWyNfIc991fXE2Ift+PnsiYap1Lf+3gi
DqB0zU0fgjdlNfau455BSRT3SGJDri5U14hNRLD9lqY0iezSy+59Q85nOEi2xUymWjSPEkb6kLUE
jSQEklhdzkfNrDh+inM5BWWfiiuLunZba4z6rM+nQCkZrqwWbMvcMLsVQ6d2BKMVa2lz32aRPiat
5l/5dKQf8xHzt6U6A5nNQMKvHVrHseeLQkQcPvQipFWdE4anaIltnJbY3FXh14JTnMWeoTVwOXH5
aesYVsy14cI1tfX80XGYKJuG+QOb+xJDCwUAVuQUkKoKS9Sxev8aF29zbgwQiiBA8Rn2oql3uV70
QToB3yzMvgrcgUs3VQXGHmPSGjPF8CNGXUnSS4mXsMX9iEhi0yT5FVqZahsPIDDilijbtl5K+8qs
znJD8jENdQzpuDBsJJ88nSQUQ1C4vUFsDLPuECffusw3fukDs5VavhFHn41LQo3ItXXIIVWEWDLH
UcysNK1zQMs42xakwRrfmbl2rJkZsSPoWM1u9SUZeUKzF5bBqHuEJwEl4Wi6Y+bO9abhkNctb5WM
wrUPT/MYzn1x3fbMPVrE7DEIBn2mCp65qPqtlaJEjUqVEAlp6t+F0XdnSnMoiav+ys/afN+6utql
MXqsAqL3RdckV1Ziqa8kyrZX0xh3F2E63+OPHu79bPIDf0IDY8+Gs59FMm/KuC6uYGXBT86+eTV+
28SKn6po8aN0yRfG812jIIyayBagpBT1utMt9M0TgeYsi9GOyf275lT9yvRY9Ja22UFL4vwOp2t5
bEpmHL3wjdtEN+RyqDSgCn+eZEEe0MzjHWzZ/g2rzAUcxLoNKxoYcb9H2GU3uzIWK5P8qGHVtYLI
jCnPmcxS9pk1n0gqirUR6dmhHGqdjCzpLW1UeFfBpGpQ27m0aNAAke50QCQDFFJZmF9a0gmPQ20V
R8D/ulxXfl8frbztg95AWJYHYT1yhHg2DeZYzCw+ecP8V3hDCJR1wAOnZynecTtRRQySVVj41yGe
KP9oqx4YJXGWFtlLbAdoVQHfbrwn4rRiiCEkyf+S5A2ujCQic9n3pLEmt7hpqW4cfVO3I/P65C+N
EDgkXfepdD1sx6mNy584hyil3Rc3NtjN3lAFc0/74Gd6RvbAmH8eUgvssTRcEMjU9zacXG9SxzJP
syCR+nfb7/eSdBTggmR5kckZb02X8cXEoa4dJ9UuDKvU0qDzCqxWtjntGKemtapS4CZ97pPsWHMG
PtbhIwlvGcQtM4OtglIPIIfxlTbceNmzRpMNFMHPKm2z18gUsuZLhmv0IyL4qsfxS6RJ7o2C6lbT
Dsno6P7WiwrmN9tl+rYjqhM2bPawGvDlOYHkhvcZfSJSlSZH7d6v8V/3FpeCGOqeg9ocWcnpLlCi
tgM/12f7mCCdY6/a4qmyMJiuhm5oCQOJbEqrPM95bHFqdJfKpbIwgIxfSYOyKmmKRxau8kh8qR9M
JludNpFlsc6n3jmDZyrOiV1vzjO3FcTIEmy76vrQ2UeLDs0CvFRtbHjynzEb2Y+WS4NyJfjLjvRo
73oKDabbcBo5O0iS9OF5DiyB+vrrYQYp+8Gu6nU/TlBH+OyoBAKvJd3+ZWHeztCa+lbP9zXFROCa
g7rADqR7yO+pmUAzJZfwZQlSNmdqrEzAMmPyc85oTUYJru6P9s2vWvHL76Fhg2wAMdgrSZEXQUQC
PJrvm8KAuzWdNRnry+Alj2Xe34QTS/77X8OrjTofA2e0XMlgb0If9OQB2MopokHme1VTkJbAg1is
KU1K4hLONBs4wPvXe63fXi7oOcsJB6fRr85oy4Ziz3azRS0Is2lhA1RBAtMZohwfVofPjPxavjXX
8YdPz0vwADbF3cXmYGxjI9dggufOIxQMtRuBDn3wRbzaZwuApz4mXp0RwnM5eR6YWgYXlW2yh8Sd
7Bwtqs6kPXw0Bl91LLgKjQr0mbio8Hyc7AchhqvQLatk79pUri66G8RVhA/VplhCbjKQIqCGk8uY
KImv778Ac+kUvOgkCOoDa+n/cE7+2o5GpLbNCf2ATr4donCf25U418JQPBQ9dWlbDc50JTRH3BHU
c5eJqX7SpEPA5KTAx5E4GSfLZNeQgJD3vrWJOkktZ2fNnuJXnKdV2f6sQyPsDvDI2TU+//q/1a/+
H3Si/2ct7f9D/WoLUSgtkv++X333q0HN2/3eqf7rz/zVqYYqbHOiRfQqXzbYsqUd/Vdoq2cR6mJ7
dG5RurI2uFzpH51q54+le4ImzFsSXeD9/6tTbZICy1kG55SwHuin/y3i8Mm442TcWUjA/EIuYjP1
v5yHfEP1c1L5zh6sJNDDmNJhSaD8YHS/Gnc4M7hHe8Ea05s/ne3CXtXEj/PV9ykeKuT6BIf5Y1g9
lJ0aP+FotA75XBPnUs1s1H57H290yJf39XLgcXESGpj3eGy0sE9ukZ5uPlqZL/aRLdjQe007BGo0
uK6jZzepYVaPQCOkIJw0sYJ2npJfI84a2heNawU557DQaEhp7hTGTqvW6mOfVTFANXAKlBYhqPap
ISoziuaLvvXCmwLCSPBv3ARzFjZggSoV3uzL96Q3TFhFN4t9PY/mBm/ivC009FKJN0xfaksngsTI
PGujFdMC6xnlt0HQpHEqUlvWXSLGTy5JV58WVtZKV2whhIjnLTy4/IB3NNvidzBui6TvSOCaOwq3
giT49+/hVTOO98DJ6iL7wCT7SiDW2lbfT7BT0TfIIWj0mQhN1UzkzX+0mr9aXJcrcaLO4YvjL0ve
y4flAPMvpMGVFM7sPcGHvDzXr49NZ9XXusP29P07OxlE+PYXVQtnmIuC87X5yDTasiSRgutFSXPN
jNKuZuCLH8ie33h+CP5pe7NHQXR46okVDdNFDm5x37Az2Pk8NQkea5+1/u37t/O82L5YqhbDHI1b
fJHMC68mhTTCfjrwDe7N2cgPs9eaG1jeyW6aeHFTYeFGRzZP4iq4kBvWJ/8ccxhxOyn5j3FfzmcF
QiJgkgtWz1UclEtjSfRQRL3so1yGxyovp13Ct/lFRR6uemvWbZD5EMtADEZcZJS2uUEzm+xb023v
4T0m+/dv8s+K58Vdon9lJaYZjgOJqmCpCX9rDoe0rQgUbUbkchaRO1E1HLyIBA+tbtDOZC3BBFb1
NOaNRpYwzQc+3nSfFyhdlCG7bQbd91JmCTChrrSCGqbkvWFmyaVDnPuDxy7i3qndTWMM5mdDIMxe
NUNurBsCgG5NPRNbSEcYOlU8fomj0gzKKJl2eJmNVEUPTGdwsjvHIZfYdIB+VtUZq0u8B0ZrbqzI
TfaE1EygS5JiE5ucY7dW5d8S1wFuVWNrXxp1TKkQhT9iFp41m57ogONKXcncGGCZz559TnclJ+dg
UVYo04YLCADG7d0qX3cGmUkZCVd3xHnCEiPttiwm7cohr+nnRCDUihz5buknWTsnhPtDyhKE4DmT
bqB5MySL2NJvsdwU914UZ0/SiDmUzHRATGvRxPRlhkpnu1fG41fPL7PAK4BLL03WAx2Z8XyuhXvl
EgYbdH5SipVVJMNV35X19zKlCNXrdqONgr52mP3SMs2/0MpcY0OXRBvNa45F4fKrSSQj5UgcRqWV
l1VIKwZF/9CtKKK0Fa6BnS7T8+V5BlWONBWBr7aiDIP8WFjfnNgdVrCC9UOUFcW5Hcrpi5Znnck/
1edLpFs0PScyrjc668s6LQZrZ4J8PfSzbT02odt+IgOxLQ/ALMUa9p51m9lbIsn4IhTW9b62rMeK
9ug2i00tsOToI60yy+ZLObVweEBJ8WrGdNWOEGeGqd/GsXVthoQgMrepQweybjVpY+eDEjZ/glou
gsY1JGcL+UVCc3hNcmVGXldOqyEkJjEuOs4wdP0oTY5jQOrZq1SMEUjI6ALRy0MMFngfd51+Exoz
h1yNez912aNZlGUwwFRca0tDt0M9QaJoY5x7Yz+QV5aJVaVA8BQ62bF9Wmvg9UCPeUDMmKL6YW0U
z6Eh1Ximkee2ywiJWk+aH37TZDzxY8ZwG+ODXsfZQpNr9FrxcanBC1iGsm0S0bcK0iFJgj5yzV3T
ttqZM1ewurQKqtroTI+EgerXPSpon/gmzBwr3Uzl1Yyag2mqNeqzaTLsQ1yO+d6wEn3vVQwXV5sq
MMyiBo4MQYfEKk4R4no1dzG+fj0tfzTKjr6modH/dCEnfrVUMxwL31eHTIlupSIJ+kzXJL24LFw7
oa4OvcH4gqBGyBD+3Mha6anXGocyEd5cI7+GTVDoUbEatQUPrfRyi7slPtB7lxsbKuw6ndgGCqtP
dgYe//NkJC2u1IlndSr+dsEky4AjiPoopJ4FoFSnnebiCKlbdHphqqYn2rxDdalPEZ0ljrvWs5r0
VVOZWfCs6koiVg5jRgFj6r3c6AqaOXfcHD23MzcDIsLAjNn9zp3e3s9isK8guOiXU6IDS6ND6dIP
Ri/zy0gRwIoc9jvZ7c2P2KNt6VaJdxcnXXleovK61XTqi7yS8VWG1JuzEkq+qiKazgXMxq+DYY0P
Ca/UZiQB9yaP7PprmlpZkAFnChKNulBz5LTLMzivg12TqkpK013VtfmhTpz256zF+j5Pbeaehpvk
oGS+cPMqPM60Nfb4o+WlFYOQ9NqGlYtILRJUEV8G7JRgWjWKOwfzfCX0YiC+2jI3NYCMDc7JiH6q
DFsSq2b+jCny9j7iiHPdNxa/JOuFvlMKB1CouRxTdGSqsT/LUmdjidi5MpgY1nPZJjvZmfOeY5B8
LTwI8dQqzlqGrlhRRzYc0fG9GlY8PVEDq7tENczrlVkfU4xTJLVhwt4ZEJ93BNbR92gq7WbiAnGg
5ay8M91tfjbQ5ocB3uOSKB53N7on+X84EG8a3awD1IPGV6AOZ20GVdtTdbVrAX0PHOfp1pkz6uRU
MSkAurVQf9b2Vsb1eCgyc/HhpvG2ssJ4U5X9rREuOXcdJnYnG8gbTvRPTVgKtcpiTm8aScd6x+P3
sh8NQRnxedMWteJrdjqOfEuitbqCLl1jmU14LjiTlcysBLguWYR2fDn+2ft8Xt7/f8P6UdYouiYK
mf9+w3rx2Ez5Y/nz9x2r+ecf+seOlb0n2tDFfIbAd9mw/WvHKv7AOQTYCbPk4ryiRP1rw2oJdqUY
TVEqLNiI3yNySCFdVFeGh8Jh2e2SnvOscYt+VX9t39qTv/9d8HRa29Oocync2M3pnCy+SkkpdWIP
ijgjWSYynHkVKrs8x2E7fSmMERBtxCD77fG8sX88Le65oGd5PpJgfvlrj0+HBa/TZnfajyOoBV1T
EJRdptH3ryJONql/9h+XlBREa4jjT3QmHd5JBAfx+OduhRFRX2cVCYqJR4awrg3LUsaca9epdtMO
3vjl/cs7Yum4/l4N03hzUUbCmmLQvZZDsTXzEzV53b7K3XzcjoCAtrnHFKuwrp+PJovECAux3UGb
LIyVDC2myEYmuPRbdmKf6SEwG1ahPwFsiWk+RwbgV38esu1kZvy7FCw01i1CpNVqlCDYOSZpl82p
P01PUG2yG4uz3GAG+rqPOWlGR+DWRzxV9VdOQKcdp+1sJ2RkTBRKNeLRFRYYJth6NG6RxsnLZsAG
SKDE+KmzmG8Ht5WPfkHeOzRNlsaY9Nkt0hd1l/fsPtp0LDnQ5fgN/jHp2gPF13mMIuQBn678xlEP
f3AY6aq3NTtuLILhjVCknQaqlXp14FHRe48MnT8bom6l/IsUt6kvuyUguubtVHEC5o20Chz4lwjl
BfsmWL0cnHhsE6uc3SmGP1CYacda0CJIu5itMQGCw5JkhUlzzHqzvm6LjkWt98adW7Mde16mDKtT
d6leqLs6nd3PvB2WM+y3m9LkvK6nRvgxVSy7kYe0OxnKicDdsPrW6zNvpkbQuneXEBNvaGAsd6U4
dw0t2dc1y9GAxumL3vBHJr1p710wmOfhyEkbZGTjts9ntOndUJ6PFQ3MokDCHoi0ttOVXcBIXbn9
rBN2k9MQkayEQ8lCW9VmdiNdztd6IwKHaFbNDzvkb6OMDRq5ibhB9tpIJVPaff1jbBnO6NimnZv0
+aHyebmTt+wK+zSPg9YiSoiym0JALu2MbmZV92xt3GlGmN1wtkwWsB/Xlzb98HUuIvUr06kQSnDm
uBl0nUnDqB44OVV3GNDmC1Er/lMsxTtZUBoZI3csBk1ehtky2LXaudIiiilbcC+unYpVJ+JirYC2
FisVl9RDGXu3KTHtq8jmTTwXO3bJmXmhWTYqDdnzXCnzHr0cpdOIMoqzr1Fj/1fFYXjj6mH9g8bP
fFEO8fTFRKm8K4E803yi7iH0rvtJHcG5ps2JYLwQc5+rjDbiPabIxjbPn2hejurX1HD3MzTZaFXP
vAnbhdRpG3z/DcCAb3nkhce8zb4NWtsfY86UriL/iS0K2/NEQ8kAnKUwD3HrPOg4xr6aoEHvIpNv
E7AtUhxzOYOzST0k0U796mxPXsrU4aMcTbUeY16U62ndNqxtTq0Ky74S3eBc9Rwv3ZZJK7/1jls9
gAbma/UIIWhMeoAWvM6zlNSLz6M/+aSvpj5c/HKgLefDWUd/P2lwL0UWPN+cz2HEgRxl7WacZNkF
Y5LOF/hm2nsJAuZmIrfdpzzn2zPI/jyOeVqs3UFPUErQbF2Tx8v5wpg0P+hZkJVqF1nPYXDs16QZ
glMnl4E2mmta9WXngs83OckWRuZ+U+i/uh9J09vfEri3WUR3aS5tOHazVm4gmQ39BeHzIVGykdXb
N5DvYaBT6HwxiF5YV24flyvDGeGy1bO75Tt09FWHlpNIwbFjaurLy74S5gr+sjjaWvaJIly7rvT8
RnP6S7uQxRZCr3M9N3CMHG+0Lhsn+hw64WUBSTbQqUP36LfiQ2FmX1qspJs+x/HZ29P3xGffyInx
TzabxUErox9Tb8eHeOZ8uDR6eV4Rib3JHRKVgfN0P42krTdR0p6Bhg634BwNMhEyERgTAZa550TY
yjkmsWfA7Jqg/ls3VNpu6h+Rh9RBQsdgXkkR1gdICGAgtdFeQ611VkWSwcMq8vwpkjN7V/hVHtE1
Nm0Bu7yZSi/ZmIUmzlIyUi4wTQ1wgRmwgPWNs2TifLQXfnSYMTqh0FCkZ5aa2hce+HbZWf6mGihU
pcVWWpVLkAwF8Zq4a/1scBKxJ+zys1WEYuvaXnuONsbKNybP/kcrh8FdO/h+QMPNvEOcHZ3aA0z3
tq4xPJSkNJ33iBDWSKx6IHnCgNAlXCjsoUtaaNj+sEj+Jeg6Ys2j3ehv4XUTYWtCzktLt76hQW0A
Ds/abaT6eMQWqaWExYwPvqM4ALay8awcF4BrnmXfYMFW3tod3WknEpUMazzGfoDEEr+/si0qRNqY
VGf+1u5Rxx9gXJl6MDGJEDmRSbqPknF1YeetPBvmkHQRUzcPuNjbwIpjRlW7iSJUUyWwnyUg1zlK
txm/zIOVrukjqDW2wP2QB5bSqqPRuPOjzHXnAGh9vpWprAg9aMV+nB1xKPpw+pRk1hyoEGVDVkj6
SGYOU9fN1CofomxD39e+9lrwZhV6rJ72C7x5XfqoiBSuN6KaVoNjcRwvrPSr53K86+vTsLXDCfa1
UNq2JisGEmFxnRskKbdEcB2SxBoR2SkVRFok7nI/MnZ5whdPxy5egsHDjRhC+6KCOpWsskG7KbrR
J354no6TTwMGTYIgTaZ2m+KXHdWX8F29czF2bH3sYWA/lUPyAJsQZxeynY2DxP9GPmrsNmf5HFrf
+tSbyEF3BviHJsnrZ/EUZf46NVL9l4TXnAc2pIgx0FP6AnNdi7UstGbXG7nzjahz2hlsPtNzu4va
H4WVuvqF0doKT6RRGpHzDeKyTjZf1gIq52CPdjynt1svdtT3KjVIIM6HpS6Q9TVg4zyAhlpWGx85
4pk2LmBE+O+px+dXxAcApc05Am3aC4jZ2pzOm5OAgfdJLU7JlriaTJKbZ9TU302JWHLdyClb3o2+
ei6RnvfkOU53QqHa8hyxn8PkLLuffhIOEk7fIpLU6ZZGJDj57Gbz3MfRqYU3EuIdYyCjTPBCXYZB
5HAi8aygrWPpXM2EfNxolZTcLjqgbU+CKyB3NqzrgiIvDmx3lN9H2eM3jLG/E63wX+ydyXLcyJam
X6Wt9riGeVj0JoAIMsjgIE4iuYGRooTZ4e6Y8fT9gZll90qyTlnta5OyTCUZCADufs75J05nfCfV
xV/FlypsaGTW0n3IMiihm3k5389qNrnevCwMrQvp38+VoizbCkbiQ0aXAUBu10cn8MWpJl/j3DXB
g5ptMtHrEjZGI20SDXKv43CPGtpusc0dCtvJbrKGSkN4vrzO1s+riNSzY2xT7lSpbVNem+VHT0Ib
5MWA8iRSyrplGxQfjvSRGRkZcrKOMvHCz9iIdo3mcrZkj7PcMgaGJybPzlJGKGKzARnJGn+5NMeS
7z+MU5JtrtstxdYLzj9Qcpat/MWe+SXo55rQF74CyjmsMJp5+REusjib17Tdi7KIYAFNUGsW5lQ2
vGSnJp4wUl/+0ERYvzcRAWYImwMMGT6bYeTPI3UPRqWsiSU/n7E2j5egkORbN9FyaBfYy7LAoyjK
neDHaC/jeRE62YFo7TfcR7+SPONgMMkxZXhTlgx4VF0xEnFfRklsRLE61aVpNs6rjevJjEeyFOMl
CQ3hMfWtKoHESYLRzI1seITnWUSUmAmVa6/nhjqhhqvKwb0exOwslyi5gZ8UTkYIc4Yn2x2MuzHT
/r3hBcuPJsxMIiOFCyDhkCPNYeFTb0xtfRxQHRzztKVWokmhHswq/qfVDXj0mrQlHNy3GmkWq/oi
cDDiWUZbuUT61HPUAIO4ZuHfu04l94w95XWF2PxUDoqz36LVIzFofMpWI8M+1LPrV+0MlX/R12sw
nlQ6ZdykosjYCrp+3ntZlZvxIJ20Jp3AKQcCOTwka52b8IWE/dSmxJF1yiEII/DJVT5WHCVJum7/
IaWQShMTG3E/TgusT0YcIkL7ElfDDm98Z5bsgtRS2sxLkRCuzjfORNTuZ15+eM4zJRSsboIHyUyG
KA7IRtfDqx263VeTYI2YBAUv7jyD7JcmkrjXaArmMHfl+1IOkKqLvjiDqIw9bTWt54TdUcjlwh+e
+qJ+DTR1+yZqegmn2ikSvRQjxTz3LtqM+i/WdRNXerlxR2qBc7RYsF8qB1Y5kc2BiEOvr4+9F7Zv
82K0b+5icSbbtU30M7zfg9OH+pYOIDwtyiSaZKLZ8mvRfQXh6L7OZDUczblvX/ut7YMTCIe36ccp
dtd6hrBbk/ZtrVlzZCZOtSiCjUdSBF9AxYYn0xrsvS1AlL1t6oiz9HIpLboWotdXVl7fWt1Xexue
KlXL6z4oCBpI3bl961OB0jjsqUhT18UuvvVW1khnDuDls8Vf9uaqvrUCZDdsgE5J3up2XsGoE+9M
daGkYhoCMEhcXrRtXXlDXJm3BDTeja2eMQUKocDS3hKFF50yS+qLYgnEyc+4cfgMLmfCtD0IimJ8
CgHySSyAiBNunTfuhPK6qejLg4L2BCPC9UfIKl33RbjKl8pvbsc5kO/90NPmgK/eWIKxbDPluFK6
/FJhbAXLdtWzGzE8CIGzdNzi9XdanKk+WttSnelkOUjICZc0qa+emgnU1E1JWAU+ffthLOhIt6ah
mE0ap3x2wXKF5sm0JUfA5x4oRQa2RI+9XFb4K+RbsUE/7TAxZaDFt6sDhtsZ8WXzhlp+vobk4G7s
ekG23jwYBA1t+KPTLerLZ6ctHF4fTJbr2Ccjaacaug9ikQoIPEhBarwNTwMQWvzZlhmZwW3AoCiI
GfRw67cBylqQEVdJGvEpz3/ocF2uVpabiOcl4xCYtnDKMGNqYMq5ulMSM4AdhUe0hQkydUaAcqsG
8pNy0fOIMziix5nMvB2mVTbN88oSxEiV0QczYMYulcmYeTDafVTyChLTZk17QRpiTNauR04WAXEc
NKZm4DB2XxEzM4khnko9rw6iiZ3XT+obYcD2vjP75VEQ7LJLbV0fjW2Cz1iabY1OKr347JCx6jd3
YUdYYSzWgt/U2DTZCiCQ7DI+/rNvDiAvX80VMzPR5jB2TeO7CfpPmRIYPL664ZD6hDD+ejULRkbS
pSUXLXgy7HVxkhuCoYD7T2HfqefWYnZhdRmzDIxsxGnCXO1mdKlw48zs2dwNu/vAjLl9hTEFO9xU
0WkK2GfbKecW5p7S30xSMgmtqOBld5St+86nLOpL1vT2Piu9bcNY+HWXdVczCYoKMI2y0vx41Kvl
soDv8pBv08ZJIXMiPa6Ur1bIK+GuQ/cxqLR9y600uwkGSbuut/eHaB6ydpj/1D5fJ92mDp9lRbhR
Mcgyqu4aMLvD6nJM+lhAP3yeDdaGzwxhlt8EbPn0+wyvYGW7N0FmeBwVUxSeVMQdVktlP4DhjHHU
uMwtWioQlzYkzv3SepC+gyHFwINE/Vofl9oUJ7i94uTZFA/N9gxy6qWXrsOv4oA8h6JostjN3Gx8
WibKE1kxFzHb2n74JIek7GPP8EnkCwyb9IK+0Y8/RzFjz7AoJMDsIhP5lJQzg4yO3UTGlJfVIQtn
3pB2JrgbqHDXsLCRhDhMn9qaRbGYY/ta2waDwYlZnVOklGg9BYvjg3hABgArK7aX53ObnWEPnNGx
Q9hs3ewr3dQid4vdbHVcN9P9a2e+1TTLjzKgWjLWiVZx7EZupsn2lo+soypyOLX8UVJbO7xrhpne
zRNzCruem+IoXE9dwNRkeLNtlRvNa68rp7pZQ/Jxar/wmDaQXumoiPMhp1VlTWqmgtiTLVeYmFkP
jgqG74FI57OeS98JVbFwi4jiT4KQvSOcpORQ3Qr6LVhkhQSXQtr1Oo4ed20NDOeI/oSlMlbcgx5F
UiLGST1TlZTubpgX8prIwomoWwavuJ6IXLR2yBDGp7ZNnTha0JeNAw98CXGSA99J7z7/9XNhLk3J
EWNYg/7mTZypkkPlCPg635K7uhyaHOpTO7Us6MJVF1ngsckgos9uXBlgq7p6xXol/ZVKeAoWIpCr
H4O7tv4+7wDzPgd0QSdfXTJcEfJQBSyzohSW9jqc0cDxjaFd1CXJKaH7suosJ5Jm4+vQyO4HL+DD
UB+EF33a/8nb3Nqq0V9H3pA/sCXFYz74LZp8aB2EnZj5nbsFw+GYGBDv5hMIzXpiHReXrS2PKL77
zJxvgwyv1LLzSPyiOMhA5e5IQVMXnTMul2KS6nkYXPeGeNb5kS1hPfxzbf2bb8c2n9/yUDDqwVLt
t0jzMAirYDSc7twoHHM3dsK/XyS9mGmV+Y0x0JgwraAQtUaaIlI7Ka0YZVwgG2zfSslo9fNh//NF
/cZpjZjsB7aLOBYravc3/7OM/B47KrLuvGkcxYsWOVs4zaBO62QADOohT+je1/2C2QOFzsCQrUSz
exbkWyeHTdtdCbSLIIKQTrjq7Ycs6uBL6AOIs8tSGBq6RfzUe3+0VPu9U7F8C0c1oJ2NTvWr0YeG
8NtmmdGfZwaYa4rT8Ta5p3pUpdJEtG5IhAPPfmRPfO0WThExCfrCoff+xl7+F6r8C6r81uITpZe7
71nRip9Qx83y4/8PVD6Kov/+8X/u+7f+e/fbz/23D4T/L1j7mL/wEP+2bfibXWsF9r8gSm4OI3hB
8Gqy+v/GKqHkUqeg+qdX/cQwO3Ls8v/7X1b4L4zDPfiwFpNgzJH/R8xax/lpe9k+0SK0HmogumPc
vH6ltJNkrYU1Vd73EFb2EO1t6UpKPVOOxfrkeYOs3lxDe91BqKVb3KS3Sb+bY6NNzfdMaBd2aWvP
VYAhirdAv4gMoc4n7J26q9prJAmbsIQ8+e4RHoCI1/D9uqQeRDJvfQd2Woa7Goun+o0qUqbfHFao
fw1xTEl0dQx4uRRXegAAuUXNRLgjLlCVxN7Jg+9kBYvikrOGScyl3TgYFRjduOlV/+OR3v612f4n
mrtx7P69BbufvgsuzgGYPPH4wKF/HhiQyF3gRZuH39OpFaU67xu3dimtx04HZH9kPdNPuoG6+FGb
KRG1f9pVf+YG8/kwnxlZ4CQLQ/t3o461xJ3QN/3iA6NXp0IJ1WIWTFEV2YYqD3qeUKUnOqeiISbU
NVYpbifXQY9GY7P6k3MBJUYgKGpBJLV1zYxW8Xf/fI9+RrxBzJFrQDFloIJt5/Za/nyP5rwwwPcc
48PHnAsfQYgWWaAOdUhZBKqle99/rTwT5v8/f+4vz2b7XDfC68OGAw8u/Ovnglm1ATmx4Ue28M75
sLZl3eFsRDxitpvKYijQrcAY63dYOOI59QfO+M+I+Pa1sfWD/I4KHdLWb9r9zBsLw5xz58MI6oDD
xZswNn1jIRn9sV2LoL4uDKu1rpxKLcN91dFSULHnRc1N+ecb8TPxlitBMLKxcwgJQ5niOb88gN4v
iHerRPotjVbh6bNWgRMue0SwXQTsF+qZp/LPH/n7l+dAZ7LkbTwHB+XIz88cKhohPOCvH64/scoP
i+WTTYdRwgRYQtuduv6rHrjrmJYgN/NfSaHD7HwPUdSU0x9ehF9qj+0GMPlhlbBQ8cj5TTuUkYIK
87M33gEMg8agicm3BYEaLe9wHZ0wC3PjoukWWzJ9sB2uyivMfLhvpE9CHD2kFvdRQ4C4oItDyHWH
B4Do3v/5nv1czrkBUDFmf8xUcPfBKf9Xnj9+EyGd3jq/z7rXvAQI+U1uljlPjmfs6ARG417aFeQn
oOCp3f4oZDb8T28Wwj581XBJR6HhbGyOnx9dqOyuXzq/fRe1Z2wKAXYvOFcQ8Xoc1pzUY9/vskFX
b03pCXZULRuNQpaMdwMxtMrZbbedf8n5KUG/MF6SjyPbP5HWP5Nc/mPv5X5tM1qsMhGZmJ7/q6Rg
diZ06GJ13rvU9g2K276T9XCr1h5ZIW3torg4I2hG/q5dFBE5Ce3DYtxPUqbHDjYDbh4kScIXbHIl
UJULuEQ4lgxkGNZ3PhLhtdmkqZuG3jbKxRIEL0Y1v7UCO4DA8c/P/5fpc8DBRmHMhrGlRm2+zdtG
+h+EbmHC3SwJIPlmlpi8vbqO5onbfuXx+DXCQft8nMIR1obZgNIHu0DXXUALt5pWF/e4rAWPJfYP
xv0fruuvY+zftxqy1OaeT/ULLYpN7beYP9NUghDFvGPQZpt5t7e9edvJBxPhavsDQ0w2g7jtmDx1
0a5J19zyd70H36K55MCnfMlgBMt+dk62iyu5edukHmjAOXgz6+kaSLuySMlMbW71S4evmsr2zEZd
oXDJG8j9is0WwkSThNozi/rkzFbr+LfR8nmSVH5IZ3GTisZS81WFBUdEuTGMfmFFcFg55lCd+EEB
kcEoJWu4rkcyj2OmNwaHZcV0jD8yimYWvr9UbEc2LO/hWH3ezYngjNKLI3I8eZOmEUDWOMf+KKyv
hT1wuy0qkyG4djpANzTvJdJWcyd5sXhuAIUkau+qrm/Q4YhOR6JIfEnHOOzaAlmGjn3V+3w+Ppg8
7qjM+CclzcT9XVWodHoIFOzGY2AaZMDuJaxk476pZryTLxgspkUW0+d3EDahpNZl/ei0GB041z7h
kK48gs0Z9njhdaPmNV4Kp2JZRtPSOSrJq6GJxrupnANHNLsy73H5IiEKfwP0vAqNimffRiqSwbTP
lM8g4YFo0nFtH0xz2TZDNDuYaF9Dap1a/wHlNM61Ce85W/Eh18qySqCwsNM/lsDG1eHC8yFLvkIi
WPoQRsCUyi+ClKnKBmXuDKbZEvbc3MdkMrMP7UW78GyTabZXwi5MY4a7Gyted48wJHdJp1MVdX2H
wSwNeHEhjCjURjxjMN2dIYbtp3ffbKolT1L474LhXiAa/Uz8amgMO8CDgLu/Nnp7aoq9JPNPYVME
FE4iZ8SFSZg3WDz5xsXqId8tog/5469XA19wjjB89yoiNjX+wQNTBW36DC7QM7YBl2FXlb2bKuaO
D2zobXgvRWTUh6bwIBLkWTbde8sWHr8UU3pWuKNzjvHAemz0PJ4P+CDfBdq3Y/wW8+ugYGgSKwSY
Dykv9bmbeS0DVNfO30st62fIXm0yRxaM8bB2+jMknEE82Tg+hiTDtBXLkRbfP8H7k1CN8pynaxqk
AAezuy/bYrhZy7o397y5/Z6RqEOm+xa0nsvhnpwLealdI7tsxq7H2MKdYw5x6CPk6CV5NIVfcMVW
7Imy+IB3kSZ1Do13cSHee2mkiFmym8OSivS/09QxgBWxC/RwmPiVx5BIone8i4Yzzoz0Q0VVffZ3
iHpUeoe8NH8OUTdQ4j1O8xq+1ZjAbHzz5mFCarM37d68cM0IpWlrGA7otAdFBwXI964MUqiPXkGt
1zvRh9Vk7rgLLGndjXaZFwdSOnDChKl2141uf9y2gqRb5uHC6TZnWq+ZQvh8UZqHz8VoR8uRUmP4
1tlIhvbtIHsC34omX3aj44Xfw94LmsSg+b9oIq/1EnfLPZ9Hp4o9r2kvva63FKS7vH0zy06e5sA1
Lzvf2t7Q1GMozMhyYvQ3zFdmUI1HLKCMC0gKuZ2E7H4f1jQ5zLzX0Moh20jjhenN9F0R6hnbhbX+
Z8J5tGISt1vwP6kZkbVEsmMtXM0X/pApVBT4fVwvVsBG3EgMOSanxt8oNEmG0rPSB1sO9qVXN/Ou
dLwnb1q+mUOaXruAvUxwhj6BVGCCPczNGEDmbh0U+r24lrmrXxY5jwfCAQYoAjuCHMiVj4Mi8+BH
DY77Ng6q3Tl2Lc5a6pudjUrgCzBR9aXLkW3EVd9nj7D51LOe8aHYAabMKAS1LHcl14evQOinFQtv
ztfYnZF8R3aXw29Zx/KtbOSKQYjZPCGVVjspR+sLRIrwKG0dQoM3IbMXgiT40J9P5Qp2uZOtO/Ch
ac+Qx8CQOxuykx/iNLSrrSp60wZWAEkISFUSmdepW9Te1YGNHoctjEGC895q81tqHLV3plw/ErUq
z8ZhJjpcjv6bdtLHqVzLx1U1K6Hc0l12pWqy7ws35Czvg2HYw2VZ7jG58bDgchnQ4+bTE3nPhNGP
KlQaWPNZeCh10WMk+ugdjNN5KHXavo/ruH6Hz5EmY9DaVy6m+mcmJ0XymRbeOK2BhbMYT4buqtcV
OsaZU5O1FguUPtf5YrqcZTM7klkWCIh6r/LPA9NNY9mJ8qzyBv1IXexw/aN9YYE6HEom8S+o4NRt
JDCcsJY6um8avV5mXan2c8CWuytFU1wL1+wv4JtNtwIj3AeNrPKbA4sPnFktIKKE4kCtdKYb2KDD
5awDiDHTTKw0A1NxlvqNm+QKp9zdxJ53XPFdOYHl6i8rw+THkH37hbSb/oEDP9smbcHVahk99Z9f
HOoo9U4FejUn7puoTgCtiAM1qeMPa2a0t1UV5rfZ3EoVR5CDDnraWAn9gPF66q3rSUfucEmRR7y3
0bQPmYOxMnt2M++doArPrXbO4lGu7k04ZgQVDNr4MFKb+v20eO5aRPHSzBCcEtATNDenynOwcNqb
Lcmx/a6OZHqCn5ndRhBqrnFLEE91r9/4mWzX9YX11DVUMOUQlNeoxGhdPQSIpNhL+xXdFqKkOp/M
q4WwjcfCHkeFyUHtuHGUW8ElDuU6PKAKEdFFk4cyaeeOtDr8V6YkjNYm2JVrj/ShcVJUZUZnWpeL
oQLutW9OvQaKGaf6YM3o/oAO8LtxyPH+EoiokFC6NDZseST1HS4DsJ80pOj8ElJcW+CnJjy6yRRO
MlqNrlvvllAwQT3bSg8ziTCKqduKu9bCqrqo6FY1FMeAyiWGNpGOV1U9lF2MXUv2MAUrOAfUQf9E
q5NayWRRIl72W+jAk1fkKzYbOwzc+g3ONzNMuNLzsSexHTDIFOXD6iypDdg9KzMaLmw2OwKO3Xxc
zhQBhzrJx84b7iOMviCv2Vkd6Z0mwb6uYsON5vvCMSI88HK3/kLkkLGeTb6zlLEZKNs8TRGQXWxr
ZQZXQc12mtBcrEkLfnhR2n0BzhpUF72xzF15Uy+GH634JJEAOzcJcqGmoklaJOFQNz1MybBPFh+N
DeD+gB/Mvg3XTsWDBQa0x1arzk8YqIAhN0LOawyqoQRqwmW994OhrM5F4XrtPpu86YpUMMcHrSrm
841FEybIEPKA9hon7mOVYX26kwASCyD7vDygl+qvcWvASKgpU9DuwK2gYCD78p8saeiPMaI0cSBT
2WeAMBaGDWNuD/g3+XNuwODqjKFDYhjk/t1iuG1AYTaEC3EN7KRo23h4RjEX39iEVAiYAv4ER0NZ
MzYdTWAF+R7pXOt5V5Yx+sNjGYomPS9V6L5l4/i6rnn2mOXyNYukV+5oE5r7Ca7aPg1TfWZyeJhs
Er6+xwp7vawxIrrWToGwNdcw1ZRcMdmjxZW7pvGaey1qP9Hax5onLFz217FvvvVZuh4C/MIRmc7p
law4V2ILHz2VrBw27m3U5c594Gmtk2IMQajsnBcGD4ti+rBaWX2RSnThvguC7NS1Ah9P1fXZfoAG
mR590WRE3DczFMO2VIktCDaCyOXdi8q0AAdwSalSz7iyq9m9tCW8qjbDowtLqKxNbDsd38QQDGeI
5cFbgf7rJjGjEd2otPz2uiMhrj9KDdMzgjY1x6oiodX1u5HcEQhk9N+NIYZj5/Pl9ktrWPdrqouP
1O5qhcVbPiaaRTnt1qVCBDzYHP64e9cJvmn1B5cApzuqCvwhyTQcBEZ3ZZFZr4TQo6yorOisNaPm
EMigvDVKU8cjzOtnUzSPdWnSSdG4HQI7LV/ayQb28lBGvjhmCgxsOykeZnouw7ioB/cilTZfOjPT
g1sgf0Gh7tyUtCUX42QV30jVDV6rNLOeEdFN5AuiU/akao/Oki1PbVADQ7OnzTiRl6a68tPUoW5l
c9xeQvebWzU0YototlN7trv3dgyNYg/kWXBCNbQsR+GJoo3husw9uOS6gTXBVFrIPNhHdjDjSu8K
J3/7Pc8JtdrZNdewK6FFhHHF742F7/NO5Iv0jlik2UFCCz+itTY4vi8a2fZfJV1bHleSpIdXDl6y
KSIjnMZzo6/8pJelcV4oz370SzeHlzNWw65YDHnjeXP5Poyh5Hig8zy0A2NLGKiec+q8UF9KLH1Q
ZGeUNKe5G+R7ZfckkHeuprAtiLn+1vcLa4VFSZ82SM9xP8YJm9ZdVI4jnLrRwdcLfTWH6wzxegy8
8bvrRGN6aIK8v3QX+redQTnSJ3WqDG9vKLhpsbmOHqLqun4JJGzrqnO6pDYNZV4PU2Dd93R50SHt
qeF2fj/l9dlEUYW3nykmGDI5znBqjig99doZLQLHySIcOd3UMEtjEl6JGI/prOokL1Hs5qC3bjVC
OvalipqK2GqKNL3f2lgENgsMSmpqR6Trs+gGUd3YrTURFzZ2KVF7vLztKmNtYWyI0hRZrXDxznTA
7iqL4Ow3TOgDAxM1I5zL9NBqUc3mVZW3fhvFdNuzCz9jzRv0zAEHrrckucW5BeeKSZiLoeC4pE11
uYQpI524G2jA5C2qGICbHRoQjMgOegAufIat7LZZMrFUgpHt20EBshvBkf3+gCWbL45DPhjND2LN
4fXs86oqGiwEFZ479xAejWA8k0aJNBUqmWuY5W0J+MJzcI22K4ZyNwxiArufNV//O/TzgBx32ZVi
SSKZz96zR4ub36uZt/XVkD7zA9jfjBkM20pneYnlkEkn7LGP0wmzDtfgAzMvc/bPmJaurDcFYbp4
GST4eo7qcVpWg842LSefI4LtuH8agMtVeOopKOdrs4zMxY2HrANgPSNW3uZpceSVbfnuhIMYm8Sr
+2ERl87A11txHxSYTsS+10ErvXd6Txb+3m9VXjgX5jCopU0Tp+ipcegdMnWQMoS3nBv4r1ZenV3Z
OV3DLpURO+YSFRRRoXtW9EGD48Mhd0fUEEUsqEbqyd1nYnaLeg9nHgsjZgcoVU4rpV9IADn59CMK
8DSSBH65KnL3wQKv6EzbunmS4VA/GmuL0QxS+U17MbB2kFblzYeJO9W6Y3KY62rf+l2UJ9A/8Y7d
rbbqvwC2DIjSmVBegDePt1gBj+eOGooTMm8nhtIwXMEEXpr9ZpNy7EdEug5o2z0a9yk4Kko4oldQ
5Lg7PAAqcaZ70477OZSTANgYK+KgzBRGknahZPmco0PSO+ty1xWE4VIgGPWeCpQOMS2l551p3+2b
JG3C+d1YU4QoOyublHUXwmH2kqkQ6McxiIdkVY60BmI1RroRXVo5ynoyV87JT6nGjwzRExMXKmpb
4J6QZwcwrjE1Ds1ghdEj6q+IUHHTbfFuW0yCgLs2eEEe7DKwDFI7a9Fd2AUsIBgw3XUT+uaQ2KY3
9M/dCoudhyPThgBBC4kTBZJlX7ouw61r2GYkubiKOvxqloOLYbxTBfug8usLI8OpuYMLwWA6HK9l
s6jYXoilC4UXqR3ynvyMmS8PBtU3HNkZv1gla1XGAwOz97UcNe9GGn0ZDLPle64SDYWcbxceNiT/
NIz25dBO35H5UBRUpcxOBttw90pzOeVfgrLRW9Xl2MU5FYx/oeHXFu9skc5y5oxueddOTnoFrzf7
yLTFnQ+ndT7vESoxdFnx/9xJJAKPISl6t5Ouc74CEOBm5ta07KZBk++wqo3uLMaHAdI1bD8shhZF
MjlZ8XVyXDBYMnrcc+GWZawm7d1jrNweeluYz77urF0UzGuS63qFy4td0A7saLkGj7aLxB66EUCs
FrLbod2IxmOGWznbvFhn8kLSaeZysRLeTZpuOJYiWOwDrmhOsDMdQNkkG52RrddoUqYwvQzSAU53
B3kiwxfiyhnkcMpQvsDu8DIZHEqC4h+mOegxmu6ho+yayg9eXZ2HGVS83L1RxlbxQswNxY6amtQL
v8KQFOtKVeQJB3o5wZccp9u1YQKwW32JQ0U1ruVCtlVT7Fc18zPw3LpjNpuNTEaHqOYOB2o77WZE
4d4C/Tx0R6RCxPUktRrDu87T/cDHeZ6iISiYAjV2e+XUqX0Z5nUVvKNwgaIKCTm6NIzcfl/qorqY
DdndOg1WE1YR2m8gCoPYiy7A5gS9f8m8GTvcJRmmBb+RWmNyuh/yIqzZf7VTX2LktHiH3p+8J6Ia
5XzN5KpyGAa0zYI7Z2O9FJHIFvj9lsYOBEdXbCUJ2YzXyEbwoVLTw58BNs1DhUgLvm/F+TxSnye5
o1W43Tf/hoQXxtCO3abXYd04zwomNSLOoX5xuqZ91j0eFnkhmD32LJsQ7SGvfK1fMmMyM2qr2YgN
Ko8ryOgQ+Jm7vApM6I66ZFEnuqiCG0i07UXvqSamI69OzAWCcyM1wycmxkXAa5D575CnHDygzO5u
1It9rLq2t+NyDBEALPhFHL1IMOIJui487xxo1ckaGRRODTZQZ8Kzx/oOpgG8aoZbieZVR5zleAjE
nMi6FEubH5pysrCPXubnKO0R+3aDCeyMEWcT1ukPqANmglFC/xhS7p9Zbmq9t9lYPZv8iAdBnRtn
O8azbtzwalYGVghjz6oLh7e2aftbicFiugv71oSlptdbrGRx39OW25xxHmhBm9E5SRh4l0zRjNOk
bP21ZNiRhDONiiJSft3NudU+GWHt3pfkPcK6ZKp/RCpAJsGunOrKcZC4Mf3Xe3x6XKUhJ1POjglA
N+KYZzpauF932u1a17vpy1yxyyMmjRRwv4I7AltphtyuwBowmm5vXMxcAHsne97AXqeFIo5zx7Cx
rI9hWi79Y1rMk/fNE25bnZctslg3Tl1t9kYSjp47aTavKvJfg6YBwC4jq/DNZOyVtVI2onjCXrvy
tTkfh2Vmiom4efYOLlTQ8BXn3g1lV7KqcV2dYOCZmJWOeE4xJV38LNsr5WbteJwryvjyMC/wSFg0
/qY232FSI9vvpjLggic+Y/0gQ5o7LRXummuRVRAc8Ae2ADd4BxUwSFZmq6m+jLDRaWFQWvlaP7Xh
lI5lMq1eSN9n+04xl9clQVXYSHaTj0MW9GVn6NT7UK2jtWDmlGGGHE9km3ECrjJnZzhPgZhLxJ2E
UPFNXD8zo/osz+YxUF8HI1sJWC/SsOLv6lYEPp4xfUfDfAnBO619fFmgoo9/4ID8jO6DGpIj7IPv
Rxh/BjaYzM+oYeEtNoLGIvioWrkBGg2PicffVFHNAzdaYKk/AJU/Eyu2T4RqAli58RvCDbP++RMZ
zsHzzzPxnWiC7RPHwpM0WmghNXh1F+TuoGO4sUQQx3lRAgr+4Sv/gpTC6UDTAVaK6SDCQ8IZfkFK
qUoFkrFRvgaM10FopAlSpXacoeylsbUxTlkAf6GDNX0mfzd8Ei+klW4Yzjz10HEPw+T8mfrgbh/+
b7B0uzgCq6EcWDiBhkykfrk9TLo7Tr9WvkoN34CJMN26e4UzM9odpxsWep2IJnF9anjLl2A35Bqu
awygOvl3mVpTAxdXKOdPehuxXIeFv1GpZndsavyHBm8DstuOVo050ta23UldVuvTioUZ80qzrjd6
TwFODZTdiijnP5IsAGcLXdUMyu14LHcC4VYz6xE1UXN3B6ZJMz9VMd2AiqU+Px6lqkFKXdjOJb+i
BZPkygtDbCyqXnpN9TZ3vlDyEI3aGqklMD88aV2B89R1o21OgCxtZmwLoSG9iPD/kXcey5Ej6ZZ+
lfsCKIPDIWdxF6EjqGWKDSxZmQmthQN4+vmcZPUUmd3MKbubMZu2tqIlRQBwuDz/EWVoP7JVJW9s
6/kRjKyRqjJkro+r1W+Hw3Pr49FBDJu2KHUIkXnbOZkdy0iA6X5dBPGB4DUWItoO1WCKAkoOjaKL
fnzF97wNC+aoaVFwgHgOy+n9FbvW7GIY/OqLZNNJZ1SDrWujFrV5aE4uthjuV0B5zgFgjUPfRRfe
S+nx49uw3j85kj8cI6D4OMhhNaf17ZMvElgM3LJ4LOyy6CUqh8ExfnCIanQyHls4sW1Dr0quR+yx
KQLXMe6K28jvLSTNpGtCV1/1VtSc5aGP7BCXPH9edUq4423vG2ayRqEzVWd0IjCelBKBrlQhX9O0
CGb08bYaY5anY5hmveZIjFgVX1mW5dXzSmatnH7nhvueAeJLFhaIWTw1TyvFe5ZR5oYxbuad94D2
HA+ALWAdyhlrXHS/taGj2YdYKG3UNDEn8iUibkKTQlgU9agYUurnd+Hk6m9aTUIt+JDULP2QSZoF
aHzX5GPNkrI4c8aoCxV5FjoRCC3QY+uJhmH0m5f4lteLVarjQwCB3uHwBgXuG29fYkMdfqnS0nrw
+1gytnqkgtxAb8hBD93ncWxRfefewnjSQ5y5Uk8pbY3t3zcjFhAeBbZifKtqyEL4lgeph8pfPRtW
NTOo12WI5wgSkFjqR0TE43a7DN85uavRFstuPcOs4XF/82hvlw39aAEuqpZgqOD6CjPu7aP1AIde
PlTzg2SvRfP3bUPXWnL8W//sTT8D35r7ijguz0IVn60KoxK8kMkt8oh8hsIVfbQjRX5QD/D5WpoD
RFjS++S4MJuUiYGAYW+rvNaz28C0eUgsFh/OyXC3uGDShyb/go0qaB1KwDRFj1e30a8dag8MiTiw
Uv710j56Ksy+fdwI78Yo9jt4CzFJkRgoAvMXUqBQi+3ObmPcj4j+mR1eiIBW7E9jtoaDy6r6G/al
9W450pfEc9O0TJYl+BfvKapmipLSrSfvvhsEPQRorqdDwZKifey0titnGyqDKtEKv3ZYHYd8DEvI
XUx6tJJqp7y/9tyOTSK4nu0zGTAgx1tKP/wWx1gGPiZZLFSvry1q0Nep1YQYhrHCKNKvI8IPkKYH
xNIbtWBOoZ2YbKa5Ewe0a3nMXCoKv2PnIrGnT/1tLebh9SLAJCHwaP+VewpxrqMQTL0DgAiVz6of
MlmvQ2WG6aVrLXY7b5u4dWt/FeBkkcartm2S5mTmg5ycVQ0vzDhDGmvYF+AQBBWQXDNFf1KER94e
DrZLxFFZ5d/tNF/a26Jyi/abAphVV/YoTE7ZeOwGTg1zQ9rdsFPKAZFom5jQopVbmIU4l2Yrgg3Q
VCDW6dQPLfFjIBI6S7IcW6gW0YSJS4bhZatm9IeGk9rpjuj4wb5z8362gWQnMahhXwcKwRZMNwww
jn0MXShfe0uulgUCMF2xZns9cxwHW03d3Rh4EWB6YUzLPVohK3kc7DwCZbN7SxBIjdXwjDC074JN
kFgqW0fgbAf2n/2mqUy1nIVBaZp7oQT5V8iH/Njc1llV2A8kD5Cf8xBwxJjuJzhf/YXRkZNzy4rh
Dd+d1nXbBzTBUVlRdq9E3N0EE4KofZjAA98tFOqLaoW8QVr4RYATN/6TKCgQfY8t+D/Thq4yNz+C
oVeK2gE5xSIFPikbx9/AmHRydx8WgO6XcGCMLNsDHVP1iH/EPgHbtDICWb+1cSqqRro01X9UezfS
NXvX3JalXdfekSwXUjnwAUR7H23xM+3VeK7QDCXJjghhNTi3YQmmeNSofYSh5ATxlPLauGgcNe/8
RAUUjm2X01gctoARRxV1RpzsVVKw2lDmAXtE01Qng/O5MgaAzyOdQxnhWoEgwMQeanZdGPXM0p/c
qxwzeL70L980kiTnZ/jkY8m0Bo+0m6dlaAJrPKVuC3J+EJNheLjCpA7mMAi6U1GgjLRHvS7CSkt4
nEg6LCrfpnB2TRImiPhB9zqrWtXedRoanEF3XiYNqz5mA6lH45ULBwR1bhMEmr3ttb0TZ48YzobG
AiqXd7SUMTdM2RfM2k3snBkyRDZ4LpImEfl1mioAsy1cM9VF27+obxKJlmIby4kc/WgUz0mzManF
ab1KD2Gn/GyRZcT1ijQPABQjv2mwoPU8Wtbyh4QVZA3+qj+E+9fGvnhV6D29HXc8/bqOqRm5uzRW
usVk3md8qToc0e7KwtNTvo3cz/fWgeorOsACDu3u+6At+L365VFjaEQ0X5PqkxFrSRdytTwWAOjo
aPXrEbUdW84nkU+6nUsb5Wq/MQaj5VUYJVQD+wdV0IATR5sk7LTWyhez9uPwYwcLf7r80AyPPQaZ
SUl7GfFSwSkg3XW68FNP33LCm64p+tKzuILkR81TaEy6g7mtod886D3fywMoOVh8jYixKHL1ZCVw
DyN2jjzj6/O0rZTNE9KEmO8RIFm5d5ljh4Fc2wTq8PE1vou0xWvvCZdOowpeauiHo7Tz3BgDvaZd
v+5xA2fRfEpLdk52Ic2kNe5emxoTLP3rfzXyy+/BqbayC8+CGuGtRUk18ilLSE9oiQCTMw+NqenE
X0V4ViTmHVTlqApWzsuLqhZABxCAfoYjdwQZngEbSBkZZ/cqKIaKVhqtIudXrDoQ3BWE8HAMMO+d
9aYXCwwIfHgARWYDjPfcglXNCGJee3mm2Eo4o63rqnSVOADCaB6z+fJqX7oHzCOsl7YuyCBfHC/X
D4/bTUw/jQSwNRsJO3b55lzBEogfFiOhKA4/MZa6eV860jLMA3fJQ+pPEUkL5M3ZzJP0rq6P9a2/
NCiiT4Jx0H7Lyva2humUWXoEavCmeh+ZjsVfqwREejx/IY/WneL9JiOUyycSbkq6DyXDQj98iyWv
e9XBPtYfaI36iz1GPl/y0tTDoUDazZdycKNYPQx5lEfJrowg2JKmLEUkD1mHe1F/Jl/6SpJ2Qe/t
X5uc2mLL7UwvLFNWgIqLp3WCEcx+xL3GNR/YuaU++skGi/pkbXZRyMUdMpk4MgEGowLBG0YTaF94
ll4FbAvTmPWV72W4p6T+LmOzOM0nGXT5VB16uzJx5svRwBXjKuxQxR0hQA78fkw9ki9sGp38smgG
/jvD9nW/OqYSsHMbVE/55UhNEVBAtSlXFzFI1KOL2JVTAMEpuu9TN3U1LiVB8mBYtmRP+tu8YIkt
tpNRgsUCWbJUTV9gr6bMN3CJqyw7vApvALnjNt0Ncc5598/Z7mwpD3Ua0xx7+TxmmsrPafUOwlG4
PMrYr1SPK76KlXugLK0ffQqijiaS0EAyniiLVOds3QX5JEpjQGJ+JqZa9xqtq+fLi9LE7zLFX+Pr
oJ+3TxJLk8np4Pw+Pk8O/0ryhbpgYFsZTtVAFrNbXEhAZn7DpQJJpx6doUN78AKyLMLJISUPJdRk
6xiFzcJnEOunRQo6hQdyNEp3AkD2sIM5+hYFZ6cSyx+ACRLIqYbzpD2JdciVoswnu2kjXe3ocdkB
UdLMnPV04w2J1FCBNfgZqqU0B/sGUJ1znvKLYnsWGicVdm2bXGK8pOUc0J6ZfrwMuwQKbhD+53A7
hSns0p2raifvNkAXwsX2CBAIen0kBUdyFkMNly2GvfBU8Db0slE4oW5zqn6CzvfSkmkP4eBSJiaB
YSdwxCL0brJlUMZdy2YaVGGhRO1+Zb6lfxmqXmiBFEN83Y1qAryb3SvVGDm+1r1AjK9U/dUN5rgR
T/aEbeWl6zb1DBfCosZo/IT2luIExYomc2fV5SiFjLWfC699RLuhsv7ejJo0iuApzzKebhWeJrL5
jhvR2ECjDyFew02GCF8EhGUuXfa42INlY0bF6kC9uBeiYk/peQ48tIFeXqSBtcZbcKbivPIUGr5p
8/okL++yqWExOrBYsbTjsZ656q9k+gDmEL2O3b8evEmH3XqxhRNFm4XpMyPeEabBb0Dd0L8YStCJ
YsvJXavAkjysGcoRu8XwculnUW8haGgYm7vSP3ntsq8kecfTP+rYB7hf9XRqRJhDzS1VKGG1pn89
xF6kqpUyS0ja9ryEgXVUxOnxR5GxaDiwQ1HHF5ttWX+EUk7/tk2UWpcoPPSdZ8/8bkz39YWcNmBJ
oxDAy345sZWY9nma5kjx8SZ7mbDgr+lPbnyhZTtG3mgQsmvd1rY3RVTolD3ojBTfhxe8FH+AlK6U
WJHexsX2xDW8Mde3NTwPOKPKWEcgJD6z0GtLCzKR8U66T3rhglf/CscoUPRtnOZaKPDSIChm9KSX
+a5WF9idMNKz2JK55/8G+Hp3oAfLYX6gB1PfAxH+RYAT96itUPZYd3FVudy1F0UTowGDLqocJJhy
E/kLGD0mjb73j8/SGkf929lOXx7cG86RzoDh+u9wVujRlaE6D6jqZWpMwYB1+8MszC8/vtQ7ORuj
yYTgy7WArPivq4/1f1PmKDI6KfaK8q8+Yma4h66bGqubKy9A3ceMjHkJX4Yk5Q1X0HAYJ6+T48f3
8hZCcEwMWfk/YL/rofxH/Pn2XsJRWsC3aXSn8Xn3a4JtLVM0tTJsH5eKrfPv2vnXCyL9AThwffyK
edfvcMUsbvEwISj39oVAEmWs+EfvWSbzOrI/fsD3ycs8oU4VcnAI8UnxoLrx9glxvLSjss/d29cZ
AytfDdrPkDAdZzfZnQ+zvCbN/WZQ8DI3xVDq+fxZLmV0i81C9Js7etvTaXOOUn7A4gXLmpqT/07O
OAemobxZNrf45ehBpdjXMcangZpqs0v8MeEVUPaYGZmBZHFga2HE+kYovjUD0ZcNJ/udAxsby8IJ
6ciM7Kdu+HWAyVBcJrPkPLlWL8q/+mWa/fgh3r9GXpxtStOhYiKE8N9nSbPuNr01GeNl3GV6Zlqe
N0J155TDDYEGg/3P4l4ogCAIwojb1P8jZP1dm3kTuxG81obL12VvivAWWZnk+FLibLsk+kfQmmMC
+QtCcxgY6Od0WNPbXiOhCQuyP1OWGy2hYpOs34aX5YyLsmv0PP5xg76df8BnsbSgozIKUe2BaL7D
MyFBTUlLUfnglUabOWsqo5786rYMmN8NwV8vxaujuuf6OvbtlwioIrSKmfyI6PCyFRkd0BH6kdVo
guPzU/0jN4f/FHD25/S//qxqMOYo7v/7fxKnpu/mX5+Ee/rr3W2+9d/e/IPI5qSfb4YfLf4L3ZD3
fxmt69/8v/3hf/14/pTfGc8jdQWM/89+Dlftj+i9AcTzn7xaOaCb/YP6D6iShaUDYCv94TUoTVj2
H1p6jF4O5zHWEdaXv4LS3D+YVDlvQcpDMv53Owdb/AHzTncwlNRIcs3gn/jOy3dAMIwyYGDXw/fT
tCRT2HuL9qwblkwNQXKdMudQxZYglNQNooyDc1jb9g2HnLbbVzgrtTuC/UTgrBS04HUWjpWaLhsJ
D2rlZU2mRQpE59zGPmLY6ROgppGZ+EO1hMaOZXaIltJU133emN8Ls1bwjPFBTnyYmLHPwW4QFeZU
FbEp/rivAjvagrOmJ+3j81PiuQT6p0E/gw0Ox2o/OnmZ3WBREC3rqffyW4da/j5aqmUjyfAgnyNB
FgjMMwBuwtPLVktet9TspW08cEZ7AqKJN4WDY20pA+/SjcfkmCxLej7haHX0ON18VSnGd7ZZQ/tv
Sze+bbGrwam7mubrcWD7uKkxtW63suaJV/6A9e+2wwFvE5hxfNaEuEKN6DD7SLlPgGv9Qze6cXqJ
GsHYEHLqXSWtaYNzJZghEOyjXeM9GMWrMCC8bNWZfTJDNe8hePIm5s/hTDSuYQbEjM/EeN/BAAg5
xAPtZmsSt8djQuXrbFHT9NlOEuHsXXsi6AdHsC2mvlhOcyosyArG3CFaecSVfZrbib05p4VuDQOh
OBldaRJ07vhEJqHX9a/8THlQtXKbLpHi/k6C8xR3yyZ1uq7FX9Cbv/ScGt1rngTKNoTOYtpABJs2
iTlIvNZaNApGGv9ElGyTfZxkhw7QY4eXtLtxmoQUnyr2bprFRuNSxlm0YRdT3eBV1p7myia3vWjE
DYIEzN5gk59C28M1u20d97sCx9lMXTVQYRAw++O5IkBhFYFKUqArjfrcjjA4uDDLgVLvycps5dcE
48LO97c0hF3DicAf9hqTuLg6LmUibNhqyRyVq5jqOslYRWefqzADzgN2Z5UByxVA9huCxRN5M3SR
5pqI0cMQoMR80yO8qX4k6tjDKKDq8C6OAxddgRmjcpfTpIkqFjTEE7WXNjh36yj+XjQeXlhQxzNv
RWG1MM5HB+chZIATfH7DT87Hso/P3LBU3/C9dfGN6tSwxSK8mI/kQ8T4UcKyhFoO9hSTW5Nb1QHb
g1xwjsMEmZxbbQdktoUHXpMk18k0i2UdNyOc66rF62FPuIFHDbGeE0hCaYWOqA7rcTyHdDggUTBs
ua5i3ibcnGIUa7yp22WVktMVEb5nJljrFkPhXUzsHC7zztFnS2/YxJGMZnqcbRCZ4mGJmRtecmlU
5APsxjCEK8g2zm03Re6rz1bSVcCrUxOdNP1rmfp0uQkG409jCUrGlOESDO5DUHAusTLpll2PnwAk
abw8PpO3aNorfx7ie7SPVrVH1NuiHzRtAqEwl+n7AzPRfAdtd6qOlFh7ENY8B8/NzdjCpSsN5VFW
dftTGfaDM+B8KCHmgRdm1lgfVAYl69hCGtv4tSGganTmxcIO9wYSk46qBtalLhwxmzl4kYFFNSn6
DOmfUlwEESIoY5rOJ6GqM0/Cl9xwpWzv41O8zUWEJCPhXVU7fMPTDZUneWPUeMXtJLDQxg1S66xy
y2Ar/dQItkZC6QkMm2gIRGbJxpS5xXvO7Ch9ahsPiSO8rAfg7vFLZ04QVnGPsxlrcJU2Rgq5rhAu
59o2iux1Tpm727pxF7Vn/IINsdmAWbwCOKxnQmP9hWhuuzMcCBuz7Tm1uUpnHGxIK0C4YGEvE60c
t43kCsINuoWmldU27AuFPrFCuWVfIHYcyMMsCYYTcyQfR7V8sunCPTDABDOOSpF1cH3l3bhOIjZR
H86b3oqRtAclVHW82qxtblBeIZtbTbdl2NmXmH4OiNSw6xAXqq2qi6Vf3HTvNxWkxX76HE0ToC7W
JovYiCTM/fU4mj1K0zGdhgu85sXlMovutoBzDtTJ+hXdiGkMW2uV2vm8zIdCer3noJpB+BWeYFgr
JOl+9hqU/I/2U/+TrdLfd0r//Z82Zv8v7qdgL3CM+s/7qcsf6r9OP9rux/zGHOvlz/6K8pF/BCZ4
RUD+iNQsYg41r3sqz/nD4Ttsiv+1b/prS4U9Fho7bEGcgN0yJMF/Zc9KHLL4OJPDCSYXwoSr89eO
8voFWvgoyofjNmeK/wNBsJkzOXc4PmG2eJCgqXt3xrFAUQtwrPaAmiKR67JFPj9HqDzPkAE5Z5PZ
NuNd5HQkRpoJhhK4xvQ3cY1x/D5LxZytW7zcEZZmQQIffiDBfGgRNtSoS6OIWPqbYOzMvZehXY2A
RtfLZKhLQkdiuSG2PryfkPh/dsvxWy5m/Jfz4n7UGrM+q5YbrCbuqxpZGGTuzF5VlL9xkRUY6rYS
t81B2bjt+akvbjF7gS1U9+bnIBNoDQ0jsW5LZAanDqnctip8RI01f6gIx9jaFB4usc7pNsIQ4hYc
ytgWnRH87Ky2wveikoRrj8XSHqMRLvxKm798k6PotwvuIOvFxg7+uaEy7C02ZHw98f6TtWF0/LUS
Y3t0shaVtI85WkUw4XBcstRee5AzSRN0oBGgpqvnlAJ6UASfxnRponWZ++Znwm2IUKvHYE2NZzkU
FOAPvera42gMXF34isIGePCuS/pgrZJKDlQIAraK7KLwwlQd+Z5UJ4ZiY9WR8WUYpHPn92mhU2Gk
OG/9DlmGckT+OHOsxFwvGgQsYURlK5RDfFoOpe/Kr3Pj5xKrYE3BIDzh9x1/N/Juuqzh/uyf76/T
d0XPxtUi5b9HK+95Gc8ut57rlWpntkO5J9MIWaCP/2pS0cidP/dMluMQr7w+sc4jXzBDI0bCc/jc
tcI4PoSo1ZeD2+EftIsdDzNvSZ0bRnGIYKcETzwtdnWEV0AOZJ+Ow65PIuszjqG+uxP17Jt7uoo2
Ni3oC36dndKh6zZcPVkHXeck6PsdopJwQoacKPO7uG7nz00dd+cU14P7dBn9XSyt1oVC2EjiFYfo
jCyVGPozXBD4qFSFa16276aZu8p6J1mPFQ+ZgphsncXqyj1wn73KnKZXKzfo3dWU1suXpVTz3re7
YM96Ln8ix8W6P2wLiAJksk7xJrLSJNsFLIvxZZZXfFZArgyZfq6lrLUt0Uckq7GtkJD2AFi3Iabu
uLLDa5AAElh2muFF4RYJjPlI+XsBUWCH9kKSteRne2QyRrUCQUFJPvVJ4e8zMN67vrI/49U9nBPE
/Kn04Vuv57FRkOOGxVi2Y5ZfFKhM+3UHeApKtIRrqEH1ejCz8hQRumRhaOu3V8uSV9eduxQ3nUHx
SCEDusbEVJwGTMtBtKkSFmAChwVzzy12Y8spJk8QtYil5FrljnyYqNdiUjH7EwogLGHVpIaVTWYq
gR9lMqI84Iiis6q3VtVrq8gwXfC96gy8CGR3McggvZp8POpLQznXOPdY2zEe+2dPSZPIiyIP05Vv
BPZ5Hui9vJpM7zM0u+QC0IUwljZNOYSze5p59UtN1E3pStTBKbYIyHcpiXEm4W++LU3AoDfSdioP
EXYJd01g4rGvRoRFQzzKZEVa0PIAf41afNrE5Pph9L2YNWR5F3m51XgQBag+VL0WP5rGtkSOgPVK
3mMcj5XdFktgjBIojilBjKWCo+668xlOM9VNPC3dp4Dnl0c7XKb0iEm/3qovEcrUMCVydHaHhbgN
PyNKvHQSnr8ZhvUSe5VYe2Xdrtvciu9disccRfM2W3PcTM/GPs1w5W0TtOip5SYr6dZsloNxIsEF
Qpeai28VlPRtm6B2qMLGu8Td0LjPiJkqVoOFe3KgqBtyibzHL9df2uvWz7KTVyKUwbt2ubHckVmp
c4fwy/PM0lCy/BlMRXbKK0Yo5yJhvoyi2mXSmuAgPZJTgggcERN2qxbczJU3s8K0bDP3Ew6/x7rM
LZvhoKxb4egLYdQ8bUqr407A7QklMhV64lgZQXnJsj1fdq1mQVbwfLeoLZcLXIKds38OP/3/uF0S
geVDXvvP26XzigjY5FsJKvqCZx2/4/j58levuyXf/wPTIsB6W/qa/OxSGnjdLQW2zkQEHcWIC0NP
1s5/IVBS/oG9l0XN34dIS2mYTQ6HaW0oavGBGJIh9IP8ZuLjJ/7RdukdignqDP1T2sLxHMFCYemf
/62Kksy4/0H8YYEvQ1bPFEbJrRk3ywX4eb2rGswQcLrwzKfO8MJ7Lw7a41yU4cloE/y5WwIacFIU
KCbpwSxTZCiMFCZWHNeNe78uOrJZMH/eViaru4jTCRt/Y/iRtpY4n7C3f6Q6128hnVB3jovwgoMj
8EVpeYjhG7wPiMxr1b5H8XqomsK9G8ph+k0d6S0X06EFMBm2kBbhGgdX7r1uIdXZPdVYQ8VrxXTt
hixo0Uy+stX3+rm47791kdcd69/tSd9h/s/XC6TJFpjqjfcLm9jC/H6Ksqw+KqNFkxzlT5A7CNQL
aYOPr/RuJ6yvRClKeGDw0Hyt9zWbZXAFTkNuflRhw3yUpvOK1d7YI1dKIOTk9n6O0/D244v+m8fT
MhS28XQmYlv0z//WoXAX6lRRYhPPPgiXJkNvnjuojs5mmBz2Vv/8avCWweCF5pW+F9pEgY8uFh7a
EXM2iAZlWyy7ycUn5WrIg/uPr/W+BqbbM/AYrVTt2PD8Qpbm2JzHRWYmxyaecrmWcdjlhG4UFRZ4
KPjimY3m0A7iXHXZeFhyr6+3ScfS//F9/NrCuuCIxMikjEn66btSXC46by4GmR6bIQORmKBobFw4
f/eBW7OufHyxX/uQYwpBkdZnI2zb7wHqtgnwLmtd1mWxLDeV33ab3mAE13Gdxce502ZpGNFk/m+u
++8ekgI2nCAXQ11SY992I6wzVBIhCTgiJmDBG3mbSg76sKDF9R8/47traQtS06ZIQEmRWfAX7ZSN
HFsgkwCAFk20QZwKi6DmHHAWEfH88PG13s23z9dyqLHZROqa2Iq+e3lp0eO4i3CDvLlFiU1F8Okp
h70iNh9f5211nFMwz+RIysNQAHR3td623+DC6QK3S45IUNHYTQrO4gpTI4ugSjYjcZIQAT6hLU1W
Cw5e4dYsovji43t413f0PXAKZ6JDOgPj7X3fGSEq4aPRcw9jF21qAQNmFZFFdBHCaT9Vke+we5Lz
b+bz5yZ8AwCwyDIFuRR3YOeb/ruuMxKIVZFlnRxjP5Sf2tQtTq60Z0Ily3jfyrrskBFXU7lS8xR5
EM850h2VW07fhQtl408Oq8UpwxvvEEEmO4VJyH+W1Lj5uHX+3X1ycGJr4LE7CMz3xVj8p0K1eIZx
MFERPc2kJyLba3LSGtElQjIrMcb02KjDGt4alcouzNGCGoSzRngcsso+C/ogPE6JLy8Dw+2IFRzj
KiX9M8Cb4uN7/bXX+tQ6SeASDjuSX+rGJvZmJH+o5FhgIoETnM7bWJcd1oMfX+fXkUgljlfmeVSh
GSDvyreYUtMoRpccnzfYuLhxii+zyiEwxXbuPr7W++mc7ukjSoPOAGMm8KkBvh0is985nT2lTOeA
Q5vID8cNLnvDOmeo7ELQhnU9qflMDJP3hXSSaI83Uv+bhhVwP7nM2+6KZgq8DK0oL/pXS/e2xgu0
scKDN6h2JreCEhxhsJOsjxE5LzccP80nJw6TdZIMYDdzHeP5gl1Oi34cf5az5/C3AGDiGosKayCg
K+VU1GDmkVATKpaLPAbsipPGQtgjw5/jNOSP/pyTDJzjRr4Kmta985opO1kFwe4j5iH1qis4gjiE
hd3BoTHx0vPFeVza87AxyWe+Nzy13MwRhDF8CeLxirSR/lsezubTgs3ARQeOTqjNVIZknxlOfcKX
p8BqdaxDHNiF3eFyGYOZSE87OYKB2BgnN5b9LQ5C8Wc5FPJBSVmjEdMJzYjaQ/tnPkJQ3JC5KGNg
lzS+oIpVnGyHqQW3wORpiJm88bt1fkaV4Vtr9Hb8aYnMPQJXCqJhZ8auvVdIaGAdelP33fcoMOIQ
732Bkt36t5VI6W+M/ijbkTDI5eu6NW58zahemd3gfVns0NmgW0MuqP+2cypuY4aftG0S1VFSTXLj
PqjkfME6kz82SLuunps3dBUwQRmbN3BP4uxULV4eH0OSi+UJn8UYh1yI0ttmickGAT5ltsJv7Kzt
F2YoH+kAeaEZPRL6LofK5+jEIalpu9nxdRHINON7e0rsTzgp5sbaiszyWmbkvWxSm89RcRJfuOjW
NpAukqfWDLAoCdt2jvYB7snLCo6Vc5dGUj74SFyslWHRtgV+GU85IXQ7QS3jW+pg3gza1+GlFCbF
coM2Al/YPmuna4LGp6tktscYK1ORfM3dnqlJn3gFbob5Vup+iLtTePIR+EU6G7cH4oGbH29EUZGi
B8luWD2jhRGimhDUNSFcsO/G5YYysWliCss+B0ubel6nPABZYClBpOuODrZF7Vl/i1VkHhDq0Hud
zCaiBzGeNgvhxOA6lXHvxhkNZkbky0ZGnp4yP98Gi5FtJjiVV8gNm12feuIQqUVnR5GDAqTR3kR9
nBxNHJvOVKS0JXmOWbBFHUrIcjnheuYewMjD+6j3togGsm+NW2YXlISzdRg63hX1yj1qKgRHOqzH
TFL5xfcZdjXWBGaFRY6RUd7DSHdZW5z5kE5Q6qdahv8AJmnZmla1HvH9uEqw6zilAhdfWN87NcTV
KWCQrGIDn9tMiyOagsfKMx/mIjjGZh5xzLA6Crm9Y39pYSBeREVy1U6E5I6jnDbj7FOLwlx9RzX4
wcXdcTt3tXWWk/eN0zlSjb5U+ywo0PQsGJvGi+liX4SpThLEt7iCPgW19a0eSCpKjULimmeXK2sZ
LfK4/M/YRIYY4ZDeuCapkVVtwCuR/ObTIn0B/JFcxi6F28x278cxPEOcH33usaHYxvY8neK8YAK2
9R6psOZLN5Hyokd4dCOSvDsZ0G02y+KeQ4XW+c52kXpdkOlJJOp+NGZWH2ZR4edcYn2Dj1Uk05Oo
7EqsQiPyziGdc0NVbkPVGWdreXAo/pFPr7ON+9EKzqDhNldslOx4o1zmi8wz8weM96KHwTLV3Vw5
7B+qrsYSBYXRfEEsqdyGhevt7Kz3v6dF0h5hD0/HGIssLsou+qKNzFvfUerWA03cygWDUb3+OCss
L8d4ndRNcd313rL2GGnEbGEyZq2sDPfndmYvkgEkllnpYslkeglTUYl4wA5ZEbwo8OCuc/QZ6H8k
zM7lLlhMez+okUJ7W1sF+oL+0cuXZiNUgs0nJp3pWrtrkxlOhli6c1KrAAcmS6tMM+faRHquBegR
YW6RwhJq2vRYb55SNZg4LeE381WmUxeuHLApAGPmyWOJP/dJNuzbV5byu8MyFnTMlL0DR4TcuMkJ
et4WM2bPle/sMJcdvwx26f/sqUagayuFdW8VjvdpQlqx7E0nMdbzgLlNWA3sx8qpOeDfHVxORuPe
4LI+AxNX9droGw9yiwoOwSSsHpLA0P6ocQLf1iqdT00vLzDSNC+CsFWkkwTiHE1syRZGh0R7eXCD
kxqeQaEMJYf/NLaBKVpxbyQG6AOWXCdeanCH8c+yYRHGKRQdrP3nBDv5Bu8mUAMcBzc+ackbaIjb
0IV+vELu5+yVh7G06/fjlnxJ+yGbu+oa7R5BKaFIEWQ31gUtmGwk4cjNGIr9iCHOCVzvAkG7uQYN
t66jJncODjy5czwIKRLVi3MXOo3YFL6qKKHjg5Qvnf9t6HkkJppmPXaKohc+KC31j9DxiSMrcSss
lcAqiDy1Rzwv5eVg+tWVuYRs+wNZuau6M9JyO2dGZa+SdMz3eVZ6X7CdBcSpmugMiaNfEdqpQ96M
YP7Rcxw/76Uabnobuyn4CxTF1sDErOl2oAjuq0bnkhN7vcdZ0uMAIKoT9bCe0dXXFyot8uvadfor
v5uwxmy6OMAdwT8UWLUclV8aqxE9wFnV4AJJOJ2/x325eMrKxsNIqA6aT5htI+OnYvEzcIoEY1yv
ro7GUIIlpXn76JEOVvDR27ap7BzeyULOdhcu4zeztlPFJNAZx4g0kozF1ezXTVziCJ0uwxkuvChg
qnTLG0+wxbT+BGqtN1iJ4+RF7bPbllGkI9iG6smD23gCs8aNJWAN/N/sndly3MYWZX+lfwAOzEA+
ds0zySJFkXpBkJSIeQYSCXx9L9D2bVnWtcLv1w+2QiZZLBSQmeecvdeuI2vajs4YrBhZd7eGLltI
4Clrdp2xa7AINPCDl9L26tT51JHC6bVvrk2tuNDtQkXvWObqZRdjjOTB7grKJAwHNWEwZ+VU5iUe
nP4T+Ab5ajex/xz2AqxNMfPLV0qffCjODk4xL1/SESl2mmuPB9NMBIMKV35GjRJf9BT4jOZL9ClJ
nZQLUhHBKrp5eBnNEU5iRiQKUvdg75SZAs1rd2pnEw1wxhmSrTJcK2pFiMSIsafvwSyzOEVIF5Ja
7Yxg6A5Gk1cwzrBKsJyNU3jvW4k5LpVj9phxFNuIQXeI+xL/+zJsJ+0hzoS+wVfK58amsAUP2h2I
6uzfKmojKgx0GAVo//e68eMv0Ba5leko6efIq7Cme2ajdq5uBY+jY1ovGCO1d9Pth1Pgj+GDU0xg
n0p+rLKV+GQwdEHn5jRfENaR/SOxWIKm+cTBOFh3AcOaKK2vrvUYIpVbjIy3qMMCbqr8EXsX0R++
dvWkwmDgFRPcWZLSJ22WpnUjXCfY/IrDycpDQ0bgNpALnxobcZtdLoWKX1OGFAXJF0Ta9BGIPBA7
O5Ro5qZ3h2/dZIkttTzMpMYUmxSl8DJFcGW2uQO4ShqL3Ok3fijCJbE2GkYDbmc9UWCCnXzbT8bL
VPGDo7L3t+aIFhB/T7a1u1jd1y6OXfw64Tkp5LtW6dainnIwmhJ0NCo4Hc1cpA4xJh6US7QHTCVB
Q1QN5uWo01/TjrwGanx2HQ5CB7svocmIGPPn0LUnvVPJiZiIbYo1bWFx4GKwomBoDupmcHUDz51y
dw7W06WeS5/SBJoX7j02iDK4VUZLQHaWVBu/a791DfmilVZOW8ONy0Veiy8Nro9NM1busavoHUyh
vk+G9q63tJfYtTdlECFy6sWlyNtDrtXPQz7dIP8+YBv9VDXBmSWXhlEWd0e3md6TOnwkp+uKJ35b
cZpeFkn2IvR42E4pTUoPgrfh6O2SwMB+JTTD+VRmcQMg2nxVwuBgpYUs8pG5z1z8UYgZNklfHVXk
DQt0wG+5FNXCzOlqLxyNiiAc+v7zZE1vCmmji5ZxU3sZ0VMjrpzPetXOJD0mSge7qaAijyPAxdja
Gswo6/gJ3BU8vy46OfUn3Zf9A6kTYh218b1nhdHOGwQ6hVr2T5rZ+GuFvHHHlLM59VCvd6Bc58d8
1A+OFXtPbmsX2zivXX8FFKXZY9ClPToAyVuWnogUSYwGR+i4QZEwkQl06qRDDkGUqyt6JPFVd5H9
HbQqo6FDsGXLRNqUjDmPnZ+3zP/JhFS3mYnJGftinSYvI01nhJUJEWX7MO+4o70BYtaCrqadgCxM
MmND0iqa0pTz0A4VgaddYJR58QoAaTIjTmmaumBOTh8qjKY3g2c/TKGEBS4PIK/KiMEJfAoR06eQ
wnZcUhaF3Pb9qmR5oc80zzRGCK3P+JM1KJIktRal6RyTeEI2yx736NfBeNZs5t1mjIYCA7urXxLN
ieW6EyNlRw8evBrm0VthzNWJAYbzWzKZw03ijsZJZ66/McImPUTpEDxDJKDJHdqecTVap1u7TkMl
Ek5Sf0Xq5DrnLpplApbowGhHTtV+rgvJ0SHTsBxWhtXsOdvzozWX2IOopEAH3x/CQzYI69UHt/vi
IsBaxZg5PbJ8q1unmZapIYs9ebzIUNjy9yY+kGXcWsHBipzggBeTQU4P9OxjUvPxerKyNejDbkPK
ucXMJs3kFrBU/vTxJcLPzavuUvYzlhdblAXTziRc/KXNO2owaKZ0CXzw8MPEsUej2GTWMxXuvUi5
mHETAabE4Ln5aBRXmWKMoogr71P6xlkeo2OL40hsNQwWkNBRs7jEdG9dgsw/l3HHG4gTfiLrCFoZ
Gi+M3DPjKe91PnUgzfzOg2r2jVOo21Rx3p20OQs57SeIk+PYAfPifUHbDB4qh7IPnWVVwlBNamAt
FbV932des5LpDJGPJ7oiNC9ZDHqD6kRvxKq0pVPv0wDvKve/PmknUYbVC80/grdx+Ea+Px1F07Tm
wsgEXHH2Dih0BcLnDTb2gVl83ekXxxicY5lMTMgmh+ZVMKHamO87DczcRpLty/G/y1CrZtNd1EFs
WkjoAPx+URW8a8gWaIpQZt1l/XxNsp4pG9lwd3xW6gLWm8tGk3JpG9V0JhUdveXcivsY/3oksNxA
mGB0XJJf79rcAR0uungh5PwDs8S9D02hrUXEeJmoWPr5s0BUofp7ynW+JS1sdDDzlBtUMlfLcMn9
WxqWN54lP2g9TgQirGoCYZ8iw7GTVdqlYhu33PeRxvHa8Oizrj4aT4ZmBu+TYdNUIgQZ3Qs/NEG2
8UIrEWw027n8hP/FOAmDcFQZkW9MLjxYzyDi0YGbw4dp9cwmARaDpTbKl9Rruz3Yes1ajK3MdEnM
TGBcKQ54hwWq/n4RQPblBBwMxZZcH/NE3dJ87sR8eXM9Sw89VPizRLd7xa2ZcNLiFzfbFDXwlFcv
tR/z0qpv5QGSR7DvaLmiByBl+GUaUYDpdOS6mu8TkBWPLL6vvdMSh2zElB5d9VboviB+IvC3EPaD
g97x6XRdwMOumJUGYBvoWBRi280qrrB0x7NFC/xc5TJ4bkBHElLvTsaRuHHjBvl8cHAyi9+8o/Jx
Vmi0xVZHlEfOTMNH7Mx3wVDRmnMqh5YCPim5xL5LTTiInrvEm4h91JPqhVEk/HdmsTzTZeMEJBBk
7qYnOuRZ2FwpfCwaCt4gePeCijcsuvkebAiAW6I+DQ5IkmDY+tZI3rHXk6Hge5R9Prr3b75Lnbyk
wFBPbRmrL0r6TKFaDuQY2Nlk1hHHCnZGUnFPRiuLSzR0/QM4Vf9rJe3gPS6VOEgnyuD7DexMdjzU
m9Hx0MGKgjtAijp4TlwHMVbbWE2w8koa3Kusisvx9/bz/3Shv/DZYMyau9//XehwRN7Qv6V/UYX+
8U1/6hwwxpA7jbzzQ+RAY/8PlYMvfsM1aNOrYFrpOwwQ/r/KQfxm2OY8d9OhJZoGZpo/VQ4Wvh16
8pZAlYBOav6ufyEKNX6cXzAGQoTBFNyaIznNHydRPGJRg9QrPFBWdtHSsgzvbjDYXMmr67YxQS4H
tukELPO+qm1cIcA2xRVZQLdD7Sy3Vm3UWxwhbIHfXcafiQHMHwd1zB8c/LJ4fxAhGPqPia6q5ZlP
Td/de9KpyhshUv3GnyhiUPkHTrow+vIec4RGQiMcoi60BFsDxTYxBn3w1S8Kg52SiFAAyaOXe5+n
SqOci+qhA9XeGs85kHy3WcNMY7uUroYXgF6PfpPDn2i1le12mo/OPphWNhK4jnYsPO6UOs/20uZT
NMqQnqpGr5UqOquvSOezcWXTS8xnWZg4+Ay81xSFVMyIW2sfcmK/JoDKuuUs2YMcIuVoaGooECIz
s3DBwbN+zQHLXwnwKpOF5PybLOOIsMmFDyXXwKBgRtmhs8os3cRyJA0i6S37rpjbcLRgN0UTPOLA
0bbwE5tDHSYGqkyrfSMdsgE34qiVm7RHIywPYFTaB6+I1a0h1Lj1iEc6klYjwQJLbRV7Uw0WUSTu
BRbUeCrCaEO4AHm1EW6oK+23Z91K4CbjjyhXU5pFT2YQMJLTe2c4a0wZ7qY+FYpldWzBfUh1Cr3p
Xodsf9NApl4o/BNgpwfXCDfoYezXps3ZOJBmYjclkgZwuh67VzBr1RUVsoXrx0dlCOo9kkurMeC2
FFlrfUrCBjymocWoEmug3QGlhMiGh1HXaQlGVrFXbuUgw8yLTeV1NJ6Nxu2XGM5d4Dl0tJUVMFUA
2AulBsmbQrq3t6duWDLvdu+46vXRxynGUCbTDyEBeAfG8v4hYoYRroJCz56qzmgfSq9M3uuBqMxl
2mvVPdXzdLEKU50sqYOnh2u8sYOOfEAg6oAaZLfMRowQZlwiGuW625upBv23qNIqekm57aEeN2rZ
cacBJQuHq+7J4SJMyM/O0PbrzI7F1ibte91p1OQmrS3e0GxyY4tj95o456Pw45bGYRNsBijX43Kq
bfcJrbm91BTGMNjg/RoLk/FihsgJ82Qcv6HeDM51HtnQf1WzsytbDssuSdzn1uR4Q6pYZOwhsSQN
Sj9rjDhce8W4lSX9lIWH+8pfYPP0CF4RdVYuEGmNq5nKMlG0BNqDo9r5iK5lHFUQFR3JSwHopriO
e+lNDZMLgwwZPH4F1ePA1bP7gMQsmZAFL6MN0SnkqxTksb7lgz24gBiG5mEaquIEPhZcejXV6dlx
iEewShEsTT+en67Ir20CE+1AbiXUuGxldmIgJEiPHdTq5GqkXfMJ8uj06slJwZdr7b1w5y6QO4qc
8TzZD6yEw7OMkEQtKt8lqz6nF2KsUmpDsQwHFL80vRvvC1ox0WMho9JclBib5cXKK3uvjAnCQw5Q
N1kY4JnzE3G/yJrFSGRWGbrErrUsIvkyoXa7cSAUELnA0eKmzezhzm0kTcqJcaICOd1mN7TRqu1A
sBSBQCWQyA2g9ApMTTO5FyCnLRGhIuPQHGT5Y9AV9TXura5cK+TI5wDmxUmrGVuvPKvWb2I/KR88
JNvZyuhje6WX/H+Xe1SsAb5HBzk5zXkgs+B2Jqt9wqtSPPgOFi60YPkqr4Z0zfLM4uu0afqWhJ1W
LGISyzioW41728Zjpj1VFo3oJWxLcTUtur5rD1UFH0oFcGJj67n41kxWfQA7PTyHUMuXVNTyanSy
3jEDWNFO0ppFiClvRy6GpDdSR/YxEjKhgJbNPZktMOgC2Fp3s2Lncynz+OqNKjd2LQGHt7YNKY15
RpdCzvSi9ks56kRI2kbB6tDgTqM9zXyKkURt4DpQ8kwFD2c0pFzBym/5s3557KIbxnqMxRzZ8nJZ
2Ml31ndxFVo00MNw2y+uRh7gMhT6dLJZmzfJiBqpgf+zrgenXrM2qD1D9OBJptLgX9x0rPM85CC0
GVmSd0ZexxRpSyKxCClg3OGdjNARGCNHM5pnrUZ9IGQhDvaApXoaDa778bHtNJ9oK70h8aK3eJPS
8NY0G94SSx9Wg8+wI62V9RgbHSGblefdgpGhZ2Hlb2bdMk0RTmrdwIQ/JQFL/+Rkp5CkkDfVlnvh
9VgKHNIYQiOno6sX1bqiWXwZndLb2qVGA2Mi+uem4EG3SWjxh4vDMGhpmr25ImfQXPSA0xexr2tf
IJnWd41pqaPt1DSgwdkVz8wd5Ju0svaYgpRaNXmptvO55DXT0vKNu9SB9jV6ANntxJP+muDFiBQj
iUqY7bQ5Wn4NEJIocZiHRjt59rofNTLeMcEKazM22pw3OfX6o5vgWl3Xbp2+2p0XputRFJai0gnN
YJW0wOLpunUkCPr0rl6wZGYTHoNYkvoi9eY5boHI4evh44peNDuRN5pup9dRh0mmAmebJJBT1pbd
MKqiQ2ud25juxAIciHmDX9Pec8QqvxAP0m26XsvRMOt8XgF2UNytVlJ8sSDR8zNj+dUkXXBNvi9M
RS9q8jNJ58apZTnjKWrB6NM9ITKMcxcFRAacnxvEM9MXoJLPLdggGiTIW5dDIqoDIDuNOI7B1+yF
hUM3WvYZNSDKmTq/DpHeXUoEkPipjfhe0fy1Vm5rWCDiM1Pb4Ki4hmJgs3Z85wyDF1ldySN2iiG5
OiuhWhLRSAog4tHJ8UZjspUrCO3eG+y8+hXEOz28ZtLEwbPbYT5gOmazxucm1hg+O3vRwKTf+4nr
4aMue/eEmWOyCZXIenOhNAY3Cy9J5AlyO238gXUkWTZwchyms0nz2UzowN1JmPTM9Nj073hqATbp
3APBWpSZe5BJw06AoaKod0Ra2QrFVxAFbK025y8wZf69Uoa9KmtPa7m/RvfoNykLbSSsautjRErO
DXpNhWDCyy8JLYhHWtH11bAG70sd+Mm2dMOmW5BFor3ZBqAnH1Zqsa3bRs1Q6ZzGcmRMbBk1yg7a
jZVxa8IsyA9+FYubsPeqdzyHNlZrnTYuWTGEpzIl0qD+wFrD2Mj4hD6tP5ql+/sh+39l3S/KOqBW
M3Hjv5d116j8+u3/7Nvspfj6vYT9j2/80/Bn/GaYwLRxhwiKKJRq/ynuPGMWo9s6gAWk6rMT8E+/
n4mAHb2s76J+R+hs8r/+ELCDUKDjo0MqsGaywr8o62CI/KCdgt6AKs0mzH4mf1jeDyrHmk59kwtR
0pRoyQAbo5JGpNnFELRFvoar9jTkUp4zrYopIqqnLHS0vT54F7PskVbkU5SuqtbO8fTlxW3G2ukE
ehgv5uiZTYn7dDX1mrVvgCSzNGtko4y0WfzWu9ANJ3pMGbewM5sXYeVnd8jOljZsg64KVl3jCMw8
uQNtCR8uPpR3mi3xJZ/D22qvIo+iINhM13xiJxxzWMT6dCS/6NY1mBCLZniZbbfoWMjVslGtNF38
3mYJw32M3Wuv9C+epSCXeuS9hMW7SIszGtZrQAYHxrl+Azju3I/TLU/6UQ/5qiYhrj6KX8aK4RNA
5zenw6cijbfSc5/qsd2UWUBsfB5ZnzGH7eLGdxeD3op1ydiUmbd/MTrrKZXZi6dPxkafD+tNep6v
QJfTELLT7D0BqbZswy7ZWNlYMtimy9pTFSzkIInrHK5+odylb7rhvsnEG/4nsTUie8dA9Zj2JhiA
LMN0OLRcGCptOvMHMyLeUKUK8c54HSr7KbLSQ6iyl6ZO8O84Fy/i+LVw7XZt84ZYot/Lbry18btv
RqujTkLFpdmzx64PFuRr5HQJQ+ycJRfKjKioA3JlAA3r0TpOBTnzmiyZNsXjOtTmaxnlLwixWGvH
CXTnQCd0fq3K5gsYKdwOrX7bmcOWSKKj4YeshFI/Vl6pLTn1vFsZX+YY8Zmo3aPJh7PzS2gWScw7
LO3xcQrAMGedS8YfOMQV1QsuTU6qJDjb5J06yaEcp8fGrqGUOeoBsd9KjcWwJOK1WwUlzhQ5iHVm
qje/nI7SDONlEjXxJa29p1jpr35t3QiIdUt3gCludrvJ6ZtdreTDVDu7OK4I2GusXUi6HGgLHz48
43ma5NPRJUN0PQx8nsD1rYNAXLNW0xwYYuYWcgH9EaL/m7AGTFmKMXQXZgfDkw9106NDy95zdvul
7pbdqs/VAzQlUpniDrUCIV3rydWipWHEGBjn624UcIGF/VTWRULD2sGTaXsbzicPnI4Ih1Yet6Ll
PsWIBXeu4nbUDIybplZ9AYorkMtE44qoUAkxmNsuU2GwHGsb+Zbo5A7EgzzUpSP3be76eyU17SaN
xgytXZXfQKoY0QVmkmlE3S4pD6w3St0vlK3uyaD+IIxPEVhsk2lD5udKYKGEXzQNL1D7G42jvQnb
OLHr4jEtgsdcaW6/mjBF0mzGoKmi4GIX6ZfGopFKBMlaRVCmJiteVd3YrGtbRcaqQXCbLGLVhOyp
dJZdr75kWnRboFdag0V4hJAYLtvecSDzOS+qGJu3gpR7nsokIjmxJigA6y1wQ3eTxzlpXZy9bo3O
6Uj24fafEvOtJB2T6WtOb0NChVGmsbE8AAr8FgFHcW7DOjDYhbF03OA76LdwjIIFPLEnT3MvvVkP
aDiadxJ/jrabHr7bdH7SBJs1798rYInAoTkIUIdHH3/Fh1D6O8tInLgEiA1puQOGPCcA1NDefXWJ
nRrWAzHp//xq7Dx/ezUalbTJbezm/o+ya9rdfeGOHl5HHvVVYTDQyuBQuUTp/OKVZrXyD++Lgx4e
H1PXsXB97F7fva/B85SVYHLcmV36IuaZ07wcJ8aAdKkFHbPnT/rmn9/d39qJNE1RvXuI39He819+
p+9eM7QIF/HR3e3GzonWjCYeUESSrmDZuwHgKpNMlv1sOjYtq9s/v7Rl/ez9CpqZnmdgWv8RvlXB
PwWr7Re7Nm+sVYJHnUkObmiWiyPIh3SnC/U2tGSQp4OUh0S2PLeUJgBOx7cIWEtYTMc+ZEg0Wc5O
COS7SU/7yB+OAy7LBV45CjzkjHWZnAtK6tyRV5WH6DOifOUq+9IzTV2CARRbxymr59Bx3KXtszz8
8zv9yS2EZU43Z8ShThnwg3LczGI4oQSq7iKz3UC6vdXFdIu7vv7FFXV+dkVtAxsHQANIUT/am+ha
wUny53tVZPYeQdPtaMT2mqkr5A8AJavWT88dBesdw/lbr9PzO0x18dKewvdasi7PRxWMsLSRTXUE
CU827dA/MF+/WI3cRj7LPbmOOWSDyN0yolJPoWOO2zw0K4jBY3zs9aa9ksH5qBq2/d6M7UMX+/ma
iq882kX8HsSOy2yWbLBG+eVWacl7UJJrg9566sgVUJW1i0ZnF0WghcN8mmE36pgijkOWMt16Y03S
vMnPFr72pXEw7XoGZ6x//sB+ssJAhfPFbLebgx5++MBwWZS1rVnFDs/Nx3FCsbKhqYKrMFi7f36t
v80aeAIdnX0Knxhowh8dlY05wldFgrkjjPFqt/Ehx+L/i5f4ycqCOcq0MX9BXEAh9tenPI7wGme6
XuxKISvQCQo/fTC9zSt9PJFp2DF6TE17JzTzQmxitMbFfNBU8LlNklcGdvRSc9ksfGCnO5mwiUeC
1aka4cQb4fvkDtbaC8BFZZYLbcixULjoU3vKSAAl/vaT3/HXLok1e3skjytzOLdgNEVHRyG8MRtz
ljnU5rZXFXIPM353Cm7BOk7P6KeIGYdNBG2AA6pBJoVjoMQpYHBJvbuSORqRGTf97mCGwxJ+K3+y
w9g/eWL5LMSHbxaD14cJ47tlkQFkxxQbWZyRUSjIKGd03/Wc4LWU98xEchFz3Fplo3/JHReOQdvo
iGHIA0+4l+lqrJFlQM4KKLs71ygRoutPSGiIlNM97OmSAJfeI5c5cC5zYMnKaViJiFUvgbSPj8RI
vZG6sYg9mg8Wp0NBjOqy0RBORfrjyEFsUZEvuLWyYSuq4Ro6br/AJOsu7IqFr3UlNg1aMasc6dzW
dKZHUTXyF3atnzwk7BnzP3T4qd7Mv95UQ4g+iVCFYocAc8URR4Eb5texgQ0EVfiLTwTz5N93C8Zy
FsuagR/ub8/kPHKxTLsvdg2IibXhttgog+QQsFMJg89nwvK0mEYKJHpA3YLu/FMcZmciE8l0LQN3
URaiQo4vawBrU06XnAzYYvRf29Q4adK/gbvfLiPBaV8VpQWlu30jWe+qsvGYI0hazLdZaKUvKBc5
pYKkSCb9XPdYJlRJ7FbcrYEI+JuOj/SjvASTZq1ihy9EyHlwtTkfsRrkpgp60jmnLtorX91+FEFB
QWLXAPLlUPTDQ9xRSPppCLWgptRzpuGh6UJyFW0BBl0+mKlxi37h8OF4McB30VYeV/MftJzzWyDn
G7Lq5cawmxanSXpulYMOZHhAk0cB4aQgqN1KW2Y1pyU4EgQkpszoK7660ZynOiHupOiC+iQc9dZ0
wNN7LnCSxefYomZBn8iWkdlPSSSvA7BdlNUOAQUg6WRymHIiZ5qQB7jrsgNF8TYP2FlIzOXG5Olw
h+6cGc6XqB2KQ2o4F9nKFXOdcTkXRgh6Sdiom/JIFtEFIsSTCXHhF/vxB+v3h5MWZx3Hgf2DlQ+f
2l9v3Yz+M+4hJ9+13vhWtPLKAObC+YKLx5yESUj68lFqlx0MkW5Oaft45ouo24yzb6dO+DbAnWhZ
imQtUkG+IuTqVdaFBNWafrEWqh93WG9RJseoaGmmxuu6yMI3PDHiXDVkC08h+2I3ReJE/AynfM+6
mBprTNKNj0gkAFE05Ny4etwvVUgWN9zaSx9SGLIfRlbJBxJyzPaS/qGTrKCN2V0bn5IUaspZ9v3V
RpEMCdJVTIJTCwXOxABkeEhIDF7lBonNTjm+uS2a8KbqrgBQkx0RDhfJJkKR2T9YrrqdT/Od9+f+
+r8O2y86bEgXOLL99wbb/81eXl/yv+IhPr7lT9WETf8M7zpdZwx0c6PsP601wBEoj0zLM6iKDP7N
Pf1Hc81yftN1CiUsizyM2A8w3v7RXLP030yTfphwKBqdf0uH+PEow0+Zsc9z94+cqr/FWCZGZdot
xE7OEWw+OAOQ//TCbh++uyY/2Z1/3Jznl/EAidFC5NHlcfrr0zsZbTPKSWo7ONHGA4FF5AT3un+T
D1LL/+VJkNciBNKaoRcoVbC1/fW1+CwIx5BWMNuDxA1yQXl2HToc9oTurHJzeDH//OYs4+9vz5tV
J7Q8yea0ICP89SWJnnRqw2uCHbANJhhBXXansunDclFqeeksfTGIR2hPlrlBOyBJgEKlN27dckCo
XDtsG46UaFJ6VZB6m8SQzVBkxItRNPprAe/4VAugFQRKi+0wL7e5O2J/DFRxGJu5NEg5M2Ra030y
Orc4CNlUGy3I40swdvEFfKFDhAWI1+1Yk/ML/5L8ra7N74BPTt8EusXHKLXxVFThWe/HeD14WbHs
K+K2JqShZ6ABrr+MEqu/M9s+f0fyXN5M1pB8MjG7LQo9yLCXIX432KuXqO+GnV4GBFqyGW59CfK0
wSa5NiLFjKez2qNndOWlqXxOWmTuvqBB0HYYouvV1GjDrh7JiVkg6A9oJWpm+db6eX7iAKDuRDlh
R9DrAVdW49sbguWYZqUaZ9uVivC/MWUZUZC0zxzbnbHF0FoxWi08zDMD5w5tCSxUrxa6lRevfeNV
zwni4c8JLeWrCHURLeeO6NfEJ61rQaqHV9DkGUtGwEmsNo30oTLCUY9e0yjzHWwYdnajZxyY6RmG
5Ql/b38c+2LAfDvRawviZmXSezhgPMHcY8eJc0O+xjVSMfYflYxXJrXuujWYyZFMJzel0ruNj4Zn
toy5+VdYW9E2KqKZ9VStQpIBjgAx8FwxRYrydcvFiQBAnussB/5IrNOdVcTTCd+PT/tBGekeTJ1O
3zFOAh0XrnZvu7GzD+ib7OQwc5vGOD3pSdh/DVu3e02NeYY8hZPLcbiLUYlwTQnTct/qLlsOxtBc
ilmSqbzsqz4T53CWHQOtU4s0DT+JFhFtjbpwq1U4APAJK4y9Q4Fo3NaXpHu5C6/qjonW2GBROmoE
V/eTFw6OAV/sfbECbJIRisk1DcH6GgyZeYKgeYvwEawUxZjNrc3TQztdnq3UNteJIb+p3NM2TqN1
Z7IMp9e5CljyyTqvlUrTG9K7ob3T17zCKcAs3PlXhvfxunemJ3wmbOBTZK7RhLQcAadpPQh3uMdy
0zMkFnIz5siShvyzZwWluYtTH78drVAEFG+FGyNvCdi3yxVDd5VkC3yKyEemNpGrNMxTkmLM2YA0
ZjWae3/IRrXHDRPironCWtcxKZFe/AhxljQguOJ9O4RciLJewStokwcbKl4IDow8El8ODx6D+7WA
DRIyFY3AYGkBVPeFgz91VnMWxXaQk+s9Kc0mHY2oANPZ4yIDlItnefQ3bdLS5gQr1hGVkwKuvUoK
NXLUqliGF5fGLnhoMlSH29DVQp8mML7I6CgCumjxnJLjPJtVNNNe9CLQaB43SpiPSU/XaVMrQju+
Ai/mg4o6gr4O6VgxurlP8wBn+NYQbfqMTTy9Zw4Tbxu9YBkuc49DqI5M2gtGzHiBZQbjYuhxTDtK
IjEdJglRzdHQkzudZR3IDUVhquiym7mGAAdXISfNfBLGgxmVlAFtPf+1F7jBPbSF4c01i8BfoJ+u
cG1a1h7TE6+LJ3FcpT39FvpWxYEEbrFmxDFhsKsDTGAa1rsjIsG2XnrSw8kwVy5ZExcIRDitFa2O
UZOAG2YBALu/qIY/1chF7ikAIbY58I9IvJdDfqcsu/pm0xY98YvE4YaKvTxWiHGmFVFPWbRuSAbd
+3ombjIndl+yvOb3s5jabILWy++0IfWAMRAjhbOIrC6ovlqXv5t+kz1aeocpI01c8g6nvLwP84ho
2JZjhMHikdKlxsz4+zH8f6fAX50CkapyBPvvx0BwFX89A/7+DX8cAoX+G/gtNLK0+OYR6p94MPc3
zH8uulVvDskEHfafA6Bt/UaHCReYbQF44fs4uP05XdUBrdLq8FF0/w4c+zcTVk6OHE6+q6ywf9In
t1wQYbQEPOuj5/td42TMu04WXuwf9DpXRy1pq9WQmulVWU76NS/kBFyqsz0oYE4Yoh4K0otl5c0z
5XpbLQKv1W7JQmFjjKpR3tpECT2mkxnYxzpW6i3q4iTclzVMzmVQ4Ota1moKN70RiHWgMg9fXzfc
9Q1AxEWDuRGMReJnX6UcnZOse/8Rh3+CLidr/JxgPcMcyZNCj9BZw54ZWryXjszWSUTeBwZj4eAR
yC33K0fx7Fuhe/uQVvglIaL2c8fid00DDZtvD6XivbOm/IYJwZkEoQg7IOFCz1Ng1S92EMrPKkTE
ZuJzetco2hGqY0elSFYeR0j4EUzprPY2cUJ1nryGJpdo7PHdyzXtriySgRwniedS4o7Yu3ZFeRa2
PpjzobTskxklaYK5b8J3BzEywtoXFpx/QFY7MoiejdEKFbG0AC9bzyFdSeRudj8aUXTTO9gsy74M
dyQLh9D4hX+gP4m/p6QLu5ry3L3Po3CKt4jsMtAyY2Qq9Hv0YfE+Fka4KuxSfB0NXVVLNICevmQy
1h+JhiLSOEhriIzpLFLEJMYEFZ1Gxsp+bCbqafDguFh0UQFsHktBJqf0+qv08noHJ73cpZrevkZa
4FPPYoYtaVG7KEiz2TXq+RqHAMXFERkGaw0I4o3hBZ6+8MMpuUGfWLLhOp58YkKPU7y3O/9oRCVT
y2gaFQ7xEAE3ategW4X5kKzp8TU3BZvRMlZxjZ3RreqVPSgcZyDTuwP42HniE6nw1v9/7J3JduxG
tmT/pcYFLfQODGpQ0bdksLvk5QSLt0PfOgB34OtrgynlU+q9lVk5z4E0kdhFBIDjdsy29c0vyXcZ
DmY/tymxOaf+peK8wEWkyNFg8pv777BxfeMQ4Vr8Eg1AKkenareUUmUOxEZ//GjYxdx81Y2buqm8
XYgnUKwyB0wDpwxMRjqFSIYcHmdfYBNEenyYocvXxdaajb7fC2tMH9Ukkltph5NV/ODdtWFNJGWX
8tpqt0oMwpZzN9WEeH1RRnexbENO/TVBJJcgvfKUfwwmy36JA35GJNsN9bdPrtTxVlWcWdYQDZD2
ospi+K8j1uBcoWt4MeI09W6+k2VO/j8DuTeR22iYAFaC9AVpbpaQ9AUvzzArorSTqL6Bp3Ob4j9H
FnJKcsHWGa+pda1Ni6du7T6abngA8+ld5sZlF2t21A+a1bK8bXndB62bcjXiY95UQccn0K1a885A
vfA3Ug5EkLso3FHm1QOk6bBx4LM6OjpUl8GZ041qy5xj0YDoBvS2PfuyHU52NpSPk1XBn0hrn/KF
rOofjVA+zAkXZo5vmbqiF8vgNlAE+Y8Anskm89lN1ZQlPhuDXdwVSou1rNqEVaxnPXVkegnxllgV
Q4lQZ/qZXkc5wgz8EsjmttuvxiG/OW71JXQ77JBQ/BiinUPWx4++XyXbEqAMvdUVDsfUHBnaZREc
MK+WrCD85dWu1bPpOMnGHKfwKGp33rJNHveBndmPfjMQmStm3Htu5x2F55ZEChHwkJ7kcPXICWxb
nenLVHrzKyURLqxltK4kpw5RN0lyEiQqnymSG86N8gvNTUpyTxE1945V6kXGd3PGdcqVH8/3Jmbk
VVrF2Y2MQPEzj5vgUM+uexiMMLuQDw31Npaxhos0D+u+Mss1OFfyUGne3pXDmO5FVwbnvLOJGoUT
to903OkI5g8W6R4W9Wiy2eVFeVBFkm+jGWc7ieKCV9t2WPJxlAvD7yn9D7zmDtVkvAm9XieRUV1S
CtXuMxmoH6MJkpgyk3lf9ra5NYNm4duIAWNwUL61dRDckj4GEBPz9r/RPbaz6XK983Jd3VvjkG6m
IjafWagUv+Tk9l+FFbsL+ah6aNskxqrXmruicYfrSJnIMTOh9a6K3MD6G9gFN90kHZ5S16lPQSKd
DwoFpoMD8OLCsry6BlYjD4ASrHuozDmtKO3AVaWmJ9ZzfrAqDQL4AJr6ixlG4wUfdHQwE1j3YyZz
0hYBt8wivmcUzg5pZKQ3sDAiYLMQCDzITrxxst7mRNEnM1XYTbIr86y8S+0iekno9k5WZePhW0jt
FNXcGNOLjRv+IJmJ8VRb+lvJugPnQTM/O6Nj0zKRCcIPZKPxVLbypY2VfZmTSF2wcHPeoNAi4/PW
Jo+sIqwnOx5taqA5Zk6qJfDuc9p4bdpG3pwZWTGRNcoGN6b2wBNdf5CkL3BvEBNZAaHUOEmcfG3a
RB4yPpUnLDcP/TDJ7D7uHKvv38zW55BNm5iycvNtMuKC1ZYWXfrKKieqgAzV/sCTKOdEeD/XyWiT
rB/K7WD57WZyRl1uG8jiP6Bt+Nson6o1HZTcghPWuBgzO8VuOZmGvTLLZxpa2n1KkmTLhzQ68lYW
m6GqigenmfqNVwkQz0azaf3udx7nf+bjfzkfg+L/p/Nx9eO/UXTdz6/5L510mWkd4aJE/sOUjExq
BqysfIoAFmuizQD9hwfR+o2WTGwX3ONQWBmT/z4lO+I3wX9YvoyUGbW8wb81JbtM+3+ekhddz+K3
8PE0Inb9NwVzsGWSzok2jhHk843TFsUH8QwuieHTupx82pinxdEsMZgp6DPwb/3F8Tx/mp9pSeOm
uDiixcDScUa7ew8/DdMxrbIcrxcftV4c1WU1V+9UoTpHDgj2ffdpvc5YVlyBbQUEwj/N2TLElZT6
wZPo8uKx08N4b44f5eLpThZ3d7/4vIGsY/mex6Ka97nZ6A/5aQpPPw3ihrOYxfWncdz5NJFz3s+Z
4HLGGacrOU5Pdke1PevuY64XZzqryQEamo4cojnR7LIDZXO9BTKEYb0DZw51JMicfRsmM3mmxd3u
fBrdnU/Tu1EVvrPmblt/b2TTfMU2Pt8NcjLXWP0lypZU34NyxEffpxhZxgDXIACT9mFqsvjDTrg5
ppm9gCOGHWBuRLfFnQ8eUd3Nnq5vnsNculKBxvm/FA7vOe3nd3Tj6gfo4/NuufoBRhyFUEO8avNh
PVZDh7VwIoOSipv1mSDIyBLwHLdWjsbegnTcYHfP+icaooHyS4kPUU3OIZobC+oOCbmT18dig3I+
nKF+ccOBf9cSN+ExCItsyTzgcxKX4DMJ0RkTR3cgKk/DEpfIBovkxLCEKNIlTkGIXR8bRcRiwb5c
1IyeRGMzq9B5wgaPNe4yx9bwWiCvtISTyo4Gpa49J0Ew/gq7kDhHPC3RDvI2yf3oVsW2acMqo8A0
bCtW+GLxyhJZojlzAZktcl8sdevt47Ssy5UNfeM9y2gNRi9tW6hjrRPfqoCc7oFDZfoIFNZ5tYGM
PYSzx0+De9g9sUXIdti73bP1mWpJloCL4fRonhOpF3uJv6glCINbnKGgzPRXowL/7iyBGdUp0e38
zxwNXnQyNRS7kkVB2FBr2ce18Qa2zr8ln1mckRBAxbw259/dz7TOQKHZFjJ8uQmXME+7xHp4H/MX
eEjJTehMXuUS/xHdkgSyllBQElXuxvCnuNzwca2fgyU+hPWdJJGxhIqsOnav7QgJBUpD2eCVF3UK
3r/kKn/TlZWxKSliDI28PBrMZYMsSXC0OdWcsHBQ0i42Zf6jrENtFpfKNHUFUUsaPe0YithnNM70
ek5qdKZT4iXZoVX+zQrw/jYuiQvHga/FSAiTClDluJXQHL8iNE0QCaKx2IjBDeU6b+waAqL0ngZO
hRCpiMSsewqY19hwzDu3KfWl9/yEdB0AMgncc53nE8GGaMy3Abz+dcf18hhJjWKWjmPxoiPloLMP
vZndRCrnIty4DWmTJ3cG+MzMKfzKu7Ot1jioofviFol6MPKA2gHdcRrHbnQa48q/1k3TMb7lNkbN
JXcylNMDk5t9HLKiXUEGiznHyOJBdU73WBCvAK6TMRtRK7cVDW8kLnUQWjJdWVQRsNCnKQwEg9mn
F5bVjUr5To7RwvaKMAak9ldq2ZBBM+OUZUR0WoRDVnGSb2MsUS3pfkloFTti+KjXFi/LjrWbvE9N
92s4wEtUoHm2NYuoKydyKGxLVGUaqJaweuSNOOJNnn50cjz3M69h1ON0S20GJIv5nAVE8gKusloV
Wf0Fk6ZAcW2+e7xjmKvsR3MCOREhcMZOd++rLLv1bfUGYlKv7OksUsyBpVk/jSlZ21KLnvXDVK5M
lY+gExb/Of6a4EBWcWmgWyJVLLzFak78a5ta8tSxS+mzKN5RyjbubWd0N5accgqWbWFuRJgnpy4W
7LGpvJ6/JmRcrmSu3B1D2MrmY3T2ebcvZtzZ+NSH6pFmwnpvoF/uaW/m0zTV8x0brQwbQM2UFaRe
89BOBMWcGbPsJk774iE3tLpHP/ghaDE75WlsnecybLeGVEG5boj7LrfZljVfwMfvWZgd8rXlsR1C
xt/OVFZvQBNMd4XGODaNVvcyLz4Kw3PlnR2mDyj7LZdEnqy7cZR3ZZeX664syqexiKIHZkd35S6a
tEe8eOPwNoURSbHcdpKPQkcfiTTbB7sR6mbrUJ/TTjqPPkuBp0HBX+wd/4TOWq31wEcnM8xXTya0
yxn8C5R9tMYLWUO6IAWkR/nIEUas50FPOzAJ4W5gT/ZrQSDezQo2xzxcVO86BUXvVGlxjzEuWZ8K
G3xO2T56BaSrVlT5GVuus/bAz+5JHSXf3QJICJkh8kciHx75EBZ3YW0WqEuRh6bli23qz/T+WOaN
7JG76e2sO5az49yKwAk3xjA1956y3r2x87etZeRP5TJqe72wX/vapaVY4T/hk5GQ/mMu8NeWK6od
BwnszZ7j762mS8/G6IcnT6rpUAWpPvo9j0idz/7RKPBI/kdHhp9Aaeq/nJOF9U/tBMcfH0n956AO
b8XyFb9PyXisaJRgPsZQgNrlu2yafxeTeXT/ZjvoPPAWWLb/aUgO8RKYIQZlP/DoOF5sBn9IyRZd
pzQGM3LjrPFoQv13hmTE538ckum5MEnw+D5IcAtT619NmLkVtYPH9uXOS1zoe3ik2nMlpsneGoEF
8INPlF3mTnXS9GIUT3PaeBC5bPEzIejxBI4AzIhVO88+J8pXDKTpGflTY72yA3ix6HDoGuEsw3pj
OPOE/FPYMRdqrFT7YlZtRNvSmBZOeabZS+55pmUZ7ZUJgWrVFsGO2GN1LKOJypdsaNfltOihZcFN
00JISFKwEtssHB7gD/aMZqaKLoXTNBc52P1+8sf2ZJPb+cEF+u6WMEB5DJtfC0V4FGJy804H6hJp
Kf2j78gPp8ss/l6syQTK7Y7iUMoDDmZTuzveKOOOSqxIA5Mbd4kZWB0I0JAjeLcWsIrKcQeDd0G7
piq7N5LEfh0nfXEHp6F2D+lWpon5OMmqfuyHttqMvfnK/ih80Z6e7nWlnX1jh69aB7g5zYnF2lg+
uJnRHrhV2ndslbvjQEcEInSaXogaqiOTQnoFNPgR9ihvvNYNyy4/PyPFYS2ojRHTnYiOU+Q58IOs
4ieQ3I6yoMD6SQgsaNcBj9dDaKc/h4FgJJkU/eZZARDimAXAqoWjymxWBO+EaVFbSHTw2tSvpBle
6exOr1XbzICl1Pg16g1v6zhVvXXzVKypJgFmJxQkrVVRjh5zOd7sJzFrF+KAmTTH5RP50o7S3wVW
xIosIvh1EPbQUisqRM9vPwoYg2yO9+bo+BNMJGR3VtdW/OjmVn6bJjnfRyRI18nsMh6yR5fEtbTH
T6F1MaSiYe8CnZyQeJz0SfmyuHhlM12SyXeuiE2EWtBVbqprux3MdP29D9yCadvEMDvkBrlIKGoU
OinX2pciU5dujtKDpiv10kfBXK+0r+IfiY2htGganNRWXzECDo04W02Ipp32wrxTFdlLnxmfJ0xl
m9W6ZROxigM5fHE0285V60z2LnfyFiAjANmNHSeUgSY2MAcIi+T40Z7PY1kS6e/RwKr1CBd9KUG6
pC2/lGj9BpzVJF9ijA/ot0ihv+oBVHIQFOFBpLlPYsn44c+0qTtJkmUrShx9zoqGIuM64zN0GqfZ
icwMX8F65ITixLmJqvRWBgHUg9gzv42+Vezs1PK/E2KdT7OmJHbtj3jTFUbGVWf16i2sXQdxLBIb
UwTRbuhrsIhVDqm9JizTr2n3RKDzc9XglmURPQ02NnMPGZuiq2rt+7ra9Nqxj9LOmTBNz9sHhRq+
eMR+HwjQJvS/RbmxEmHMc69xJiK/YNGw6fAn+Qh1tCUXjNh4SMnWdOOEiD9me02D5jZVwfwychom
8tZau8QzA7JcQPu73o2uSVB1Nx/FCrZp94wxxX8MneHQVc58D1dXUbUpTh4ee9gvhLqOFA+oQ6D8
+paVdM1ZnFnIbDfB9JTLorkiqtrPtt1m76lpAfzDGbsaOC8xP6dJdKxou3iCBIhdtZY04DbmFS/E
1qxq9RC7bXeZMsAr3DzNOznwdtdelXBkALExmuwWYkeZx7m1fljK8+8aEk5H2xrtYykHiBSWRMSu
Ggr6eJP3HUV3myhtng3RTMxpttM/zWEy/aRpmu4sQ0x04+KVwOxfAgaxCE87DlxKK/XyvWCK3aQR
N3LTnvszlYz6BRuJu2ubKl77+F2uHJEMuqa5EYVxojbkBoOvTr007jYwfcF8AHFw+8kg3O75X3kI
zgf6PoyfkElJParEYT52h1+kxeo7UoX1o2x9C7g0O8O6NT/iuYwZjQqQGaTt8SRJ7AZN1CZf7Tnu
L8yTnNbq4ZSEVKY5XdecAdn0t7ny6p3SwXwzLSLOEtNFu+pBeWzd2OeM42LpBAEAdZFO7c0gEvdn
PFXggIX+PhAg58QlIrCwOYHxzveMS2K4nIAaT702mkK+Be/2SEVruIGF438dAEbsbFZZm9kLKLxJ
c31lx2Vww4rVSlFO9w4fjsiHaNM7K8LwMZu19aEgUGx0P79gn4EVoib74GEo5hwBXugpTS29aaDH
0uxQPM6mdWR6MNlXOhakXXPiDa5sL9yIdHxQBHxeDe2B7xhKzu6o+bcMDjO12KjHX8zYB9rgtOIE
2qKhmyCPwgP3TSKhvXmRwnAe53m4IbqSIizM4gwpKF97fPaes8mmYgMbCZdEuq9Cq8LQFSdHIiGP
OX6ItaZuNlg5DnW0bhUHh1T7wy4O+mIrkYHXZhBd4PbkZNTlQONJhqtjNlkVNaV75IJKdkNZp/u4
pzrG1gUEnCAqL7HXcftWkfpIUrPZk9z0z/MoxXfSvsW3TjZsDmT3AOnIe5oD98WcOHTkISYT5Gxx
7GDS7IErQu1nNfkiy2Q4eX75kc1Zf0wyEe9aStD3Ix6fw0AZELWJRixPqQ1j3E1j91HGVX0jiElN
MU+uEYf7g0We8KsBZ+US8lTG62FF4ytBSQxw8+hdyibNTnbq7Wr8zujp9Kz77hf6RyEIB2WxTSsn
ggY+Fs9hEDf7oQ/a+yZA99CycXZmG/3Ehc4tkOrsfSDBlSrE74Osi/mSQL06N14ev40hZ2shycY1
c8Ha1PfmX/DIn5OSRZadZ+IJ55q36628X/P7sY/NnOvIXXXbJNY7PcHGqqyRl7KmvhTKmK7aZ0kV
We5L0SKHtRlsVNcgfQQtkjWfzqP3bpj0nvqC7l0bFdvwcODMjev/KFQ27AqII4pq1RW0EGsXs2Wj
c7ncspf/MAaPCNnkmCsRZPMpRAURtDSddX8WNe6KlVuX0M6LOl7Tcl+vE1MULwth84mhimbFNlgc
RFaExqFyVgt13Vv7UMTNHYyPXekvbARtdlfFlm9TabqzkswtCYza8QXMIbcdFo+IAhlOq1Fl/q31
UOgSSqV3Ohi6zZRlHtwI9S4t7rW16DyANsqa7xslsnXudRZNEF218wKlP4aA/TImJcTRKJe+t8qL
GFXOn0ifevWsv1dEUN99kqTEzeRHGYfRhl/kFwXg7S4DKlivJ+rBKWUyAzhHuQEWvcv9NbhpsFOW
S0a80Tbtmrnrb9VYAuXFC/Yj6jt747JC4pHmk7fFZK8f8zy7Z+6FRm0WO2X7884kyLidVWSdZu4D
ax7CzQZd0TxEjmH+CkC/ESYtRqpPybzUfh9v8Xt2K0aPbiuL/METc+6spDlpEFzSpA3Bzo4mb/V7
DQv2YGtg5KIaGjDlk8xPnRwklXCGxOdeDC5UiUi8tYnZhTsLoCn0TvNBUClkr9QUZ3eW6q3vuhHF
/azxf9CUU6wdtrW7qJqLynoKdDRk0SYag6T+To3K6Lu0SZIQeRaargT3BCodnmOvg7B+VtPIq1b3
P2ByUplWMSmvso4yNaTvAo0U2GHmbbwwzQUt83G1MfoIru2I9v2z8Zvkh6JnCrCY9N74mvrdiFVE
/HpEKp4i3a2sMdAbUwbpaRiD9to2/N81hb9fHa48J5+6HT/RuOawnjZDPNn7FAYjmJ5GVz+6yGTR
nurgCFBv5grmMHcnBv95TpJm1Xae/8MtGnJ+s5ibc+SFakvvavfYEVxeZX7ZnciUlA+mSpKN79RA
FutEDQe3oBOCu8G0YeqzWUcywthKlquYDe/B7wp3i8PHPpuVdE+d2TEC4D7fBgVtfZ4/EUcUBj+P
3oX6Raej+yotWG4rmTYlUBU4oKsW9ib19SojYbKYY6Fr4lqI7uMs4GXF46afcNrFmzFjK7fuB7I4
eASJ2PR0aXZOATZMegGxqIjd9H3AUxh2nG6HI3YUZmTZEFfRZZY9x0HRfwUV43NmkuPdVMEhZ0Uu
cc7yYkdlkoGf7Tl9Ua6e3BEbVx1RIj1u/aExj1Mm26coKs2eil3+1wHu5jGXXfXYxyFwJkCAX7qk
s96sJmhpMoi/RKUwL66N8gi7yjQOjt00ZLNDjMTgdM4iLJunEXWtgp/fVOI66ATXaNJ+iLkrCN3N
OiZ9n9BeGiiTx346x5i9zSLy7/NiKl4zs8legkxF+AJCguATtNo9R6H+Je8GduKG5azx6cdnWcYN
9qe42mVdxkVILh/EtN97Ew7rjlmnTWkpQA1V32amPiZ+w8NWVevp1ooAxa6CpvXYxSGTWLuEWcds
6bgJDGtrA487qhxDVTLP2cVLQFqXGOzvCo+Tg9A+HybT+FaAIXhJKKVAmcJixcZ/4qZhEup8zblV
4FUZFUUumZjvDdRDUOBNtO/tsXiETxRs0A3hqc8YK1jEx6fIztN1w+RL2RGIjyqLrHXGsazm/LkM
spbXXRCpC3wLgBG4gyFfT63CFSTTrGzfamJX5b2VZ9LZFhN1YdfW4imwGmuZBOsh8aW5IFP9+Ycx
Vaa6WSGJGR9Nn284GtNrX+lGP8/KyHi+Gj0H3v42mBIKyXYYhC0awludVmdeki4IdnXcJiSnpFWT
+fnfpTvKxO0NfTfHeg+aqH2Gz6e//GlN+j8kJ6wlGvFnex7toVQsBiwwEVcsb/EI/jnu3bQUuxWO
RQG5Ib2NEWJPsSAmCV0ejSDYRPE7vIb9mNknJ/d2htvtvMTaBiK6NsO8lXD3+VPpAILi26b7f/7L
/SX3ANKS382HvOn6wg8B7v3j71ZaY4v531Z3KP53omFWJAIx/ou2t//ph0AXJdyLqcgUf30BvKyn
7jGEGpjaxCv5x6d1g43M7vNv+c/q/l9Iko5Dyv1Pb/vmo//4vev27qP8+X/+1/PPqvop5c+ff5Yl
f/+qP5b31m/+/+RvxalqodCBFLIEyIIAtfKPgBPWV3o3aPW0QTRwIfOx/l2UdNzf0A/5OLGGwRBA
eOrfESVdseR9/nQBgZxgbW8RYiVljx/grwl7MXUOWDuvOhrYZaxmP4oozkZ48QrVAkpXYAE2E7a6
AIKe1qVsCWZKFDQRR+LQlm5KwjCS5RaPgXUnW9d/1rmZb/3UrDZx7EvGv87ZlrGv30qMJ4tbxXM+
wrgCMNmYxXoIPUX9SMzzNRI/hqrpMRfKeO9hxtr4Qd6urYjtxjz3w34aSQUQpHLr1cxygEsZF2pR
Ldg+2GpvbtMGHxWM0eOgQduCFoVrJpBJUPVxGaWYi7ooOFRTWmCIx2S1GqWL/QdLQw3Ke2j39mjM
JzkWhBlj2/e/RYFoUOJKcEirsovja91NPHayPrhowrKPqA32pirEwzhY4dXE8MhRJo7fKZxLuDku
JahiIO0AJX0VZWa37wRkCpW667xzpoe6qTlG0Ya+8w1shfMwwrwW4SmugA/WOr8ZrHPx63MIBcET
bItY1mzDW++pM52KRTC5ETBq7iWkSOc4yBmLpjFbJzdPjBMe0Gab2+28Toxs3sjMrK+tn4hk2wYG
Dy0FB8FKG3cLn1dc4qj09m5jlTu7RWYm7D4/NKMtryI1olU+2M++LvX3KR8I5CjkyUjkmAtzDP1q
8un5GWq9YTs/PRLjEd+GSK+bano3S5Rmq3GywzDG9t6xw+jLiPFzl2URNuTUzydS8HZ2jb1yCYQ2
Ollr3ZdbTnPjJmW+Pki/63atb2NeMy17i4gP9JSTL37oLvxGLZn6Fasp3M1mpYN1G5XkEAj1PbgY
EopF43mBZssAQfDlwwBnATgChe5K5954DgyeyTUiDZ7HMIF3iFy48u0I0WrOg1NEqfO9Y431tVDW
C/YWYuqARNpDMNT5g65bIHCVM97j0gzPbpv6GnCWm+G6tYxSYB0c0glrXj5DJ8XPgP1s0Orkw5jP
IL+Hq5nN8C5xm2BtA6JNwHrY5WEaaKaqmLpokXIHdMzCBsCJF3e0NzR4iI0kHM6mYC5vhgElxKPu
JBmq9tr59kddcE64tEyLyRkDxquPCeyRjB0P4MAyjjId3MjekzLLcrEaKcELv88sxeGFRdN8P1O6
cUPOD8rv+F4wU7gVg1zQDy+c6pxb9ze2cZGLZzeSxIQX8jFOtfCEyG+ze/hEIzeJ3zw2fyMmpws9
ma09IGX7b1Rl72+MZdZ2tThVDLQgmHFtcpLnRsnrXi6Y5qVECmRzHUcmzfILydlcoM7tJ9+ZacAG
9gw22nqoPhnQsCzl2kvncMUdDgjfwoo2F2r0Jz8aEBriLwZ0tsR6LAiBmH2YfRMGoZpDQP6rXtp+
FPpaMFAeNg6UFK0inQzuVcVl+KWcGu8jJ6DKJ8VkJ3K0qIUZKVpT+lb1wv0xYerP99CtxuaAwEfl
4GikIWlxC1fCtvJyfuRcxIx2pTatZxCprFYRMHEQmapJ99z7+Il9HqGF2SEyyqZkKeCQsw6r+l78
DQg44R8BD5gXyjNpNgAbGAst4q2ZVP69Rn3YeS6OPpO4XbaiHwLIt4828UwRgn3ufEMCs6y7dmkR
DBW8Jse/VqFL1UMact1rgPgelm9c7oNDLZhlJ/tKjMG+RqK6UTqErQYEHsqlV1Nb7iXnqGnErmah
m6wKmn65qKhL57RWDdaqz3z7FIhu7xkVhpugz7h/xX667eLaMXZo7+aTKBrslbac6V9SnsHUUlWw
zIb6MRgFEW2/Hb/iILMn7LHhGTSrs6KaFhKvduN9Ty0kps55KAD0Isl/b6f2G8+o7o5wvL9TImJk
xnMSrGyzNZ9ijAs7jSj24rmxfHBdI+LhUBXHIhbyvu4DY0cCzDyNTGvfZ9v3oPZYGynAtHHrjA4l
3+otFxbtLAjhX0er1fWqZ0N9ANyqz4KT5hWbZsDhSGNSUVP2ntiOdfLaGu0FzzDhJ5dEn0kdUw+P
lU64EQ0om6L5BsMm2y6tBrKompeZQ/eRVdqwtzi77L2x9NpVZim1nqUxrlVRJ/c0/+Jy7nDWnMFx
NlvaCz2QwJA5AVhwhgxdb2VbLHrwryU3GvvUegTzt3Vpwtr7/AE7Su5GYnPKTbg1zu4bFl7K0kYv
bD7GwO6vlpitnyM8up1HMdOWvaV18GXroH3y82waQYAly3iXpU2zpf6puMtN1X5BX2ivQ9d3N8+z
wksgrGo9JxX9SAQ69xjfxzuabOe1h8d7kfPe28BNL5ObJK803Jl3UWSFfBPpMwmUbHGGoDbXdekg
z+uk7NcpV/7Ny4Teh7bffUAFWrfSzzcOXLYHcE4a0m8JR74kDPyQ+wuQLsvrb0rGEKN1aW7zqTaP
iRm/gm9gy19Rx1VUQqwQORxYiUufrGkZWJgic6uSur3qKpzODnW8xfL0bze0bjQbF2IfRA2rfzFs
BMbNIGNJeFXobWgAf5aj9unVghG1Jn4yEbiJbbgw5BkQQHGZWzHfje6H2Qk4yXZjTwV26n3YOmCm
cBPsPMLMuBN0EKcJKYz+lIgntqWfUUeMZXHyLP2pSR/+M9//f1kOuBz+2Xj/f2Ho19U/htc+v+QP
y4GJf8A1PccNBVv9zzz93y0HwA04+7H3Z8W7WHP/a74XmA74KuCdfzft/jHfW785NloA3y6wvJAD
778BCLX/2q5gckjg92Ks5xjKr+f85XxctoKFa+6rC6MeEpK/ClRfsnwNPL82z/RuBjbrjFb087DP
bYxD5mvP8cPa5lVTyme7dPsZwS7gmLQtuqyjU5LUJ+vo4Cn1q4ZU9HrIqhQXU6OI6excR1UlOKNw
OtAmoeAcVp4Na+nYDQX7Ou7a/VDRgFgVU8aDEtijXIXEGC5elOkTPICRijMCT9fJpcSIgZrqZMN/
M8BA7/Hli3ht6hAvYwbCupRE/TPNE8cDpf9MmSo5UNZnPMtD0JsEKTo8jcppW0U+dUY38YGHPM75
6H2YDXmuVdXL8UptQgRkLemRwjtCEvQ2O7FZ7JHEir0eu4KembBOj9QEtgJQYz9ma1y53NIMo+Z7
4pvliZSPw8oogHolpZsfmqhTu2yGEI0uWPGNKzdjJKbkhmnRi6qvPYbPR0W14bivsc9uEikJHcTN
ZBMKjwFUy7zsNjxfxree7NyXaIZTuuYmhLyu66WbJuo8/lA3Mgf7LSrollGeVewlt8Ytow5qXty0
FtIjFti6tpqNcIXamhSBNCvM/96RQJ34EsJzvdi9CuU+BeLY7xJJpRWdtaCSDWeYzIfWz7c2D7By
7/RFtPZrTwMkyno2BrC0jDXPqFFApnO7emMOPHsIAJaHlmq6jY7HIdjZSqmt6rN6DVRtxIxn0/xI
cIpN/tqShaJwJzU/Zo+OCPYBS/8SXAC2tO70UUJrsndhx9GE40XzRK1gcs79vnirzWyxN4yWWjMZ
9odiTGJzY3e0DVOwumHjFW07AnLtukkKNEPT0ta4jcnb7BhJ9TYRXXivvbYhkN8N66F1Y7abkRar
2inzJ+oDPNokk4Ecf2bUR+Tt/8feeS03jmRb9IvQAST8Kz0pUaJMSaV6QUiqKpiESZiE+/q7wO6+
be4d9z4REzE90VNFSgSBPPvsvbY4doUPZA8Dzze+DQ0nwMwKP6KiJ7g4tV0vWa/V4jnKU30cqGPY
ibxHigvLqH0KnP7T5JizFA7PG5bf2Bj5BlDz7iu7WE/xSI9RjCRwS5bROcnEDd4CeBh7NDSwgC7H
JAscvYhXrcBksWmj+tl18uauDsz5A9d6tNF1PL1QiV1gvSZTvjYMM4SJafAA75XR3k/VWN7VbpZB
lQAEnq5Ej8wMzD/YWPROffHiulsNtK9SY5vGrx3MBHbtXZQ/SkeJNY5itIGu2HdVwHXoRw57IxJi
D8zgej3hJwh3VemIgTtLZEU3CsD1Srudum8KwmytZxI4teR0BNVRgQWtF/F6Cqkn7j4zkz4C/OPD
mh2Ec8joeGC9It7HYXp184ZuJcrBx03YC9z8G8ZTPkfqo+tEae8ytCzgeVnpenpqfmWX/Ff1+heq
l4AO80/7kO6T9C8+vN/+wO+Cl/kLgZPFU4cgeeVc/68PL1ieib6FpMBTJLScBfjzR1yFtZCg3NdC
E1uiJH+IXsEviOmmFQDp+I0F9B88Ff8PkMaH8BYIl+cyz1iIrn8TZqPBAFFRuu6xH01Y1SKb5WOS
0/LlLv1h9uS2r6GdkYhYbkcWsYITKxX1hp9t/OKWgXpzKNh5RYJpX+ORB+OfDhj/j6b9N0nb4d0J
kx+fN4ibgRDLX2XjUAdNZA2hc8x6p3rHKzheasa829JdoDd1mk8g8syeToWKwsp//tq2+D964EJs
5dTieriHPPL1f331CJuV8nRaH/F2fwX4YEPx1mnIMq6pvA01O/6tMAPOz/bk+TejE6ZfrKxJv41z
ORPeaWv6SebJPlES0W7BLOT7Lm/wtFFE7D34SUA4cWR/SZFh0d2iDIGeMBW9mw2Yv2wsQmvN4qC4
T8RkqjW5YAtzQ02EebBQ8iAzF7Qk6cSoV3aH3NIzatIkQgtJ1SJKzW1Q3fgtOdKmyvVjUrblrpqc
klxqZwdyF9chEJswSrK1nTrmq9E0xjZAz9Bg2iCczzWnBt9T5V3jEBw2EoNle1PZ/YEi1gif2MwO
kRMMWp0/9EDQIi/hCYNvqBDj9LXMAoDnRksJoDuwbfVQC1+DAQgAfjnywIwXydiv+AC8Q8Ceczck
xJTAhAD95tZJqZ0n6sdQG9mD2eJM2QBEw0JZUTpPObzZUL46cqDRdpPuehZGVKbyVXocoyAewSrV
Xr6anaR7pjIr2aJNDBoHSUiFERJj9zimOGjWZEhYjqYIYbvCkgv+I+qkzcPOU5SgOvFs35Rjw2KI
xedyW01IOWfspPhYM8PBOiOEwchPcc3gul9hOwbbxPXKiyybcceoJRpu+8m8cpouw91o0mdlZlmz
a7qBuZquiT27t/h7nQgouGa64zjVb/imhuxz/eJxFlNv84TScPdIn2wCfNrvid+pw0xjBL0TqjtM
aVPNu050MaerTEwA5XtnpFi6Lts9aoMFcycYTyF+xxc7ExoLWTLAVvLd5IczmP29VVkjG/TSL34I
35HVSswsh2skZ0QsK8YZCY7LtclzNl624bv3lMREw++0TDXnAoBz3vBE1zNeU/bylDhgIY3qeI0l
voTEozr5vcySKA1WXZPtBVU736XsCwvPYIKhb7GP9uaZAHuTvuPIzdUhLHuHFqAWbOmsZ/uYU7zV
f/XGNA5vJ1dU7zN5Ib2OQj3igSVjQiSfhX6+aTCkIvVgZE+3nW5oTq3ofj7Tq1NO69b0O2urEbXT
p4ldNy60vhakBzggROx8SbFtwNrE6tvSWU73jVFSMhhObtlQdiThW6FK8ijoytsmGVIyoaZdvbeV
bx8t+pK51EfUs0m28tHyuWnGY8LPL+e0vKdKnJIBXdXh2hAhr9YsPxuNLmjX0WwNeIbaqAXG7bSg
J7yMhpC0592PNIhxehznQ0oq462N3Opt6JHFqK7p6T5KBr7I5PH1aIBkHfWHmTXaPAMFc807ENM2
g4hQ1XvT5vRFKiOfd9dbOQ1M/J4o6xFbmJbcR6XR9XeEUOYXGsZojlnLwZ5lux8jEeVU3TuONb27
WjcElwIEIP6LU8gSasoRAVEAKrqe+q9lPOaEn1Biy3c9dSizUzO3N9VS0VSzT+k3lOjR3DRocsFU
YjWcOAOR30/XlievSgUkKghGD3qpgXKujVCUZ1Kgdu2JKq+dUcFEfdR4bZIyr61ShdH4CO/Xtimx
FE+VeFXQmuoG8yrs6EhvypaaKqNfGqv45dBeRTsXTVac3rDJ6mvDVVJTdlUttVdA2YF2gKStqAsz
nWMsRrGVWCs+WnQOe4St0Idh5u6tpVJLX9u1DEDUeAWTpXXLCkCbQcRYKlhQ7XComPLMhiWie4Dd
8m2yFHgJqUcQV4l2P92+hPjOlJGgIcotqUVjXsPQxMRNUuiGprTkVmMPaNnZY/Ub60C524BcHmrM
UioGL9nnVEzVGGYn7gJklOjku3aRWddeMs9t6SjT176y6dpdVg5Lj5nVe3SacR+nSDx2HRL63PDb
wm5f/yun/FtyCu5fTgz/hAREor4kDvjnbSngn+UP/X549Gm+9MWv6seCRORf/aaohBbYH1iJQH9+
DS3/sTF1xEIECinQZhvJ37eEL35XVLxfQs/3g+D39hbxn0gqMCn/vjG14ACFrPZDZ+HLLPDJP1sO
Ui/F7U5c6DTWlg+0RlVLvI5CIXXtFppGZmd4/uGTknVNpChyGbTMPqCXMW7x2x5gEkbROlhqi+Z5
aTDKr21GHUlIqt2XjiPr2nckl+qj+tqC1F8bkaYo9+g3E22PsbAI6lUeYe5c6WuXEhqqxyJwaVhq
l7Kl+dq7VC4VTJgv7Wbbc5uhmYni+VPbRqpfOYFRf6AA+J/YmPpNF4TxNp451sIqyrsWAg5n1I2F
L1/choJmzBbUznlwSEQWvX5sl+Iov7VwL+F7o0/K9aiWUlk2PYxL3VRDZe5jkSEab/2xQgnKgjF2
V6VrxphjM/WYu6rf89fXGMir6UD5bXgSS9gKl8qeWzP5q6RiV+iWUOxJmC/5rGtWi3VFvaPZS7zm
S5QrtZv8Cb67R6ez8y3ul8BXNYWbcgmB6SUO1nMI3CSWuCRLVMxdQmPGRGx45AFxsUGx39nl8Oia
WABhT/IkVKOffHpLCM1Z4mgY/uWNVRT0lHhj/UjanNyaTtL4jEvPuRuSklwbli19a/Jkgwx0F6mm
+JkRGtv10pl2rZsG67jx20cGn083Av+Iqo6cskTpvCVUl7jza+gY1qpZAncqd0/9EsHzlzBetsTy
7CWgZyuieukS2lMy+ciWGJ9beQPo3fEGJ/+0cZewHxtMnqcAkR96YFBP+RIKhFDf3oGrTKASs6GM
QvnQ5Fl3Z4wEvVO+sV/kEjF0WjHeTUvsUI0EEC2Xd0qEMQbREsXPc+CTVMyD5RCRlRXGZCg6iDVK
cWdOavM0mfo7AeqBvisnf0AopJueQHz46C/hyAAWEyf9JTGp4nm+czjUgJDGgCPNsdrP15Cl4Ir2
l+ClkI5zw4lxxXLD2eF0bM/VaM9vxCbcdAs2KDk5GfUhiuodxoEl3llLSRXNEvk0aM2DfdCeTNKg
JCOXXOgSESVpm62DbMSmdk2QtlyDm3GJlWpAjWtv7l4MDDRJOz8GS/408m+cPsTIRzB1GnR2SYiq
GkRWrSW7SinBI1atfMtQ+Nkqn3wrQdfpmngV7bfCb/KdvMZhi1TcsKGjf2L5pKbvxpKcrZYMLRHi
V0fTogoDJzqoJWk7gFrYRkv6FgTLGzfD9l4syVy2eNU6l7F7nJbcrnNN8GYgKAFSw6+0BV8r4+Qv
ed+I4C9WDroI/aLZ534t8AmeZkLC3ZIWrrt5QXrdIU6lK4dAMdBJWh7HjGIDdpL0U/yaO27pu7Xz
B7Wkkvsln0wLkH3EUTI+FEt6uVxyzGpJNM9y9M4OIWcMJcOxQb6VG/Iaw8PgdC80CBkHo57cOzI+
SckXrGo5iT+R8nLIUdcWNmKWbkvAeqhcUqzBR0Vlzdbz5hAReGJIFMx4SZBGF3aB6T1EnPfS4eBD
kx4hlNR691TvgvFvzO5b2/Ajm0WiNo3KxQ0bahzLwuWSNmO4CYWTY4dL8svEbXeVjNzv8qqpaAfH
sDBrmmv6iPsz5MruNp3G6Vs4cQ5fFalZP3HAeipNGmeYOYv7igbVcNWH2PguMbLX0VZYSAmXOXjj
crenBXzOqqOSfURIiUXZQscKH7vM/6kq4i4csyxmwCBHS4N/xmHJw4WqvLKoli67AhvLutIu2SiV
esbOmpN5x4Ku2FFvPPIVL0l/jPolyafWcjjbl92pKM1E82wx6k8JX2lasazS0KeSQWCnbIKKaa4a
g4PEZTCzcGq8h5EHNhumiK+IHLj0MPb37tfWSptTwrjNGYwT5UfH1Z+uMcnEnKKMyKcB0lP+Y50b
AZ5KEK2nCl3gVE+RsWO/XsaHqGaXmdrxfZLr/ClggGKB3Bv+PgEzR5vyPCRvKqBMCpRUcbDYbL0H
y2JkVQRNlsH86ZzbmBZgzPiOYnk2D5o6TIUxeLD7njF6nI0Hxa39ZykdBlaQx8O569v2Mo2iJuDt
TXiNZ+iWMRUOmgJIh3bIVzMCYlc3ZvrGMzlma1roc7vA7iI2oD9NFv/zJskj+xFDVP9qSAB5BaQ8
WntI9S3wPPfK0UuvTD294PXiBbTnVv2RQsti3SI5TYCWFiJfGPFbJNeQBC96Qfbh5M+/GxkLvlOh
BUd/oJXDQ1Q73gvPkXCrrvA/EqHw4HxfRWtLWkl8bBZUoMQE6nAziqMX2s76y+jjEV0VU2JcKBCC
NSiu2MErgDBXYKT6K5eQ4Ws+hrqW352ulo9qKJ9yVHeBzbaMjuT7io0lE76squrqe+ZgSITt0KIt
iJb81XYSoXlWwAze3GEafkRBUn+Dx9jvUsw8zSoKseGvxnoyTo2V9ZfS5X6zstuGkkRzQnZuShqk
bCNoD9qfVHPwjUF9C+OxZP05R/qoLFiFmyzN0HhCv8heazRgZxVUdveYOYQVGTLt+s7rVH7kO5fi
SBYmItLkYIjmnYdb22/MtyjsImcL2oHmbqs3WBjQnfwYIZSxeZ78dUnCK1uxcc723J7Jx7hWTyBP
Cv92Grr6hKljUbccczP1C3ds2dbiUZjXY9A429p067WXiW7rJtgmVlarHizddpvWdcPb3AC3gk2L
sq/Rz9Sx9R36AdiyNW+yuW5KYt1aaz221Vc5CVVuOwej7kpl9fxjKeE8k8lXG6TPDydOwi9+Uhbv
FV6vnZ3kEC3GjIU4koSkN2OAzf+ckWM1j6lv+udwdvxvPWUbBwVgMl6L2KUoeqJa4sMf2JZ0kWW/
hF2SpKDc7JEcQcMSrqxEdYiDkX+Us5bBIbOplwtkVPfrUSTWe4/YjoHLVd8wM3cPbtiRHMxGYb5p
8FgRRJFBcy2ZrV4FFGx/D2tieFt0kXjpxcyir2nYlV+gJHjtzi6T8Ua3mv7ozDCoCWggxxa+LY9Z
LC/mrNOvdenfxRPwQOQRwDbGdkDjW5dTFz44XWjead+JN3FYkNrEpSDuvZyzYQBXc18DbEa8anrn
I/TxbhB4UfELyyOfubcYyOJYhm2Bo2hTc48UFt+1nYBjLOboKLK838+O221mZecwe0x9axGY9OhU
/JEgHGHk0p7/w2OApsOvLZMNy6fmS8wO6MNzqmgHhZc+Xz7NuV2rBm5aIkbJ9GxLaECRa7Jqa2K0
jVg62XdlhqTT8OqWrGWSnFuLPZwrUnavOajPZ/IEyZ6uaoP5INK3DRE4QivSW6ByBdshkzNiMVCR
NhdGSwd8ja6VhvDj6POTX1vsFrCNogF5KUndLtoqJeAdRPN8Iw1LnQbS8rf8hPmtoCX1M5pTWEpp
1x1o2Oh3cUiJep3HNjSH+VVR8qjXlrCa99iu/QsbVLKEZtoc/zsl/ztTMo5KE1X/H0/JZ0BJy3+U
Sv88KP/2534flINfLNzBjoXBhw4Zd/EX/DEoe4sXYekX/X29YvOPv0/EAHeZW5ftqYNXhm6t/2Qi
XjYCf3YQh64v8Nyiv1vM8b7/t32FNrsg6di/HuEIzmezaKa9nQ1IbBztJmtjxknzOeq+/lTYb/9F
EZQXLAaGv766yzYHAwIANFzM7t9enUIhAoQ4mpaT93ym7HneGaJlPpkLxeK+S8wDkX3SLsLqcNxZ
9cTSpK9EeUu74PSFRxB8TG627FahQnMyDa0FACojMV6a1JEbmofVG5GvZhbUvaR0Q0apP+lt2Sqx
ta1uPpOXMw+8SyAME9saecdyqf/hk+vR6zplhdQkTCKrxXT3WBs8jBq8APtgGMbLTJXiTnHz3fu9
E51YrvN788qxvOVtosVS4Kze7bDk3GdCEiqXMtZJT5kFvNUxSnXIf+WIW9GsufNeAeMTTZb+9z62
Y6xwoW+Il2V2S7cFXSsMh3iD3bfEDEGp0oXGo+Gm6myJv24oajVcauEDOvfjYIjvZhrPyXVIBM/H
ITa9HRGmArkvpe2YxX4LWGFDcMd2j3gu+X/GVhICWG+kKvdeDXc9NhYEOxYmgq6RtaDZrV+dT9zX
rkaowotMnrR1GX8U8xTf9/5UbStzptWeJhsAW6jxwVdss52xLdnEwXKt8ScC9e74Xxgy++bTzer+
jvijCfXJjO0DFDXrYU4FBURR1H9t8odlCbKHpGqeLbq+90HIZq9nDuzpjrxpCkrdnVpd6oRZho21
T++8RhA2mMce8F+NX6Ry5VeTdmiOBOx6bFdXBAOl+8Mox+wxaAH81+FYkx8ywh0SeHpES7HfMrbr
ZMqSapP6TXlkku9OTpQfhGXl7Bsz+dCPXQm9wYg5oAz13rAGgDtVeRzD6dkvGxrKoIK2H25lRY+F
TPzNCP3qKGOv2Jr4eG58M2+3rXIg5s9p/qXqgZjWhpXs47EKP70YCuWqiZrs0hte/R73tBbSRzeh
lONDSDBqWsapTGC1riazNDHRKVhvdT2/2CJ/zgyyuB42Ek4VjvxM2cy+eKTvAQkzj0d5hE4skX29
mrANQ98PYo3B+zxKaxsy3ky0jMXdO2r4Npvp7KBwyFlJNdz0TuLe5xhgd3Y/Q3by4qg6NJhgj1Vo
eeeo8q23UWgKd/0SbqUYEHwzmR95qFMp7FTtcwvi+R7bKFRlu7BvhmQa7/Ighx8WK/dBEcO9073K
OFYk2RufKDaeUds3uprzA6RLdSdnJ/9UcedB3QYBdUobe77QgNDfFgjOmyIlWEnnV+A/Thl2KURs
+HiGPabngPEWthsw3NXAV+KQjw0WfRWk6an0YvteB7q9RR9KX0e2xQwp08DxWfbpuYMJ+qylHsic
Q5KwCSJvjTEN3yjCzV6a3utuOrcKWYFoPzuZmErFziqS4uLCSz2Skhv23WwixGRYOJu6d39CNKrR
p7zpdcyE5HxkHEupimPnRufcrMjbUdK2GkDmbq0yPopQ3UzuwjsJKS+QjiZtQcbDlmV+MGMo0hz3
kKWstt837MZ2IjHHzTx69YdCZryhViTd0euXrr3SGR6yyq3vEhlMB6pc7IdoGqavukrpVY6sHsEg
je6B6+rX2Z+sNe0trBdaircqNIbDgEl+r5yMObrASf9FpU2+52Pn22IM9S70pfpuMwvv56AY29UY
kbQkRM3htWi6C0vhUjDGs/fLBMedoHXFzxmOjcH+NNJcypTghsJ6VqPsz0lUXFTfhTRei/grzrt8
P4Pk3Y32ZPQrc0rNM00V5jnsZHhnwAB5mMaemDyksPAW41TOqXG8z2v6XjhKcq1oDU9gdsKiWFOc
BqSCRN5JVbjZ4sCj007b5VnjpcHgx62mzMsbw6PIWNSO9URQ1BVrszOYsWqPzs9sYEQdjAD/rcZO
dWintv6QyJPYleWJZwk6EKmAbxmE4WMOM3dfc3p7tpqsfYz9jhVbN1G2oOvFLwva7Etb6vBuJGt8
7snvvyuMtTzRrOExT6ua2piq9W/LYZi+T0ZFQ7GM6UEuS3c40WDf76PW6u/6rrGphCWVEqR1/cKa
t72MLrDqyennvZ2OyQNPNvXmhbr6CLrS/0lLCnkMD7z3Kgzj7wNtHyT88eNTBb4b8NXfTCPpPMop
u7VR8T7XodEax4BoIkHPNocfXgQW0owYbACIs5Gd8sSpQY2X3RaLFB0QbrG4lbxM/iwdC2ZX2Nev
TO+et3WquPiw4zjYl4giZ9D5wU0fwMsAmdYAwQ8OoZaC9hHB843NNXblzjHDe3b17ZlGl26rg7ai
IZmKFOA6HkBliU6V+5gGAGC+UtvmrYQK+3ZNtJ8kdGsP+kHFbXA7G+H0w7Q1+k2o02V1yu/4BqS7
8ZywFH+rIZzvR2lUDnqXkZXLTVshZMxEvTszwNwvS/suNckE6bKndCNgt8h62Q32flddr4khtdci
hPFWwHun2dUP3qVJw5mZ2u+ObquzEZfuUxDDkoRab4NYCx1ug5O4TPVsroFMnZcP8FQTktzjXEBl
LNNNmNXirFmVM6tUS/0sIIaKseWLH3T9dkQQ39Xob3uDIAYpT4+gs7cAC2UKA7Ky1XGazfbBd2Pn
s0sakPUImfQGDH34ZGHN3JV1S5dT0ljP2DoTZ10YyrkwXUbQrvsxfMjj0t8PeIwg+tm3AWbJhXvp
0D5oWufO8VjedyIgQG/UPxKNgEqfyABMo6t9BIQMwhPYDRqepvYCo0FdFtznIYOAehhtF9e5mzIp
D3M47yOr8V85C4hnHGoZXG42Oj+DwtBvBajFXSTVV9gOrAOy8MEWTZvx85mospxT2gOtzwh/WZcl
p0E1xtEr0UTWPuYHKBO0n3+mqPzEstNoOAlNELzi8TbJIObSdNodCAL3EnE23VkpD2tNG1C2G6gV
yDZ2PXP+GLkJ39mxrjdt3byUZlPc90PvUHY4m86e51256x0yKXlnTDsDr8dBVHlw71v+yFPBT984
oHnt2mCxskJ4O2iVRTADZIiCbjXUG7l5DPOzYskxYPWFsuKM0C59s+L4SvnwFtjs8Ei+KqFLBtXW
M6fyvpP1YpawvYaLI/S/c/ClkdSRApGe2wr1sgu4i5Mq5dnCHJ56+qm+mLLKvziCMyAJi9mB31dD
3pBdeDNLj9MK6ujR9BUySUxKzrxmUSAm9tEx1X0zYxW1s1PWEfgHtmmlmiMmieeiFnH7wy6QuMnT
yG6yArWy6+AWqQ6sZhc0J7iB9QPxFvvsOM10F9ZkREIwi2uKC8dTUg7zNubg/3Vmjs4IJxJDGbCH
onynrsVP6ZwKkh3fUh9WBpaGnACZF3IkKzzQBdB+JoOSqx6CzqbWBr339vxOWfNH6hsPgXKwCie9
t8ln6t3bmtaqqiuHvWkbBPxA9EIdETdpbsHqyOIvfCyAgafAWRNQ0Bs753Bj5CkY2tQ+t67zZrVU
O489YLNYynwjZQCFp8j5xRRDCN1rUqDhsepUvlOe4oRyhRJ/LfyF6RSk/X0yOeLFbkowA4TdYEB4
ZbOzfCEAEI0z6H7qo9iz0RrgFHsfFi+6eWa/TYYY95ScqTXZkH0Yuf49cXa5RoaW55LL791o/a3w
3ei56FrvoAhOnVzRmmdotemmZz24nonh3RgwoI+p8oMddth5DYOBBnqH7BXKYnxXGnhvQ5lN90TA
csiy0Fpm/KRerSjXQEpuV3+amP8NGx1Fd8K1bdx9ts8S+e/O9yRyJqy4QXrEJ85YZ4x+dGrmgLu0
q6X35EDE+1ScpSC94lb4leD4D/t2ma3/NpV6Am6goDMQRKQV/s12jwOm8aZZpUdrrBpqiZvyVqV5
ch/IUD7+859zMSv+dQBmnsEMvGR4XciGf3uptEb9JR/DSyko/DD8A4gA5RRXP/7561x9h39/IYd0
EYIDqV/PW3SAPzXhSPxDTiP9+Ai0YNol6KJHT+MTycu0u9SNlOFtHyZmyodevCs/ZqKmRSu5N/AU
MlxHCe/u+pb+a8/9F/ZcG/s9V9w/1o+efwAr/7Ny9Nuf+E05Cpf6JO42IRem7/v2Up/0e2jFJHpu
C+HzEYslNsKn/Eco3Qk9/pVAWzId7v3/KygJ95cARibfNRNtYcm6/CeCErDORbX507VmIVw5ZGZ8
QfqdzN411vKna40TsgGHhbjWgKHwtTccICr59BmM9JTMllFvE8NiMKBZ/NEfgnPbKtxyfVY/KUr8
arNpT3ryWHMGPLGcShuQGW0v2vdVllzIyhrv2scnEZKBAfoYRPj0MePG7aX03ckmIZiShVkBZLd8
fBRNIO5C+jGrL23O5huun5wre8/jTalzoBoTlJHZD4B3VjLEI++g/crM2c1zbHKKVEPT1F/yoOwA
wkAOzC2iBqMHEUawtdj6iclZIckhqJw6h3QYpN1SBiTdRxL34TYF8Wyd/GoSL85E6w3tFpVFayZA
vTEAieJP7hG5wqUlkL43P3sm12rofmX5sq/pC3Sr94yat++xlxEenkU7tvWSjTBh/ATtksXknEyv
RcdbaPeS6uebwLQRtLUXkvPMeAyuhw57367HyNlvKcGYaHOuMo6ZlXqjk7PDElDaHYGfMdgOZuC+
Tb3LCseOk0Papk+UTEE1giF8rkVZHTIxvGRVau+zbmDOKsL4QBkFltG6iJNXCovIsU6MOzyizpXT
3IDn0a9tjCtC59RtFGMSk4sLMcLE3mcHlhui8PA2o7asBXZDOdrHeJQvPEiRNUIrOwWB8xGnVbMF
iKQhmWkWILQv7gmevxiQNFeur4Z96yc+29VyDzDhsZ/TFy8XPyv6QW7mtiJALNHDcMytC929VUV7
ggtaHmSHK9JPKV2cC+TBSeECUqbFfD5fkrioVlSFvSjTSDe6MaotcskPLwUCXnhzdBnCygMIhZMx
1EvJuR1t5KTl3ukdOupmkkKZ7ZGR6kfaFiPsyYj7t2zEmnOAD2bru45JaU6a7spxdlfaYDM7t3Xw
kWrR7yGqpR8s68bT2EzTVtWu8Ui8iKVxFv/Arlrdu0b35HYpC+1iymG04l0sU5UeSk5sS28D6Mpq
IppbunrXBa5z5L6Q7JpGhLu4cDnjJUa4773hR+VKRIekqzYR944VfOq0pL8z/aDOq1r3bsn5L26Y
Dc2iJbuM5NOWEMLd2fBWrskC1SJiuQrE+Gy5pbkCCvRi5PQEzOWwKloKwN3OeGUABavJZHlKahdT
qXLSn7Z2m2969teZRT+6HBxJ/LKGbEVwSQJulXhAvI5vvG6CemM7s/GzogGWaHVA9o5zFIWlmybr
Z9aJBZYQIU1NiVI/+E+5I9WFJzxwVRJC6Z2ipHhHR3WwjeBUtGsr1xlBTGKpnWnNMempStB1Hjek
eeyOV+PCkjP6bQfqsLbXZtT3l2yQaCE9l0Uc9lQoBOM4fa9ZOppbOOTTCY9oeSCNxayz77i0RjRI
zxzXNe92cbgP3U+LMFsKKjVSO2/UOvkJr4mFJJDEGs+1iYJ7JwK3feM8iW2W7T+WATad5g17y2I/
pHSxJrUh9qao+MkkddtT5u39pOIuMbIVrszY2Lo2YTaacsBSqdreRjBV93UckRkK5q/Y28IXP1VI
bpnxzlfqVcypSZxJVtuiplvMqJ27zESQanKR3ZRG+h1dsNmkQqUvRZPlS2TOTc+imXoL/WfmVGoV
1qUuoi91LmSAhmCHtwpo3ckKu53t2/0tsTz1SHmf8SSd1n8XhZtuYhnWS5wdTVvHTLCrYYRQHIGy
2k35hKwToSV3UdduaB3o7vI2qbb8PSQCDHPaN8u3Fgur91DMvb2LalQyo86TvZ/3F9SHdJtO7WGw
QN0hYyCW1sEcrKbIKx9wkr6VunIPTl+En41gEia5OxDZIyhgB91Xb8pgKJmmsQU6fwSGF9Cnadn4
2i3V/Ywqh/C30Rl04boJVC5tbUpzZvtfjdiH4yDeRY7F/SCY7tIhkPezYfbnKWUdWE7a36TlCE+2
JVDXg/FllyziPV1/48ocRLAmT45dxGr2lAg13IO7M8t/ssj2xH6dPQ7q01geO7YLK29o3FWMNqQD
dhsyqOSW0YBUpK7CQz2Oe2OqcYOwPVhjmIe84oXFJ0Crfmsuxi1tGcaG6ZamtaJi9xEGon0O0yzc
ELWYNvXi7Gm7+ogoTh0xmN+x9r8UqQ9FLxz0zmxVugbcMZN9gE2blGOy07oYT4asv/dyPuddpG+s
MSfUQOMHGAy/vBecTG6JWlTb0pwYptMORitUqINBWzgYZUxCfVmm64ACu5UR8DNrSfOsKCT3u9r7
Ns/o0iW7UjL33TdRSXnjqihaWRPesMjGLK1YrtxyDbT7NnUoPJbyJ37ncDeq+Vus+FslNDlEgQmR
NUKXF2RQuPXLkA2GIo5o5gTgAe9F66S3WvxOAQjrXKiVZ8aYrd2fKqx/0OCS73KXA0M/Oq8FHvx1
Idv6JQ/4q+bGaVaKlcfPRjvw31qaL9gF4TBoh+RSuXn2EIoKsHMg5ttedvwafPlNF5GJSY9vF3ep
/jWYKh4Ynb2IzZCM4xHfD7xr2qjS/IM0iCCxMlVH7RTeLmPrsmZ3UdKBOxe3whLDtpuY4nt7+mgT
CJc9S0SEZN7DACxwa4Z18NJCq71Iu8VjtNBKPGjSeqRHWireft/J7I2vvezO3VAGz7Xv8mdtc3oi
53OkjG1YG3kYP2isKBe21dmbn3lPdLrDAP4f9s5jSW4l27JfhDIoh5gGgFAZqSKTKTiBpWBCK4fG
1/cCq143mWSRXTV+gzKj3bqXEUAA7sfP2XvtPLoy9ardG70TGVgFU1jbbciNjpPY/OKKjNgKgf9k
7pzAXEJLBwNgR/zSwzj7S4NBKIH8rHlRpaPVmUrhE1Gd0cLTqusBUexeXSbaSJNwvo5Zi6JBnd7S
Ouyukb4qaTAM8bBP6864FoU1IE1N6XTgUeoGDKGz5+occmAeCZ4ItTg3jivO46wCdGTVVCgxdNyS
pDOQsCYNB+xDm0b8poQxVZsZP8kOraTglSnxbOxl65Im12MD8+fIuKuTufdsYLHIoNKnFrnzaxk1
x3yMw8VPqxhGeGS8IyISd8Qr629alCqFt6DfA0Oc9Gs0DowP7L1x2vu0bKc3lbEIyp6+vVtGiaeL
xfNyiBWa2qV1gyDygmlLZ/sD28G015Ql5XG2BvudQElmSnprX7udSB4F4oZLjRanz7QsD0Ri1F5d
0XrzZWMXAQPE6oxIk8CwmVtxNWU6AddqiDAa504fIflwusKHLjNfE5+Q7yIa2Egrx47+BEyfmu+1
66Sl7FLcA8WusfPkkdUse2SL658IJlTvgC6RF5fayUEVIxVv2FjHBnZbukmUFis30WnkiOhJOl/A
rkN6tcTy6Co6L0RMYkjA8Rt1MeoXDNoTkwbM6rVvDZEa0MqUt90ydY+qs/TvAgnmno6we4FNtrtG
kSO/VIaQDP/aCqe20Vh+Vghs1FRXy4Mru6IiX0O0432kscJ6nJN611/c2kCNkpP6SoAj78MFKK8C
sBEa7i8jWHPrKcqUZPFhYbKzOr3p8iJKKNCztPCemUBKwZlkMTLO0YJOY/d3+VIyUAfTr1zm5N4/
h4UotyCtCpOU5yk/oHFS18we9NU07BRa1cVYIHibmGPyr+4n4OZHxCR3eO9KirCmfy2LEoFvbMNo
75boQpaUpHk5ML/oiqG4Z2gHhFe19R0oweyUVi0GagSkPrC/3MNdnLeIb2qxHbVyvM1NIaUvFtRK
6ZBkwZBq/YnArn5j6ik9bpu8Ub02QqRGdiqra8CPk/ARg6m4zD0HVyjFQlEDDF/NGwjk6vadcjNx
CNvI7GY07+gkWaBhKfAI1ZLtPnXjgkyrFL/WRT4RYG+1qRbkS11K0k5i1tHJIfkRuKix72JLPOo4
VXp/GaPa3jOnrrVXHAihr8J5iU7k/CDC5BGWaYBJbfQJKB9qbH82c7K4k9Vp6JR632PwO09Nx1kA
JxbjJOiPA/TtYzPK+oDEMfX7zkhOdSoSL9R7+6MgbvNNRaYIjzLBGLebivq+BaWcPENt6L0C/9Vl
x/vIMGtZhG+1jvOtcupob/UFJbjWQZFuYDk9LOmoEnjC6hy4UGW3rd4uLyqF9cU41zBXOR8zMFF3
FX/tcdGbjnFoUj/Fk1mcx1ETR5pSowfWofYBIdJM1OLCCKKspS2IMtJTm9UDReCWJ2UKLNxsYE/x
Hb8wGSqCbppcDxtRGkTsdRTnDWH0umSEktsHYmtRcHFwhxSauFuZqfqLMCfGEZkkKihjZcoruNg2
XNFdEhmDLyvhnIwE1dgma+PxNXeVYZfr5rUxxe67SoYtEkwU8Z2KGE3X5z2M8oZSqo9OGUfaaUNP
bATmaDXb2p1E8F3bUfJQEnGUJnEwAjvFMsg2Hk5K9rWlpt9UiAz3ShIaPunhI2N3q3Q22Htpo6vK
jEPMMLZVCBm9RDpxTQryjM4t3vdTll8ilS/xDZUGHNRR+a4ijr/VtWVehmGSsNA2qF4rXJRZy8JP
N55s+zj3sJYWgcy6gU1nnG/BR7lXwxTheyK6bJ+hYAv0XGXBBLJ+TFTtxnEYqxOlNlUeIvCX1l4T
yujcAkvVGucqUxrpAbTJAhKvTFD5aA2+45mwduL8L5K4eFbq9rkxbDTTUJxMYoZUwOrDOzL7FtmY
uhzmNbJK4+CJ3FnQcp5KtNFzhoYccjdSyIUEP9eIg4Ffa6OX01PtcIiIHH9eGtyN+VObDuvz1qtV
0HclJkq0CYG1Qk7zxA2PadKCzWqncFOgHPGomTXVW/USOcxo9rwI/eapYr7E09LaO03NbE+XAIHQ
6GU39B9U1e/NqXeCAbMzqj3q7VSFgUaEz8ovb+uDi70GIvOw7GHoqt/GkiMaw5phD7Sk90el0W9R
X9IRqCVjqqk72shHNyp+X0QW5L/Hc31waqthA1ayI+7TAaBdHG2jpHnlvEYpxqwMX9mSFgfAzEPm
RQxNHocO4yL9nkvDKMIHSql7xlSNZ8vOvogtA5rhtFA4VjEe54XwURD10i+H/qurNZcj8dVkJ+kP
UE0yD4e3ua0t6XijMJzHeNIK5huy9DE6DbC4QnG/VBn2oiXTL8o5PiUK6BB65Xuit++kpX0YrKTb
caY6KqMan2qlP0OYyg/GUJrvzIsl+itpYIQsHiYs+R91XSjLNiodq9vQ9aD4nmr0PotVnJ25Q1Bc
Ranmd7UTfh1UgveYRwxoLd15PDfayhnOHVKgcdmO41a0qAEo/guNM84kdgwY3HPJgtVtagNbCpcX
2ghEZdwpvAnE96qZPOolpeSS4Fieo9Dnp6rtyywV9TVIagprjXEpftwsQeKkg64OBgezVdATZUK4
muUc+AP/V1Y6H3qkn820YvFwkviI1Dc7zoLNVTPGNwZ78ByZb0UoB8Bn23Za+CKfjgtBgrzq2gOW
A9h6qwOj19de4Bq2MLu9zejMGtZ3giov0cROF1TC6MNYEqxJDuM+rfq9PTRfI2c5TjzwHkw5FVGO
chm6LbVOTjwhRJ0jGpJuS+6rHdiZlR9rQfuvcVEplZT6HpWp7oVmc5LRcOum7buKwcDvw1kE7prH
axLtS2PGRvaCxclWupg4A2b9NvLP61E3HxPNJN4sJKl1lOgOotwod7FaR0FSFdp+QmrrS9G3h7KL
VDoXHdHfmXivx9C97RWVNlw4Jl5czV+zSKNz1s3GFk5fwrjTeA3FoN2NDkM2a5pHSd5BNX4TrT3c
sfbhMrEELmSV2GnZ0IxSSXnWQsW8RPOu0GdJEj2QapbtXau8ZN7eMs80zN4n18PtA5s4YJv4oDg7
4rj2NHep8MjM9Qvg4OpZMM4pVoPm8ka+Csgcbc6Ul8oq5DViJ2WfsuGhL7ftae9kqTzZGUckUKkp
uJkkOkrFjAKjmOdX6ixeraguXpJUc66r0Qgvly7u35TE+oikxjDNjRUG47Shb5eJmG6REKPj1Yk6
fnEm0d/oemwuV5IcHijjdlHt6IIWAF06IGDL4lpEmzOS9a0sIUFCZ+KDpB6nSlLDIDbVULlC+y8G
T7AZEGg83M+R+EKFIO6aMKpAEczdnvdgDizZahyunIeRIfsGmoB+B36IGXdsXDtaG74UpH94aRE6
3jrNS/ycQ7pyMeoUNSeocS1uniG+oIbopm1kYRGSEJT6o1my/qDKAJ+9i0LUcjSJcia99MKoaQpL
25QcbijvmA0Lz7Yq+SCJObloGtIycd7ZLkZhlR4f+aKEmLMuPFvV5BpXI1Ll+4G/wPKdpl8e+1X9
wWuM9sagQQ15rpzbSyQi/cnm6SGooR47dGVlQh46XiGfDcvFGt9HVEyo7yE2Y0pim18rIVaZ5wIF
zFdTxg6vdp92+xpoPbq2iTCA1jEdsAJKPnimY0x3oq87mk9w1y1ApKTN1LriPuR6G72LOEpBH0Rh
NPn01ObznA0T9H9eNJJwJtBsdsvBG7072eWTWtT+YNQfI+V1wIjgdhXIAJSw1GON6tsXdT+SAho2
t2CN9EdCQEsG/iYL9iKFdtM2FUaVvBmcc0u6MxUvsMObfFGwkJhJf8QdR1+mWFznUs5K95jVinql
ko6902uHVPJ+aI3blvne2WW+WkBaDN0L1PL6K1PM7Ni1znCn6wbNUKRxvKUVyfFEXgun1KkZYdkn
osXWZ48mO1YPgrDdGNIlGIAOf8d+4kKQv0hxphBcYY2CX7pAr9+hTvenrL1ZohZLO1w5PTBoQ90j
P4uOJItnHg6++SOvC+0ZASeF2mLBvKPTIa9iF1DQJkqT5rEnB3A7Kuy6EflAbPbQ1znsJIEatSi9
lBHqOK3RCwlh6TCMahfUkPtOtVaWOBDQBZ2qpRq/QIxASgn1oPAhb5ieJc2Q5aTD5pM19ZWAgbsv
Yi0K2mEhR6JVTc+okVvgXhu7SycvjCe6twqb2Fjfq9R3J1k147bvqP5pZ9p0aZT4PMfpQJhRhO+P
WYYX1W1x2XfumzJo4Ezx5sJAxxOgzIt26Q68GjAk4iBpjEMVa85NiRLtMM5iOFqKvYwbK8x9EyUl
D41re/Sb5bEFmnGJRT874Ul+LZ1JC4YQM2HqzC/RXMQeekpOBjiwoJWHBb0yOT8oiRFubbKBgloH
2qTwoO/ioW69Qc46BP6Knk2VlbNOow2HkjFpPhAPe4NokFpWXeRzgjrP46iw7Gc5WbAxtLa/ceyK
PrDmEu4DiW3Iz5OIQemS+AJdLKuQVSxDdgLP7o+C8Q09Vo1Ko4q3WuYgbyDiUmQL/1wNCYIhPm0k
bxcRT/bgtvqTEbFYQ/kMCIVffDolLy6D740bMfAYxzjyWyVXfWD11VbXMnM/ojwwo/S8OLguK1MI
z+3VBdTIck22PIjPtHms2ya9saIelLGOZ7DpdsNiDl+ViTGIbihPhgq6RF2okKdGSXY1QITN5PQv
BaKm27FvbnH95/NGrZxVxrMeBONcuXYgBHihqscHmOz6yRyUd1Ox+0uE4BLkPtrChDEYjR7XfIJU
ggSDgNihhrYm8+Z/4QDf/n9sDxDGV3XCvx9b71/Gl+Qnx8O//pN/za01AT1KtVVa/p8dD5ql/kMn
4xw7BII8/pX/hwbQ9X9AW8WjgCTKNC328/87t9acf7iqKziU0MNYIY3afzK3xjbx49TahMvOGGzV
nVgqM0XTWVUhP06tLTdnDBnpd8yjicCol6Kld6oxX/eWvFhnGpG8jZNcvtX2CiyMM+Wsu82M1EuZ
a+pIckHydqINoIb56CtkdHWuQvsTtPAzByL+HktZdRXKUCU3qZxq+n61WBemKdvSLKaVpqXuSVfU
6SZ2y9FP0mzeEVGenZfUWPZuhMwm1pT+GwNQuI6xOZrXiJBjUhFzuKRx242w2ev5xcaTwIiFvCDN
i6MBV4JECLa1c7U5ChwRryD20pcuGmei6GhK6U46P4M+kZ5bRxzlSIDtvg0yIkkXJDZKMlW7jWLr
VuuUhN0rb/UvODKXv+luPgkHvv8EKFMoTVwV9iVBxj//BAU0dJIjW+tukYZ7EEwIWU6ndU2qaAGA
eqdtQ0xC4d7QJtGRwtJywnHrMFBHBYwdLE7nwLZFdaAzO1wuoYjB2JjVO3FjymPZiPYcz8pECzRN
L3vRIfzC/ZI/5DmnIlqFNch5o7p2HPmlAyK4p5t4sqNRBzivM2Zz39MGQfUPL8lvlE6r8OIHtQQX
bar2+gDTFlax/ZiflDm1Yzmgsjn+kfYUPmvrrx8hXX6CfTbdKLYqyZY2JA6ZsQtMzIX6piBte9vC
OLuc+kl9rTON2wCJf7qOOG/A8zbEXTjzpwatyDeAOtpFpOjjddxb2slAWncjnPCBM7y+c+l8PGTl
OHhWlqv7pBw5hygST/+wtrUrukOLWvBMG506XKiL8V5a/WmUurYnK07sZ0fSfDJpyCTTnAWTYLSt
Euu4FclzXrvpkenQ+JbE6FThlo9vtQwNppa53MtuVenHBMnVAyPqZJzOvJTZlT0ovExtlmAPWI9V
KSH2obRaP0sXceGQneWB2Jl6P0nahsZq6u7YPnVPRy7m22U5naeSX2lNlk8vC3y+p9nJ9ce5K+tv
To4GfVOOkiYk3s9mPy22ti3Bd+7dqU4u8q5TL0MMCTdOqQ2XImu4OB2JcBE08ZKyM8cpLTSTo6uS
dNN122ncUD2JtsniLPtRrO8m+pLbYhjbRzNGDu5GWXRC3eh6q0r/b/EhP69ZAr2O7lInIBAyXH5L
d+XB/bBmEaoahtFgK2faUstt5/YlNpQ2f8AC6PjS7l3PJOXlQAdzeWO+uHht19b0ycY5fifhbLqq
oU0cm05tHm0OrT4NLyy3Tv0EiBpYY28VX4qGvyUbIBqt4Otyl/Pbn6oQMbAKwguSO0DOuaj086RK
zFlEUrigkQlOM2FoeSxXMzJYoa8LapUdpaiBWiEJ0INE7TG4pFQGVzKrltvvjy2uWtdj6jVfSnxf
IOaqEBmHoz45StE+uqnWPtIibK5QpjA5ptsMcJ081eSVQ8SOxE8mKj1Yec5FfW/tSPrmAJ+BObp2
1Kaa/6lg+7c6Qf0TTIbbj0mP7BrHQq1Ief8JJjM2WqtEIDHOuqwtBVeTrTEAaJS7dHG5Ag0yvmc1
rUJEYILXQUy1W19OEkvtzlETtheDd5Ak3LwBUpgN9Us2WCSxumh4I48qPXyGHsvFqHquHZqkV7Z/
Xnt+dwHmur1qBN1APRGfnp8SZhY1a2Sfc2vpginVpqsG9/m2oS6Wq9ADnH8zsl7oFktMGQuFJiGm
NjVUxQV+p/CDd89gYZ6rF2OytZM1Ttkx1us+3JJKHN7DrgAfFtOedP6mEF334x9UZuvNR9AIjRJR
G1bIz999LGjGL+YozkAW0IWOYHE+eJrJCIFWBuJjSZZLkjWwf0Ay2XXFyg3Ty9Kia5gMx6pwGGC7
ujzkYpSgXBvlvrMKd+eCvMAI0vTl9eK0ycnWuf6RfEkCVbDWfwxsE/xEifnahiD61GWh2Zc1y3TT
m2NWYgW0Ef6mYuGsR9O8Qxz0iCk73SuO4hxbQqwCgkmsLeCyaIs1f3qWFrR4Oa5yarx2wVLa2Os7
XZ++aVHLekW/H3w8amQtWIzapR2UvWqF3NNiKEGnMAc55OYQPpc2rzo1wXTz/dULXSV6x98UQxPO
+Id9mcGnm6R+5oA9936RGgMD0SZ+V+uWUAtAys88ecM3My/WFWS9NXjXj4gukOGpC7fPBAJ8xu+j
rn6M7B4MMyoTExf3E97/N6MqqgOEiemQ0d5gBKEPqANy/RRPI9weO5+u0KOxl/z5IaZI/PwkYGCl
ZiDIWnwvBz+VDazVRQ8Vv8GWpzHXwQ0XT5vvazPDx2Y349L27DjkAuKFDjGlWP1i6d1yu9ATzYKo
aA+x0tgcNdL8CKKzHTdzoSaZxzAoWUPkyi30hfV11Wz1FU9Y/oXlv3vVR3P41qM+V3zXEgXhHrFD
UCdT6/wSnIcIyFYDBs2wEsBQbuQhsgEtrFTGmwX+70iZ6MfX9oHxzpdprEhCs+N2JhJWT3ZuYym3
Bi/W6Lc9XB58siyRGS52TsXVftKWdmfy1u6Ztq4l5/q7EuLWPQIM3wslw5Ay6QnMRWN+1GrakUaF
S5TvEyPgSnkh3MjkYU31lpO649hvhg1DRg5Ddqy0FHigm88EOxhLs1saPa4uiTg0Xa/us/iBfSB5
wBKzijvq0XA2FTLHR5o77rLJs8aK9jF1C8Bsg9Vg08ZkCioYmmFyjGuBI6fqqDoTW1VbWL7kBEuK
T9x3QYcSWuVyM5a8vGq5UbCw+HPY9bwGc4zt33Os1jRXzX55H0VdS1wqs1Y4IanxGhthMiO2s+rs
AsDQWv64823UJQx1FlicrwUTLLwFTcEchJV9nWgsGkGqI61nHgQiIIBtXyjmjFlHoPh50qoF8hNY
pOWWuEw6ZJqdTmdJbbkHqo0wpmXg96FbmXNw+kUh1JPmFzjtEJOFKpcxMAfQ0E5rJVAeJTmd5EDz
FCYNVeZmiqTfIYhQNohYVD8xlvzDtsczkLE88QRla7gZM3IS8jErrmy6lzc6qc0emwG9vdadl9vv
L9L/CrLv55qsr5f3Iin9pO1k8tb9KK/WKKCQMP/7k+0WglDy/vKb/+Z/zPzqP/grVKFRCZhkZa0H
l39Jsh17VWRbq81d11TXsNnG/keSrZEjwJATZLJqqGDpEHL/y+Ovm/8Q6EaQcKukz6045f/kaPup
SkT3bQgTj78QBn9UPzOJIxQY9GwYfOh6H3UwqFb7I34f92Qy9Gk3tsDhkMENptXIxNH/4V795oDz
aZ8GlkBMmaNxf1Z/g75q0n+sUZsmWtwBgcZuRNka2HNhYQ3Tc3+2k2L/X3yU61AX0yvg1n36KGmk
dAGZYO1MTSbMoplyoyOoA3CFzX9xVdxK17A4uUFa/mTcWLQpQ49rdrt8Ih8FslnjS9Ycr5vs/p+g
jX9bZtLh+LHQ+X4DDa7JxIsPLeJzyBtS6D5DbtZxWAvdzTDrt6XsrY8J71JUhiQ6kMuDzjXE9aMi
2f3zLeUZ/M2HU2mtTzE08E/XyZIchkbddTt8kBaD+Qk2scbg68+f8uszIugh6GAeafEw9fz0KW3k
GO3QhP1OuvjzeDZLDl4CyeEQpHXBWPzPH/fzkVtwR4W+nrcpfYkKtVYHxY+PJLkMsPc0MumimUlq
nMlvtqF/OBHhmVpeXFhhWv+lSPn1Ngqd8xnGCPDcuCLWk8QPB7UwxizrGFW/S1X6pmXoor9R3Sr4
83Wtt+mHkvj7den4LVzOJC4V8Xqbf/gUsw+1MmuyHp/vQLWiKKdoDQ+ggvYYkYi/XNPv7uKPn/bp
R4O9GTWRyHsi50dtswagRwOToJosc4QaLjOhLHv98wXqayn3+QrxqFgM1C3gJ5+XsjkGqTNSoe+0
2DIh7prIxtRVlFgtzh6wQEaUwtkmqMFrMES8Mz9zmN0ae7Tda5i5OwSYnvAcjHb9Nk0G1hILCJwe
dg09pxnKNDI9jWr+LwuT9pvf3wBrqmoWx8TVgvPzL+O0kaVXCJl3ydgjdDcZb9ibaRJDAJ2A6M9W
I+zCqUafbDdSmlBDfWWKQ9GOafKKfBeDSUfkXmvYMv7yLojffjXW5/UNF/zv01dL3dzKFpF3u6mL
A1KnhA8waZWtW13QNlFLIrKBRWakP+qTtV4ep5LRbUt2RgZzEGHloJZkmrcAugiipUYGyh+WzIxA
G80XUa/LKxK4lcOSMVdqBjACoy1qr+mk+9CPifLQDU7ouUbS4HBV7C1FL6oWQzoBsSHHLoMjjFyn
90CxwirLxUVsZl96HL5XsDkNaFlLtpVGz8xC6a4RCEGgTkhumc3cAD6QhyfYHyssvhl2WHMULxTz
RzYb585BkgP9Jdt3Vtxd8zeX2z8/rb++IJxIKAx469mDf2HrTG0kejGuP3pLVDNVrZc46kFLpvt+
CesAvbT2H7+SfKJgsRYqXB/Wm58fM1dOg+MuWbeTYXjAkRoQn/LmluaJhDFcra719Ocr/HXdJqGI
1UbDjOZS+nxa1lqcEFhD+26XzjkMO0gRh4hhfeDgD/D//FG/PqaOwKahq6Sn0vCyPj2mEbC+dBwq
dkFnEBcgErVDNSL4+C8+xbQcyhSDLAX70w0smPwX3cgNVCypyk1ju8oeaqJz8+eP0X5dx7gaR9MI
ssDwzXb08w+VJSR9WjXBPdOkETivtUg4J4DuVosVgnxGm5KCB5/OMbII51HiEqgYO/5tWVr7Oz8v
pw46MEsDUAlvSvtOS/5hwwATYC7JYHOUnLDRj42bb8Mx7bbm2HHwwXNjHjRiGhGEVN/yarTPCNYZ
pAssDcWyGEdmkOFffoHPGRZsYnwnmwAtJjIuNeunbSUyFQXTqdHuyqgvD6pEUqPiQ17KrrkK27r3
Yht+Rc7BycsBMl33CK89Emt1HztwRQs4/5ZrE3F1xNQvy/i1TxVE5klX380lerm6S2jsR/F4LOf8
SlG7vxUXv78AV+OASEnP+7/+9j/cVKAFbjE7IzcVLF8kbaYKoxl9iVnFvLqBHwCoQ4WhZ3XsWLKA
q7+8OIl930rLXe254YotHIJYrdzbilDBe8dcvi3kTh0NJ3a39AZnf8xShb2iy7cyQRDyl6fzU1/z
nz/BD1fw6ekcO+I+o2pusaGkJJkvbnnE/lj6qaL63dr+MXoLQl+qHjCZra0p5FV//grGb59Ml5GI
4GUkB+PT6w40nyY1CqhdqsSryit3xCtl1Y1tthBfXfW9yofp0da1+K2VXkdArYeJC8bfiu8donar
I8j0pYX3dEy0Ef+F3uOe4gN3EzlKSEUj7dsMeZ+l0r6DZxgINa18S3EfCT8CeDQI9aQQyrVfcFfZ
gwr+hQ+KzO9haW4r/nLPfy3dHIvTIMEEa3gLp6WfHxpBm5k4XhaEJs0fy5A2IvkQyoKwtFqE8Zc6
8TfLtkUNzMnTtL/3r3/+MKTH0AVYdHZ1VH6g0IbxqZE8CmHV/csnrSeuTwsMnwTv3WV4C9Ly08uM
WKpHWiR4kmR0n0Ebf0zzhYDEYuY0IeaMFpJq0RcNLWZxf36EfrP7WhidLdsw2Jh+mashY8aiC1ds
19vzc9g5NzBXz6oZfuR298qR1/rLBvW99vzlWgW+a03nwG19XtPdQWmnJOGR5Rhensl5udIxLvtr
WIQHLOubGhb3VZIDkp9rihuTBvTQ0gQCzPGXS//twySYp9s6bTuCnH7+fZMeBnA88P6ODlhTtQbS
Rks43pCUQXRCnH78+U7/Zmu2MHqvE3jO3hzyf/44UlCzqOgnfuRZTjvE5aG3kFbzlzPib++vRieD
J4nbi139549JWy1CGF+3O87I0nOGCeF+yTyO5GHlMLYGbyfAFaQ/CIvHkDkh3YA8mAblYlmsv62R
vx7KHUvjVMih3LTBRHx6X0fcf0vcIrc3hk4NGKFE21Yul/MAxjUqNAWCRsEo1e4IHs5gOP/5jn8O
wVpXaNZFi5u98jGYn/18LzoGf7oBc2Y3a2b8WttSETQXo+66RfWKWcuqLMsjUwCJESQ8eo6D1eQC
/FiNHrVobBAhI1Qe7EQGhF+963ptzdRo3//8PX+z0Diutc70VQCTjJl+/pqxAoYdYH+zs6ZQonFY
hsAkOQdjJxD4//ijXNZPxAMozoiLWFeiH3ZddKJt3Ui7gbMWFh8m2ODbpYzpGyuW+l9cFjUoDm1r
ban9sqqRALQgsjabndATeesKzdpWsx1epLJ7+fNV/WYR45Noi1Ai2jS1Pj3zdLwjFMt8UmLgdg4Z
Yt8VxDQF7G4LTX9oBWYVz39ZPn7zqyFRt2i1aBasis/8kyhSy86NBZMTXRu8QgCbSbBJ+lIFev3n
63O/j+k+rZpUGqrrwjSl6f654nYyCA9kPPOImFJtttY8d2hx0bYQ41OEJWgp2eq+RU0O3scYRmXL
ybGfAmyARnFbOIKXC0754h5CZicPej2QWiBhMPR+nedWQoRHE79UzOYvMxRA7TaK1/DuFtAj9F0u
iamLVTkOCYViBOhuqMZ8IZTY3SUzCaABEIOYHOws1u6tXl80BLxkK2xTrSCywnDrWH9yRy0pAA3T
LIk2NSeY+GKKJUAAmWQyhjtRafMhL+mu7eJEK8xAUWvtiOlrUnZMO4b2ShTAgFBb93N4C1M6L1c4
kDJuC6QK2bTpTaDhfpkNZgTCCUq33wujSrc99Ku7QXEt4DilUu01ibMGZb4kx8uNMWwjMl69LGaV
HtCxRLXn9FWVbWck21FQ1HMpT7gYbBTolguOfte2IKr9acB96FcDpv0LcMWhSt+hqIkKwDhHcZUA
Hnmx25B+iR12E/wgs5J3uMKhw1ddm843hKYhNk9M1COz0rj2WWXcGgU96Z39gSJ22jbO5CZbk4Sk
emOucRJe26LkKCVbVJCHa/tPJXoq2zTIar+kMX61KS8I82hNnLmbtK7FvnD6W/q8234Q9WNY6/kT
OHv13JXWuAmJlt0rM34Vo3Gv+3xeqWbbKbbLc4jXGIplFGRLmewQc44+XJ9iG/XD0Rhm/FV1+5Jm
gAiIZyGaM52MbWEY76ahjMGAOJrvIO2d1eLlgh2PygAR/IaKeQH94UYXrVlPr3ZHbK0J63VDEvvL
0lhiT+Yb2avTvBFIblTVCiywnjfCLWSgqWWCGxdDR68m2oVT5PGlMfJ7cFqApZqED9NiiJ1QtNsk
wbuIQiU8hEg0vCnNeoqK1vZydgm/be3lNsunQ9OZ3QZFO0FpS3ad0V2aRlMes2nS/UXN8OB0OIiI
OWN2bWfFxWggQuaXvQkd81woMdDJ0YmBoMjFQ/Hc+4S566tZTj2HUV5/LZ1WPZWxzSStw1I5qZ38
sJSm9Ajmqn2HhvXOriqB/pKZoF2G08FQE/3QzrYT0KQ46tq0hf2tkRo7PxUoQZ7KJNwDxbhL+vlJ
EMUWjKq7wkHIMUQ2h2crK5zD0NtQ1ZQm9BdBfJTrkIYTGolvRZUTqCnA8HxcUQqpi8iWc8M5kcpw
00QSYXdPxPhotKduZhAHXhC3vlJ+a9FaEOfXJcBOimJfFs7wYbZIwOdkZDLpA//sIEz0VUMgDUdz
XZVRGFQQ0u+zyoF7ovPwPBbIKybfbjhHsJmySKQRVJOae3/VjDxlpMXjDsy0g9pHc6Dg59ha2uIA
760q7FDc7lDoYm5PzjxGY/uMDsBuMTMSBTNm/tLq8lnRDLL44AtsFJ3vvAMNXL1N9pLVeyPDyeUT
vACvZq402zkp8DeBBdsOnpwcnotypD2rgjWvmmQvJXdq00EO9UF0DveIE6YbPU+Jvy3KLDmMKSnE
wk2aKw3N0BZDOk6EqaEZFxNe82qpIfUk/d06sBc1v0CDg0OrdSKLYI6o8tIRh/FpmpDxmUMWfrg0
93scM1bB4TscVH+ZnekLc6biQ9ZoH5i1t9rXcrKlzxFNXLulXj+D22XwzTR811Gx3DuzmT4jsies
VsknLMt6c1wg43nJVII2MY32kS4cY5C0BZnRDT1PQmy4zROet+atIWRmm01K80SSSrJPZdjhsZq6
bEtITPsoqgbNvl2NWEZDUXR+v6zMMQKSBExidFCRZQkvpeA69IzhfXvlZnEqdeU249xU7Iu64t/v
kmh4aMIRUZQjEg0SBqCPBCaHiaSpYDR4qMs4X59BZTxGbhrfkXJCloot+//D3pk0t42sXfqv3Og9
KpCYEdHdC04iKYmUKFmWtEHIlo0ZyMSQGH59P1CVv3b561vVd1+bukPZokgCiczznvMcCyRmJ40n
2gl4i77MYffEgDn2mZfrJ22N/XAb4/Q6pwGA29qU823dUTnvJA4/1ZbplWOm3oPuiDut2ImooyeT
5JwNrXxFurO2CGfuOW64VbdVXc67mUQkbE+MB1cgpuIzjB/tr6UL25ebSHFT8e0iwqtjXobO2U8S
+aXRcXPvzGAh25TP+8OcOk/VRIscHyoVNBORB0vdSyLFX9zlhLmuvBmreK6y9IpPNt27JGdZ9vrx
TjSOImOF3XUGdfqlo1ziWSd8rrPvq6+1iLHOzD10SujSZXSMUSOu+rBr38Ohdc9UfRoDHPAwPo+p
m5Lw8WiOfscl65ArldZgOwXJGBFNN4LHMiGrMIvXQK4V3S9ghStWqJ4coKpN8SjF5J5Tt44+SS+J
T57b168eQeVN12MXWVnGHNH9GLCJdHvb2sbwYajJMaNNDKjpuil581SijZ/oSGFdBLRCWoG/DTco
PvfYOGipCVx24JUZMLGwVXFo8ghTVBci4mxo846OSYmxdhXpEAtCPBTdJptl3a9m7nNkLIpqpwnR
OvB1++7HjruOoqmgxLFbrvKeImVmLpb7kJaJfnLqrvfJL/JLFq6ZX4KugUGeJd6DEc747WQ1JOfJ
K6l6bJ2qeS4W5xKmiv7JhLh7SZev2yKVfuNmYKuVo3mhHA8fih3hUDYZydlp+dTIbE134GYmHGB4
XoxxAZ4j2uOFKzPn8NF5S5ySn1jP+YUt+/gpBJX1TuLTMY5zgyS+NUrSKb5E5lsDO6ZlB72FfFhF
M1KFV7oG3ujAtDDWqeFFF4fuwRm0BrHlQ6k1gLCk50qaydOy9HoOVxprVgKcOqsF4e65vjPsDBFX
T8WS+WyDRB88bDAVCMfuex1Q+8jsoszWqhzUdwJD4smJ5bDBuym+wSPr4a1ao7pntZi/11YmMXBb
FfzbJnP7bxaOD5qatM+1LyUfC3yVpr2CVkCVA+XJ4nG2CuMSdiarme/pb6MM1H0XVQj/ypKnjqaz
lzEjkiS6ID5HnkqvMHAGOBgC+8A6FjZbcJP2oaIi/TMk+gXxTRMLa3wNweBQT3TnsKP2bzkTRzsc
dw2LGDWs6Kad3TMQtoPXuQ26U1TK+EoXhd47YFoPisfmjd04Ob1FfpzeeU4rd7Jy2k+N1FR9zsn3
DjbYTmKDl5tIS/uLG8buzpEFXEgHPLNlgwpxMQjT/yZhADOR2OTYLuSqI713wZs23rEJGVaVk0VP
VhE768KoH4Db3tJqlTKLNFPOMtAGhj7MTgr9x+wTDSlTNrxs7p3NoRSnhMTvFQ4kxutmatyOniHP
FeSWB6rdcHjTiBuz6JbzSlQMGxW1DQc37Y56mmh64968NeOhualif+FtVoRKLJstYMj4Dwn1LaT7
/IC9ZrzktbbfNc3tMEDB7E4B/7DBrFWekOuxc67HMXM+s9/G9kYE+0s4LHOmutslKMsHBYSDaVnC
hlRT2fQZNGd8wYE27PxR7r2azHtIn0KM66emy3Z+Q/8rX/LSJ9Hk13xIFqlHFnpOOGsfSCNNe3ne
HnLDhHQVGeY5J+6/a/vevS4jMLUY6sp7/ouPKE+FZq/gcNlDGF/6lhfp3ci/600gqAjTE8ySyHkL
09B78tqu2Kep/zRmJvA0HVPlYrKVoxlrqjFwDcltSuUurCDrENmz+JKY0bCjzcW86iwxb4IUAOmg
uRlbmdA1D0hnG0/0JrK5cD5njntFw3W943ZiAa4zTqexp3BTUgf/HZSX9XmUjjiFZTjjWiidR5mM
IHTZw+5c1i7eGq5lesf9+0nzLbm6HdXOZ1+4aoi5bbFOy28zoyZQAhi6TirjMkirIk5Bg1bAvaWc
yG2WWbseJUk6BgiY7Mhc9T5QGovU0ls24UyNh2oPIrcA+eEYN/VEdetsWp+71Ch33IrUIs30HjNj
Y0Pm96fScaNPoLHYZtCZlLMEZisZdOklwN21yUs7uG6nBZdmJvQoF8Sx7MY9l9KljywZQsHQoiCs
P9X61nNBSLNHM3JuOK86ynjMzgXNPWQjsxkAU0PXUrYqcBzKFTM0fRtGXfZcEpu5oqW94pFD+n+l
Zomk0afGeBdShXUzIWZzqvMBdqwoD8yP4ZCaF9d3jk1GyjbSFCsHbX5b8C1ft9UAidGpwWkz4MEH
33Y36L7TCu7GXoxG+BwyM+Wc89bUFWlOWg3XSnp6nflVEqy07sTzODm4ZS3/C07ObxFexFd2rMVr
0eL9zNrW+OQXrrEDQRZvO78v7yePHUsxwTMmnQVYNh6jBFitOe61Ver0aNj14Gy0b7ZQfXLMviwa
Xn02Bnzzq2ry6zPyDU5AIipxzRigYBECxJS9lmVW3VsqKO+9FB15lU4soBkNw+/EU0Dv0Cj+riJo
22vL4AcqXABHFyrGA6DdYHhu2PHwvaUccsrEw+xMyQLNzTLgiUIW4IWnJdrZXAhwBzGC5KGmlO+R
/TEn05zmuGOcj+07ZKruve1bRAQsteX33KlQFdq5i15NWCZf8qRZupodEgUtfPNXK284hDtRamCl
nKP23XAJ95OY16G/nXOXei/4A3xJWGbrnR93ut454YCi0QNOzFaJ1bPBqauifki8HrZAGNfRqytc
/k4oR4AB5CFyd+NUJpdRZUOd2FDIDtwto4A12FS4tHwOMSMvmqVO1V6ns9txbjQrLcAe4CCNiW4I
fvJMC3eNnRj5cZPQeGUAFFu2AITWeUscpsKbDPhltfGakk1rEYHjXNFV7Xtrau0AEDQ6IUxM+zzt
5rFbfrf6nlftFSyJzUBS8fX3D9Ml8kn0mPFkCgDRxJnmi3msV5wn6iuaXOM1zJ42X6MF8dHDVq0e
XPxjBBHSDLkHZwFR4CrH9SoFKtDZUvAydp1LWGRquvrBHXBU8BUyb10PkeL95QSEskMDcSC7bnEx
gFucMH4QF+30d+2hja56y5XJrUcZx2M+aeuqonjicylC/z73QzrWJDyNxyGR7bQfkeGjs9PzpveW
Nvkd2ZXzW6dVxJdHAUllMP8D/LXmO1lsrOShpw26DJ+iNjr+/AyY/D3l9JKu+GXDm6nV7bcUchig
p75RDDDCpTnNpItyXBcm9w/MHNec9xX633FIW2NBcnfs6NzEkdnB9BpElIbZCo3QKiXQzD3FgZuH
MM8vEJgmxKUq6LFVWfM4F+dE2+ZaLVvIwq/AtUMzTT5hAra2ivr6IzPpZk/Rnn1fxsF4g5cpfZrn
ZPg0WI7+fQz2jwf17zyoFv6+n6TTzVv39q/fc5mntxL36tW3uolT1OPf/8/D+//6H5Ccl7/zfz2o
JMmwk3IT0sns2AjgPzyo7m8efjBubTw+i1+Rf/XDg4r2+4fn1DZ/w/AAbmxJsuAI+I+KlikwQm//
SdflyBNS2UxsEwkZ9dpbROaf9Hggd1UQ1UGxt4P4Zchx5Hct6xBDwmfoKQ+NNvbVovsEpXiegBvt
ep+mXaShbtGI2NVbB3sopwNV8POK9iCXHkRUpWYyYbYuSlOnw+b7FOGCrBcdql4UKWPRphgpmxfj
Q69alCtQ7exb6XjZRRBstj1pF/hWwR34hk0O2ey6GoAqoRksR0altq1hWZtpUcsQtdZKl+eptVx8
AyhqGdJas2hsMO3cTe0PPoiLoX+00hC+zKLKgblD0USog8nvXrVd/NlzSoIni5rnL7petyh82aL1
mYvqJ7wWsWVRAtnKbx2kwR6JcElXrqZFNSyRD+teLH3retg0i7aYLiojvNR5ZS/KoywUW4RFjWwW
XXJYFMoBpMu2QLTsFvXSWXTMdFE02dS8WRqNE5nuyJOi3JUpQmW2KKFzV8VbvlUogaikJXJph2yK
ynKOFh21N9S4lzaa3OjX4hIuemu3KK/4cnYlxfKz6MpLjuvlJi2CBmIhE22Ko/ritqH/ethagWaV
qVT+3HNivGdQ7xzsltpe8ltsg2WsmwdlG9EDWGn32sknnmlG6TZ7mn4Uq45MT01dDM9RyHKJUTV8
Gkvqb1Z13SPcgIO9SXRYbtsh54yDX+DeHwbWuYKuHrQc7e47O5AvfprxhMp8XTxVeeVeU0FAgJB8
1cmpPp74okAgj00JnURZEClSW/DhhVYvOG+iH7RUQB4bkIbwJWqzOipjZpeqKFKE3VfkA7yvukxP
Jsre9ZIy2FmDn736FvuLzRhRG8TMKHrKQNs9BDYVnWOZ1g8ir8XJ9sb62lmeAGx3s1cpl8RKSEs5
8cJ8FjRSEF3tEBrv4Bekp76jhAh4qjNuqaPj+yMRtbe7gem6i/0TuF/gvCnTJsuDzPWl6X37YNh2
DzQBj/weQyR/JtHjHR+gsUaYTiEGYFF4RCvC5NfxI/FMEBQyq3i6s2BbP7kQbkiXtJo3r6Z4upAo
5ncsa5NTlNezw6xdwEj2xPcgg4IfKDAQq23RpLDtNayEsSvlCwiH9CoFkLhYIDnxRmNKINNfkrhA
JdLTpBAKUjXrK9Hb8ps7cp6M+hrI0PKbZbhzgx3cVX58QTbsPp7hq/GYo2fcjpLg3hkXaczoyu/F
slGr3Kp/bDMHOKU3MRVNlzf+cVBlhtt98uHqfScAnFkHV7OIbLDpTkAyKVLKBid7/bjSMrfj1Wbs
bmRAJs4r6TiEWwIv9Xkg7YoUEWdonAgsT2zXrM8D4FzwtaXj3zdu7BzqPBovgj3dpmk4lVhx7zt7
qflS+546CKNcPBFWNMgd1fDde+cndFyYtQdCxpuuVSSsS2RmwWVQRrlNuCLhiIdu9Ep+Ta0Gt6Qg
FI2dH6QDXtGfqnxXxInxUM+4HmePXa+KOY3VRRduP74t0IL1QxqD6lu3eVR1a4ELc11nfHKT77g3
Qi11Ft5HtbwX8+OhksRrIlxc9TP/YAb0QofAtLZUna4hj54o2DxpNd31RvuoFXt17davVYqiVXqA
N4Nbq+s518d3iTbzVdEl+zJrvrtDeB3anEg6dsSV5V/G1ub0kFx13vwUk9PduOYY3FBkxkIXudu8
NcikT/Ua1nd96XiOEZ9cfNUiFd6F3Q+ou0ycPM0anosg3ni+tNd0kTnrtITIO4abYcw2bVQf7cqP
7ki0j2cxWtkuqGOmNVB8kiuvzrNVEGpnO8kcUYW58l5roD5dkKtkYzTinSLwtVbWNyCW9bVKUnmd
zX27rSxwWthsvzai21eBe89jsiA929vsS+Pohfz/c2sEX6ceq/lcteWOitgON0yFEbi0pw0HZ46R
VkN0Tnpe/dDbDiTXJJvfS+2yXWP+tvgOdrKD/J318kjdFoWNXQK4cuYLTj2xGxU88myYcjId4pM3
sWln03rIx6k8ECi299Tw5Rsz6OV2JBO4MsOe4yi1RAYIJ2XC2xqr2qTD0PTJ63bL9MIzNy4JQ1OU
am1QmtOL6bs9SbKAgf8ttdDAnEGZrz6iHYXE+WOHofFtmgx7y73erlJbBWuzBxcTIXQfnTBy1ErP
M+uBrYt9nM02m9cAIsyMuhRGD6ps35OJHlSzgqPMMHUgxBEzillDbFsgwHPTb2l4oQdSeMChh/ye
y4oue6JX4OcmZztYfVWz1zWyfU6v2sZpDah8wpLfWtfKtwDfgegBULGlfOuLGjJd0IabTOhnM4KZ
b9Y87QlHLi1K/VeiGS8qsa/MSUUQysh/2jZ0NRd9cw0IxbhtHPdThPuZdrVo5GRVxc8gFYCFtfam
w65wMwQciNkkBO+O7+qLzxnrUz6pZQ/hg3VuHW86Dl00oEhapNtxsmSfMr/n0Nw65bc28rNv6GXF
MWzAb1VxGzGeNZAkPGfYkUw8DjEgyGnuzJMfZfW97TCOomSGnZW9OENkE5yklsMr4OXidbCEffI6
siIuO6wVALKZzmTIw6uyS1GPkwpic8S8LQTnk8U3FB3m4thakRiBTMzeCexFvwtiVZrcEvFT543G
2aNpYZ3bCKZ8ibW5VPMZW51nYKTcBqi7qCLQPsqV1sqZBx6DY1+f6kD4R4c5P0VpbrmNWhU9hXg1
L+hLabYFiE/DIu3FxqmLA/fATiEHNlirbToWEcE4t3a2STN+h4pgnUUZd5+GJh32MvHVZ09BTStY
CzccCznb+oRQDQdsNX6rQ16yC0NFNo5mzQImhaX2NT61NX02GbOeKWLuJeDFqwIbhFN88VsSzG0T
DefcM8zbJqKep7Dr5opwpF73Qx6t2TPcjkzlMbBewfngHBzML1nT1BJgsGaAPUB+nCkFX6UJ/Yk0
ZnXrmsz81Uz3KRgPsOaMtFaAA+2dW7T6bl6Qo7muW55cOjhPA9N+lbUD88rceLGpxaMevf02+HBP
lTd1u1B68a4vIrkybPrimiZdqgtmbnFM9csM48ITtD5XPkBpGfYT/QXQpGw5Xo3DGG8oUn+YPNs/
jaklVgyYqNuuxJXHERPWXrOtdR1/g711ZXc88qj4KABMZv12NMfxmGpAdH3WRrR+RDdprC5O5FIb
ByiJwjFvpIwC9yqjDSOhYxJZ9xLmrK7i2u8NL11yPqR35VVeDll8b3sZSCOrbwdg3S0xW/oHDKL2
T3Gs6NbIQzOeEAqGYhoPI/vf+cZlqwKSMS5zdzsRcN2MgbSQ+XpKB6iF1X1fb0qPZpBVG+uE8r48
YBKx8uhSsPYLaJez9L1ByfOurMJF8umHh8if562Y5vYUZyCyQGY6twgLz2q2gZBJ75KGNWy3uesu
8FpoWAvd7Kx86X4B/jmtM6uav4hWdLdD6Ru7VOhvDd1u28G19G2gtb3xA4Q6Z+T0w9G9vUPosW4Q
XNQlZquytSIkVyqsXom6RfRr9Nnb0MUT05DGsXneU0MPDg+Gl2kSQG8BhWtKByL0BR6VS21m56RX
ZhA+hgZgLjd3rmebjTaywLtvDZrgdtmcPJGvC/i2UM5bNPk0PE4xGe1tJpZNf4yE8sVELHz3cze7
GYaqZR8PEs+Ge3posvDBJFRjwm7Xs8GsvMspfoiClk2CM904TN/vZVHOn4vGLG7bpPzKATQGOW3R
yLgaukWjqSIaVqvkqypLnvqGKt997S1rVtR1u75K9a4RZvPC9sXbWkweLh2NBmv2QBc7zdwzFJSl
Pc8q7KPphGrjTzN3Gt2YT14/9NdK2tXNXGiaE0D2FeecBloXx4qdfMEQAjEzytJxt9Tz5TwHm6Uu
LKUdZTUUYfAexCYLh45dcWHWEHzu8HK/UHpafZkThrDI8/YCLa586tV7c6geq2Wc7y6Dferk613L
wrgNxEyun/G/XIwAdGzmp3QxB9A9DAPswzHgVgnEgSwbYGfy4mdFMvycfbgLqsVogGi3mA4IBn94
ENg9L5YEqlYWg4K9mBVQifT3ZDEw+IuVoVlMDSPuhnyxObSL4QFV/SZvqHCTMWYIrzT1XbwYJOzF
KpEvpol5sU+4i5ECRgtk0MVcwS/2iYNftPHDpN4ZGRaM4sON8SFl/KP6/I3qY5N2xBL575PHn7q3
5GfJ54+/8IOoZYa/mS5mRzKMgmjo4g780QQlnN+ww4PNElz27JwwFv4h+TjWb6bAixksUeQf2o9P
FNkkhewK3yW+bP1neePFlfiT9sMgO7TxyeGPxHpN5PgX2yeAAog/UzDd0n1tzMDBBzlNu9Ibwqey
ZKSJDSmfubFied26nPXENDHkSz1Otgqtkcu3vgZbNN4xg+XAkooRbtPk3pVStIzF6mIEAcTebTB7
+MFl6TnRcDF8tFZwwCERKOcT9NGwhPZd8hDw4kEDtjSLyDiHJb0fx7rJmjZcW0LUwXdb+lPa7wdC
VaM+xD4nS9xV/kiRKZZFpR+k5kN+MKraB9HlJJazjbOhma/5LB0on5zt2NyGAF5iudRml1aMzcCZ
p+7SlLQ790ORMoRleVM+cMD1UHnRIzuW5HHuahv3CAmgYu6NL0NSpgzWHaCbskyye3oaT90I+Z9K
zHiX1FH/FgoTmFdbcgDHW4htj0LGdYhVr/DXIZMDi/Mx+2QGuyvydvgphsHU6toCPFuJdQbN8JTE
uTYOnEUpXMhzI54ejEn0M/0TcZ4t7SXSZYhs0RTbX+nIrDu1F2YcCQhjJZCNfLx4hZk2t3Kk7Jpv
gVJcJjm/Z57/WRH+ZkXAcLtkXv/9inD9VrV/bof746/8sSaEkAOoXvNZFpbUoSXQZX+sCSZ3vosM
jGGcFPIHMefHmkBC4MdS4P1GwA74GuNwD3kB2sr//p9/yqq3v/zvf0GFvqvTqmvRpJ3lXv95LYAG
C90MoWvJ7Frer8lnRfKC/szRuy4tWKlr8hoCuU6AjuVebQ3ZKaI5c0TCi3lqHZ1qWhLcdeOaRkMP
QwfW4KGolWmUxxY3a0PPDwwbJ9oHUc9Ep7e1C8BAURpwyhOCff6ubHTpDKeOeQmi82T5sEg5/Xld
vOvaovRutKPar3k83LM/8qO1sAx/7SSevyucMESDVvEGsA23RTCDBwE7nLJ5CEVlqhWJy2y+skSz
uB9HUWALa00I236DBLcvVNCrOwh2+UOjovClLWab2tZWYa5vGp3Ja0xRCe7BKXw2SDjWvMTkzdsR
uBAsTMbLWGgmCreWqqpzripKiH0flGBYD6+pdrI7hnX+jg5meHdNwlwnw6AC+9/GaL/qaoPt81wW
h6wvkld6RtSz1dpWjSCZhl/rMPhajNOJ0TWeUp0jrfOP6Fb3no39KTX3WLTFtsvscD3agNfYMoTw
ODOsDGuTWoVNN7CyrBzph+WqJrnGnCgiBkYvgd4D5SoJK/ftEwyX6ED8c7iaaQ+/D1trOhrQPZl8
Mb8yaNcz0j2knfSd68G9z3I2wltdW8Y5KauAcJYH2agexQ0bwOoxmX2UTVzLd/Xs+KiUMWwWJ+is
W8cF5GvAImQTryz7XDtxvwllwaEfS9tBp4JSic6d9CbtnX4rrKrHtAdNdTCicWcPABUpMgfSDx5o
fqV0RNKYXRhXCuHxwCI/fzVLyz8krZAPsLujE/ug+qZmWAkFdSZ3OPazB25iN2qnAwGz+vGfXc5Y
LLk1XAuM5Do1y4/jmQ5xWx0z2WJBOOJ2GAqiiljTs3BnNcYlMEQwmCs9oGXMW1BMwvz6zx7r/4db
apGUYQ389yvq6duX5q3N/zRa++Mv/VhT3d+YK7NgLnhQVtDl5/3Xmso+C2Ipa6pNkvYnuotjs6Wy
LTgFKDgkhJbsyx9LLDHbX5bQv1pSLSZxf15ScXKzUWNEDinVW/JQfx6tFXZPB1qU6BsbJDWX2pw3
1nIF2o7KpuoGS5ozyfKQ6iihgNsI1CrHZvhIaso7LN6Eh6IMIoZq/PoLpM7D8Nd6N2MGZW3VFeAX
rbZINLpqY+yqOe2fHU4WpybwVbbRVtjvwi5IT9YY2BQlEzpacfpb4KVJu3Yn10arKfEo+qQ5TFy+
d3luVndUDvQXeovYjpE9yJ9YIIajYzQB5RWYgJ9NNURP9AQYNGsGdXgpkqC8NFb35AX5fGgDMV75
wo/vPOXOF1MUzYXW6Whnh/z6MymErTHY3TGXnA1HsP1r7YkRXKYDMjXF8PPYp/CNfb9U+LxrlCgH
SeJOKdneAeBJPqsy7ydUP6o00RmtXZj44sF3VXJxR49aKXORIAyzGiH+D9ZNoNpP9Cd3NB5ANWlW
jrattQmlmiNgn69NMX5hj0uA29Z5uzcNnd6otMoYR0m3fQWoRjGP4jvEXJSVJ5SIZEdHwEy9j4MD
JpnseMOZlWpEciwBnfJGemeFmHSMIj7jGs12cKjwhSdutqZoKtyb7OZuxqTqbypDpKdElB4PBADl
D9jze7zPjCc7SuDPQTO2+8lS1a2vzOGGMO20ZxNgv2WOXTMRFN0DubMClwDtC8jZEkZCk1jBoZRO
f0tMx9wp4RubKiqqe4Nh1EM3Od2LHVrF98lqzUeLkj6o+mN1LlvXONmpvyMu3j3zWQGeVGMV3qk2
KJ/thpM9cAtiLSi624G+xavBhC9o8Ix/V9D8zrQ71DfZSMIktJdqn4wLZ9GBwvCrbWc9s9lGsK03
ZpuU0Fgk+RZjVXJftcuAwQsV4ZMId2Bp1noHZX1G0nfetKWD66pnAOXYrjw5jYjXFC+VQNco80ra
eNyNwgjHLbGa7EbOjrMvYhnsTe0V3zIsWnfgTSuuKajXSCJSrrCiGV+D2g5KfC6toMhuoCJtxfGr
v6YixmdHmCRHduvMl9m3I4AV7jMxIPNzM2bjDfVf5Aedtr9NUY4w90il7xu0rhdVSObORiHHa8I1
8SN5D/ccKGfV0C10pbVf3eHp7y6WTqxt7trd0qI2M7AQgpYOXO091uOOjia8f3TJtAylCHJBJzvY
WcYzOhTNwZ2ytlgFSqA0RqNCF4RTVj6xjMg7WvXwmCC4bTW1INvUkOatn1AVhX1QyrWv6NNskkmd
y7iMz03iENNSnv0Ki5jgDvf2+LmNEk4iAL6nB8/LYZfIqgDGlolk73pReexnCv/g2fpDtCbW4epd
JSfznEXACtaGWwE+M0DEP/miUhJ3ax3hnlIqYiVJJczysn4vBKTIVe+V4609+0t/XO6m+YZSKeMp
1m0bImW5IWKxQZOAnQqaF/H4KWs3jmpGDgnkeE+Bj/jMTBfTWyxheapd4dWcBm+xSQQjBx97ybda
u0bLuAzX8TDB7EX27FvzgdSZNXmfYr+U3aWDY6f3tSq524+ztFpjRiHPypEBhLby4aHJxjj46sR5
lFSADAr0108lYAvlbwMJtm9n9H2XvU++lCK/InDbNL8nCv85Wf3NycriBPKXJ6vTt+FfL+jtP+st
f/ylP/YBvviN57gV+AHJaprFlqf9H/sAP/zNR25Bz8EPh9952SL8OFu56C3uAiXjaLNsB3ic/9dG
4DeOFGwchM1x7WP78B9sDBZHzU8nLYjlyC0Egm12ByFI2l9S30J7SptmXB9w7dJQkFcx8iiTs9Nc
QAP+aYt09/tP/flc98up7uO1uPpAurFogjH5JW2rWxMKbyCqg0/M4jTrSZyy3g6fJj6BG6X+U47A
8npLa7lFjhhFyQ5+eW+NYVs+njterxT4OQZTYp/LxlkgkCwe+S7y7K09BuJxoFvx8a/f7C8h3OXF
ibV76Gh8e5ycf3mzyjDR89umOsxN172XBbHKVSE0o3KcipcRPsZTZJl/h074f3zEQCaB3HpQ+2AL
L7vAnwxUOAOzZgj88tCUYvHTJ927rsrFpJHih4hN2sX/+m3+txdERMRRxkWE9YJC+OXf//SCmUmb
lNU2IfTOqL72A0m4j5TTtgxs49XGaPXy168n/tvnikqBxmABR+TDtX4N9E9gUOY4GvUe0BPN6L0X
tdZ5npWpV8HgYE+c+lScgoKIlz/l4qJoo36qpASCmcCsoknGb/1LN1kwlBvt9rS1y6S9EWM4Pk9W
8DdXAWbzX28w32U7x72PhhJys/+y767KMIizsuv3Llge59EoLTe6bmOo+ru4xuZcqlgMR0EguwAN
2rnikXtwuhghuHPLTDzv+JHtKOn6e4ttcC8rnMdcSy15hutyDgSDN4DWR40fqdxWjRYngoV8Dip3
GRb09OJQX9+knGEnaw52bBfEiaYSo9n2vllfS2PCZcLQ4S6ixA04a8O470ugbYnhtJlHvcW/QKtz
Y7vjHRNFHElpoPNwqWYzAHMkIYkfssNcclGm7Grlt5OB8QLbgRDfuEopaVqJlJ30bedgj7gfq2m4
qcwEXqnnZiSyoIBQQbcsBM1Ucp+O+PjvjKHDrZ4r5sNjpORLTyLrZW5M++BRgEsyVWv5EpS2vjPb
ti7XlGGzfI1mtjy6G/ctaLAXkbBjZ1zqSFKR1o0XQxni0e2WvMycurTduVZ1qKZwpOaow7ONroVd
HpfeeOmdhncqc4fOw6LlBdk8EEshZtFs+mBw34qezzGYNZ9b44jHPuRLmwMVPjEWcd88wxsvacxG
QtmDa++mOu1oah4NjH44ocbL79dqksXYoBM7HdjJLd5w3Ld4o0A3yBdr0mAr2kFjXjeaKafvjBxM
ecgV865u5cEU+aiCTj4nGo08kKynmy7v/XELKIXrRFee81a3+NeSWHLzK9zXIaT1J6ZrGYeZKuXK
gEhprJ0YE1nD0YJNy6Kg9/20RJo8i4+Uu5vI0ZjhsY7rfFaYqBq+pDARJBuTJXgwyOW9Dk7InjCu
m/3H5++MHTU6fcConQgElCWDg56qQvP08We6KKrW5WRmrBtzQuhay3u4F3ozxGG46xlMUka73B5e
lzOWIucdRdeCTbpc63boiQeOQXhBQxSQxLvANnsOoVTonkgrttJdUV1qjQ/Sg3bBuK4eI70rMjwg
kW3wF2i+EOZhEJ2vR6R3o0rQCclzXE1mnw0bRmlTdIF/DL4+qV0XU3zSd9GNBaD9BcLg8K5JqOv1
gPEmvRsmahI+t3z8yVVbVfqqtRJq7AlMk00LtEGYMydx4mLFceL2UWI3245Au1dRhXAY2hAKEkW/
kK1oLwsy++QGNSEyaueicBqviVWNj17ZEw6RtMZ6ljGdHJKS65Zt9XNrWmojk8lbddMozgZQusuQ
qJaQU6Td187JQ4frqx1gAYbpeK19g0QXtiVM9TQAA9Kh7gfjZfyugICciNv6R9II3kmasItX/TKR
ZfNe8oWPRlsz74thVUOyeA/TBBNoa/RxuuHiDo8OB2pYsI5uw5Xw/ejJxntfbYThfOqSGLNdo94q
WMinrEAu2SugCZo/aHPRUTjOJTXloEQS8X/YO6/luJE0C7/KvgA6Ei4BXG75KpIlepG6QYhUEy7h
beLp9wOl2ZHZkXbuJ2Kie7pbZKGARJr/P+c7/AMysH66ZZljLFsh/cSDNEJWaRyAe9121bNrdnSF
dNynKy/yc+ISh2G6neGOUkpkb4FtqHrWUBAURcvx81RyHEhdyYRZWtk9RKr0Y9rMvFgBpQdw0MgW
E5BAUN4D4ElBEBYbltHyXqIvQVNSbFq+RrQzbdARJ1fNIvg4t5X5KQfNPB/n2On9o503M1GQZtVS
KWygKpykZdsvczS4cgtb4qSCKrwcjSq6bvCZHCOa7Hhk60fiwz/rfFpm/8R8bPOg36Q992kKUuZ5
/O7JKSgr61NvUPBeq3gUV1UwencWVQ6y4YfxSOiJMWwQIptr3kvvwgnLxt+hLigoOGIE3s2O9ZjH
frUpp5ZD25DHgAY40SOWJcF3WOV2WJwLz3BelGnz5ytWrObBjQMrfAn8MQFqV1dhuZtBlSM2ibIe
MGCbGZfUM3puXY56ZO7c6AkZdnnAI+Jj/7XJm+IrUYKpmmyNLb19LiefvUjVLSGwY2KsM3PgsdZk
lW0hqDtMFo6KGqpGrT5qO/XPxqRZFohbzjcGKdhfhELp6oaAmFaZnBk0NXbO2zYiBi6ajGUo9Xh1
UTEt0lhrYdjUMDTbVRrwewaLq5EdCON25NGslcLhu0IiwTV5mOhXSQXhC7RrwRCc7Ci4lKoimSyy
Mub7ZmgOOh6YBwc3ats9ZT//ktoxYg6/5JNTFpN8bXuYgSqbj5cu0pv9e2wJiSjJ3g5n5/OsUyb8
9ynQi3Ffbj1j8SwtePiYclfhI86tRudy7HuxxxU1D6umM9ovBbHQZFuB95OsrLX72VOsjy00hHGT
w4ZoNhplTbyheO2xY9Cca/ZfL8ss3AYmRIxZ8BQaBsuXhynsolYN+kSNF7YbFo+SjzTVJHxTn6zR
kojuep07nGVlhE1JNEH5PFp1FX+wkPTxsPKK70oOKx9ZNIn2bp26Ui2rhUQhlq9UHNXYq0ZfDJ6H
fcuRpz5r03qd1K6+C43SfZaxycSqGwOFSNVMySpTCIFYMszofvRmpDClUPLSmW0f5SLmAzo6Bsl8
fWy8dQ261LgfcQlxzexyoIgEj9ZELCbBvg0reR105r3d1IsvrkGwuGs8h+5xNCXLHaXVjAzYpcy1
7uknsGA2TFV34fJEU/zgn+c+Z8SplsdomEsYRWfNokHP2FZGsgUrF4pH09AUf7lPbC3vpI159G6Q
kwIahS8yiv1blYE5YqmivEjqMso3nSwQFSMyH1Kf3XKEgKojL91ku6FESbFEOPCYQ5UntE1w940S
fEZuBOxBPCsWpwyqzNnOuwE1TwwRgjLKZgLFc1JYv694/PVticX6mJH3/oQzD6NcB6hpaGOWHu3n
h8giAlJP6IpUP7p8DygcBd6glfCCC0e34brO7RtwEcnGbqJ+RwvXhLVP4mFD4eNYDtQuo06Zt4XD
FIO6qGvoJpFNaGbsSEjCyN6MxHF3/lCGB2wG9IO6ekCdWbbjmlnhrWjwTCv9IZiAfjKu2Rj0tSBx
vhIf3Jy2y0BRTbY6P0xgarbsjcO7SfZ6l7KIbtI6HreTgyFedM4VISjFDU+bdbmY1ImVjx4LFUiS
U+1u7UMMjwJ11QOZBWoc6w9CV9FDhTLzuSkt+1wOOVUdOxJsIMl7UIHClTZc27l5y86v2FrGKN6o
N7kn2x4cEqxyK0jptRW0BokLMdL5b7eWPBCn5xXeua49xhtsUqTPsyMgQ9xgBW5XmqohMwjGWAyU
cc9s2KXlBWZuA1u5rqurNiNMdpXHzDaJbBiR8wB/lrqaQtylszEF+Ma2+w9H8eXU8cOxn3QGDhwu
hQWTEsTPx35UsGnAilcdKspcbPqHCcFvs2x8f39c++X0g84EqCW1DI79Dge3H4+HQRh3fVp21UFh
0EcQ7nnmfd02KBYdGKYX0lmOLu/T4e8/dzld//T9wIdh2pGcTOHo/nTq4kiu7LTES42QT37uDFwO
eTupaTeS6YEoMS/0rZQxc3FNiS35A5eRus0vnx5YnIp5wbmInwlmSAmpnpiyPIwuKvzV7DfWPUX0
8iL1WmZ7qtr8FeUnx5Jl5w0Ln8n9/Qb8p2L3h4odfTPGwr9u3K3Lovj7tUte++77mt3XH/tnyY4K
lTB5OWwJoXCBCv6jZGf/5UHfFYJ1/L2e913J7l0o4dM5dGwugv/zfckuYCi4tPtcj1rgvxc6+LVX
98PoZi/K+GJcoBYS4mdUo0vtOJAgdg5lwQRtxYnaxnMRrN2ue9Iye2HZxXNeks5U9BNBXKlsV9Ok
s5NvYmsVnX/vD352MlSXkQanLgefSdIz0GjXnI6w53CKTwkh0b1DT6Iv5p1jE7JSRxVJ5pxxdxU7
qzWLW0AQs3XzDuih/VysUsLYtmbtcarCo7YyIoEPHL0xtrWa3WDWPg0quO/dhMWjKq2lAPACoUFs
kFgQC2sioi+JQjpWQ/Nk8lKsZ4gRKzLcjG0eeo9Mybepbb6QT74UD6onVSZvJeSK1VR6CUg268aM
EZJagClWspq6rWjqJwkxhuxhZJrj++EvaiHb54XYDIZ3bBr/GBVdh4ycWzMEIayW3Oack71ZmUE0
LUyPVek37UZgMFopyBYrJ4se+ArcBkGPK2nRwCLUAAvCNQyVY2zj0GIDFVtEbjvkA5YqUkuXg/+a
OTeo+gnD5SdT1pFVEnCGmdlxrYgVaPHl2d3W7cz5JirVTaDVsFUtH6kiZK+uU3N2HeHJ9DUXZC/E
GIphD1m72KU9yhpBWbzpAmZEbZNu52K8AvqrAcwFKnoNlYFAu0HaK4jjpf9F4LSAahvnKQ8Y5faq
FIOFpjRo70M/zC5Rz+JaNtS8q2acw6PP4LBJ8d2Mrnf0TeP+fZAktabmhzxmU3mAmkxtk2QHprQR
wf3owwK02OVj3ndvhoSLilKsdpzCg52Z9u2Gk+h08oLO2g4VPy0I+FuLwCOrzSRLrmytrYeTBVyn
nLhNDCxy9UABuO6Z8fxGi9Je0Zf3QXglLxS6efbze/OTpthgGsVm7Px27Q0lP5NzlxBm+BuqwvOV
qNHyNW3z9P68MSmj4lUMK3ZeM7g/howXkBZX1nQLezxNJ2FGb7zkjGrSzIiAZHRSaEVYuLwLUd3p
BxXzj9JPXyAW8vwnyDxDlWG643Z5jnevZ548QnfeLnpXp9HP5ytsk9U68Nonjw3+Wno8Yb9nMFFn
ww7IzeCwTaUBs9cVwveXvCQrMRTAmpBeu1v2i+QeZm140kVg3uYtXAerGpEiNyCW7a6qdphWyGbP
SrHJmyWeTwxcQxS3F35rwF2VBPPZNXyVuqMdn3m8lNg/LpMRpEXRl4yyYoGv0Gq98i1eVEQ+YuMP
sdpmOlLg07I3oYbkZojd8/vrhbZ6Pgizt9ipKX/Tlwt7gD3ASpC3tXHiAKBGLArwLOCTSUrlNcx8
2mvLs8UlZK+MsLiUlMiYQhgCRQUIi60V+eXLKJ+9bN6VVRPs28jJyBBUwU7asYLjz3B+HwDLCOcV
v0mcudjbmmkMjz4pmHOA6nN5zF0/UjNqGEZTZnXbAWbR5ypxjYO7hA/OlOjWRW8alF/IOkvd5IXj
FI/AzN6ijOtDuca8gv2AqKoOOWhhhifR9MWll4jp7E7u3h/TFyNK9IoWZXEZZliHlMcbgV7SOEQu
7yl4ZhPPHGBuTzLIihzBudEGfDqMPObeHEEfk4NJuRqKyD6IFSwioCWXoUnqptPacu3RR980DUK2
mvr7cZTtkmTJRpEsbXHgOGFvafwzKUYmk9vIozO8LNiHvXUD5MzfE4al91XHZFIROLVGtVCtgUmR
b9ebvEVeVcJKZAbL2Ul9nZusAGno+0s7JPA9jMi453fH127DkGhc58bSqYbZhazM7cpl2RkZTPUE
iEaihstKgqHjWhSX0A+mc+9lbwGFLPhvvAHv9xpjOOy8nF/ZmzxXp5B05/GUbgzfZQp0XFR/ygiv
QcvkmHc5Xfth/VbjofU4xG/TkANllDCfOIZKdnRBX31huFvUDdG6rL3HvHTKbWbEFJf7s1cCu7NH
PzrpZFpK5KpVaOt7Lbb0XMFSFBNnhQ3Hy0+Zq8iepsvjyG3gE9+IU6FJXyw2mBuzSgOEdcK6d6NM
bVpUy+mVjtr+lIyCR2jDy2E3H5nIyVJRQ+OgWHYdQwdBTyJNFXm7BgN7utYZSGCqHU27nZ24MsmA
rI1ThXzXwCDwpQ2GVycRJTHV9pS9+ZieZw67xjyDlgym8dAB594FOaqNatUYtU2cIAdWsFqDwfHD
4hBm+uFVMJYzpz8bjMs5s2LfO4KPa/NDhw3MeNIRbIa4jwaFdTqwCWOhgC4xQWR1cnapB+ttZBWh
cQtolMRGT95/txW7/rqD+b5B+Muu3VsaV74tMfSzd7Z/6l6pAD0FWND+4CUaYxNQqSRjcbEL/75v
SIN1O946h37I5vef+0sTa/lcZ1GvSl94tvipURhAd9GcQfuDucD3iEHlyJhkX4qR/GASl99+/2m/
tFyXT/OkKekKBUQW//Rp8xgZTjIX/UFpBsiyEwiy0NiSuiO+fq//HAL+cAhAeGf+9hRwV/Zd/F+b
zxBOfpDwffvBf0j45F8OW2z27bTbac8vDevvJXzgxMlqAJ5BVBtD6p+te4iLdF/Yo0PUWPr9/+jc
W3/RFrZ49mRUSM7E8t+S9NnLQPnuGEA7EQOHwJdBxpa1uDB+OlwLslbDsDYuHMccbpB2U6x2GveY
qznbekDv2B0O1q2t5LD3Ce3YmoMO2Lj5FEizcrzXmcwv7NbK12bd+YcsEQNwujQt1gVxjmyni3ib
ddEt2/6DkxHaEzqNWjtO8Tj22TUgF6hGY+SvDWaSFcxEfGQtwUhBXiiIURlGqdpR1l1XsIWqKstb
z0hizs44tPeFHYA88jpno/tGfREG7FTffkjL9M2uFnV32N/oADNEWkp3X4+ug8o57fPbBMv0qYSK
d8HyOXSrCRHefoD3tkkVQjs9Su+YR1O+TbHYnZwmDHZd29vw0coFIsbtPDfSsKbV6OhwM4AIw6s9
1Xa8IgFUH5Yq31ZUDvtet3YvReMflLJuK2F6K1Z78yrPzAvsuvkmJTF4FSEq3mZxpqmP++GuQ2Gw
ZsCUW78A6FdHGTVlJOsRiK81Dyu/mOnI7DzX8E55msp1WIY0YhzSPiYrmorDVNjo2N12AjSs5rva
LXA06vgxII7rYcxdeZwcb3guzBLBX1sHG6EX+XvVaORwqowTcpRrIzbFxVAAZLsrGjvL+m0C2tF4
ha5nkhpQqt6Ydz34LphgRdnCFMERO6wMp6sp4rmpvqWN65+DKBDGdmSlmVbsJutxn7PROFiei6oy
L5BgJZDVP3CS6rDRdKJDqw2csVv5c2sPFDkS99LLGsEBcEqyLQnXzKbwV3JK5cRZnQ2d2JWxMfJp
iuY9e7q5aa7KVFHbVKCJlgLWil/UelCvhqkgQ8qDOSCb59IKXfI0wU4RxdSWiYFEEmhTk45QF7N8
z/nHB09qezNNtB0lKKI4UV9XTXcbfNVdYQFChGUM74osJHsKfZb1Va0lvom3sq9arjEpNMqu+l3m
ZS6Kr3LRfo3vMjD9Lgmz3uVheGKmDRh9RGNGvwjIkkVLFr/Lyqx3iRnl0ekqexeeFUH9xSVddN6U
xE3cFipGP8tMglwN7lT8GH4VsaWg1NcAt8WHeRglHcx3yVtfx2WxMrsCvNuiiQPsZWyTGXXBmqOl
vmve5XOcsKaPWbKI6ihT2p/qRWmnFs1dvajvAEf6W6jLHDnexXlcgLiaBUcKSPHsQxYVX7Lo+SQS
lsfgXeTnvQv+nHfxH4DY5mgtisB40Qb6lYdM0H2XDEaLetA0sCquxKIp7N7lhem71NBcVIfxoj/s
FyVivWgSPcSJsTnA8E2H6D58Vy6+ixjrRc/4vvT+Z0H8w4IIJf63Mrb/brJfLULvP/NtKfSDv6SD
jh1dMHI1imOsd9+WQsxD7GUIbLDQkSFZC5z/XQpt+Rcop8DySFq2wAd8txbaKN2RgKE5Q8H2tVr2
76jYfpa3EwbA/7AieibpT1wpF/G9DgkDhuVUVu8cXeX76941hnNTdHBMwng6qah2DzOwVppK46i/
uGXrXeJtxu5O9Xq8BWYjVj29nc/KU+IqQ9N/nplA72Waol6R6Ag2Uet451gN7a3GS3uPUFntM4r7
rDbS/FRWob8l+To9YWfadrqtX4Y2TfHT+rRHknScSEbvK/whFRFUSci5ex1y/LzDAwR/sVDFRejZ
at/bbD2nrrgqIf6sAxXS90wpkZuoHo5FktN9zGEObiwjYgnBEK1WoZo+sCCqfaX8hQMHBQLR62Td
TEYfnL0kE1emTsSVtmlLwD+2653lmWrPGhI9mXA+zyZ8SZM2y1VoAaAVwFpNGfaronYCYyXqygbb
gV4B7INcU9ApqBHlTXfNouQQ7umhoXPcqV01Sy/YVaL6MiJmoAcO17xOaD5SR8geaieVNVF8Trqv
8ik9gNMl1M8Zc6JstLnuYCYytybhBwjKuKzo0L0GetRPxJbSksp8fbB1ivXcBr/pSm6OsKxkV4cI
psUk6xd4ghPRLpynCHMYaDpnfA2YSFTrCnUYihGPQOb0X4zAXiWNq9fEMFxYRXR0QghJfaIgBIiS
Tr8bssjjhCB6/ajg3G+iupw/OkNT7+t6cN+gcJekYXfJRQdIYw9EDVl0HufX5uzNmABYjk4xvTRj
Cxe0v6iYMB8jnQTPXi3ZliSyOoWVHO+qYazvgZokzLtSXI0tRlJwnHbyMeyc9jKllXRHVmW1z4nK
BbAFd/rgkrgGoh1I181MFO5VhGN0pz2PRCSDHuktAmdzWBF6thCB7eESCoO4DhrGClVSinnp7KjX
nk3POZRSHfTU2xeyq9Q+r2Ty3Pte8kST1zwXUeXe5D6LwERswBkvgn1hAc44NMRlfqDF296DX8Hz
lbfqmBs9lPJwDFdB4frUkCvrmWqUvKop0RwTU1WHNFWkfeUZBIvRgReuqvHCikeH4Qgmx6Cg0scR
tubeR6MDc9XcWlXofUY7RZNtyo+EHyFS0AvBuA6d3VeZIdjBR9vJXqlXkdBtRI717PnFPWDe+bFt
K72fBfjjEgldsUIZYpxcTlioOxCKnsmDcE3KarL+TCZFek2iI5xrhy39Ky7heF8MS0V2TtSDjxlr
PbCcbhGp5BdpxEMcbTs5yl7JjU/u/Z1nt90L0XRDAyDfvO/K4hhZozyVY70vCl+uZ8mGCdBXmt2g
UVe3bqgOUo/dSYZzcXSyvNy0hKSveibLZ0onydEDb7JjgwSboIXDEBZTelu1wvl7hqm/trM0Xs+x
zlZp5WZPHqWhB+qIcBOsvFzzQD2BASODTwON+JqdwG5Usr6om8FP1+ir3C7N99jJxJXvB4gD1M0Q
hsOTEcKayqRt3qQisg8FB2YYHqMYwEoNzSteAa7EEZtRTIR2mCN+B2X2lLs923/qPLqZnGZnlaxG
T5fbYtbRh7ktMzjf3RKcoF1v3QyTJNzcgFoQhXpLa6GF+1D2S+06GB4iKDzwbLOg2qgmqpnmWvQm
JKTPhDdO9RXgB7E1TeMpBYrqwz2fbYQjAUgwWYt10BTwU4zkI5gOcVSiFdtSpBgw2fy/KBnPEBbi
4MbNfSxNrUu0wxwZ3U3SGfD5yUx3AaN8liBw9ynbQPrCMu/WVW6L8+CXYu1jDEH84iu5xXQaPAas
GmdqNfHHxneSy3wePgVzJw+siORfpO1wpkaJWmoY08s2lcAHtRFc5igLrzu4wVepGOtHI0zUuc1A
3BOthsIoKKPNbBE/7ba1/TEbc+sgSXIFr+CXO/DH1t+zF/VXoxtUn+HCL4sLIq2nGCHOQ2eZg1rB
Kwl2EBqifT9jbyl1BLnPDONrcwmvGam5EXVXT3fsgVuEbe68IT2n2raT5V/g0XfTzcRJgu1zOjLQ
zHEdGEvlrVp20Rq54r5Ipu6YBXP1oPpwn1ABoxYcztfZYDvbakCjt9KdmNN1bxTkoWCOkXU5nM0h
sk6BGWWfxtqih0AthhI9y23CK36BnLU6wB8A4oroM3jOpEw2eTGKJxU2GHe9JD6GHYxFzuLXM/GM
rxVQy1PV+cYuR9L7wYTsfATQHO4kMrsbpUf/IRo5lJm0nu7iIcHwAUjcWEOYkjs79pAZ6Rrk76xf
xdwz/fdNN9PhmRyEGQjUNyhPaC60xoVbCIujJkKXCYoVqUA5vL6C1BVmtETcoD5sWPvTNKKzxUaE
402t9JojbncDQU0dyphXmkISaMPV3DYj9f/Qr9+CpsqOBA/BNppG4zKx8q32i/x6GAriZd3+2QUD
R1RTy/HZh0vyknXy2U3izyLs3zw1P/vldFtQC10b80jN2q7R4Bae3iJ7ubdo1p1AGnn3tCCsR2qx
xesixv3YhPwg0lCDoZ4Qm5SB8eJbQPOq23ogmlxytpFXbLXI2aHlkgmEKcQQO1s6jvHlRHd0048Q
+K7rrtbyqZXhW0+FnIPyMPLgDB1bUMEGuhZhKfawAKt5n8dVeZVUtVE+V0yg7L2CYWNOYbaraSPk
J7wHzaYdU2vDJi+7MCNdnPom8Z6xBtafhEeg1XU4xerCi12zuV8yFsI9VQ6ShdcT5lcUXhEn1y+E
okCTdutwcrdmPNBpQU6blcfaS+xNgQFyj5KJMBjZfmzJNkLWQmdOaJ5kFzkfJ4ScB0rV3loj2D7z
J6ddQOV+jTX6lDTOZY8encY98qVVFrHKGB5AUvYiD8VMQyTG54FYJDDuYtDtl5OnzHVUmPo8oIY6
NzzN09yNK6zh42d0mfrUBNKgUGIAoivgdxb9st2yZ4TpgWs3F0lyzELAw1Jv0NN0B1/ZqO5qP9m3
WA+wIDs3OVg3ZDFGdJydqDv2IXyfJVzi1InokuqygltlVpdxKLuNjrz6U29LtfYnV++Tekh2acdJ
lS5tuG0SVRKAByp0VZJtjny0wpjJYz70AvpWB0B+74pQvJEXzja6yqoEzRZFMPML7TDpf2xBtXnt
K8UMhOcPYe2w40DupRLO+/85xP1/TMnwQqgA/mtpw3+rnx3JX3/i2xHOtIK/As/C2OxT4v6+mml6
FCbBAIuAwDhSN7/zIeFesqlyCsejcmnDBOfc962a6fKfXAjBS+axR16k7fw71Uyb8+h3xczlcoBY
uA61TMAzgh7Ajwc43xt0jnzK+TsGv55C4ZxDBKTjaBl1t+m61NKPKf2sbtdqW+Ukf2nXfSWquyou
TfhkePMqY8Fj84IYcJlQLy/CNl8BEX5oRG4waBunkjRNknCKkGUP9lDT7rBVr2d7A5IMHwm65Qpn
biQqY3xAuoRUSKU96S2oZYPEWuJl2Bns7TZCyLiaYEkFDTskTnnhrhjSFlCcbhFCGH8QFJk/lnod
vDV0Q0xsL1SjKS7/fHfKVppl187u31U7DgjtWfJimI8NO9bsiqANaHfriSUwf0OTluh7ataIatdW
3Dd8H0jI0fTw3dj6P3o17yKTf1afuSQ0M4QrOBz56dmwn//xgXmpNeUYnKIvrOFudlU5SZSdZgft
frKPaY/C0YViQE7Uis42ju0spZXirVJRldlndMgaLq7HQT09KYE1LN4SWzgvDbeJR7HtujmeH+OG
duK0Relby/M8Uz2Lt4TNQKlYCXpscId//6WWKsF33wlr/DIGA3oyrhngoPipAQWlfEqMTBV/i9HQ
8s4tEqO8zVVYzte//6AfFWLsTHhpFtSKdE2fm/dzD0irvCbUYgq/UDUBrLitVJg5BBYImAMTWy/n
wwgWd6lKS1eBO67MyBtus8Qt/pTD+mM36v1KwHYvCj3k9JRxfiqckK6rRTCl8svQ+o08u5VOOxp/
uWF79ilq5ezKP9zkZWD8eJOZTGh90Y0nMJ0p6ceBY7FRY/VwrS+TGbWJ87e1gPTZ3VVwN094opav
rbTsoTj9/qb/8nRdjGPMYbZn0uUjifPHD6YNbHil8uxXhX4Gnm+tK2PIVoM/h4i/f/9ZP4WtLvcV
g6YlfCJ9ecxIan78sLQszWwkruJLS+M69w6Yq4oHhQK9dtedF4VR9WEK5lDkl2XCuUVs3SHO5se0
xcVr4zlilgLBmIZ5cEOngJbiOqbyoi4zErUohvSj4yBq/P1F/3qDGPjAKlCE0qf6JQ7VbhROPlRa
rxN4V59oQk/5w21oGQlD4vcf9csgWNLjaZ2RUkrp7hfalxlkvjXhU3st2IPyhRsjyNK3wdSG+1SW
uSztTZgPZfenpHjz1+8Y8AWXRq9pObC6fpq2QsMUU9W4xguiMtPCAQJWtUci5FcxvQrTRlejDrwm
mfdZE/o5lZu6aZoA/ZAxWcM90UFjU6CCm+buhd0dKBYbQAXpn5iu/tyY9n9+PblAJH7LaA1QFNId
+HEYuRHi+Jzm90vsJwDzAaTrbr5u5dTwfGYN0nLYB23VyrNhhwmDukWbzWJQkInKZBlkTqRfeZZ5
+ibbRTDL8ocSHtudScDn29cJ2AkrZhd2exH7eQxYIQEwuZfx0AENtzydoukkyzDdqYEnAqxnmaKN
NgbYtrH0BDcd1Ho3PZMdyRZiRRxJyL2gP2AzyYs5kXW6sxy0/+MKDXeCQ0I6KemnaE0Sk8Za2M7X
vIWBS6IjUIfHZi5TrnERVxTAs5HjPGVtWaXFtkdiPz+CePKGe0pycrhtU/7NuIqLlBd5Fcey5JlZ
ZKHw0bkdoyBYpzSamFRgTJZ8GWoCaRztdFzIghYTpw7+pITfxh8BvdDmkPGHKe5uutHLWcyQsKRM
wW2DOURv0yjgo41kDPjjGH6WT4OHVsmzHWRJ/cz+HLRR6Ax1cqUwwuj9aLZTcRHXhu5P/YQsDOGR
TwqOXsIzTX3hI9BnsRSANPkbfUSLF5sOZ4dOsXSKKssO376AC7OZr1p4IpDpRhDlxA11RcHwo2W4
TJgqpxiUb+lXSf4GHEITVdZWGeH0335HzSms2doJ0XoxQGy/HKeVHc8u96C3E81HT1XMRExjke8U
fb2rToYLD/2FX/X8gXHs4uxUqKYnTNGMaRNCnzI8dm26wlJNs1d7NV+P+XYZLmXQsWrZGfFALSId
mea3RefCMN6lNu1OuapIc+KdGoogYNREVqN4ZvYk+IU2xo/Q23VRl/n2yXAwzgH9nAbuYYlqhs+n
Q04E1Z2vhOSezKgg1XgMZTGg6o5mYs18AM0TbNiNluwW+RIpxNvpqsacTHZBaQCujPFXDMwCWxxc
A1+GDuMyfhssefxT5Nu1PZyAuzv8FiLUHF6FPsW1n/LkO48lpOGAzCVpvj3/cuwx26QbJ4gRgqDp
83gFtQ8Er9zYs5TOYQAMxOWleeIv+7YQ9khybh2f8Z/0Dv8AvER7XFbqBMs9roecO9hPIy5E1OTe
MuYUW0DnkOJk5/5EQi5DdNlaD/eVX/DX2vQVL7DHEU+e2TrO7DKcMeE9142el8kjztiIpShFl1ca
Kj2/tBGOyZNwW/aNCOUq0x7u6SBY3IW49CqSazAKtGl+RfIZsv8tMlS0/Gtoqv0yqu0kaTpMs8Fs
uofJV0D4N6m4D2I3Wc77vuMtM1OsQJPvpDB2lAHQFuw6agCUFRnb2Iki6kfztav1xPD3W9opzjbI
gfYWrNdjKfFVuQMH1Fh0ipqfDFM7+VCacRJSuwFitsxWJBkIMhR4l4EWJq0gyApgEGhnkr5U2xrj
RRa2+G4OodHybGrHT0qXBplJWNi64HwblXdBTqW5OJdtGUw+yMTEGcmzaEqmm21nR6mmrV/1ZRCs
evbtlO5DC2vZIUSl4EKcAfDoZPJ1Hl3DiZfJVvOdAwA8M0W4Jp7iOLrMyrg3PWAEQbsMniRdphSv
Gymk7qioLeNS9Bj20AnYSZ1FFyXQZ/5bDS+nAaDg2kyV0K65Sxt0CSbm60kYZl+f21FaTLn0p3ue
UmHiTY+pBOYjvyuoxTIL9ksNhlknqcJu2ImuGvmTHGFo9yCODJd5KRNDPt0EXbrsCPE4RkxPlUOk
3njR0TCW54G7yLtgWl3LgBoQj+tyqQzW2r3wdcRI91WLS+8iphfFRzummrh+pkuWowHjFKt8jmqP
N49C+rLIdl1fMxwnib7aYFFuNPOD9mPD+TAJ3VQk4tEFIAah7rCQb/2yASmHxHXZrQgDrfNr7hO3
evXtHMKsv9ycsawp2O6zhlmVBLo4HW3j2CNUbfBl+XCTSGAtwq0j+rC+C+uJL5+ULP56S+yJxxVT
CzW4S2WO5g0YD0JOBg/pdssd/Das8wQIM5OMU6KoWc/JtGycJVVrvlVr0EpZDGOCe2x7TdCQ4Iff
H80E/r+EN9fxQ9czSVExvepsJUy7mzbIsP6tvNnU8pNRjKq5E/mk7gMLIxJjiCofka1FNWQ7WQ59
9Qr+Ey1Qg5/ZuQq5UhsvRJXUnxLm3Jk6UlGqL06q5uY2L2XefB5nU40f5sCg9ol8toMFYLtjhbaZ
SGoXfKFjO22/G0fXp5laA0ctVzCAcwTDimV1G/rdYK5rnlHDJD/59Yy6sRgaBxL9lA3LznpuRk1b
BRMkHayqMXT3DH2yd+6k6rQTrdPaIWIXdbql8ZPhao3NhXQYUsvqYlYytfZw0swzIZ2YbptdaM1Q
XideDphDmBdG1FHVjhy0yN5QlZ3m+yi14pKFT3beqdW6R4EJac9c06sMSkLrog5iv0EWXUppzLOa
deSq6IARpENtLkZaBEEhxN4czdjahdVkFmhiKLYm6zi0XeO6ysrceejbmlS4vag81CHbgCiT6X7q
Jru7MjASGreO4bTzY1cwqlduI2XzMHtDVICW76TXVHsqcNE8rXBHVnIDglVl+zAhdofkHMfPy1WQ
lbYVr71mbmv/xcxTv/hCWbUc/oe98+iuE1nX8F85687pBRRQMLgTNjspywq2NWHJlk3OmV9/n5Lc
p2W5r7x63pN2K22gqPCFN8z0Z/ql+eaBp8BqdACmK9Fc6+wey8WwbGwQ11Rsc2cfFlrmXOAEo2UA
pBxo/DnCbm6pUEybysVdkf6oDe4TT3HRCy26aE0eJsXZ5Tn6RvM/dIwPeARUVFcn2CYcSzRDMCq8
mxa7rq2gDqc2xFkU/RhilGWUmBRg/D6xYNp5UbFmqbUpEVQr5lEdKx4bCYu7cVX42HKAsxxiy1E7
XAGQgK0kgXlvhLt0yTEIVA9WT+7pCiGfkNSOm5Gjx4avwCnTl3Zk0pGQks/cDXaloj8831TmIFND
qUEsqPbm3n5oisT5ZJddya0Y9TMMmr4PtYZ6aGy2SbvriOzdTGOU9thSEQXDx1VRNB3omr0sdfFL
m05DbVIdMkHvH3krA6NicfAsZDfaQ2mS8WvHYih0HpS4BCcH3DWKVm2IRW5yRk+ACQlNJpCmDFBd
SnVyus00c6dtFEuuPchVVuvNSL+Fn1WhN/NhelqFrKXOrsAK7DsvVftkZoGEzjdmaoDoRVit7oz2
0Ws9Fa96IZIR92Y/tM6XaWpKDOXMVJZnUZWOHIuQAlQsVdZShSyo66sxomfp9Mb3QeuWDLcThGpw
tuI8pG7gyzqcGVtPb22Gnz18USHSc7nHQVSYU+rHCYZ6BuMI1UBVLBwPzAM4JYGBloYBJ/bq1X5J
oHJ/B4DGwLLNpOoOhg5x/+zw50isDUsIErRYiUixkOQTqwLsFG6xINbd3CcgUlMxwUGWnKWYQ/tT
jiBbdvLyGjkwDQMBQH3ob10aATyxSEuDdzR0ozRaetvZOMVX65TqyK2OGPul2SHGBKGYjphIOeMt
isgqijVWzJTmbduC8oiPCCKooELvYYtjBmsuKid2nYbJUlCvwykPwHcr+8DKTKKUyAxVNA/xBIz+
Qa+jbnSvkIU1q+TMCaXO/SyrpdaBEK3Oo45wC8ZbSPBqiaAFpgpeZdrwC+FoqUDNyEmNkwZde6CQ
4QDgZd+YMifOhvmuTtd4HCMOTRpUBKobIWqiQMRvVbzZw0pZYBanKZE11kyk2uEqS77g++q3iUra
9WrKXclxacTcl7mJ6ZFxL3g0YaQdGKJWd/uyPLLe5r1AIsbSdg9+XfTFmZjFGD2M7hQl7QGwKo2L
TdEwFzBcX4gJ8LjAa4wXnpemV54XkxGNfRDlyDQOJ3wAPdUgnyoY0jQOR8gidJBbHkGvx0TVRQwV
WnsjrhYfIomc0ePYDoko/C4b6p7NBfc1cWZNBh71fmibzLNCN1USSI+cjA15RfVCAKgSXpJ48p77
xV6XUzGZ5E+ORGxj3M+maLLHMTZmBgUvVRX5oC4wEmt0sMB4WtyAMgKDHxmxC+2OwGCOIsS8t+je
Cb6KyFnwYdY0bf6KqWmzXgGgwG9BxLjgusEYt1GnHVynFsOtsyplzo02GYy/BjtGxeyOq6KwdsYd
BWUCr1WBfFRXzI+wCyPeGiqNqjIxg//3ENZA4ogYxbOr9Z5RVzsuoovkvPS9sO5Gd2UsmE4Q5mI+
iAag2ipr9mTnUIPm7ONtKWem/sFwDVwulswljnpZeliQqNAq1wqvLDCXQzq3Cfpx7NTEKCdVqtJC
sagpKXV3Ki91a0ZQnQFZVcZt4yLBQE4G/pjZgWw5qs/R9MPUd12w7NgjaDcP184s1+7oIqiTH9zO
JKfgYNMs4gOgUCNbp4OdLh/jWX3LXpU2pYpEzdJkF99ML1njnNHFjI9NOhpsUgT8AwopFMnMfOtF
o8oCXxKLPFzVTVfrPOFNxSpbYF/37krGa4GOYKKTJOnM/ikuachtE2NQtz7gNocHBfLmOExsYeJY
2bmsKY7wi+vCjFrMTG1YPa9RiyEWdXhv+1Ceu5XOQIwFzaOoZpWhLy87hzd3KtBFmEzNyvdra39T
M3IpP0JEAnpnG2/rnPTQ3Sn08unLHPYqzxxjLY/tQLOWJveAobU8728u+baqRpkKqIhtqXIeWndv
a7pLDc5F753+i+1AgPmev0yNHLt0jq73n+7XSwEDIMYVqmFEa0qRSF4pjpmIGa0j1YkviRWq/aly
LIGf1sxmzd71/rWeq4Gva9UGZWppCMTrLeH82pXqdKPLpzwTX2ZRDCQyQ1yg5wfR1gL0vcGo1+As
XOEiZY9DaYHZ8IcRRe98U/cmeTdVCNXZgL+lKjzdy878o/dRtnA6CZGkDYb5DAOXia/ev/1fhgqH
Hp3AlqY56bipjD9fD9WMKmcfTdJ+RFhm5j44oFRayOFKCvX+pX6Zc3iEwnewoe1QV3WdN2+FMAp7
XQKoRy92xbAcwsVNp3sgcWqJwHWafjvl3rZQDF4MjF4TzTmK1ZA8f364tukwCaVX8Ii7gtqjegwB
16shYWf/EJl4HC9B6BHvE0wsfP0tRyewvWS3A0X2/rO/HWa6pjb6BqqrynJD6ODnO5nKfkaBKxIP
1CRIHZc4pkqFt6NK59+/0ttRNm2h87ToWnE1imNvitcZgSEd99R4ALgvs3OQe+qAStDh5ZCPTRU1
vn/Bn/UbaNDYtMFc1AuV3iRB05sZ1KfuymaytA8Yjat6couKDdscmyL+pth1NXAK/DiJlhgqeGbH
nIzv38CzPt7rFUioBZlGx2UWYyMe3fx5cMkSlcWTLEGw6wtOmPSyYLdQ9Yi9dP8StozI2nPmOZal
9u8fRXHNxitHbAunR8/qOL0MTpHaqsRD6X9hFVc4kpAtrLlbciR0sP6enRx7zYW2YWQ9u7WcbHVY
IpSDj1UQhwiPxL5gdyIW6eVA8ciY2nl61sYv061LMG/2x4TWsgu4P9NUbNWBBGaz0FpTksV0YCJ4
Z06dENvITqgjvkYKgtuSLwX6jtCeXTPLEPqhhuP2zxGfaahgOUyLlJ1ERxGe8UdZsKUyaY4z+lmn
cQkT5eT94f9lwknLtHQHexcPWdNfpvZAZhFr+rp8ruIGgatDVOM3VwXg3FQE8KNk/f4l1Wr56YWz
1WImQY/GBQsgf1GUlDm6PPAoP3sAq3mDQ+I52Tn2w/DxL8D0cQe+laMbA2nGCFVQqCGuyTffv423
Ty7wUtDZOR2Px6bx/qbxUjoNFr9mH3/OsBkoTnDh7os7mKFme2Z2/cX7F3u7gwCBR42FSpEjsNmw
7DeT3EFoBwvgrnsYmzpd7+1UqmmRprWKrN6/lPlmSfPproS5hrAsnTfxC9kxmmY9z8vRvEOeDdks
5YiBy0VEGZVMF6Q6pwOKeWvBP5KCDfNyttFmJBS2gVzWlHUpwZDyqP59PYmcONRA8ZoIO4nIUGLJ
JvA1rtJYlbVmTZUB3F5hx5CYdVSZGAMJfnvUDMHDaZnNWRRFeM+xrYy48ZFVGRiwNUdNYx/Nd9hK
Rtb5+4PwZrwZA499BYQ4HUjxa3PWtqPeK5xhvkPnSZ3MiDGpJQcslcz5/UspC+3X81m9UzYvtEQQ
ZFWC/2/27KmqqakaVnjrWtXztQab0qkyxVFHE1s9W9BL7z0HpMMolHOpqqQ/vmrHQVUItAkq8yfb
kqqeSS5Ys9OZRRdSUdDwS9TWs46l6tDBqots2i9iIGHaZhi+kTRiXUZa8qPxR7dINZG0PDVZO6ur
r/xsrAr1wlc75SracydevpQmRoMKaB9odqzeJNqOEX8sRzb+KuiRFVWZ0UsLjRXJ3EU+SyXPYUiV
Q/iLgZ589Zvz9ueliREHTUSmLqLFdHA5Ft4szYpkXzZ2VD7RCEMkFIXAbOvkis/ttLpz9/77c3+e
K1wNu1W0VkBHoeGEc9abqzUM1+jqdfg1H4X8lLalbe5MerEHJ3Nri4ZC3O/wU/ZOF6xAwqC2wvJQ
mFl+P0YQKv0S/RQ6tBHCAdoCsRidquYuJFnurvK5G+NN7I7mIfHS64LH+Yp+SFfzHChWbWgcOZej
ja5urCfdOcdfvFIaiDFw07pUfFxpWo8nYTulOI3nnm4FlCize23VYFD2OUqIUMPbK4sjMNtZuSbO
5dKOQV8vzZYGfH6Po6R1Ar+RlkSqRPk4sSb6hb2RP4CUwGdvjpRo09roRiDqVt6aBAOPNeJ68ERb
J6ZeEqGEZ6ZleTtJMdwnQmDyCOveKgONIuHnbPAQNdXq9saxuo4YLBwO6TykO3oSC5hVmlMzhGsv
0fzBKsaTvMQBefJGqkNxmn4cUKymRB8OGYpobXULoYL6m2VoMaVFzdpAnLi2eoyqzaXvHmA34uE1
2CiqzjBbM9klmKMvyelvZsRPC/pl+kmAcuqYJ4Z7G5Eg40do13rlk6PLAozQrN8icWN2flFk56Ml
BvK/qCpwwREy+0089stkfJ74YHVo2Sj68ZvNZLA7r0IGrnjC45TEVeR1hhOhMAC+vf+Qz5/01zH8
/JRKOpu4zzM4kN8mkbOJguoILufJQAxhJObhuPArEp4kAIgL1cQswg8JNJcajzQbwL4Y6yTfYyOG
ZXneA/sCrOdctk7rnZRaI+84bzvipCHv74uC4MXsy6L2zd6wrpErKr8XAyrgkBjk9Wgu5kcvJU/F
hchA8hWJxEtRKMtsTRYO1ZuMXpwxeRTWWm95ShXUNG2GdmdEtv6oz71AT8QTv4mF3oDwGBIVBhAG
MS4wmsy3IYGhyW623GV9srCYrAl7RbwXMFYP8zojberlnwUmEMFgRjQ9GlTkDla52GXw/pux1Ybz
05uRCqyp8CAGwDHY5Pz8VQJsZGFB+yCWT9FA44ByWotKgWtLL4AssfbBaBXzQRY9vgyJVhd0e6ri
UFG3Oh9rBxx7LiPtcjUiDDnXhcIZHOmHIqGevmkz7RzWpzyDK7YvRSFuqYHml5XGS/MdGmPLZu1n
2i5phVagrD35gbBxrCD1JN8XJ00uhKyTfUal+JBEeK8Xdp/3QRV2w5clj4c73Taza63ESdN3ZmPa
CbOfBh9bDzQfcw+dH/RBeIB4xhEDsUFaADJt4LpIzsQbPJPdMxxvrY8GVe3Qp+mAys/7g6vG7u3Y
Qqci3XfIZqWp1t+rsR0oCfPeZfjUJJZ9gYxGel8nsN8QHC71CwM3zt+ldMbPwFdmFdI/CnULHglC
AdC4ny9poNvdFhyd39I6tU4om2l4ggyLdkqhMt3RiOjZfO2ofaqFnt8n0dyfJYmnX2ujJ3a/efpf
pxahJgcq9kESJO5bMGALxbxzIxTUkOzEg9yBn/5QocMxBk2x2LjPmBkVjkLJnaJUHmM9Hjv2AQOU
JKBO4nkbGp5FHLSVIzFvwaac0i8l9FLr4vPMSbpDI8R84UD2OkbYDVp+hX7YhNmogYJAVCMR5LcG
akAoI9n1HjmgepdmvXbuOTCHfUoZ2pnTxcvVMiP1HqDNU++iiQN1UxlJdlbQ5iWiFAW2O3mTw1CH
ekMPl6bnvT2SmhKLdDe9OZdH+DKi9VsJXIaZSLto41D1uxJeUtJyBbwHDH6mr9Q7eR5tOrAP51Pt
QZipktoBV4syDp7trpzavY5E6se+rZJPGMj2363EhJfejWn4u8LXr/sPM8UDNAd0DSrBL3U9YdIJ
zeYp+4a8oS59b/LSL6A8FrqGvDJyKvm0dkN4dErty4I/SAl6dETf4P1J8ncT1lUQZI4+5ePwdsKC
lOqKbpX5t7BwlgGjGF6Isw5xfpbkTr/T19G7bdpy2C0OvnW1F86fYxcXFObJatz+5mb+ZsEqkQ0d
4KIJbPEtYncthmms5iz9FknduYHv1n0wc00LYE0kp5yLw8WQN/1JjTPAMZ+Fcd7DUqDEruRzExm7
AJLLaTxDvVV8BznfIB3eJNnNb+7y5xxArXEH2KnNEgczTVL5Zo2PRbgUXmMN36h6N9EdkQWu4VQS
Md/poNeZaNrTU+pWxw3c1q6+x6su4QrBiZr2QlbdvY2A25kup+zObK2BDgmnwA4/0pzhjlKsCBva
vS8v+l+y/O1Sf/vf/3l8KpISGixJytf+Jy1IQFqv3m/w2D/+59szQePiseAPN1VetY9P1a9/8yfT
QnlmWiwOaDoOIGCXLf+/ujHKfdexwH0D54IrxUz4UzfGgBFvEm+h5sLadkzSnh9UC3j0RGFIyoAF
fUYve/+EavEcuv11yNk6dTRXejgzUisDV/p2AeuwsYAOrtqp++IlaACIX4ZP7fhiN/hiPphB2o/T
PYvFQchDeHkxbSOw97bssYlarDo6sTwMdcV5qQEvx9MRM7JITwnX8zbp9kOW9nO4z4BDJskZOFbl
prvyXTIAzBO5FtEAFOgVSeEBo6T4jOzfXtYM1WipAbDVoC0ClCuLEw5NhFozgSUuQiswVfXPZtlS
S6scsMPLTdqsqlDkWhwQ11DAhti7TBJk7nrP4qRCxkxDlmUoORzygf7M4ssFv02gHzgM/Cu8+mPy
/2bVcCCoaOn/pyddoHL+d5pLP/7wL80ljHPAoIMJh1xCiPtq7WCbCFEILQlKWPzDKv1z7bCqsEoi
xeUMIEdXy+pP0SX7D09QLZD8GceWDvHoHwhNcOD+FCGyaJlsCDiZCCfbNLveZn+E5TU5qzTPVt22
EK5JQBD2YVCZOgT17px+p7etEc0DO+3akI85vdbPmpk72NgmxqEba+0s5N63S6MVu4iW6gbMR3de
ReUhbsVwAhBCBhQ4ndNqKLWbpuzAupaRdtonrgH+rnBucKaf0RAHVwsdNdX2Rt1UPuKPDdrZHbO7
WkE/NtiJ+R528zRMUaXhvmc/tqMDbdJzh1ruCcUxkpgmvJ7W5hJf5oAKpe5bWEsfmo7aDdWsbCNz
54TiFWVCcCHwGJ8GGyveIYUdWIxtumlFuZyHbRSx2vRgHvWvivvjN3mnbZGSMnaLvq57Flrkl5G5
10q7/OgRnGwBJSeU3q1tPreXbbZY8BCz/rE1e7HLZeEiwFS3B1EgW28UKBIyUhagH9c7LN2QfJBI
/AeFYawH6K3eBtwAeul1PR6iPr1sF0/fNF22oiAOvnygNOdbeg3YSLdFAODO9ie2HNAZeXeSJfI8
NjC7wN3hg6ezzfWh3HvFcKgtVRrMTeIor2o3FmLhgRnqey1JDdBIy73dj8tm7NVD1BmQpEGEQb4M
EU7EmoO8+vClAG0m5rk4qUsjOa2hZm2EOW+rVe60JK939tqUILbggWK/Lf3Gdg5e6J30i+KbZ2bt
J2uo3S8CwVw8TmxACDWINhQcdqYVeT44ieVoVnGKFGuN46XhjjDZp2bXzYa9g7sMH2CmLgSeDycJ
F2Lz4Fh+Qyq+9Yz0oZ5r67TR3CO8+mJD86kJBvjJlBWifSwGQkzQ4kGOvlCWNreQ0O6hPZyl5iT9
aHSsnVYm0PH1Nd7LunikePiQNr21B7DUbibiz63updpJQ/MN81saJqNnB8wJUC4I605KfaWNrr0q
rXaDQjWYUZhvMnL50SUgtzpwiUZvH3EfMh4WazU2Wdudzlr2BZWAmV68WyOnkS4HmMrFZkU6k6Im
cwHPTGQToto6xMBA8fNcsFrP+V5mtJ8AFxVBJucwwORgJLJfmj0xtLWtqIHswKYDMhTpXWs60TkI
02In3C+R1+kncySbDZVb7Rboc9FtBie2ApknyYcCAdNN2Tk64k0xmpqJ195i+gmORnrZB4p0VtB1
6zmBSL5z02zC0iR2dms2FAHgdbnFExpNcFPTrxIMl7Y6boxbo3NjVGyQcIh7gQqtTJ2jYbbhJonc
8WCa0bG3R/O00/Qh0JALuBtswSi6IdIwFvGgE3lTYE9F4yPulWw6O9XvIAzrfq8h6FiMzbrrY4jO
3rAafrtm5U2mieUKDpZ+YvTdZPsI/sSIgWpZvHVqdwrmvsA5O6fUKjBW2XGrw5nUSsqajnZWYguy
r8Abalb2JRmdWLnG58exwchxwAMnkCvjWa+dfYC3iJur0L/PYYxY6VTZJ8oJ1k+d/kZ3k+OA9MaJ
u0pckFr7A/Duhra1qLYxIlT+OqG5YaEJ6puNh8R3/iFZMGAyhqt8AKipp4kBxkz7Vljrssvb9bTt
JVq2/H4ny/0EJ8YvrbLcUQFpN5g+1MGiRPpjBCx8w0oemwpSeOSuN11lUkNRrjRIwGiEJAPoet1d
tmZSmUFbNkypyGnPcQrfDYX56AG38d0kFRBnOvsmBKWApbS3JY/36TKl+9lqvo3kyOB5sYW221Ts
9dwwTkIYqrs0N0c0FGrsAvqsDiavcA+x0C+r3HxwHLRgQM8dEay4d6dO+jJx+k2+COeIBEF5i27G
RzQSpqCu5TcnnqbNCJZ0A37yFqjtqQQ0c1G75klC8Y7IrcrPcwnsQG+vcpiqlIxjdxM2zXdwbnqQ
EDH59jpUe4s0Iwix+tw2U5+fAchs9xasI98WoXfIkQfuRPzgLbjYLNZyqPLSOF2ddNhRvWt2+LeP
wJO4Yrmutw0GCldAM89Sg0MIn5YZ4UBgqJkR5bt2sG3Ege0b9I3jwOmb5HRpumPUIicyIrwCs38w
cRTheImBMX3Os/nTFA6IhC7yqRrM0Y+jPN4NlJL2dE60XVSG9kYWo3dJBeJKhynrN+g8cuPTOSIH
4aa3Tehc4Qc4RnDenWQ3NwmEKMfKj0asfaRHlfqNNj+JBOY7/ODh6IJkZq9JQHWFoXNg/01O4hH1
n0hjl5tczd4MLV6ubm6KfbIKGwzYJHYmbITNbNXGPpLpx4na6HHV3Ftq1acdKhd+rUXfhVZLyt55
uNOAGftQlI0d5Bh3a1iFfuLW+DKAtSxRJK/I+Jy2CiZKkKJE0ARFwTsrgTyVMWe1xkM/cMJ/AyIG
AkDVdI8BRSFZig1afxQkmX2Fe4l3jjdhixoDWGKR4axjd+LQgEsEzC1rxwzvxDCVwslQbGmpBm3B
p7B7w0x6kdwrlfyesArpIMX3IsxHE7pDpi99Ee0rf2j4lS+Sfs8x479J6W/Ca8ikFOv+/+j6z0T2
P9X3/5CgDsWX5PF1gvry9z+CbEk+CUUMeVKXSBYcFanmjwRVyj8Mg+Ba0hqm9U0e+t8gW7hkoYoc
TTwNzks6/OjPBNX9w1UMdX4IVsA0+dE/CLKVv8KrKiwpKUREEmjUTS0yaHrUP5dEF6PMKC7O+gHK
1KaIvucUrOclPKauG5QT7bVEP+kQrfDC4ZOB40squuDV4F29JMOvlYg9nuWXW0CH2ECvAwi3p+Rk
XxeCK5vGk+tG+qFqF/1icG8SpNLIX2nOmZhgB3iIQWzIw/O6jsiSTYttwPxsoZ+/YonEwj7XV4K6
yt31SDDW0rhoYgfggo3nWQ1kYYwg99RfLUSIoJogxElvI3tI0btX/7tYlk/n6q5bAZwWWBJq28X2
DlbVk0RHbKSNPpYLHnM9gtBa2wkR6NmwWUR5v7jQ0ZgNhxl9nUIgIGOK02ggZEM6lWYZD+Dm+A64
2rltpwSTvei2XXaGDMl1HpcD2o+Rb2po1zjeZ0No2y6Sj6g04cCQGhz2YoO4McBez9fjeDtUOSKq
xaYdsg/s67dpM7XbrCu2Y18/IJei75N8uIo6eYoNBF5ow6ZPs03jTPke5KvrT32P52BZfi1mS99n
sFvRYZ2+llYURM7QnZUqFEFSblM7HRdbd0kmLiPsC1/6av9uK7/ZVmA3UZx6Z1v5lj9Oj+2311vJ
y9/8uZVgVEwJCRimRccAg+O/8nVp/wFkC/Xkl31EbTI/0nXh/UHrkuoXGgCYqQi1Afy1k6BWjKes
48BAV/n6P9pJPPHLOrZBCWE9ZKCyQMngzVaSpbhHGKvXHBZniT/1aV/WAcBruk4zRuCbWbZFv6ub
5Sqv4BZt8hj7CdywYAHq9B5GcglIvqvxKUyGgqZzifEizZfp29w7mvJBSJEFQ+cwj/qrErSr3w75
Ay7miJYPNCdKUgewGHq0bWePEhmDmBxC3CtuUszezmaE0S7y1EYVyB1w2JBEJ5bCeLUn9GkyzBOI
lAgLYFjEbeOj39SezjCPoGEJFP9mO91P3BxBSuvUR7km4RE+a/+h9CLrBEjcQyob7VOSFyj1NyU5
cDOXe1ZltK3hXfq129WX6wygpJi769GNnjAT5yEhj/nQn65RRc92npfFwWITh6X4pOyh+nyvESmc
CGt7mCegR7Z2nazUG3qYiStXj0fz2oG+6yeyP+/pyZCAY8dguLfhOJwbEKz8mHYepT/jbAYtTIhd
juiqTeo/yCEsxZnl1p/ArrKZGv18Aj30ASuSo5IR85X2YbZkD/i+o3NZVTeQs9fPaHboQQ34IACU
MewGHfsLENgbpuDtLMJtSALlZ6GjbgGyt81He80s9hBu9EuRadquH7PqBsPW/L5aBuseyjDuEcoj
BQ8ysQOpNqOrCK4i1ovv3Vpf6Y61QvPWTnpg1Y8VvNnbGioAXeEQxzxR54SFZn2VT7BM3dX1Xbtv
Lhew/5+szL11uqTaVzN+lka3INUUZnK70js4eI3jbtvcvcvXWmtQJJzuIiuk1orWisTMoSuuTY69
r5pOi2UjG11c92YuLoqkiQ1E1eIZG5e4Wbfs5TdCM+YtKKs2xoJNfOjy3tt1LkE/MA3oDawcP4WD
HsQADklc5sbbtyQy2TGqDYP+/VL5KVUw8PGjU12YxjycgtTq4QS2mn0nQcqfUo7SHywePOiWHkuM
JDWTAIJuVe0Mtw1bX8AEO4XSavfHClk9n0OnX75TB1q1vdtWVfh98eR0npstTeEIXD1eGQm9OawR
oJulxksr5t+N/jcbvQ2O472NfvOYY5XUlj9HjS9/9Wdbw7D+wFvcYm9WqGu0e/8bNQL5/sMiZmPS
o3hC2Mih8mdpll4IAaXCDtNHALH/V2lWmH+A4WLPc3XOFILOf1SafdOXtHXVOUEfiSaJAO9O6Phz
yIZKYlU3wzBfYJHkbccJSQq/EikYnExO47Wj2ctJOiOut9X1rEdn0xrvcAekrNB5ZfPx1ej9TQBp
/AyzfL4b8KPA09DGAlHgMCKvA0iQH/Dg44HmXlMaFxHO49jpyorSyDwi8Ulr2ho+S6rBCWI7Li3s
JlW+yuHaSWtDfF4+eX2vX/IZ8RCYeW7cgVp2KW84dvgNmRRj3r1/x8/YhtdtIcaP0I36ugkYVf8F
8WqpdqiD5v6FAF4SBQ601LuRejcEffQ8UY3EYTgNErQL/VW1VzHs1cWeKjC+0y1SLU+I73UG3pS1
HeD7yl7dFzHQIdnaWbSFfRhfAQc7oSSKaB0Wa959FzenGTvkvIVf6ZwnLfaq+/ef6tfXQL2eA9uE
KkBL4S2gg0ZPhOVu3l1gleDdVxHJEIrAVMz8Gm+0KziK3k0dGvmn9y+r5trrsYSaAEsFRgStL/Uf
dVuvcCS2PkdW3UWY6rqrcWFk8XBRQmtK3DC+f/9KKhF5eyVaGzrAERqHUvUaX1+pLq1lbdq4uqBU
YD02E57n+7B3F9PP6nirNwMux0JfAFWksLuL302anxEjdFrg4tCPMWEYqGzp7eWlFEkclUVyoWT/
HgvEDx4z2qf53l6Lbku5oiKg59Xvp7x5lmCu5Lc+97rjhOsKTkCQH7F3SqtsA0W1uBNtbYogdpfl
W42JZqBrayGxVKgsOIUClMHvwAy/vihCVLYNkl30y8F6/jx8ujPYpW2H2rkxhMUj8hVYZ6OH3aNc
CuynjE4mqO5fIterz+a1iaHaW3OyMY1Rfu/lulabJY5ov0Ot/Za0Qj6NkOzkb4BnILTfvmQlA6bk
uRQYj9WpotxX08lpUSFuqQSfpxY+zJ4b9F687hXjHHuLESJ4Ozf6Nc0Ae0ABJ0Zn1yj3MOnqfY4q
+ibLm+JDnUOWBfgwRR+ntKiOSwf+GJeL+g7WNDhwIFVwRxE89xNKzhNGIF15MdVad9loCNBGkeHh
krSGGP+aY1wcbIfyq5lGV4h1YhGRD7K5oJ9825toh2GliuuckeBgEABYWFFnmNz0DBqa+znUB+sk
dlzjbI1QctlMemwV1DSWBM3tdin8aYE8YaCcEazp/BX4dH8z6BplvKno5S7smgHRbtO8JeKZIM5L
zSAzjzOsqoXejn5SNtrDUMiCimhnHtGdqY9G4+VPCfg31r0oshvUuGbpIwAYnRCkkDkzDnuAf95l
MxUzQiltszOM2cB+D12GaDPic9JsRhNASwFnIxhq7xJJaRpCBsJ8B44ac9qUOkGm28v801zo8akJ
2fXGFr1NyJ1qJi5YxfroOlW77fQZNRDaBtFOm2f9EW7+9L2L6toGt9jjZU+rbIx2M1axLI5p2i7R
OLi7tgqVw7MoDiW/Si5uUQ10xmIExILYPHoZIWk+wN2ZOmKfhxvRa2Wxb7HRiiyMra4nsI0UklpK
Fykzqd8JsLYdardyPnOydc3D62FqoOJi5YHgSvsUh7Fprp+7SZslSYEHlzmrvprId/SEaEM/DLV+
0Wc9tlMnXtKs+9FDouZYtAn4yNTMqxtdauKYLoIG/sA7COGQIjfH6ypULYdiarzp82xqtg5WMvoG
qqsRXoICdGR1yBaJpy7yUl4P7KsXzKgpRCZ5wknN1naOFqfhJaLDwoHJ6dZIsxqC2sOuzJPWAwHG
4RVuZ8zKNloILMf2l1AvrQ3YxaKA+D5M4W5C8L/YdkgBYeFLG2nduCv+7pvSRCt+U8Rw9P2RCL3D
a1sroL1HiftdG0aZ4FVYmf0+sdzBvbA1XL5OSiF72OSbEm7nuhw6nd0tJtWKZYG95Lg2O9y9Skyg
c6dYDnrXYUFnowOCSRuKrPm+TRo80Xmt5kdwm9haU6LLcDrLCl27zFNdw1QQ24+PKVaGxVG0Xo8L
X9w7H/AVFGKXImthnMZTTK9D1Xfjfo8vZV3ecBiLkzRCyxfqH3ewrXr8JLeuMcMehgBeT+eFuzC1
NZZKG4QGhOwWR6Q8IPWJBmUrx+tMnr1ryzUV6zcYkR7i59xAEYgF3ZGjgUDOIUok+bGZZQ2CmlUS
BusQZja0irb2rtJwSq0NQjbp6hcwBbRTPJGtnVGHESbYsSfrrQEzoTrGCXKV28yz4slXv+crk4KS
6ROJBqx4oj1z/TQoaUtFewVhCte8wCovQWTcHS1N3NKsMIcLp/awMsBrpT8H/MGRRBkq4w+8Amrd
LkSasvyMBEoZnzT4CM47Sk1rcmqgNXVrpab9aM8hsGoXQ0uxg/8rxRY1RIzDiwGKcZBDFO82EG2h
CCfN53yaiCzSKB1vOjiwX+o2FodRTlG4dTObIn5JnUDs7LxC5aNsRxjQcy2s6w4c5a3Ra/zGhCaz
C/h+kQirm0WaHNrZNLF9IOszL58tzku9UZMzTZsOd/gOh+h5sXp3ozcTsWM8ldxYhceNccoJ5t0L
V2d2F+ySbeAa3lwdUT8JzauUcl32wXTxfsNQCMrPeT/3/8fduS01bgRh+FWo3JuS5aMusheAAQMG
dmEhmxtKayuWrLNGRz99vpEt1jKHsJEqtRUVNyDRmukZ9cx0/3+33HzidL0d2J0hEWoyj2dT319T
Lx0seLw+U+yR7LxseoZ9ol2B273uDzx6QR4NVCUTSpFQz075dAIHPvZnLxrxyUcJu4Il97CpoL7N
mxDwv6SMB6bCcEOgS2YuZRfFkaUkYX6aQ3/sTSg5RCF3fhfhMT3CgORaV+6TwY0/cMbWLsapZXGw
Ngc284J0QzphC5qRR5Qw6sW5Ii6XbHNXl37g2au7MavFmfAUPLHaMvxGRlvqUZh901Iv/PFSSy6f
TH+ZnhTRKMzY4Ba9s0BFrcfKKCyonWQPbvNEKJRWxbdgP2ZDdynO3aeO+1exBhw1kbw+jtk4CkhJ
D2eEovVDV3vsKE/uqZsFy/CI83I4KaLM/GL5RICo1bcanAzUSAUv4MDsOYLBqT1EK3zDE0AHfCZr
uPXatE81rtBwMcgFBXyZUpNMWuzJatBBo3m6TicsMll42Y0SlWO95sQpK20vVdh6h6s/Iw1AZoes
X92LtRZH3UUsvAK2AnGAdGplKqJyt2sScc+Ww+U0YFiAXtkaMWo/TeNZXoycu1UKt3k8EueAy1OK
qWRDBsdWumJN3RFO+zNvmPevOrFC8Ssz9Nz0cknuFDLMDYRr3rMTEQtFk6h5TKdISQkrMgGCNR2H
rAJFeEeJlq71R9df98bp0ZodWPE1ICuNhjAKNFBioGMvLzpPQfYdkBneCmdEIdoprrjuZ1J+P63P
ooTEs9RBSpik8PZWvduc9OCDa3cYUB0jDFJlSO4Sk+REBbsbMaGkKKOWjT0KvETrEaXqx0LAKsh7
JC1LHXUcna3H4NSO7D6hf+LEBcUQnsD+hI/ZoOjeryB/w9+PLO2Bue6KW0/zuhhYNdBWp2PXHGZH
efJtWQAFUY+Gjqz6oHphdpLBPevPwKWRWTN8gp/D4s6MngAzZzQ5OBT5ldWLbf9qFAVm71aFrjec
kntJo195TmDBjjpBdgL3C5vBbiyJZw51YjhGkpjiVJhj/HVw/JQpgBm++4Jii8TSKQq14dD9bzwp
245I+OakRG9+Toyo+GIIyAqiik7Ju7e+5cX3FKSIrbj42YfeF/RR6BxY+51T33Ojysa8J8OBuR8n
C0CpfRWYG0cY6Egg4bg4IjjAwra3Ozjjh9zBpUcET14EvHD77yjpLTW838ONPt9/5r0ebIC108Xv
v0GzlWC6WiyibNNPaEEdHw6g6QGj5Ry32/2xSulFkuQSUnhWz6/V/VccdD/b+97oUB1wDGcvu+kk
k2pXCSSzoFTXSFIHcMXJ65ebA3AbOPs2mgN95RB3ZLc/GCibTiJwVwuUMgN7DboUB+bm+tW0QGIH
6bxspIVe9xAKEwF+Pqvy2psLmnbILhcCI9yj8tqo/b+3B3NQrLG0y0vL93bDjKpMBfERHexJ+GET
CTMOZOIIyQ8prz2biA4ICwIwkKgGeW1e+CEdfOCh50Xm2LScRbm8WIZ4bYF564HKrL68vzWp0m5K
PdUelJGAzbs3xlX+/qnGdijN/s7Nahko37P9920HX7669q6qV9Ufzy0j0qO5SQIsuZpum7nhTVCf
4rvu6rtjzNxkTH605AUr43n8/0EwafErOeVaokjSQ2O5kQVzqi4YgkMbgt8st1iq7dVYzodU8W4Y
p6nst3kvjSXDT5vHFojNSrlyFCkwgVVqOoonb0MYGjb7g5irhm85xV1uLeqzcLNVaqqZM8OPlvWA
H0miZI6fppLPAY1YViWn/CJ7ZY3spoKnC92sEa+6wE5aMCFTx7EAKYtakzebkcZN9haWvmdFyJPG
VrexZD+rTwuCcQSamoq9fFkKVkZIWhBMy5K5XVSSynlBFoMWTPWVn1jihZopx9XC3JjplmfU2gxw
soU2z/SocHRvsSuaHG1tDOFMF0Kfm4kw4rg2pyFH9dtQiTUnqZde369xvOBQ2XT2zSzWAuHHtZmt
cmJp4YOZWULInyCo2SaYXEpL0n2q0lU6kNMb0a003PfiPRuiSpRu9ap/v2G4Nr5H+2XDyKUnYXxN
R/LaSPX6uiWD4S1sn66N7OBcdwNBPfvah4l8rQUDKOVfGJEwikoJ5VCS/6wl4TMjt+a1ZYysItL5
0Vzl2cE3P7IrSdt2S+9SY9ElffNYj3xWyvrHCcm5tRec6Pb+t78hljZt/41p1TUO7rkFI35jO+xI
6qcalThxC0b2JjKW+0di/HfNh/LW8DxROKm+h/aifpDaQru/mP7COJiKF2sbjIEW9pZ3fgKP+LWJ
iNtE5sxoOlM2L3g5EaX4Fs4j92jfINdVzXLBcZD46KZNvzdyvbbeb11JTeV+pfZ21TppUwD7qC2s
9Q9G5LKy1SSzFLdgCB8sTjZ705uEcW3Mv0eddYe6QfVPE3eiBD02VfSjIeKDVxuP976FyfdoiblP
nYPazg2ei8x617jthU9GjWUlqJwnoKr+cc18zdP0HJl46X+qIg6v/VvduSafmDuGHn36GwAA//8=
</cx:binary>
              </cx:geoCache>
            </cx:geography>
          </cx:layoutPr>
          <cx:valueColors>
            <cx:minColor>
              <a:schemeClr val="bg1"/>
            </cx:minColor>
            <cx:maxColor>
              <a:srgbClr val="8F26C7"/>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7FDD22C6-FCA1-5442-A322-24A19716030B}">
          <cx:dataId val="0"/>
          <cx:layoutPr>
            <cx:geography cultureLanguage="en-US" cultureRegion="US" attribution="Powered by Bing">
              <cx:geoCache provider="{E9337A44-BEBE-4D9F-B70C-5C5E7DAFC167}">
                <cx:binary>7Htpc9w4tuVfcfjzUIWdQEdXRwyZmdrSsjarrPrCUEkyN5AgQZAE+OvnMuVyWS63q/u9FzHTEaOq
sJULCeAu5557Lv33R/+3R/38YN/4RrfD3x79z28L57q//fTT8Fg8Nw/DUVM+WjOYT+7o0TQ/mU+f
ysfnn57sw1y2+U8EYfbTY/Fg3bN/+4+/w93yZ7M3jw+uNO3V+GzD9fMwajf84LPvfvTm4akp2005
OFs+Ovzz29tn/zC8ffPcutKF29A9//z21Vfevvnp2xv9adE3Gvblxie4luIjJqhkEmN0+MFv32jT
5p8/jpQ6opQSFcdEHX7k72tfPDRw/V9u57CZh6cn+zwMcJjD318ue7VzePfj2zePZmzdaq4cLPfz
2w9t6Z6f3ty4B/cMxy4Hk758ITXr9j/cHM7702uD/+Pv37wBFvjmna988q25/uqjv9ji1555dZh/
1zPqiCPKY0bjF8/QP3kGYUkFVezFM+y1Z76x3D/f1vc99M3lr07y/6ZbXgUTZMrF8/zm3tj6d7P8
95OFkSNFFWGQEN91ScyPBHzCBf7sEvH72i/J8q/s6Pve+OPKV6eEQ97/R6TMq12Db061LltT/g8C
GUNHmDDMOEdfgOprIJPqCDMpKJf85XP12jf/yo6+75s/rnx1Sjjk/j/SNzttbPn08Lt5/vtpQ+QR
V5xjQsHmr3xCjpiMKSOSfsmnF5x6yZd/YSffd8mXC7/xyO4/0yPpgy4/GduW/4NOofER4UwIhdWL
7b8p/BirI4FjEmOGXxLm94B48c2/tqfvu+fra7/xUPq//+/kzD+nB1/Y0+bBPWwPtOsrhvDjTw/H
Byb4zaU/Ym8v8X/6BNRMKBJ/RRrWm3y+8sUFvwQD3DD/3S9fXfP8MLif30YYsSPEKYkFgrqEwZtv
38zPLx9hDB/FSlKqJFAM/vZNa6wrfn7L+BHCiFApWMwEUhQY32DGw0foCEIhBqa4JmwsMfnCdS+N
Drlpv5jj8+s37dhcmrJ1A9z47Zvu5VvrTjmSiANrpgqAgTGmKGyhe3y4hhPBl/H/ysYZlzzr54ux
ecoHvSn0b19Z4zsLgLF+uABU468XsJ7qpvOwgKxEUsgmGdVDOV2UKi2apx8vxcGSr9fCUnIKEEeZ
4owj9HqtgAesuWb4XcV1QFWXNBGhSIRESVL3/Neh8rl8LEwmHTpGHRmiJTWah7I9QxT1efNkeiPj
/H0+sgKp+DizOToOsh2fS4lk2exHy4aInSPRLad6UFVmb2WFwrlgkcluQ+92FSn52eAqfFn1piqT
UGV961LSkjyR1HKXkElE85DME1Vuw3XTF/VNr0g+2VSwdorNBjbRuKQUgQxJO5Izi7vyQ/B6PNdZ
P8bpMgU975qp1LQ5jx2vNtyL5ULims+/RgaJpI7ypkykIzZFMWf0PYvibjmvnCqimxlFJWu3dMoz
FXWpqyvns+NY23I4Pnjkc55+9v5LuD2aLtgyLz53V19e/uPWNPD/gfr/8ebanP3x6t3vXd0Pv3X8
bNaUG7790rqbL/eCzXze3Zqpr178CTb+CTC8NIn/5MN/ETW4ZADlX5rAP6PGw1BAjjnTvgKOl8t+
Bw4sjhSmXAguITE5g9T6HTgIO4qh6yCQ/V+BhjpCCNJYQcciGINM+AM0+BEkBKYKsiNmwNDwvwMa
Kyj8ARoMyJuQWGGGBAZMA0b3Os8Ws/RjNIziqpl0s6Rt6ccrqwcnEj/3w69fGeZzCH2NUOvNvllM
QX2E/ksxAcddk/4rhMq5ZzouHLsqotDdt8yQ2+AmdVeXzooEILe7z1HMHtRU2ZP/wtIrK5JSxMBa
v8GuMqqxdwazq0V5WFrZSG2nMMd+G48C31LpMUkGZAlNh2yJyuTHy6+3f33ymDCCkVRSgeO+XZ7Q
Mm9VpemVbqK6TGU0uT5Fbly6s9Ksy/lGSiBbX8LwO9YmECN/XhRCheEYA/Wg35i77dpszDtFrjhA
1m1LJT0ljVj63apN3HWOyz0rKSw+4tEOx4Ub3ZPohvJYRwLs0AtTHndxXvmTIbJ5tl2WhT0ISYY+
zfiE8PnUZQFvysVEOhk63BQbr1tK0x+f43XZWUM0JgIqKheEY0TZN6VAzpKOPi7IFR4jiJVRs1PA
z9rv5ODxrS6DOfc1H/6iAgGV/pPxhIL0iCUkBvz9OlZFhOLKc4uvKjzh2zZayuM+botPqPL9VcCL
v+aswxdACYolCcVYvuDti7DyHe/9OTFjCnKEBK6hIG6+zZVJqbbua4+vRCT8dbkmTFCjv8ynHl/8
2MD4O4FCgbbGTCJYkMtvQCALsWsRGvEVK5W/jrqirXdTiTOdZJQOT75m7GGCQgnZiZom7eIZkiWq
Yn9Z1UX0F+7+3sEpYoCWOOb0T1FLoPyqHmXoanQ9JAmLM232xDVoSsq2Vv+FJAFKvuYl/BdzsrKq
rzAJdxUqIzqRKzs4uWlDoZeU5d6cjzEy542t2CmdBnPe9yVEudILvmgm5fM0VDiaE1wt5jwSk7/O
e+7zbY2I3Lt6UlvshL8siqmf4a4VZBmXrZ/PVIFGvfsLB34HXmIC/gP+x6mCiH19iErn2SiDwldZ
VqF+t8TWnhzixrumu7e2iVItZ8C9AAZs5Ky2ebnoMh2C6k+60NR5Utas18fLvGi7wRkanqRF/vrH
+/zeNiljkiEGm/0TqYs8GSeRMXzFlxgMcjAz7mx3j1GGb3tt/yqy1wr6KosFcHImoeYiDAQZiPZr
wzQuJxWqw3A1d9Scc9fwh0z59Q9a5cmIqL+0VAwiycoss1s0VUWbzHNQN+VYl11C2+CeqJkg0hEg
AIogCUrKADjXmDiYaICqIRJcFmo/AOM7D5jKfQS07JTEcKAljOb8x2aEE3x7LDgJ+JlC5BIWC/lN
0C6yVnFfhvzKQBFKVRcWu6niqHrfUx3cSTsV05xW8VS5DeGRFmk5NVmxU0VeVomGe6M0+E6lpCLT
FjUu3k1LHrmTQgwjTlucB5pEGc+WDaKLyhNUzNGHLmpyt0GxMTaZ81DwlKm4GDaIIMiMapjHLZQA
0SV1pU3CZAdCfuuKczk01Z400lxMVRb3G2ksGpOO6OgjDnH9HpugH1E94I0GHlAkJCxLB/ubiqfA
TRBnLhSg6Duo32dI8YYmPa26yx4Vpkl9oUSWMDOgDY8L2SdTHEfd3djqat7QLI5vlOoLlPRVXovE
kqmfkobndkmUUAFouiPytz7SVqZtM7j6ZPGLI0k/jsyekj6U0WkmMduTfCy6pJuyMySUugnzhMc0
ZlNur6KZYpZU3LU87QdSF2lT5F13GeeNtqlXrMg2sprVXV6MUHZriJE4jJBywgS17ZtizrdADdQ2
xm6B3RnOHwbFgCa0EtAGKCAA8dRBFRjKAJeFeNDFJqNtlMoh0yzxuNLxXtZxPUJlxgWWXbq0I4q7
M5qjKrwT1PT7yCuJdzn0wEWddKWXpywvi4upVu5RtrUwSU4K6KXKym4UbfILS5jdWVUm0El19zNC
y0c8yPKMTNJvJPCA34IzJuVlPxzHimQ7slDza6MG/tHQiCe96IonCBT/nI9Z5ZKlyNsNGsE9aZG5
9tjmHd80OJ5SCKwG0TzJWu9lEqIoJNK4J9YjkXpe5t1txGVZn0+tHGp21rZaNbfxlBmkIAB0MPGm
iRsZ1YkLLJaiThhXGYG/MZkJ79KalREukjJEQTQbWWPVfYyKSVDYbl21dhP60MhdhFbys3B/beoa
LN1GkzlHuQQyBAjOHno5x3Q76LkLSZNn+oOPBvBYyBwUhRDomE6xAlxRBrCiDBCV0CZjKKas7eEe
CsfdvbIDeFbgBZxaViZKEbJyM6sZwgs6eXB9PQFklyy/GmO5uHQJgj1kfJ6TvETAV52WgEbNzB98
tqi7mZDhaVgKdipGAcDDAIdi1qhtY4t+SHrIUJk2DYXbh57D5qDjMOdA67K7UUxyU4fGnNdtTW57
xNcvGa32zk2AzwBnWZZoppp8g7GDd/LFw5mmEogP6PbwxhLXpt5JDsaxBCp14jSFb9gCVxdj2wPE
KA67yvtG7VVs/DXhAop6GQGiHjASOJzcZxyKaFz19iQzcnjq1WpKZRm+HYYRfj3sthnHvEpoz/yl
AdpJkpGX4bI/cJFaC2bft01tT/J8whfjAh6ZGDDDQGZ8O+FFbQmpwvVYQrtBdUVuq4xAeXa+mzdh
ZY/QoPMH3AQ4FKQkrFQX0/BUGgiGav1tsqEbkrwC9onqiT9IDVVUrfSo01Bte5X391XdAPv15RCu
D0Rhqfs2nPlKiwfigd9XgwbX9rAZT2T1xKiOwRYxpaemj9AFKiClhcnQxWB1bfYQRuA7su62NT0U
nsHYkyGDHaEKAQk3pldbjuvuPhthPpCGmkR2mxEFLH1YmiyZjAjmtB8s7HyCa6bEmDn4fR/ZtkkP
BGdcqUq9VO7ppfmhK/UJlaqaDagpTKcsqvsqiTsxsnczD3JfNJw9FDG1+hjKDmywI75aEhm1c7Xt
Gpz9pqMCFm8PKYQzXvnd5O1Kg6DyuI2drySbhyetBvBRl0kgd/BS5RgKcMs4YJtZW5W6aMpjHDAQ
AyToqQBPX7QDjU/hOOacTpG4LsMYQhIVGnY7jaU9mWeouG4NT95qfIHyCipTzUa4czUBXWWyCuO7
bs6j4qQpMugBsWghasdikXQr4WdPMg4B7FgNNnNYqjs/lfFtVcteb12PymMY7kKM6ELzh6KZwaa+
a+D8BxCoNfXXoEGBVXRdqr0InJ72CjKsE+vyzexkWq1Zrx3u7itszLnKwatA9/uTPqPg1ZIMcqOh
kIMdZqCgqi2zu6gI/tKHXDxY6SBfkW6aLSmXSGxyDhlv7QA7OUQi8xUezucSIIBj4OhbbDWAD8v7
fLhUPiPzqTSrg6qeATQRk/UnjcXqrnSLV4mDdnTYLsIBKSJyBA5E5ry5AQ2OP9CqwrckktADqAra
EOYlvp2pBSNTEvCUAM4rnYRSdfci7yDRezz7y8MJoRIBRx4EIJCFecnxoeFd5qi7XzCFFM2hRS0B
ulEyQ0t7O/bwpln11q1bWdoiZ/DTgTEeymZYEERUpyN6SmUBZ194p/YtkVFSjaTZ2HGETma1mu0m
rzbVjPWyset2CgGnqMuMPXSjg3xti1ztdd1CWi2BZpuYLnQ3DhrLhA85wFFZQ3IRJgEdi8FymhQQ
8iMEeOavizITdDtPcX8SSlAAt1yNml97O7c2bWdWL2lkEX9gfkUW+La6az2CtlWP7LTuTWS2SslZ
nzWTgKv1WJD+BuTkGUIkq8HQy1pcyuqAfZ5U0bHJMYA8UJF8bcmZg36laCAmDgZ4waK1cZ8qAriw
AqvNY6g4h9jNcg9lzbvOnvi4DL9ZKENXh/hkZMyOKxACjqe2Z/W7eJQQIhKN9oTxejor8mDl54Bo
5kZ+6uKpntLGTvYkqlq11aHjD7kALeUQFcLXkBQ1yfAFKKGQyH2LLyq+qg31EJUmFW2L28TxFpAo
LHWUxj0BEcLyqlyScj1QNDcQfaXlOrVshs8CECG7gd4TX2AGR4CQw7e8EGbeYJ1DZsVZDxUmBlF5
ZzoImrEygPa0xO95TJYr6NQhqFGEyZi6GUD7gICsdnWzMVkMxnZZtJZvV4GVaDxD2qwFqE1CTsOc
dpMDUDC5nbJdH0kFcDWuu61GB2lG+wDr5l3w101gViQdtGp3ygcgfjyHc49hkhDdhLloUzHrcWKB
Cy03E5alP3Hj1Bbv8VAhc9oCjF5YNMEuuHSwAjzbAdGOcLbYW8dHICF5VKs7NHflcdv59byxmi/Z
SOKbUfrmPaH8sYiyKK1VNZxw3aMktoDsc51Xn3I6mCQmfZZQAS11OhkKCeyhPFZlBxUplPOSOpA8
FTCUIO7qKoCdyw4cavi8+ONorOgOtTJMSd4blxSTb07LrqveUTZgnELVbE6hs/cnLe7akOqua99l
hppPymvgC4J4AEMgmVliB+Lk1vvBobN+Bf+zKstBiFRFAZxqZAY6GN3q08gQUGFAKRrTXmdzdJNX
BNxjmw7+7BUGI1G++EtQAGcQ52d7Qu0K/v0EHKdZKV1fSH9d5w4Ynu+jdOxnyJm1Ua41oOxMFaSq
Kvo2S5CF7WVLDGITMcAPWDbDTv2hmGQF4PbCS1M/G+CYUF1Up7bVWsNxVGV3mcwggg6NYY7ytjvT
uuoA8hxgmhE+zs5BT7MncWHUvlQ5O507hS9yz9UdjtzwRJYgN4LW7BR6MPBrKwjUT1tBcRubHNBq
ESW5nWDl9ICbqqoBHGHoRLehbyEn9Mo3u0zJfWNhzLHJOpCvZs+6+1r7OTEOcM/2kEJOQ/CUWVSf
RYbvRL4i87IYqEDQ2xUnhBflM5sEGs55N0LGuQiRhNe92kcvDKMHjSSCytzUrWSncbyg+BQaNu9O
BuhvEjmO9ti4YdxpRoiEXsXxB1Qv+FZKDJIdV4BKoPOASeIqgrKRZQQ6iUZAYRFTELcFKNabpY/p
acc95MOSr3BwoMwcNZ9ETnwCKlmDdnndxHIrgiM7WLm4LezoP/hCLPuChfJDN+b1ZoAMAXSGbmfZ
QUEc4yQWDSJpYF10aSNhfAp0upVbaqk/ITmPHseO8qdKjcuzBlb5yWg/AN2edZ4AryLnuBvQHgMp
O9YgrnxksF27GbNMF0nft1W/7Y3vzzj15UUZd3KTV6L8pelcfiOA4/t0bHTY1ANfx1I8XCjaZR+K
KK4fTR/gTrxF5QBMuVX55dJG0LFqlM84jR2yVWLVJOBRFtCL//+E57tPXDwfJs+HGS+nAgSUL9L6
nyY8d6XNy68eFvjqos/zHXhQiTAB94FHAKRcRzlf5juSHok4htGvAgUbtOx1/Pt5MkzVETxeA3EB
gouA4QsCDfrzZJiKI7gblSgG/ZkQIsS/M+SJMTzb9pUOBpuC5Wm8zplgFzAE+UYwkpMwxoQcn0gZ
Wj1DZyBTC2IK6ASh35cz3fo2+zW0kgMZlnnxAY1dnjIEollZ5OMFNaJMlJ3ojscZzrYWVOTLIuTd
uRWtvjVtANwEmfW0z9xtNmVepmHsHxDtaltuLBj4w2Cj9o6somjXrFxugmbliWetOTcrAWMBZLkW
9UBn/NqK0U7Al4hg6s4JEz3XPvYfamoa/6xiGKpXZ+XA5ovCxFvbDKnMfXWOqrqTx2LKWmClLHdV
kkcjuxgdwXhDChPdRox3qxLRTttOAuDFva2ToSl7tgHa4C+w9Xpj60L+qmstyfngJglmMYScYD/n
+6oD2WesRV8kMPI320zOM9/hHrEkG+rfWLO05/kMOMXlwjbcsvqjrYYWmHjGNlEsOLA6Ot8delEQ
enB+ygYYHZiu6S4zBQh67DNo5ZGfons36HIzDt5/KNBQbOoSes+kX6Y+voMhzeTSWHjoYBa7ADH1
VQbCb6ZyoKoxsELyvi8pjHoieLju1vaSPYwdg0mFAPHinuWgYMKTLPjWz3S1co3BFlCS8K2qOcD8
oWuGZ1qhE9Ldqgo4qoFjWwNcdICn+UD6cgNwIdq1QFoln6AdlwVgMZDdHurP3ILo+dJ3HH7VoFAt
adYJoEX9eKB8RQPXcBrqeN+1MJIjagECBgptdlcxCaWBr3KGm9ih2coXvDkUSWlqEARaBzwaxkEO
KquczAShCWIBwau+0YxTeTzHZlyOvVPQHhRQdzqvobYwJ22ZWD8s0FWtEkJooBKRHEPpr9gCB4pX
o5Desurc1QuwkUiuvH3GPWj7MAoD6zZT1t3ruQFKkGcTUEceLK020seabWRsBLnIJj1nu8FlKD91
3bQSOAMd9qHxK+sFXn9uB0wPXbSuKuiUTNROw5TA3AnWY7JdGQc8igCT/8UB8VpIDRa0s4d3DjWR
iQbmYP7Q+gxu7bfGCJr1Dg6RjQRdynIS+8OKIl6HZdAv09NZY4jNfiJg32oGCWi2NfBmyngeb9hM
puXYWsweUAjQwr50Wwj0eeALoHPBgAP0lbLi7CqvRpANaF+Y05KWdthmYgRy0pMS7p9TvYoD60Sz
yLT4hbkqRHfLukuplzE/0YGVbQpjUtgs7wREGTzcgS+U1W2d6HoAxj2IGfxcN1O/3Lh5FZmMXl36
IjtBG4+GCxcUtMcChPhgDbxWoQTdRiroMpNoleBqc6DzTV8ex7MGhDpoTKxBOOzKvtOfloVDRFYi
WmMKE5Ctoe7L5tiME7DDGDd+TIuu9qmPazdvnCLLybCI+RrNIMJNFQzlKEQaTZEZoV3URdvgBJ4v
7vZOjqnpuAwJJ1E/JQMZ1HZs2hykRDvEF2LlPZWC5gAIjig2FLR+EJqCgzJvh+7esXHIdnFF/M0E
UXxczbLZLfBIQIqmnF+NpRseq4himmgoOndaaX8jRdSkMbEQ2MTOFg4DBtgLxCI4XVMbmiyGt8Pa
+2i64aoFrgcmm5YTr3h8MsPk/rHvgMtucWuAUALvBQZNQHI9zfN1Dtau9g2+yO5sHAOCjL2ZYMFm
fj9jzraghpN8Gzk6J9BcYJU0lnWnwH/osdGyKFILFeNqbQmuNUhTbTLVuoJOpC7IB9C64l002/DM
4oaeZdaVJ9Uk8ZPm8XInc5gA7xBA4L63onymvZ9vR87Dade0zTZUOktNGX0Aym/vCsKGTdvXziRa
yRLaxqhKiI/0Hvt2hvd8u0OyCds2R8szTFFqyIBZD+eSz3GVTFUcWNIsGb0PdTWcuxmGFik8WoZP
x8XW7xpO+AbkWAt6tXcEZivQKux53l9YYZtnzlXBtou0k048yMpnrfPyQs/RNYZHmPwWwaMdNq3l
NGAQHQDNrxZGi9MJqWM3Cb9bJjpthr7u3s1ja+DpnzG7bCcLaBLipC2jbrzGbfuRAhXMU6eGJT8G
6Yvuu7pF5EMGY667udD2Rs/ssuBTfx0ItJFzPuDrDJ5ou2ljVyR69E6+72EefFLGutuivEAfczL7
c5bJ2yUn4pdxCOTYeG7sMZ9boyA/Ot2dTNaviT+fwPgIJMSOXA5DbhLRdAXfalSg/WwWnYasd+hq
KIwBqTNGW11ZnAwVtR6aRVd0Wz2jFm2KrJh/zTr4NyQpZiOvdghU3uYk9CCPpBFmejvR3qTSI3dL
2lrel0ShAUohRe/Hio1Jg6LuFHR8iOqZVr96KO/nsx7HC0fQr7OV/btuWIJLQPfpRBq3mdsPYqk2
E1PkJih4/iuAXHZVY+E+TczbXwOIVf2Dd0hPV6WwWX7u7FKf5qAPpV1vP8JwKruC3jTb1KLOQBDB
fj85TFM9AKWJhT0bBxq9t9aJ7UBoHmBc0zxrN4PqupTVNuOBXFWlm+5lKbJNDgOzS+gg+Xs/znmc
1G3R9AkMNbuLOMrqdyjrSbspRhRdsdrwTczGeQvmipOJCX/WDU37azk6lnLTfcjGDp3VyN45KInb
ooI4BTnhHpP8tJqrYR8Fzj7Oc04byDmYfeFswNssKorzIWf5eyrN+G6M7YkcZ5fUMYHGHuERUNN0
nu3nwjE4ocQpKUC53uQdGeGhtxCBwAOhgspi38zSrB3oL1nF4iTXooGJm2Ggg7l6I7zWGwzdKGBh
x7aFFwoqhYIZY856kbQCSvhOMYp8QkhHr2TOxCWILO7GWDZCoW8nA+cpXFovfhfFbnoH/1iBJ9Dd
fRCox+etjcoNpr5L8zbwnXJNcwPt4tQmFdCPHWlxufGgpg/bDvkoGZ3gfRKGorhsvKW7mqJwi6yd
zsNA0S+RhQsnkZt3gEDTSemHcti4Rl1Rh6bjrh1h8ukI685ps/TXBW/0lIZ2mLejacsiKWaDz0ZW
jVdlKdDGZuJUukruTZ2HD2jQmUh4M94VY/Gxypos5RxLIBR+yj9MneqTePAOKu5Az0TX+BOPcpIw
VcgdTHnAD85Ws0iaBqkllfAEk92FuuCQCY2r087zfsfKEaqjLmB628eNPu5mJu86BQefOm9vssrE
u8H3WbWFcjifyGooN71WdSJh5oO8xddFJloY5VQF2ywhH84NC4zCKDiM594ys4PJk6c7uMa/ixtf
gPwGePNU9aP4JHUxb8ta8OWkUE4/djHoo8qqbKtXatU1g030FPpkYbgxqW4qsS2jvttW7QRPR41y
fDd3mGyyoF0aYGa7qeEfVJ3XVTNdwEykox+gvtXvXKtpASKk8s1l5UpQ62pursfG5+Jaq4guKY+U
TSZXAS0AMfa3GhOU7xRoj5BACLhgLXD9HoSEm3zSft/Ww7CF0azyaTXI7GoAGvCOgHoFyBto/jFu
ptZsFloBx2LqPh+xuV6yeX06NS92fT2GPR84v+jboreJ6vtoMxo+nlGj3bnHfTiW8IDdJeZuuC3m
5qyf+/NOLn4Dz4z+H/bObDtOZFvXr3JegBoEBAHckq1SsizLvW8YKrtM3/fx9PsDVe1lyV7yWft6
XZVH2ZmRQDRz/h3N66Kruq+K3fKEOKy9iNEJ4Ui9DxRq09Ht2v3otvJNimA0D5wRduWYzkWUX7pY
T+KY+FovYOdtnSKELas0KCyl7wfbrP+cswLQgi0vhyMoC8C+EnymtEN9kw2tUXxdxrm7M/xFvzZi
3SaHqE6c4U+vr9/Vw1JmbtAmgwytU2GwuV2Fszo1se3eVyL/WNv5HF+XeeOGN3ZpPvSTX7+aHQq5
xGMuXGVTEvKc0yU7eFkau/f4gRzzY1Lwp3YK2qwM76q6a45OkgcwCTunnj5CZ1Y7abde5N5FVt3c
cfpd9QUn6PQbXeDa+P5LmOcgsHRXgSXMjoMm5VFp8YP8J6NYClVnVmdnWVsnJ0kpEwcB1HL1A2Tw
Cz3XU8nG3wP5Cm8GbbBtqfXvfxjIaynmG5DG88Yc0adC4PRlQ63GY5APXbLSC1E1U49qNtxHbOff
qsl+Hn2VdvmIPSUKdDjXp6PXxiJcc5mrc5vW1js1Td4+QUBCKZG352o2GFX1LvXgI+j+8qWLp/qy
9do9U1qIHy1UiP5P1z6ljhFWYVudO9TPdTBOiLJfuVkDr5l2dFBSKC5+42v7qKZcMdtyoAcoIzc/
RxKV38s/6KkOaf092JZsBLlCoZ+Vz59F5E/DYkUrDNu2ILA28IOTxNY7jbTim9+K32r5nsqQ1gEl
Yj4Hp5trSurDZ0rMPAbPdMyuOpdFC7se0wl1nMYPmdEjmrSq4Wucm1LeRqM32Fdtq+xw2XUCHhX9
e5pz3LGbH1RTwnJDuYCMGwrpaGtB241xj5Q1q5hJUpchtXqhum9mZNo+KI7s9VtLGRCgzQw7ngwD
vUUNl1c549S/7YTvdEfYcjF1u1IpW37RNJHZLvRmuvkohL9M7Gilcjgm3hWujRIkX7pv7BPld0+P
5Vvbj2jj+qbj328SXrOQ83wT0RAb64Fp0lULI3wDrTh0Rx8kuzt5K+e58A/b17KqhTohGFDzoRNe
9XkDQDYUeHvo/4U3fwNvoqiwgAP/Pbx591dZdks+PjyDOP/+4D8Qp/wD/4wnUJvBuq4Y578gTvMP
Bw25YGVbSGZpQv8X4pTWH/wv5SFmR2Fq284PEKf/hyscS7nCQ8yugCj/E4jTUquU78ed3EMMv3bJ
Joo4IX7SxOWFjeahNpez45bZsudsTgSejMm+tcK5QqthpZTpRZG0xXHqVePT2bbtlfQqYR51007p
jkVo+Gi4+tzZx2yiRtBl0bBv/a9Qf+HrSanluliEuae4gr7ThecIjCkUDalYqJJUbtWBYbNwD65e
ABqtOBTWgRJKn2Adqw9tt7SXJW3iW8FGfXANrd+HlmGD+CCMP7S+WacHZG3N2yhr5/JsNn7j7cVs
ug86tVW5y0QVp9APtpoCs/azfTHM4X6IS/o4nfxlCBF9ndCTv5r5zCdnqdJh7xu+RLWRh2kg3A7p
HXs0zcrgRNahMibnzvei/Hq0/fR1UsX9q3HqjJMIUwA7M5Q5lNE4H6DfqTdAwMadw03ZzfM0BBwb
AIQF9Vfg16EZjLljv/dabrOAx2AIBGWXEmTqULpKni2riQ6Wz52XiRSXSfvFXW/Y6tgrXbwxdV7d
pYPXvo5DT1rUZ1l5gbetd6mnw102xe7R8i2z37Ve8ap0RWQeFldNMTVErdNdSVUhXLe/GSr5qXOi
/q3outI7eW3o53sLJIgybfCyU9kO9oc5z6xjOtjeqahh5HajDsNXssqS/WKb2a6oSv3Kccbu3lWV
lx6UCp2LbUzm985Q5UEW4t4d7wo/L/fdJJuTjEzY1wFeu6ss+1aw130WSx29bwt7fj12qbPzC3Uw
Oq/fOUVmBNggipNdzvnFz9vwxq/T8o1j9vJVJq2PySTVPqvMbL+oYTmWTRS+XQanOSjDKc6TWYA3
CfqgLE3vw6GhFzY6dx/OcrqKVHXKUts7FHKadjSO1T7U2N4Cf6zCc+qHznFQRfbdn6avAs/QsZIy
rIK4z8U9kzwKwJubq06LItC5DxIEKLLPbEvuVem8qZhtO+H615UZxkHhNWpvxN0nXSROoNnvj7Gl
RIBKiF/ZIRCNhghaYBDJJR9j45N03eiqzuPm3qGofrWg0ru4XtfsU5Qah1bM4y6XbXxrjw3zhmk7
gYHSW9ZLTFFWxsk+NWVIg6MG5+AJSN1l6p1gjBJZRSclCxiO916Yz8mx88VkA8MLLdWA+iOOYu9+
ogdVSEsN3xveWhYWq7dOh4RYBk6TxeIDqoIoBaFJk2vVmu6b3gOg+DhLjYVroIeEjvUrANhcJQvj
j8mt7y3WR5i7ygzyVLTjrg3tuD1IURnOp9m3y/RqqiyKm7zSKVeDiliifKzoLt+OSSKnt32WDA6V
X2Sk9i096Jh+zjIwh3Kvx6x0dRA7HSxlrXy9HztrZmcbkij6XIgkyndpLBKej1EVTM+pWszDvGgR
xeiRZy7fmxY32udp6XkITe0+i85L78nP9KhT/9XNfJGpz9wjfxjBhNDXJn1pO3NQhllv8x8VZlcI
EhyjBAoY+vBdmQ1q2ZkNBe7O6lsrZGGJ+fDfk3pjG39zUkMCrsTcvz+pPybdVzyhyVOn2eOn/j6m
PfXH5lfhZHU81/NNat+/nWa+9QfMusLbIwkogWvir/7xqLp/YEFFwoQ2XVrwhPyMfzyqeMp9ylaO
u62E/8+O6aeVNzYLgGTH5oiGcrUEx9TTPgQONM4GJDuPqre2EPOdI5At6GWBg+lbiL8fbtAv2q5f
DYh9CMPZagAgSOLpgBlXXVt14VzbjsVJOk7Jidk+36nca87RggTx5fGeVvqPF+hKxf3C50WZ9Mxw
4KdKd2DF8tqtYvWQrhrHTTXXObBSLw/1tKfbhuJRQznjjDLpK55dWhuzqQ2ZkNdZgRg4cfHMOb2m
v1IwWre9RhzsZinCiVUx+vLQv7hKZhJeRs8zYQXEs8c4Ndm4mEYrrzsLXqD0wGoCwylR2qDjK35j
CHrWPm4XygykvISrRFe+rpEfW+e5yrvCnRN5PVW4CtGiIo0KptSkXx97F8qvxA8QXwpURNDOLWpd
xBgV+sk5T9BXW+XvTEM/X76CQ1cKRwn8PC390x+UihjBbRTKa2+SXK6/Ekwmvr7T/3EscHmqaqYw
E+fZhIpS28zjZZHXdjchbJZG983ti/l+WPV9Lz/V9T7+q4Je77PCQOShSXBNBzf5sy416etVBzPI
6zGMvz8SVhbOoZcH+dW9YxMiA4HB2KWePUzON+n2Vi6vdQZxl3ojh6OnamMnEAH+znYpnjYFj5eE
X19gIMQZhaf86ZPyQluM2hD2NV5ugIbNySVCA4JwY9m8JkOaqRYW6ep8W+LevorG0P4N9vOLGQzL
xrZnrkt1VTs9/RmhBcoUqkxez/i4L3ZWCiNoVo1WbXTMUBSYxSHLLFCYRQ9YKrfFCzuanNhBfmeF
/dUToFWChlyftPvcE5XlvpqLrGbxotO43wRzG0kv69Y//OcPG9CANghewP4J95hrD62v29jXicPt
9Td1gpHPbPXeStu+PNjTrZ7tW4Jtma4vOVmwwD2fvnXcV3nT1MYlRKysA8NoMbzZKO71RtaWK6X9
8oji6Ra8Dul6nI0c3Mxm+ZOruM60pOB1/YsZImmGtYcv7dpuvleTgWmzC3mumywx9hDxJxEccIGN
6do1SnSFMEDNWa+qvW0HedScLxpZdxDGBoqHZNWHv/yTURE9WeVYz5XLbspEBAVDsLT10T8AkaU3
p3IubHnpcrM4mjrWxypRxjESXTYElVksmBtRLbYVnGpaL+og+LI3LdjsxrQC9kBYsPeG9FjftF30
32YrY+o+ymstzFTxHomaGKm+0ZsGIsKQsKkvc4XFw0z5WLtK+l2oyRZKx0KYYKXN5361z0H72Jc2
5QYG0K/LXZTkmBrwz6MD0rFBk+6HjTiLzuGrOzdup33hxyrbkXkQ2kEEF6pOedkwxqqUV1283DUN
AEUgR2nFAYp2NCxxxQypJVpOzEM93TnaP3XZTIJdHxUYglpRxpcsj/tv2Nmaz25dWvWFohvMFM7v
zrB6A9E5YGXyRSw+j8zVtsqyYKJT/tDkILhln6mHLLGY7RIu7mERPk6dDQFVIw6SAr/G11qH1hlJ
T3PfKjpCGOhm5yaRHEEn/NEJJt/hhBELshQDKvQacTXmwxC9tD3L+T7Ht/hhkVZy2py6m4d1k8r2
CEZQMsNd30PQ6g/WiMel9lddcqHwoom57b5lRWRZgbIBEHUX0rZ7S+t/GOqFf2WEi33lhyXfUqz6
X91z3+Sw+k62U67kpD7WncptVDRxm644bY/233VXxWwMJxgU5aLdS7wWJptZeHMBmUga7jNsfTN0
sYF/YXNqNEnDrKH9cR5clXE3lzSte5TJyNV2oxm66rJpWg2E9t2pkyNeVQudWLMj8S0rDm3Puaiq
mPVXmdESHQrtidvYwIG3X5wCjQvOIiTUUPucN32GSjMQpc1cHtGefujgWUEl+8HbzwbC8Vp4nEV9
7yKcWUghsQLMfQiNazvSr7Sb62gnErykY9U4DwpbH9kBZQvM4CyifRvZ2jprDZ+7tyIlv5TjWL7z
dLK8ypsx3zfdXIkgNTAYHEVitpckr0YY5lWQ1OXzvJtKXQ17swsVNgGdgPQoDHqB66TLLdkl5nUh
4wowI/P9XeJ0OI7wX0E+6uVd5psODGRc1xDBS0JlpLI40GZXvkG77kGFhkOBcrntv3tSV1eO5Q63
vnKGEsNlGiJKzdiZdnq1l0xmDUPW4zz/pPKs7Y6ds6ivs3bFvuvL8gbPZRsdV0f5FPhDDfeaVuVp
rIbq1k9HMe1K3cVfotUK6FY97b6K4Y3KJbwWS+82J6+b1Ocaqf9xKWv9RUVTdbFlAWU+T1J/gVLK
Do5jaYDwkcfokTkA5DGVX1I0Kv0ekytKALN1T2sxCsg8Y77cr17nQ0MNGIzYQI6FB4vNxoQdCcji
fsB7cIWvvr5K27g7Ls6w/BVG1XSIjcR4g5yo+JRko9zlS9nDlCUZJpkugS1vH9xesj5w3OxDq4h3
w9iKY1FXfJFnYITBOQntE1YoNlo7FnvlYoQDomnQZTpBi8ozIgymw252Q6XrnYFLF2dfJuMUyDBk
IJn74R6eO8adU3f4g5D86WoxDlZRDe9rJIf1biy74+BkC5YV82vudtUnP0+sIPHFfOyM0N4POb/D
D/viDaeSznjwOr5RspmCOjJ5oi526BuE0OUd2RP1Xd71TGqD4KL+YfMvGVbKkuhWj9mhqnsrvVbz
qmdHGolEjd22/xa1JhtSpdEKLqZmypo9lrrWHRDIecPsmIcsiWecHVVjYmbFE6h3eJCrz6HAubdJ
790F0qnvfM5jb3BC8BRLogJt8/XbxFx3p8dAELQsFGZ1xW4700d1Hf66vRpRkI+1ZOkPsdOc5SwJ
qNhccHXNtN1V7oigLMM08Nmqmoh6Lh7w6duVVbHm464uvjhp7NXfl3qUq8exh5VGzngoUzn9hTm+
iXZOZjgfMRb7V23sd+cc6WwclHOUDAFSxvjPbuwfUvwdB0eCxexC5C7dp1wbg/E20XVlnz0r9m5H
ZPs7lSfZIZ6m5pzC2RxJIKrfaz8q3MB35fR+dNriHq/UdyvXn2YC+V5nvYWCXuVuvrP8djhIRDbf
oj6Ovukkmd5Gg8uTY8WnhwaDCFhq5E46GOMkW4Im79yLctCk7+cpr4tdB/Wz7LKhi6Zz78/mtWyq
5RUIt32v9JwYQVtkgwgUTyElagG7GzLEuTzMos9fzW0rX6NWzF83qHPui8Rrdm0luq9yNPJD1Wv7
z8pX43VPhBJaztBKVNB5drLLYmzc06AnJGBNznYB7LhPC09e8E3/GdbG9Hbqo4xAj8F8RRKR8yWb
FKByi1yBsxKhRoCZJrr1Ue+/amfHvhj+5JM5NUbdg5VM9TVElH8oIamvhTINDOB9V7QnwZaHiKwc
xj1xLlYYJDJ052NMKMk7ldWol0pbv62TOLwxl0G/6WOzAhiNps9EzTbDwew6mVzmZJ6dnVdh9kcM
MXnZrZpx2pz8eOjOdLnGTerq6r2ZtJa/MzJEfYFluGaGQcObbidO+O9ibLpXQ12PJzScyzUsZ5Hv
az8OsQ8J2ouYze2UyVAkeFtrXJ/R6I5vImuc7KBMQ/DAji3vczb3dtAuuXMzJxbbKAoVv9819VhO
e6toh3AH0W+96t1FOwFRDsI7eLkr2RDF9FdlqSE8+kajMSVhNJGysQ52rlAwDm5y3xWieT+Ipfvg
Icc8jLPOdjqdkUQA1QfSROMUzDp193Y9uQlaIR1/IymAc6g3l3EXGkRWwYPglBk1fUqZ46VBhRQm
rwmqmN+b7WS8cpIeV3diN/bRM+wWFUVdOsemc51pV1mJ350G5u53HBPzx9qz+6+TE7rfJtWr5GgC
8nY7XHjYv9Iqd9sg9DAQ6V43CMpjYhXObl9/d+I5uutS/M2BJvQXEHSOK2yuZbOP56RZAgnHu8s4
nV8bOQZVy1Rhv/cjavZIL/OMnqVy48CBKPWus8HETird8VOMcRaRc6TT1wg1XTMIUTq/Lv0874MS
LSEJRjZPDSZUyHNRT/k8fJjjZg5lsNXr/2Utf4OFoshfI3f+PRZK0FicRA9PoNC/P/QPFApyKUha
9kma8le4EzzjHyjU/EMC3pAsB6wJvq+gJf+BQr0/cPWaFvEPtkInsGJb/0ChAgrUMW3Xk/R08KDO
f8JYiqe5RjSPqHNtFAFQn4B3NJFPQYFmNjhU8w7hWi1R/OxGct7mc7sChWFslojnqhhz/k2aETTz
PplL9N4wIXUbdD5eSzcZS0vs6XXtcQ4cgMelDUqZo6+K1iYseCzem5KG9DfI47MWkraXH+xxa00P
9NF6/su9bpjysNXt9WbqFatt3ZlS/2YZXfN2MhaK6x8e7S9QXNtbsad/YVOPzT0wGIgFobM8zWew
kUE+Xm0MVXRNK35T9WSd7PIRGviUSpzNZpA1RnMWLQli/gRpSiErR1eefTVg1nSiWFRXoZtQ1OvR
paWB2VjF5D1uFCRZKJ6rElA4tnER5BYxHCe5GlPSbvWk4w1C/C6ykK6oaRvMic48YHKIppJ7vWX/
5BqaFo2889CXNdVH2qz9A/v9GGGVCbGns7NR3UwKBnCneCLNrsAaNxxDdCBUxnj6oE2ZBJONr7y1
sb4vEu3aYWu7WlwP2DoitMqHKfHJC9nChcxYUhc3cWS9E8KgaUpcqFkACHrpzfoc0UUTLWYl3gwM
YWGyGCe6UVVZTfx63hwY/upQhzKK5/dt48Sak9fAaWlBLHXXaDdd61ZnE8yechdVf7JsaLjLhtO7
ZExibrZcZ7zXLe5tw86tdR8Xs/HFtnruXNKtdmNSQubqql0VT7uxXW0MoYINx1myGlzrIePXWelI
VTnrtWY0zDSN78JRgNIR4opARk72aljISucBMRzBFYtC9zK0fNyfRFvsm0S9idXAV9OfcpMeszeU
7PvuUzyVY32WmuSqw6N7xNlCz4hzoiGcnR6HwQJFqncjAJa4jrSP72OzWbrrzfHxf/P81vwgv0FH
tU/y3liDG9EGxtGk3xieGc8BR+d8tiMpvD1RUaI/dO3CIsyh2NCuKndy99Vo5YjqV0bOaQSa9Gle
3hFA098awGPurkhD2WFkH6qHKO2dVwt+/w90vOJ2Guv8zraz6MGaZHImb016BAWU7kMZZSMaPFLJ
jkIzZePJ5ESeRjreOMWksoP3z5aLNStKeofS/4OhKP/ePGYHOKPLtBnb1SBOYoBqX5s95RadXmSU
+a5YXfj04ljftb1PmZHW16lYk/ISu5bT94U0BRwQtSzS7/U8gXitIqFUrWEU1ZZlYpV4hTZjEVgP
jyfPDLS+RjjxbDOyporDJnbjzrC43LRkUWZ1tZpnEHZ3n7awC48tvj0Y2uUGJ7A56rQ5dukMaeXD
GXw0GlMMIluiByBdcybOgZQLRI7ceuwZjPJoR0fwjGFqnlPuCyAZFpvBaavrMgZ6fZdpbRgfjMHV
zQ1hm0Z7t8zgJ8d8gfd/rwtCod4n0iyy+3CNJ5wLrE67cMT4q0fJBqGXgnvZ9hC6O+pFeJhHvLM2
C3JNcg8VF1Q7q6dusJo92m+y2eDBVbhfWxqbdVH0reRbHm1ZW0BiMgBf7zzhxerTnHuD9ToNfTYK
D9dS9dW1IQVitVrZvHy1yxsYvOezG0Zt+qUV7YTowRkA3GyCUrOPLTuEiHcExzjt66ooS+XhazZC
sofyCJjt0QhGPFR66RoArX2/ZnKlVPrzR28Im+wvxDXIOAK5oElAOTxa1uuC80c3gTWkkboKiWAo
LAowGJSr2LJ1Cwq4tqJGEplfkll3QZJE3m1pm/4nZ6SErbR4647RPO2QAg/vl7XnzdbuFxVkt7PX
jthee2N7a5OLtWMWW/Mcu4VzNgARpptKpo2RfIxiXDNHWTuqRCRTL2HJJlNd1bVnfuic2trZhfmF
BgdUo8yzIFu7/CSeZu8sMiv6M+9C9685sgELRFu+7nN1M0xtsxyyvJ3fqMqNvjj2WB4KDqk9PK19
7zVh+UXIuEBdbkYhzrvCoSF2WzIvlmzn1lljB5bO8ldJHeXvrbSj7TO7/qiNfg4IwZl3ZRvpw1hM
9esx18WNI8fhMExu/oZtvf6S+kP8dpT53eSac3pqm04em6WhbN2wlqRK3uJ2yt9PheyiY7vCMj4H
2D7PGn3JDZ9sHlsmASF0SLlz102CZLSrdxw69afSwbSxT3VXHr3ErD7GClGR4OjxIWRWRAjj2Hxb
qxlUlfywfRS63fekdds92RWoeXQaHafcsm6dqHPlPjadEuhmoRzYd601XjddUZ28vFko4AFDrtx4
to6RQ6JiWNUnc45RVnGNn9KsrZFGkKV7BTgkxsNSAEo1vQzf+jWQERlL2REht9oZqaG947IodWvE
fXPNhr2czbJcriZD+Fe6z6bDgqhrhzCfnIBhSc9x2al3YzLqb6aZp9eEAOrrdoPqXq5Qfirm0K7Y
ayDbaj4lAvoZw9NUhe2leR1etnANRM35zpzWKCRpEO9E9E51jQzpd1TOU8Zu4x9A8h0PG+zKDfpr
1fQDli9pytx4QkWzAc6JTNgYgG1+S3Q8pYwex1HQ6JTL1vquhmfV1xhXNGN+FF5ktlYYrtnWn6vV
tels8NDLt/JXg8FKCW4ncgT/eSQtUENnRBSBly1iqarww3axynebBvbloX4uZD2TuG50jQQEUs8/
L8Ej362N2VQXe+UAwQ2SkzP5+Q6ZVnXduZW3/4/HI/sVeoq0TSXhWJ8+L+StLNscrY5eTXSPRxBY
HicGvjyqkceAt5fH/Jmj4uKAhTlUJA/vebG+FJHscdHIC05tqit3M5iyoXICl7PFGcj7bFYUsCAi
kHCUlOPj5R/w8yT1HNTNPmZ217J+Sn2sStmYyO3UBeHSGtFEZM8ssFf+H0ZBUOoTMQNqbT5bgDm5
RmWYdOoCVIa2GD//yfWW6TeNyK+uhYbSW+kzXsHwfJmr3rYax+Ba/IaUJoV5bmfBcv7n08RZnU4Q
p4DGP8V5Zg2CgpoQlYu10opJG7PmHsOKN5S2r2eMui/fvp/3L/Z09jAuC20Owz6dmQDR4TKRokYY
SKg+CTIALtpcnctDjnaWqBdc4Y+hYi+P+/NixxVAIrLgahF4PF8RvjUlpq4d65INKNzDin2yX2Pp
dIr7++WhfnGJTA7Cn6nBkeg83yzdfGoZqrAucxuTObRavzdPci6ZMNnawc3rrHl50F9dH6ouTB+8
xoaEiGc79GgmpU1Epbhs3GdZSPsqN734RKPDQ315rE1287RJhtN1HdL/XUJgf15psdd6JvvJhVw2
38P2VjhTgNgjv69H3d5WKQblIFwIvpvXoLSJWqu7xV01h0d0JZLmonIe8ohAQXBy7NyeLvP4zstU
nf/mtvy88a6WCHKm2ZEIGniuAgG5nQhjRFNrkZhnY6FNSEObDc5L9CFMtf8P2cMm9Xp+d1xWFccz
sWGe+2yzj3LwEkIhmeIe2oDD7K2ZiP0890TdEmyJ0Ttc53uaiNtmgPKFo4WD34QhMEsQjk00kKhA
lZSc+kXAV778+H51T9gpmStkHyOYf3Y4mA1GrtFj1W/cZYoM9YuIDBueHuN1MDXm72Ccn+amQnfP
agDKYYqi7nu65pukW4v+RV9GSShQBzGPu3uVI3Cy042/fHW/GgzciHc0KJ+t5rnqxNM4dyOSHS9z
BGaclgQRm3jssLKZNe3iy4P9tE1zZVi6iFYhjILt7NmqQ2At6i40lwuybRrLxyQLFiJd4ssDPctY
pzJSbJdr8UDeP0f688oot+NkVrU7UUHAKN49hosZZB1l70MyCLrrOh1BQrbEDQR7xUxH4totTM16
DFbklUHcgBMYE80STKdGrgJifd6Shn1QL4K28hX9QHNHczxZ0XLXY8euit9sHj8/H4Lifd4dwrlm
r6a4p5MhKRevdouuu1hrAtUmCCqmODlFcA6Hl2/aTxNdYRfhxqGcA9Ij5ObpUH1kWv04x+2lXVUg
ngUVHjRrliX+eBQO5fxb/PBZDYTmhf3QYukjQ3IIn17nyw91cqkLWzStIy+qmeVfaCrHSyuJENkA
EeV2oDqNzp331Txbv9nprOdTBNYM9RkqKEYmdo0z4OngMg97hN5JehECJIlI5ZSYQ9LslB5sazfN
ofcnLtRM7uEtBSkWqzeqtIkkOlv9GquzhcWYQwGKqLMVr2lad20shpY/a5d51OL4Sk8D33/n9otR
8k1T4px9I8rwfKCBrd44aac/tOv0yg0Og9PSt6K+jFuoqaU6ZLjTTAhGF2bgftmWbpI0IwoGL5qs
7JWDvLElgC4r3kygDUQd9MZplom6q4hX0KcKzw0Cm77UgUmQn3kDLG2WMMbO4AcxplQy0bHt7Agb
0NO+WhpNA62Ty+QlYifxjQy4RUTc+GUwNAkpMMg4iOB4sHVaVqyZLT9mqEUuvk2tRzZqaiAb2vnw
6YChRDjEd+NCQA+WmgZZg6qAKE+r4Tg+qzGjKyob9BiHLTllKz7HLAR58Xm3DGHPtao/Q8k5y3fQ
8mTCZRO1NO5LO/tY/z2kXPWsi/jOLgghucmiZuzfdDas096qXVZ3JYo6u69g2wXBk71ojmSBoXIx
yYInErHK7t1akKPfmUBg5BQ4+i/MPHgg20asUNSWTTKbCR/k0p0HAhcAJWsUoWQtoLC9+Tu8tR7A
5hLyCuejqheGBwcBuUIXBRBOogVJlKON5mw3KIxHf+rJLq+aOYWVnquEoZs10mbvm6UEwolzu7Ne
l9Po9Pciwcaxz5gu8R39akU2wOJO9W6L6B3HtnOz/dCPxk7Xq3Bty+9zdMQMKkmtISjUnRKXTPRQ
TFcxSRsh5+pqj3jk9L166Ajj2XQ0sH6gjNGAw/ydKB1yYrzEYYKVsUdwjpG0nA1bHQBmz+zTEebd
MxGP4GZCufZyDRk3E/Otl2r+TpZbeIcJkQS8DYJz8oEfY8cYRuWquErCOA4P2A6n+vy4rJTF3mKu
a4Yk59R7KHEdEymJbOedmEWcnEF7weatnjzMXascZlHjKToz4l65rxasKYbdtBv+XJJqGo9zAoPw
SM3g6CKm2V4LiUhS23kVbzIpRLoisS3wfFCvIX6zIAJvtx1/rhoAGWOwK+JDXPiIIDOTOT1WXkbo
XuETzII5yYBpgKDlxspwlPYx9a0oedNtzmFB4FV7rHOruy81EUVfSEmxkaXlrpNl917lz8MrZ87F
O5WmpdwNbZgsfxGTzZRNvcaSbxZRo8CKF2pjm/U3ERSAFcaJoVBj4ArmioTNyVjBve1+pDDPcAgh
HiJdM8iTsSZYJQxx/+zYwp30gqYWtH7JASWPIGiavA6ZyvBSmOYM1AZC3nsAZHoY0+nxxP8vT/o7
ntRWAifmv+dJWWN9/P92D23FGyIxT/wr947CaP3oP/5OhzA63JjQa5jqrM0d8jdb6sk/bMwaEkxG
Up7iHvlftnTNqcNUQqOKv9ziY5z1/0TY2X/wT+FSeU2hg0uAc++fFzH9zfi99HIzFOgckz+U79Ln
XQc2Lz0AP/Go69xnxyhSvKbgzUTpmUlE4S78LGZ/6CIWpzW2PsHoY42cAxQiBoa2FiQPJdJ/6Dbd
AWZak2LDtzXS50PlVFFzNvJKTG2AmqIwkQGQ5I2NzbtZ1gC2ek06qxzCvns5sOSXVZ+a15Qrj+9F
mdKcomVL1Cw0Om6ovuozsc/159rULK+ROI06mErh3YjYkg/lZtr2C6Pc8bJgpYKhsrz6ZOH6bA9d
tvqzH3fuLE2WO6vpkWHSNMMY1mseWN+RXbrlnxWJmO9bzr6rNR2YBNd6dtlPCcepLsj6Ku9CKYTM
FN/Gu5zQJ+S3Kz0ryjXdoCZk727J14M+G9bw0kdBqGVFFJyA6u9MXDQP7prOWlXGcLbH2H6/qadL
m6Kks03qDlWgxXpkmLdc9ke6B84L5Rjp9113qn3dfUvbNQrskcJYY8//h73zaJbcSK/oX1FoD0bC
AwttCuWfN/1MbxBt4U0mkHC/XgfVoqbZHJGa/WwYMww+hwISn7n3XDted3uTrfjPcPQTrbLmHMwJ
X7fRCb/AD7HwuNLtyQJYAe1rvoMGjgW1Lpz4q521UA4KLOhlLvjbw9Jl76JHYYOgySr2OD7ewcLI
rwPeRBs1ZtNNHmfDyW54j7Pm5Wt+jL9+qNoqdjjelvuaK/zjAwX7QJmTrJRmS6+f8DCzFuYj7bo3
FCEslcZL5NHEW7nagnEpsgejsvgTGgICOOJxOUJs65BtRryMuOQjI+th8+OdOLJAcyPfYJF7kLzn
h2NbVKl4xUXLwU78ltHARli+4y7hcxNDHb4QDvfYL52LRDL10CWuct/F6vIHH4KRs7nI6QheAqSA
i/N9StkGwd7lRi8mqOd7HKh8JyTG/NOHdw6BGu7qSy/QuKaX5bDfD9wNloI9sgntnk34ZSNMa0V5
wsJgHSgnCNoTw+J1EA+rl5HKoP/KNJqCSqyq4HSUPIQ+8jIA8+xaYAGGbCXIAQH+e67zFfRaIJ2p
dgO3KFkpqyOnafGEH/0cNZSRD9RyM4XRtM8WTVVbrWhtG34uq5ix4o6JTU39hME12dXLCnUb1vtk
pv571+tHhHgIEK3LNjIwO77ZhXbNMJvF1kqfngco9xe5N3iU+OVyC2cGy9B5NaE068N+YfPH3jA9
jvaaOXDptC69arVYdCUp7+z9OiF/QYrOhVzfgQiCy4AbRq9RQWXtrXfAJVhhReviEeXiXZKh5Nrn
ZGYmf/R20m15TQLyoUwZG+DurAeMTQvbqEE5kFRI2dcohQvnfLEgmJWpO+J4WpHuviBY5sdeXYpV
aIGynRvMWNNAoMpyfeIVhThYcI5/6DPp+5Has4OFzEW0wyJX1kZ/SRIBvYAMvjQYG5EG0KU2QYdr
zW/gU+c8ZRO+FbSrR+ogQRuKwsNFtbK1x9RQm6lZ/Tr2pKDTLB3Y3dVhzxNmqWrdhpKo9lhZzZg+
zqheby7AwGzGKGWjunosQo5nRM2sYyuz5PtccIZFweQv74mFE2sgUA94mCsIToL6m/0edvpCvhdo
tY+h2SWHuE+t58sG1CtW4GKQ5mp56mhwneOkOSJtLMzXU7HqyY1w9RqUuFWfY0G+zDlpfDbiNjQc
nGNxjtNmDfjRzirXH0Y68HIlxHcZI9idyczMBonhcIPTtvGxqg6ZhmBVwK63RpvPronFtzuPEH2x
fNeAyRruF7NDWn9ZlIzhWidfsBbZytmsKpPfJ8d8Hu+GcL1zfBOZ6dnJFd/eSuLuK/Q+hr+py90N
fOEZRyU62wym/5XTgmXXEF3k/nLPO5bDF4mevzmymFXZfJoeZrE17MJl/crfKdbXyADHsn8YpEsD
AVyY8+1iGChTe70fw5natZWrBtRe0yN+HGloYKBIM+HgZeTGgdKnHMc29qXBGdWuNQ3z3vF4usoS
1HikRy4vRKD95YmrhsB5GQHgmdEkXZXuLycrGx3alZGwnhczs+v6ZUxYlr66F5FH6ayn1MWn6azg
znCN2ci1rB7MVFtsveuvdTqhy23b9WUgxfpyjlcy9CVxY1xcDrKS+kGj4MSXuJnStDbTO2tO5yPH
j10Bi080JQSwnboxEcMs4VVVd1DxCDCZ0Gp0WVg+LHn5jWSw0ifJoTeSl0u2SN27FR9RvdqLCj1x
1vJMqm3KEdMwwbHcPLKl8r42dfUCpl+dw3jSYtzMATvmyLPVMxbcUxOuL6Ju5eYi6GmveMcE92bt
i5hnF8IurScqHAJXbtGisYbCahgNK5M38yV4XkYCH2VvMSwh1KdbGb6q9yPh5zwDG/2DkdSDS+pS
3ULWDlUV36MUaqIw7F9rqfcgQuHC4hK6R3e2yQExxRck0+yVrbEKJiovPplmU3GqknpqE3q8XWyh
rW0rWlpez1rqyIfmTYKRdPKobazqaJoSiXTmtEFkOAU0tdoawg3Tir3QpJ6huC6KyPBHkPFW3abz
fvbm0j+G3JYqSjqN6dzy0/Cqt53lLph6/9wRQvKA5kMes8mApVGN5gfHHJobQ3j1XbYUwdm3YqIy
TEQzXho0uyTABgoWY2J+XPj6Sk2DuPHRqNmbznCnT6XT5B/A8X2g45LlNURY5wHffw2yshvBnS4q
3AfgF79D6Qg/pwF2lm7E2rFwk+2k62fbQM2Q1ow8PIoBKNk89dWuCtopjRwnLzaamcBNoFIil7he
3ld6v3q/aAxBc5kJhGTjhzDM232R+ergx+NHDHgrcsr/nMhpBiI31yQZSGtvF4Aord5VDx1oRsqf
2tu5UzV9yTU6q9wHqjB23U2QpctDtcwuondd7VFOOIc4HCDqhpmzS2T3LENNj6Y8KqNdV8nmho6Z
I4oxFIo9MIwJdcNZE/9xtuAzH92w6U5FqJ3rxl5ExEWrQQtJ92mCH72ZpAx2RoiYI+fE2nCHFPeO
zBFqBGdjKcw7XgIzJd9Q7xmaeKdS2fND0tiRXdv10TI6dQjWN4SN8n47JaE+ugUfGEtP472LJzAQ
OBBvlnzFm1bWFjGDeCzUCs0DA/fBmizjeq7aUm6MwOfrYJ15n/uhDKlLLGs591MtD6AVm7ec8n0F
AROry/1tFc+WioOjP9rGrfCkYDxi+tsicPbad+c92qHqNLK8/GQU1dtkSMglpl+uYjVMLwZY3wZb
0yjwZvb6IGICvtygAAlaZsl2cUteREnan4ba/drS+u+sHu+L2YpyPa3M05wr+1OMMlFu46ab3kg9
3VFdKyrBTNSED4li10vHe44lJwonv6p2WYME3sgs/yi6yT5UKaT4zppnPrTSHK9TbfjmprU18hAO
kkBx7XpXPKLuK81d4pZqphaXy5Q/ZrFJVImZV0559JduSL5y+Cd74JByuwRmu0XIXUNMTImWINrC
jg+9lxocTCrzjkGhxxej6CxCuTxWJ5uMGd1WtT0dSCp30C6bm6zjucjsfnxpvaA8Ld6cQmOei/2C
VHunU8H/zf1s71ml+DAmU8AtzhzNMc4ZHobB4iBFcfIFUUWyxkTdpkPfvRppqMleDG68ArInL6/4
qdKWeAvHzlMbNoVxfy4k6WyvnddqQQSBF/ZnQ5qLpY+cWuHeDm0SHuDyGFROCY1bfBf3SEOjdsVF
TwQ4BO+xxNZ0jPN8JM/LGGcRxoiV1GIffMDJi0v0kmOITdIZYkyixBXafg/SircuWqfZww0U2Mne
H2O3upJC8e9htjACFBfD2YA9QO1cTQ2KHYICvB47ChGPIY6OVvrwfBZrjOiFtU0titxOruk0oUF9
9lPH/8/ks2tv/MfemX4emgqoCPwQF03zz/Nvf8DKVSmZHlsv4YWJ46kpNdrJUfkTh7Td1U9tWgbO
ifQv/oAJ4Upxxi45PGpnCEkxG7AMCjFTvP/QYpo9VfVFkJE4C9VEtlpbyxhh4oYV5JrUIZirGYQO
8qb0FXOomTnF1x81clYhFdQXg2I9t2xA4pUrPOTEd6yvlU/ZuhzCPBZgp3TRUC0/ZkX/JwxvTX3/
9XL4yGWgCbD88v6kMElNA/bd4BsHO3X5SKxmYbwY6LXyuoTzXIyKsxUMxlNtLfRyU5Xya82ZXp6m
0ONqJfa6MXQXeIVQ2fmfXCz+CQMc9emlW4U7wWc+qpymUY+aaX6T0JAT90Vyzy4ZcML+UAwy/aSX
9Ip56DYB9cnXv/7sV/jWL38sJm/T9VmvC+Gba2b9z5/9ECbkmxpBeazjoYJKOU/4KjDMrqkkbujy
J8NQRiDZyU+VU8yPsmfCcBEVZ9AIH6ta/s3l/1MYQQg6ghxf9mYOEh9enn/8jQxXGovmbQ+MkAHz
xlsDbnsGSS8dgxkuAmsLrpzFGhodPukfa4RLPTJLPpiYYUgtJWuYzol25K8v1a9bIiZMa1qotcpk
1mTNXzQQOsXV3PZZTgodUq1t1TTIHhdn0fAkyKSEqUpaoGJx4aJm2YyQLf9mV/RPPiv0HqzhzNVX
zm/xy55qTD2zWaw+ObqENa55iF1CBEBoxtaKlEoTerK4PUBcT+ESt/FS71qvi2+TuidVRWgMug1I
6b85Pf7JZQFlwkqa7pal3a83UG3rGOiYkxx/hCBPFMm7KUO0SuOCzK3PLBoEXbEg2RpD8ndQil9F
DevF4MfjxmABILg4v2wLayJCdU086dGd0accc1POLYWZDKqcDySdXYNmk4zo58KPjZO5dqk/XBCD
I1vrDrrDULCVYnKdHvt10NTKpM6/X6TFY72KgC930b8n0X87iYbw8NMD96cYldtv43/cfJuyL80f
p9CXL/ufKTSNGcH3DkvScFUKsFL/X88O8Si/CRdPDlLHH36ef0yhwRex6YdLiLRupRfx3Pw+hTaZ
XXPg8FhhV7HQOvwrU2h3fQB/epFC9eHHE+OCD8XEC/TrzShzp2SPWOfXytLZ/MlpHLej4sUcvBO8
uetwY49qzOdjxiu0Mk4r+8tVEVSk+kizKA4YQOavyk40URmidaMpn4flaqo9/xtZEP42Q8CkFnms
+4QlMTO0kqnhE8/+EsDAHrRltUQn+rVijTUnSBoJb1zyNLwjxbr3H3BfD6bNqdCrdn6yaxX3kYcb
QLyzlCEqHeCysW620gYX7zkLjDGaAt/YWEPlksJGwCflIZZhQuDa4Cm1MDrCRRQoDK2dWTk9RWLO
+6J7xufpmbsghwQOzFfCUNAkkQ2BhedUVLW4YtxV6N0iJDlkndr7sp3vXaK8cE7MY86XerOxfGxr
4Wc3/34A/z/4sIu+4e8ewOMnxqVppr798RlEGfGPTZD4jcUQhSJPn8UW5n+2QL71m7tuhpCSrprE
C1nsd8+c+xtPK9pLzOzwdF2btdLvnjlr9czxn69oToTK4l/aAv3y+DmBjybWXvV08JeAX/3yhnao
FBIZ+MsRK1Aa2QvRz5aXvPx0Ue5/PM3/Uevqvsnqvvuv//x10XT5IehT0Hfyd/5JJ9g3g9GiIFuO
umBNPvndsk39wY/awul3f/2jsBn+fJxc/p71PEGzB8HrT+rApqLrzcFFHKchw4qAVfzKsvAfmAQC
bUpkS8fKVAgtFhCFoAabv/nxf7qcBFUh9QTgBYkJfcoq1PlJFoPlPHBHz8KaXo/PVuW/BjDu//ov
XL/FTwcmYG1+hAvxDGWihxDml7c31JhZM8uV63rnGWvRC2DGJtKc4xuxyG9//cMQ8f35x62UOhyd
VFBgl7kRf/6L7IRGegq77kibIs/kwplt1IRGdS7cuAJC6Xwg1ERWmObJpyB+qMkrpFghxxrZwYzy
OgzMRCMmhJekeVCccGIQc0HLGMqI/AKSLrouzDF8S7MdN1UawscPrRODb/uzlY+HZOj677Wzuv9U
L6yXGatmZMyhroA01vZtKnW4tdMCVAM47pc5j9V1BvmCuEnLVzjdQEE9e8wUXrPZx5teKfsBQIV7
5+K8fvTomDeDoyo2Zn1yS2KkuUkqvDFNoCVCOrD/g16WUxEkNzo3hr1dVd8dv3xsMueLtwQPvWKl
NjpBdW7F9DFhhMuPgL1vQCHYVHa+bEGp4kyXbhapGnxul4/fQCDIk5+nd7CAjG0WNsjZrErvxmb0
bqfJLqLQ8OKzldgvvmHG5zzNMKl3PmF9w/DN9ozweUJWs53NPL9dQpk89x7BwqBYI4H5nvERkNBp
jIfjkpXxLscZclN3LngH9OgxGu4rNxFesRuV0c9RMs5JeOqDXNN14md7lj7tQQqCKmJVwugL96DA
UmvG5r6GYOB9cGrfeE2LgYDoxuT7BIi8nhuzGK5ABukjHmA8SUqhOULbnV7FlVQ3TQlHxSJEZl+N
IbdIJfN7SYIatq3a3DGxtfb438UL9XawJaBgiow0s/S7zoQkl0XM5jWGteQ5S+UCpwDeS0xe0zaV
RP+xyFnNKgbY1zhO1UO71Oq+Ut11TO71u1yC/tnRdnGURmremJPtHauae0FiSdzrvp4OdWW/p4Vy
5w3s0AQqL4GFDlPrB+El+cGwW3WzJEZzr5kaWZ2eb8h0bplXtaXYU5zI98ZzE3z5Hi2gySjkoEJH
X2XxWGwwlHj3mMT2cUzU2ibumTOFZvIx10V64steCag4O1UstyivHtq5+JCzicHJRDCtU9WwIDpS
17OUXnbQyfiA0888WHYmjiYyz+Nc9c4Jrpm8msGxUMIkbnNXzbw3uKMRqeIMTMQDq+L5U2c0YrUL
1tdDkhtXlEPWwZ6Y9XklDAY2J6xXilj6WykkPy0hGo7nxTBsyALomWNmzOfJCOL3oOhrdjdJeEji
eLya8jyPMAWOkcek5dABF+LZryiBHEFGQqynqHIL6jiS0s6LlZrXYFyDfZxjOSVDL4+qIqvBu6Sf
7Nh+Dc1l3iV9Lx6zaRZHa7A/+nyutNvJE8Mgh0EiV9rOmE46AAWGuFBrCdZv43EotjLAjEcczY3R
yfYhl3G5Rfj1FX9cFwBcBegRxMlwig0IyqYhHqZZ7/upSUCJaAxuYTseloJvm8Se/IDGyK84nkZj
20rV7LXV2J/ASBTYyFtv10172Sb2s0tOMlk+hapPtT9099po7U+c28GJsYx9EGZaRtOQWrs01XxC
rtMut3EJlIScgnb+0JhBec2BtJxM3JGb1nLfVTN2GyskeXkMYsI82tjadiKFAF8fUl4Am2oQQw/h
llarrMz6tquCUzlYH9bl94aE4DpKAnV2AOls8WDGW+hWwU0SF9/iiZXSIrudr9FQaOG0n3NtD3et
01Xhhi482HIkeHfZnE/XiOzLk1dZ6mgHWUF29jK+NRgpCV1mBbIRYc78tPR4gDZGPeXfQzRLryay
6ueYwLwHlIbeFqOhGZnEkcDpcEvmgPC/dh4SN54Tb/paEQ9/R6Y77WcHi1v5+YubuvUR/ldTRtTv
OgJy45Alx+kBYLQ86MV3rks7GyVKjWW4q7rAOJpUNpGU/hdyHJN+s3bRW0lO+inIA/+57CbzgC4N
qJXlzJE/zAhBoULvaEjSI4hpFtaTdmF9uu6dl5nFMTWS5GPg7ioM4odyTrn8A35uk5NrazlhsOci
lc82jtEIoQ7Ns9EX1hOhOzsPoedrPxfOx2nw0ltPectrV9tb7OYjo/NWqVtttv2+qHLuvNnPjw5e
SPjH3GS8PL8TmGJtYjIUyY+NuxPvx/E05DZnhpwa37vqzWq2gG+Xnf5RV/y7y/67Lhu0IVXk/633
umnq/tMvQq8fX/O/LbbzG0JkD2HW6rJbdVm/l/jwEn4TVE2UasIUyLPp538v8Wm+BXhFhkCYnxwo
rP8o8ZGHrcNlH2cgviisiP9Ki41E7I81HD4Zegm6R9ICiBlAb/bHGq5dGmLD4zm981uykaPSqKh6
kMe7kSsZkx59IiDrPRKZlO0kRvSbxCpJS8+S9GsXBwuBckkFNR5XvpxO6SLh8zSd731ZGMjvqjoL
wNtU7XzdyEKVr9niSFBmi/ia28kUQisvWJgwQ/fnbWUMg33IgKJ+8Pvet06dDIfhPJF4ON6oFhB8
ihaXeHCr5F08e8XNqtmNyMzqNwRjXQs9txSCbQAuLq8Xaytn9ZEeHqO1lZYnZ5jEHM15YH5jYKpB
+MAP2IdBzOkbj2uH43hpdkNW3njSpfaPhtLqNDQVgUMqqyc2+cbBYiW4bazwdazZFAHA6/H8kyPD
bzUv+evkdi0marvdagbRKUHZ6pgvpiIQdSxMUDi6KfOJbZGtXGLSagvYV4OOM+IgLhaT16DDVRaL
Nu+Z87noE5buvmvH3LsaodZ+4YrMVwU1cayeFzhQJwzsHbFqvkqmYpeT+gYowJvagwrYMOxY4o03
DVOUbN1HgbwzRb2nMq0Gk7o0TXv7mGcQfCiouqIdtH+16Am77hKZBIsTnzfCj86hu4WJmqzhZFaF
GVLIjeSKeChMOSOp2tk+giHc8nJy3gekjY8depb7UobG9DWs/XY9/M3u+xwLa42HoNis8KBXVIxe
n63aelTd/htUH03gahUO12NSFGcU26vETRVxGs2lzk+ZE9b2TpWArEyKYoEWAHBnMd6taRsbkWU5
t+VUNNuZVQCkDNM8B3nBnprcwT0wr4KAyvSORE7G3552MnZxpUWBrdI6KmWfnIOg953IsbnakZUH
8ZHMvKHflfbsnqpJqP2C0u5TY7XlF6uXpr0PGRlBm5NLuumDOCg3ZOAqkFI0XeeOHd3GsZPynFdZ
bh6dWn9krEuO7MIUi/SnHIh/AwH/Y6IcQUy5Az4PzthhsJ166/PjbkrPbg/mYk4PNZKpQzoWQX7n
mLEP5isY9aawBA2smcCbG61u2OIcq0/DKNzbrI9zawMg0rnGPrCc63gRhEIJdtE6/cTvmO8DUZl7
tA63Xtpp5OaOd81OFn7HVMQf2aCFexgdJK/ltrMrJNkQCGDaD9gabt3adx/WO/suNjux9YXNPkOa
bJL9mbc/HMnAbl1M7q2luAKt+N6Ys7hrIIi+kXSFIVw6MARIozx25ANsZjqyQ54PxQFDacz7jZGb
NWLZaD0VPiWI+GBmBtZ1UPiI8cQd+GmgnUbsXTN8d6/bTBrHPO/GV1eif0KLMI0AvGzrnRkbxCkN
bYT9RinsR89yqOwgCXw3fDaLUc/V2BdL3p80qWnMQcIIqilOU0PPxGYUg+c8tTaIq8iCcvfFCebk
2WU0LzYN/cDnvkIxVNP+8j1a4wRzAuQB3JyN1EPJittrzquKNgqogXdQLNDD1klwnFzmKGNbD8FG
ewjQUXaY3Oi6z65MoGfPfarAq3J9ngmMI88ubx4Da74OkYFByovDo+GnbbAJbOmfA0L4QiJQy+Dr
5NXpfVgG2XGIm/or2+5wWwo4IJsWQbi3mxuHnbowT7GXP/Zse08zJAkgoLP7ZBrrBMQcZ+sYajuO
xn75EIgc3NFEVO2GOLnsNsfQt2m0sD82ZbI249qAemc6+XYSnvvuBiOtttkuj80UZpHjq/G1SLua
rj9vbqyyLehR/OmLMREGjQCx/54UoxEVLh0b8PAOe4tlv1l4h+4WMwvvhilY7ufabfZmmfT3llLt
VWyM4slnZVxEHVWQ3DdNl+w60IefMD2orTPp5jF3DEiQ85jaIFm0sXHMPvk+LYk41kPtv4PKASq5
cGvtFo6cKO3nAfBcko7buuHkD+h7N34weDeWhDvKE2nvHba4H3DTtVfB6KbnJlTtvTTTYYvuceDK
hun8jRV+/+QOicwjacUpJfmMdAKsTxUxdUKFaQ7WaVHzrCPsIN+qKiPtY2rofFyruZmAbEYQZ9U1
VJnxofSNnZ6L8EbCXGBCMsPQO9HaFzepMOXWtGT+sewGVLtofW/8NpifxGh2lNpeGj464dQfh6Cf
Ts0UZ86miZ0xglgo7tTQFq9V2MhXugV1X+syfmmLOLvSE5CLdAyWD6Zy5h2gvvwwq2HexagqNyiA
AIQgehNNNPWW6E/w5wZSNHz9AdQWFLfM6eqtkblQLFyn2UmSSe+ZSST2zqdJOdej4fS0cuN8BVW1
KqKMIDjwQI7NdezHN2fyXUL2oE/MUzWkEb3ZcjYz0/ti8f2NqInr7B6nOV1kLsJX+HvdUTgLL/qg
FniZuqRD8kAC4rWftS0dxkBcLFMWmuMkDjKCogkEJT6XXNfWQZ1+qfj+XRz/bXGMf/Evi+OsYy6t
sj8Mv83LF/0OjaPODTHf+6sD4qfpd+j+xuwZKhyz2n8UxZdJOYoKa13Xspzkh/++d6KShvQu0Fma
rEeATPwrRbG7Wix+nqMyn/dZXlFfr8N3drG/TL6V6RGmiMTuvLhikhtGkR49tQPzaN60njO8i6Ty
4UiRf5m1c30Le5NjP4DHFNWhzncmx+9TTqY5OTvWVNyhbkOw5hmAckLEaJyQ9rmvQYGimUKp5AZT
YPOchk66ieF/7eeU0Rix5s21SEKGt41VXre8F+79xiZDSYTpIaZoOtAf8mAlFW08b3HvsGSpOhVo
AW50N8f09x0vDVtjP0TQF1hXc2l5rxmzCmiLlZWjoIiTyE71cMhBbAPsbOLHRjoMKjNjnE5afC6K
pfnkF2VwsxSMYDZqCvod/wFotIH8ZJTj3t0YTwG+QC8sRYQzQ5zMOXaOhbKML+gI5He/5UC3icU5
NXGlviWTFcsorVqK3LTVh9621aPTOeMZHSHqwRVEXkV2biEJZSpFJB/w8LK1UaKB6LpNRJ1cde1i
fCHrSlFFo4i8NQC7n+ZMvg3hJB/z0QJblQbDh7Tt+yekmBMDfmNRn1ce2JsyiiKMtAs022OGpzdL
HWJFD2pgAVg+Nxaw0VPqhoUf4T9VnyReR1T7zvjqIcfkStfl5zLr+2O4ZP3edLLsy8IxdA1d+s5Y
EvdcqJ64wHhZrtqYoNraZcTnT8EKTEanjmiSiSb6Lysp3sIslCngNan5boSb7a3OLq9m04+Bv1Ye
fyhTmQ1kPH1tIuE65q5IDwTJls+QPtLXos/SAoR1ayPMnch/rjyX9zZef9FuUsvmrZtxA56kckgb
dihgI90Iu9jMJqS+lOwyFh+zIM+5q9NtudgmjrNwGr9nuaVV1E6rGb4uMRS2eVrfZ3DNNo6c/etE
NcvWhQuKAj2obtoeHwjRaib422p0DErbmXLQbdrkhYGPBa9eJ85ngsSddlOAjGLYw4u2Add1XNoF
FfzgOwmT9dq8heoUPiS0pNEYGLs2rYYonYetpyhsy3D4Uvt2cRIK4+CIoiXdDgxdDw465StEcF6H
Z6+vSTjP4zej8hICCiTvyx2diPlVjqLTzPpG/TgsmAGYLRfmex+WMVMx1Lowcmv5UWFTZX47mp8K
ZZMyNcz9/NhBiQqOjl0wflNB2BwzC9lfSOCYw+A2TbONhun+Yg8iRZ6WOp812sd6Y2LpSyJfLeWx
TergY+4L/6ZwGV+esLuGzwtZkgZdqR+zJklLgOUYQBrE9XX1CVNm+EFlzmcUce3Wa5V9Y2pv/ua2
ijBfOrSm3sVBXL/lie5o3VXeA30ta/VOI6NoSf28PfH+7dfWWlcbRljhdWpN/bbt1QOSKjwtMuN5
VuwyojlQDkDbdokqyycWddDddnIAjTvIA3fL2MszsZf+2RUdW2WbhQ3XwckPjdYca4hP/cgIW+J0
Syd7tAbDPTSZKKatEfaxs6MgFO9WkVJ2OZyogyXaOQpreqOD37flKZlteQujl7d52NhIHnltc2H9
Kn8lhx6yLIWCPXKixfoUJ1MNzNoY24+DP7fq6IAAOEoBMom1zNzdOahrvzSuT4fYmflwP8uZ2yAJ
4TfnNjpBKmZn2BtBKj964zx+g4Y/vs9Obd7YXRaTFDt2wUxlNqs4CmNb3qVzGBfbwEKQ7aVjDGoN
/XnEkJ3kwK6l8wrHK+WpDP5fIclu889OO/fboa7LhzDtyi2hafEpLzg2G5MAu0lUz0nt6kOnRrjJ
UCOGTaegfUGUA8Efkk1PETUtXxdqdIw8pie3ja2rnWhSRJwwTfK7SZjloK+cUnp1HzlqbLPXxUD1
dpxx4RTiLZgJTbc2qbLNvn/Teu7yu3iKmb2Tm3Rn5ng4FrNUj15Vikc0usk9x+IEx6dYTlCaX1yn
rh8l5IdHbXYxsPAMM88I1+jNxrWsN7Vfj+cUN/hLUHsWh9TIY0XbV98jQq/uEYjIfZdULpqlwsFo
X3VRMyzWLncVc1iTVx5Kvzm71Vao9+yZ0TbbXVXd5qHg1/UKA0MHWa5Q+o2WRz20mO+rzrsG5ujd
LRSiRAbS2W7U0sdPTqC8U54V43OiDRzLKak63+zFmO9q5vnVoTdkg01+jm/Dpm2fFu7xU8If/oX+
cTmNs3IPE1Dq/RTL5WMB5LxhFG4sx8Qs0SwTuc60o9c72ccaXp7LeaQzc7mim/BPaZY2UTWysyo1
AD5p2XcxKUoOh2wRP45LzC4nt0BrN0kDpt/xedZ0c5/AWDys1/NZNZN5HeaLOnJc+IdcKgbfBdMw
Jlej+8DGNP0a96Ao0eaT1KHkBJbWFf18nhd/fsBrMx7COQxPA8atFxVjJhhMDG88Tx4Scd0o5uGs
VvmIEkTaxH+JbZ/X1NPaDuXDaIsq23S5HUbr9nqHTFMcc1k6d7qoYhIYwunU8WLEb2WNt5g8v4gG
EbHZ2VazIYJbvmWg8D8KQitPXWO0B9gfRsA+kqOG2y/lJe2Utrsqi/19NuTFfRw248fW9wnT600P
cnwW4BmpefLS9dDE6UPGxjKO7rJTyrKap3oO3yBwrvadFD/qleykNiNRQ36PwPmF7xkDtCdAGJ28
9/CUdEf0S/hmFs8rXFCfphTXFuMm3mOhWQuS6HtGFREvfq58Yy3zk5LJdt09zXs79fw9fjk/SkE2
xlHOZm0hTzS/6nHEVkfdG+mb29puxiaHRzyiyWYDocZFJUiIvInd4Y1pTtPQH5qkyIQ+c8taqjj7
A6617hPdzTu17/RasHD7kg+T9RL22n/G1NGesXY+y9qfd5UtqxP5G23k6wFsQTM9euXyzgH43cmY
4vTeu4/U9TPSJyoIR2EQ6Vz97odGfiQAoaS1KnejUxnXfDiYBFWLKxM4w3d7cWnl+1au+Sn/zd6Z
LMeRZFn2V/oHLMTmQaSkF26Dzw44ZmBjQpCgzaOa2vT1dZwR0ZWRLVmVuahdLkNIMACHu5q+++49
t2N9g9E8K3d9swxXw5ooPJDSTLtN23tJ8uTasqffQ1+vKfrXLYk3Wezv/j1C/ZMmIoMB5x/vFy5f
47cf3/4yQIHu4kv+XC9orBdw4BmeineGkeVvHHw67o8/9wk68xG8RAeJy4ICo7HU+HN0svgj69YZ
TBehzuLe/ldGJ+1WdvyX0YkHxe1/A2UM3BE44r9zuaSDOY913xpnJxbOyzKZFkKTpnBeraUaLGnV
3bbZzcHWIOjD5+/GUF0TEQI6YYGni+5kxaSf3qAjF5eGWyLXqRlR1KeYfrYCiT7BJcsc34YCB8mQ
LHR2tkC2fG90RwDHQz4Es53W41ZOi/ZASIio+BiPd+SNyP+4Sn2TTteers8u7qcow4a9c/qc8HNf
jNT18uDe4ilvm02b5nPhJwnMiEBZCPGaCxW4UTq7U7LzTG2VwVzkKlvSUiybcimKHx1ElDsqFsZq
M8HuvYsJoSQb6K387FVLB9GNXFw4+2bpTVRpTaLVCxYaKo8+q9UPkOCW+46mjWUPE9jKA5ags3Jw
+QZJxcarAqqlqyrjSp69uXpmnjyseTHedaTR6Gkph2BKK3SRWDTMdAQOdrfW3I4daYOnN5uH+Z5H
d4FYY/awM89GoT8PbTs4axtMsdoM3S7WrExuqxiHibN1LSqJIqcHG6cGkHz7WvULSq0uBvDVWvNR
z5S9KbRGojMmXWr7OUyDui7CzCXRPb+KFsO+8UC5asEd0daon7OyeJwvRUemGqhtmfXepm0SeqJb
l93NRt687JSCKGlOikRblAhBUxOTb9GjwcIEdZXaYYjFYxokZH2dhtjOpMVHvU/LOOhMMd7eONjW
SORYa6TMOVaLorKncjwMg5StetGWKh+MftMLQQS8Ao6sT0J7S9gF6ev7nNFI0/8YJmLj1cbC8lnG
138feP/UgafhJ/7vDrxzVtdfohn+eub9/lX/JRrh24e8R5+A8cs3+f9Wqp7zm27czJLurzIBNKX/
OgK932hbpZ/KBKoK+9D5m5WqQemqR1u6BrrTutW1/UtH4P9/BiLJkLt3gIDyDWKD/jsbHo4zD+sN
ttxaVRpMaPgU8HLNWh3vMvIebYhEMxBzM8a2j2amZiO028H4mmdqhjbVmtWbluv6eUZH8fAiYRV7
ndfSNF80DzxZwHv1M3H15LmapeNnCU6h0TSHc6cild+0qBizVs6FgIou55xM/KGPWuO1W4Vk6K7n
7kdWdV53bJyuZT8Yn8pkxstRFd3sEg7Xh9OYe2b9bBSxdE5i7YgnSnwIDJFmZcgf+a/2A13MwOUp
Y76lLNdFMJ4VYgmMXkV7dwz5PuXEHlnBjJVyLozMusG0KodEJr/bR87EyvYNvW6KsAW18KylTLUI
8fXKGiaHT4xxnfrNvukebVOyDnaGdKvP+Q9Wi0uYcR/1hdplePTgYm+pnHxaCqO4t5ml8x1/xTgz
AMdVMLBB3tG0jAjW46YNB035NhfmTJg/r6Y9uCVISzXt2x2KJN3kLso+pN/OYlRVxIOmltZ59Iiv
MwA42l56Hs1ww+rBhqhc57F1rPipHwgw7fF/G0qQi9Yqj9z/USiwJ+Vv49SnoYLl0C9sx+E1aEdO
sbk+2F5TkiyhbQUDLRYQnXgJ5QoLJrxBDgnh3qRNQyez14euTkwM7TFtebsCXx3ocnCr+jDtlnyi
vhr6KsK5GXes9pY43plNpb+1q7HQLC6U9cmj4cjcDMnkZIzLqlu+ZDwI6mdM7Y6jhhJI1ayE01Cy
z9reAneq2KcJbXj00ZVWpn1LBNdbfnMljeNWyWpf8EjuWvOyWvEUzmrMFtAjgAn8+YEibzv06Eug
QezmaM+Y+DYmDy6SUN6wAdqF44oCJ5LXwtKnsFxjurxnF4KJ4jwVPOYrS98nsj9Tbp5vVhqXnKy5
mN1KDZVVbGlUjA9OUUc1rv1nNKDrbKCS9vxvooTJEFl1edfUaY1gcONOG9mPlLlABUvTcLW7/NRV
irpvLbOIBuShA1mCYVMITYSCx84GBkJ2MGGxRpPbZEelXNa92vHR1O1Sf/YW/aMeXNPHe+hs8nRQ
fHPIx6ipsS0cLMPI92DNPnsiVAfUm+TYgfZGuajUkJjAliiPL8xWRuba8vooXZDdQDVJp6Ahg4hI
iYemX9bavTkztQUe+G6S3+qKaNEXrq+a7hR4cklOtYXtgDhvu+3y9XHIFHxTTaahrVgxekCu3fPd
50c4Cdy+Yp72e0wg8gspdQnc1ODF4cO2o98oKBwIU3WyDrum6/b1ZD12RvlQuNlp1WLAbhIVVl+f
2PlvG1XQIp9MD8LL9mzr9MBV8eTlvPqJnfounl/R0Ta3AIPRlXnjWThH+7YcwjFeMQ7G5ottMEZM
dSUCrSq/SlPtCalPdgAvVT5mSn12O01DA7HFpqOXYV4y92y2aDl5xT5XBc+w0YmVXVVJmLyae+Lx
3jjx3mqFRuUeWyTAYQKLKJFnty+/MyKT8NdV72BzXB5kj+V7jo38knpDvpOASQM+Fdo1SbsrJKFQ
cfmh1qa+zMhb38rbaVbIGIOtmwvl2La6+ZDpnX2gsi31+YXBBJtb793p0jdVEfDA9PlnOlTaLnEE
jD+6FjdkI0kTQ/4/yIXFn+BYvyJnsUJbbW9f5EAB7P56S45EHBPuscmVycGTYQ+vnCsy0EcnHjet
MeQXdNnR74Zi2Kr8oiK16SRIeCt9MObZQ2NQH1acu4GZV+8i0XWf0PIdW7Wo7pgS2TM6qN3iAR4C
p0vKukGqeZQbhcG315jfUjO7FEbK06GL/Rm3xzbLB9BGhR3p1Ro/EsM7t0rX+6gh+TO9MM9W4qEh
K+M3sXpvdoI7W1o272PZRlVZslXUp0hM/U0C2YIsiXkVO/Nysy1sJ7f/XluLFVr9ykJv0J/a2Cl4
AxegwElhj0cLwfaSasaD9NpTKdIXBC0SpOWKEIZ6z0kbYnj+AI5Dbtm0/OJ2lraKe+8KYyuyfH6Y
+dVVG0Kgnc8x6n4UcaK9lZZrB73h8FFTTEINznh2FtbSHSO6qw+RNXY6eh4KZzeiD/nIFalfLKW7
pXlq3afNsBva/DBmcbEdSjXzE0+5+a+ViIdZ6a+x52zcyURwaUxpfjcVfl8Mzop7WVbVvKYVAvnq
9N25lFRm09LWhG1upZ/tDHVo0iX+hY5nwlQ+a+ZIkrQ5e+PKgzX3vFBnzzwCEu4yp/pOedyOpMJb
zoYmHPl5aN5oCp/gZQbowthrPS4PM41dnUC1tV5my8QrY+GxCCQYw6OVWQmEBWPZCJkY73EjW0BA
WlFvFNoN2tBFoEBfMer7RBnxUjc9N/yB51qbTeiMDQOKpmlthFdHnnQAQn5GZAoTgZptYkN5TpXp
9nieUPZtD5CAdSH5r9N6V9Z3atLiPzAp/Ewywv65fKhzxd17olgPDHzP5qy2n0o/KskurigXiSyQ
AmJjEMnHV2I2C0Anq9TDcfC+o2/faynFaYM5DQ/Cqu+nWlEgMCrXCibQXTGTXUfLjyRohQP6zKsr
zPKJUewAo2YIIf+OgU5N3AfHq7mbWGB9u/m2QoqE+r0xK6iWzZhu7dIGOOW2Bctskx9WjO9oJJQZ
qq5yTgACvLQevh/oM+5PW1pJIBnqNlZqlN8a11kenYmWu0K670ZhtX7lVs4Lg0rGvsZWMZmk+VOd
1Cr2fOjDHlCEjWHMlAuatw8Rv7AcAJBRoJVmHMge314CAjCs8h9tX3wuquI8eF49vhqCmZoqiwvr
LAu/PI9sNgEaTpSsN1Ookr25adW+PIp1bXY5ag93hDo5a3q5o6wVcgg58JDcP86TSu/wqLmpvCpI
RbvVsbtXZfV2zbDMT6PAQaexwsp8OBXZqR6GH13hfud0LqOOzi/G9Vg+43862rXhob31S2DRkhTG
rc0DAjplMOgG+x1Lh1+qNLlOVQmVho1udSdMY+CSBrGcKnPydlOjzYGTdt/LpNJ8Sdu8dt+2o/bI
ASlg7kijdDf2MKUly6CEYhIGex5eQqnfO3JOx8RerAgaW/aiTmwr/MYFakX/3GI8VqmhfUIktT/N
rE7x/g9sCmIkMAXudLgSD4h0j8NyZV/MBXg8OHJVUM3UoDb0u5hBBX1iqqkIPKTU0lbcPPzUzcYk
9bG5AfY99kRb8PWOyaOncBHVzly0fBz8L5jt9rY+/YADb2+F1n16ptdtKqDzoYwTm4aXBiTKbHkb
HpRbfnPAXUxKVsFBBiUG+Q3ksY9xYAusry2afEsvqVU28aanJJO+xGYHLweTVdxSsepq5c4Y0NFp
EB4PtTqBwDEueZobdO3Y/RbknnvM0oourgF/VOF4dDWlUUl8/oGSVxO/+idiIpcmSkVC4CLPoFvZ
rHY6ZjrTYDfStoGw+o075vGht5c6BP2yW2vee1WP7xGXrOY31HH7mYlhDaAaRwpGODCJ6PzduHHX
Iv2YvOFkc8mPVJeXufLa5xl4UOioHvU6kOcmlqhBrrk0Uc1cDyEGmXjvSPr7FHPsm8Z88Gho2dqJ
8b2s5TPVNNYdbaBXDFs44BHvo5kyMb9vWYSZrGOxq/VnBX5N1K+K/gK5XmwGyk2fZ3ouWQHnPO6A
vUB4Z2Vp4D3PU1oJNnregKet1ueqa6kVouzIzwg0/Sh6LdBmZ72uNKCFc0nNvGpWG3t242ewU6cu
lealN+mWlF39kwsw/ampCIGDNX6qsLGZzZG+MJFGaymr5x5LaFDSVRt1Zu2xe+fCo3cu/lUlL89F
wgGzTEUVeSzxLrYbf6qiTwKvmO0tlsH5yrZWiTxha9goQdnMWkt8tc0vNfmGi46lp2q6yV9FfwOP
qstFz72DgmneX21gMs440mLhOdMJp8SPhpmj1JR33V2/gfnYOpqQJ0bdhRejoJ5m3cduMYarokBR
+8keBhiKLdSTJvJ2hwH4vsuMYz2nHJFpBwVtzFQASYy4NFIZW2MYt3pjYYPN86NLYwl3BfWgFu6z
5aTGLdfxbXbk91gmn01T8P5pjKsczk4TP7NYGjaMVMmHougjdXTlHrF/9dGwThAj31DLgt7zmm3B
A3KjJ257iWN2VkqtaifTJA4ycUNTRK76g1wpISbUpV6KuJm4oin37HKx6xXVvPJYyGN+XJ4GGKOU
NqVj1hX7nnfwx9KzcsLVRnZjwgpp6KIHm1MOEAmt6r0k/daEWaZVFx5bJrVTjVFyyWt6iqvTvr5O
w82CocywxXK7gK2jJGzg9V5N/aYY2nd9osB0hiDMoNN2z5MEADOO6bjnZl3sPSett1hkzahd1uQ4
QUSK+lo+Lf2KZtZ4d54r8/s6U7SfNNbK45pmtHwbbr/DTl0cZBMvkTWZ/ZNZL03g9vo35vj8XNQm
Q36i3q1rwiZcNMnJAHvrS4KIZw1Ge9it87w1mhmW3MjExB5fiQbQ4AFVs1wC6no71oYZJJRvYVwF
PUJxaBKgbygbaqnuElMC68JnGmLSju9suvZuVuVPt5L02erONycpecW42J7xq9VQLJa91Y+s/abx
QocVVwuR0uZWeB/46TNSPg7laRV7Q6XFj2Zyt8R7zT8vPNZdfHYScJS8XaspMvW8Rh3QfUDkeURI
u9xzd9w7VU3dYVmNEceVFXKiYzevrDqEP7nN0/aOgYqdaA7+iXEY1cWY8/eRenBu06ZanHlc8ySa
mBguBBKPtajdTVvkZqDH2NxYqfkK9FGkb707OotQNza00J0oTM3H5ZhvikGox6HohoNojJ/dCs0F
QAaEofRNX7ML4Lo4xNBY3ec9v8YGOAbMRwIrZTn5rAfpF26yISgoRTxOZo6RnIawoqnOie28NC41
sNyxyVe2t5XtPEe1pm6TCc2jHPDAtxa0MEkgxVdcSfNcNnytTUsd13BegGDTj4utCF8fSgOzlm7U
fqVg+Z+GlB8Pk71tCJ+CPk5lS413Keb2cC1aynTn5TDxSfWJOREPkgNnJPSfgEvg5+jkn5lj7V2z
u5+pL4S4uGCz6bojR/RLG0O4MuUcMm7xTgaV7Q+jwPNMm/sFBV3fuiDPbG/lwWvCpexb7WHJFeI9
uBZGuyD7o9VUB6dr/dqRaWbpNU1upANq5ux8AF278BNh9C7sienLnfyETvFggEUEuXCDs4JBNc5Y
dRO+JaFVf9ZD413zROEX6VrbbuqIyc0GllnNvHdWj/1Dq+kI+mo0CMthNdfjKOeyrJCmwxTDkJM/
wer5crXuIlb9WLj2N9xuoKW/EeHZysH9ifeyZdTNlrDW1twngBV0eU2uoc2DtRt/YuDAJKwUHym5
xbC78bNFi51WJ5ZHzhi9ZM29JKhr9IBUw6DOqfWRN/l9n3JA+0L29uy3quncVXLUDwr3+pZuuhIE
7shgPhKd4C/xJKc1sqJEre3CWhANCFIsJlNnH9tKO2IbwZA5szmZi1JGKDnU2JQkK4gyOPDFtKWT
J2oZ+q0p9BI+nW32+6zsoIhzqg3kRLTeQmBPu5RiPG7lw5MCmVLQIy+UJcKmNfW+Aae+OdrMCQvH
BxwItvGe1ukbIL+LFZPNYOG/qCdJQvlTFLNTDKeYPTCqxf/OknL71Vy+VV/iP24G0u9cLjjn0uH/
/vU/gTH/4S+9gTv+8h/hLx39Kr/65eEL3CBf+jtr6fY3/9k//AM8/T84OMEH3LTpf7x+fGzkP8BZ
//Glf0jyjvubxT/l2DZRpr84OV3jN8MiT2NDH/rD4/nHTtKwftMJ9pA6gjFg/kWQN1hXAh2wkIFt
6qVuhJE/X4T73+Pu/x3Mmvz7X3eSJhhrlSIKh3+TYghsBvz53yTvZaYXNe3wDcF/R5tQJgtj8vls
eNsU8kZk1wQD/DrJ3SvGTIg+Os1EF3I0TTCWqcuTzJAahOTMeLVFutw3tl4/jsKOP1gCAiwGiNPC
u1utHRYtwo8er9ExU8YmQKNsZn+aCxsZmkUUbC98CcaJ3Vh6KbSGW2SJJH2Qa1d26M9ZwnMN+VdD
cbLTOVjHnBtiJQFuOt5iRgW9QXepls/3RRqbDEzzqIRqR21NH2Of4BNm1ewqjVRP9+Ms2s3YLDjZ
CT+3/qAD/5UUAB2m1TX23gwPj9tph5m14psKuioevvi/YEXquWhqfiyJSmzctstS/uFy+Z1VPMe1
TcW3PSDbYxK1dhmKnBMaq1r9zPiF76wYhqpdW3idtDWLf6y21XWbAoTiK6ZNh3+X7+zVbC3xWk9q
8eAVdKjGc5beTTKun1rhNneD4MN9xJSeWAHSP1S7OHVcUKNVqcW+qnVc5Okjda8cPEvY2S0vZK7F
KD2qkcVYFPPZ4fq9th9a4rr3cQmCjX71XtUCtBkCNoBOm8hxK8Fa2tnPbdXe8VD07i1oHumJE8ba
CV6/aKQo5cTQ323XNL2hAD09mtORcgLM7s2jpnXuVQFIeskLBiZvcS0YEjCFq7gHfdsU0IORVw4K
Caw94mNzV/QdnLPVrJbQdnLtYOKaYmwppBlklo6vnRUv6p0kXoT1svtkO9m99/DLX1t1MengWDvL
9hH8aI1SKjcERz+QX5gW7zq3wCuXxfQedY4kJPEVdJQ398wlFklpnfJWJjDy3MAeEWa+MWu5dLVr
3qltDSeJ5KImB3PO62wXO92w7rGM6cs2i6Vy0gEXTkhTTgXcFqogHEnDIziTWgWlV8nUygdMB1Zx
SkmN37cuLaqYtWz7udYW85z+zvQzfgH+iMPcaH/2L/RfghESDiA9eNONCvgLEbj8wgV2N3Kg8gsi
SKAaoGDxCy7ISlBCGnQd140SGlYgEMYNgudh+IUmLLsbplBvBYBCqhx5gNW8fd6wOSuPC3Odrxfx
2amq8ZiNkA9TEIjxjYXIoIWjKf+dkaj/TkxMKtVhsXIjKVqGmgHLvll3b5zF+EZcVG/sxcHg0khQ
ZHrJBh0dx0ubM2TpLhTt8JBL+I1Z2eJ+dXJdY4DgPfRi28z1Oz7eCmIPBMim7wFiSFh0LegfGJFY
b/EQ3riRyqALEJI138Nuoa1CEvPXZbBQo3WkBznfk8dB4PFq2lDc05ALPIajJnzPbeYDHTgydNhl
hyb2VEaAeUsMQ/nBZiHsKBT3sSFtZ1cj6ZHp2mbBBHAhuPcIAB1KRDJt8axbL1rfo7NKiUl6kc3d
5KoPbBH0zdiv/NoEhIDERCEaS57ELrzDCIqaL3KrPqp1K77yxbmoqx6/k9eZdvPUlY+1Pbp3+dgI
nyT0ijNMoN3J2Ii6G89wylLMvPZ6yTqXeLWpDn6KgTLCSgddmMoyXyvoeoUg0bRARdf3hkv1bbK9
Q9Y6D1MRMzKlow+goN/SF9tHua2o576PpztbcC/PRPPpcdpuuRq5YRYvcQQrMffr2MKfyJ18tzZN
Rt35qNyiexqeeSi6kjbaJtNFkFBbgjACOhbXInetoelfgTxMO7VKhuccqiFvjEnZEpj8ySWr3C7w
acOhn6CEa3r8gfCHh2O+tR7YOU3OiKK6upd2MxU7ozKtYw2iP/K8Hmd2mxAwo7HbPLhkFf1ZUZyr
bFM0+ZVHU14JmtEss+JdYa8Os0ZX12jna5aHbpcND3jh4hevs/jIWhXFLA2KILNw94lI3RSISlnx
1iIyRpocWRBluhtVYvC2Ddme9xY3yKvXJwpFDyRmGrayF9x2zXHppn5XGZV7NfiDs7Bn5U64yYsD
xlH1MfXIiFWhfelBDbD6nYdCO1hznpy8onK9Da7XDsZzxt660I2GxYydrYE5VZjFgTbQCq4ZF8qH
ubFW6dwzxN2qJZvY3TqtU3BRTUqQqIncdIpUXoZWFa+842qWaHJqjypJAjvOm+u8DurFoMM8cGFg
0FXO28CcInXWBauLlD5dILWbUZgKS1sn/zKEWX1B5r35e41bOfkQT8zZ4OwONUkVCqSXzgpsFqHP
DXGJh9QriNwBCQtbr3NPXax/KJ78mWV18kZIAF1xwSkjTOu5Ni0FDrAofNz442bUOOfWpYufyX1u
ZyP/iG2JYNpZW4KhA+0B6+gb2fK2jItHIXSjB45DBAFj8WY01H1BQDMkPdV+JcScgP4rTUDfar4b
dVk3iICLyYYz1u5L2K1hIabiWmv2pU6G+lStvQwrAlzoF/hAB39KcQ2HQqvWS7IMcQhq7Ad53ycE
AK5S3C8yAgGbyRhJDyNPBTizYDRxt4YHa3W3ywwizmAil6GPGWFKJeg3vSieFN1uAgPYwwdMM1Cc
met89Vr/IEftJ8AXvIgsVTzFea9hhwedBT1/LlTn4C3xempV9GjHgJuSrNgKPHmY6iLm7GzbEFAa
NuxkJLc8L9Ue/8TeunVK5bb2nE1LwY6oo8Qgs2+NOMIjrn1b0alUOY9le2iG+dFcU0F3e0pX9XiD
3uTrDyDYpj8YsnmM3XlE1F95rePKWAJsQGNoMfuCARdVRLyw2vSK+z1O9DfMmvG72lnGHS0q0GRd
69ppA+8r63ulV+zBVykIL2Ttkahnc5Sd/uVUk8+94AeoVUZGQqItTSFi2rltzChutmaYdWj8o2un
W24szoNGdoAupCmPVG6PdzTQx/e4ew89v3Qma3D1bMcWFvHo9bxFNTfBYDeTMtFy7WK0+fNctPZD
PKdy21JRhrkNt8WDTGXjs8rcOLjMLRvKkskj/aR0wg6Evb4M4Plvl03G5rvGGRIf9f2otw26UbLr
9KrcpIp6R6n83Vqy+ksHAaCfRXhbffQllWKrmJ8mIe9bbbgbWOdyW8OpYa/wQAYceEQgC+6AMiH1
wMfccvF4g7fILLRJzDunOnfdk111NWYBNsOLAzAIVPRKBrQufq+x/Xd0738a/Gz9lmn7x4Pf65cY
/g8WkIRJ5y9WLOP3r/xz7nN+I7pngwsFacacdgvS/QGwc0HRWXBo4P7+8qXe0n1/ulEJ8rFFVDFI
eUS37Rvj9E83qvPbrawQs6oN+xETtPevTH7AMv5u8oOL6MAdvjF5tV9usb9Ofsli0vaWU2ovaDk/
Ei+yMDpwPTxijDFR1QfwA4U0tAehKRvKm4EkZTNyu6pNuyLtFYLbOKCink7nR8/l73hAa17IzJRb
AJQ31hBbMggxsMCkXQ0FO/PU2ouY7W4kcxkDflcgMoCTs0rWHIVlB6O3FAGdJPOui81D7RaSgWtJ
ethibvLMgcB9eLRuyRM7B8E9vZCCiCFBx2J5Xodx5eNIJIFlMx5+M5fXhMXYYWhqpjTAX1M4cFcY
fYAS3YNFA8iJL+FS2asOaf5GuWZxm4sAhW7a9QaI+nVa6s0sDPV17fvxmBvq8gR6yIiWXqT3OosD
Tvz19pPjAhChXtkAyCkIjGznZiNPp6V6TFLLinRjbjlW+GOCH9oRQsAz9wxrk7jDeHbNJXLHcvAV
QsRBwt0et3pmDo8FrtV7/J2A10wmi01j96YGW1/yE5eusmJ1ib2N64yQ3ln2beylKwO+5wJ9bYDW
0LBk1+FPYHAxXmVRtDuNAc4hsLHVZHqX0Fc3BDoLmDJw4CyhB08mGalkNU8Dy2WaIWpIFq7N+iCu
SPRN9fBsiiXPN6AKtFBhMeGb+WJw8Iva4vdhydPq6rshV9+5qGNI5mcJi3h4ietFPXhT/7wUi8ko
qNYfNzbpQUvxXFSLmwZWgVNGG6ygzJPkQZhw+oPRacoznP7uUtZ4o3mVq9TZtFVjU9sn7PvCINup
QER8j/tYvy5dk4cWEvZpWdsvdqcJ+Y5ltcO4yxKsf7k4zB5U8NymB8DVZmZXnp2lZseBrJX4qhnD
G/my2rcGp9hzwMasCga1HK8zlX3dt55tNkGOjqsMk8TVrlrrmCed8VhAJglAgcmTJUSHCWCseMkm
bDlnBqyPiTXkRWl1JdQn9cusqw9nmrisI5t3MIpMSYEdYj/3dNTUql/cdyL38mlVbo+iMS5Dm0ij
9NdKyopot7TyCGdhXfplPU0fabI2aqAt6CAYtDqC7sWNdbLyWw4th1aIrBajCo51xXFG9vzUdvBz
uOgt8XVs9fvJ0t5X4b2raILYebywd9QKm4KdQecy2Sn32xHJeasmxGOpXXmC+/yl6pJFD57qNmS7
o+4sRgL3Li0JMBKBoYQvtfVdwsn4wL9AkYch0ovosiM+/YnKdfxNvJnNdPZlIib9LDyxJls3psGH
NUT7XmUKQzO+QZxTKqFFRcb3XKibTd8V7XkZjTEQt4StVL0tg3+6J4k7dlediiIiKGyVCevIJT8W
BrWEYSZaOFmz2lhnYRlx6BhNuk9ZPoddiyHBdhQl0NjuvoIzXKzNsGJNdZRdMoh0W4BPA5inK5EV
M+p46jJF9Y1Dk9Aj/wZFEjQPE84R3l9k1oD7bqVccoODAlt1n1vXlGqKsLW53dq4z/GAFUC5gPiR
5zVoHsVxvR0h5vmjViVn9lfg/WW+rk8d2L+9Nbj9eeZ+QzFNkMryKNUiCaoS4/gmSxo3xB9bRXl7
tJf5DQ3DDppe6PuZi3Jo8beOLBqas1YaXYY4rzAyUG6rq4HFRO3sC4ZNTqq+uxpebzxRrIdHxqZC
PrU04k9Luy7bWIkbh36JonhHNJf0pTlAEE28dxwQH2DP8k06SnysluP1kY5kiZQ0Xso1WX7KFLkw
HR0nSq2ELTT8AbmdY/Gd5BVDvMOcsElt2I6NrhJcrJbSb5obhbKUHzxY7AjHJQ6ftSMGeAP6r+Ry
psn24UMM33VMqWXomI44AQH0ojHRHhPHdneGUoH8VZ0WbKSbb8FFVJuU9JhoXXWj8YANQRguXC6V
ccetSd2ry013o8Nvb0/mjPLkqkd7oGSDJ7YbiVbV0c81DzKyw8ZaL7GjcV1zROJsp9bDrBn32U8Q
zEy8Czr7pmo5eyeNtKpn6N2+8xghNnlC9lGdjfse5ijSpI7ljY/oOW2T7JJxxfQLKm98wMdeYOmZ
doAtEUeT7I5zVXWkQGbxw2r6mTx7S5dEWVJjaxgUqpFG2ver9+l6Q7VPrP5H54Hok8X0WVUQXVRt
0XCr8LjR+nTv9iLZyak0gip2L6MWPwww1i5GpdcbV47WdaK8jt2CYOTJH6QqlOuU5vczr+shni2d
T2N5SZxqjWa74DY7k+ZgRYfcG1ksyQOTMi2oJqMc/N6cl2cg/stmkryuD53Ein2AJ7OwsqNKpgl1
npzcYbPZoARMNRYEOjrIFhXKnbuqIa2f7fpYgWpR3iahz0uQOY67ogQK3aeyviakggmvLM3QGTRt
2eE4fcRS67AEGleuMoL8/2UstJ63lYXkpoOaaTYqtq+vBbuMxaJt7e70Ricm3VLX9Wq0cn7FBjEf
nAFXDgYEKlcXZRpweTmz7WtLMR5Uu5g4+v+TvTNbrhPZtugXcQISSOB1952abbXWCyHJMn2ftF9/
B666J2zJR751nu9DOaoqbKc2G5Jca805ZppzDbpQwZHUJ3jU7JjoweQzCK0YdGuLAA6Vkbmw6Qp+
cac2OmQ6syNAY2tK5n4zCjf4xsRG2zaqt6+b0a3Q01bGxpwF6IssZ3tNKpMLREdn2IR6ENxbCFVW
TpwhEoYYw6EjM61dVE+oRfSJAqYvWqOn3DOnHm1daTIhbLNwrQRTP+S5Y+vR4Yk7fWNT/qI1HEOX
6ZnTYnpMiB4bUYiSIuM2XbvXw7E9ImbR9lpVSQ5+2I4S+seWd2XYmlTLQk1VtKHQJVTMBVq7Cs1W
Ettb6V8bEpYI7oj1+OyGdfWF8KQeM7gckS7RBkV66KN6ZRqxm4xwQO2dDB2pl2PtzEirUT2knuet
fEBRpyyeQ1rRjI6PkxlZG9nYCCF8CLMRATgwKXOgilUS+SgFzG5HvAQRK1oE+AZZWnZpjZJ8Pk5A
FTWoRINuRZb+QP8kXgalDjsraE03QRNg5ShsEqXTOlPqkc17oi3UyCPxaC+WgxWQQkunf855C+BF
Ai934dVJiCQcMTiSbVsslZJIli0ZZld51bikeSVhu2ZqfFHaPU2rPlOnvmWQK0MXd3duUhM3ad0m
axR5syqLjoTHl0b4B1qfVZpb4zfyuMMnjzP3nRilc/StMJfLOS4Ehw9HsxVyzcC7yKA5LykFH1Vm
Ng9k5BKGFdjWBqZDsBSDre9rMU6MLONYfjUJ2uqXjYsxPDIRA2Sp8C5SeJRvAuApYYWo2dlPo0PE
sHw9wjB+7DqMCyAmM8ffkFYSuitF1xKeV0YAVa7QnxqFSa3cg0AiIQH/BrMjbwDLaw9dd5ycrqf/
NquiHZCj8J0HsBUoeQoSl57pmKFzYjKLVi4q6NaXRlmvK9GBxCmGCLWIqtaQe5DYdrrzTeRiOJWE
11y61VTelDP4bcl+Hn+HAtbcermePgaYEoKVPcbeoRgD/xA5KUKZ0q82DvfrUa8CCWJT0bHXy2Iv
Jp0FJqIbDMcq1yMkBM7+MKFs228Js1IgJJI0yze9LO0tWav5ftA5i5dMSW5RsZsbTa/XqqxirG01
iK046y5jECpHNgmM0FnIw+J0MwiTnc9M8MGHWoXLZYYdjxYijWXS4e0oMgQxCXqmYxlxRkkzveIA
BXorTKQ9ofoIezogrfzeYTL9JrMhdJdl6g0X+DsGc9PXVrH5UdT+f/3/h/qf0BUP4+Z/rv+vkvSZ
Y9svpf/ff+jv0t+z/gVMkntPmAZeTyA+/y79/4qVkBSAjsD9hGL236W/OWdH/DQL/t+y3wSCzziG
0BFLzH/un+VG2MavZT/hFUwshecRxEO/2JjxmT8PfOsucfNBGtXBom+2MlGjqrBTALqVe7bDPCz2
toe/csHxdyLToSYb/I78Q6xFjhS0BAathhPNKcyL/C2NZrIEQcKlRxexe3ytZA5Yso6cr/Yk80No
BLh4+lisPI3AmgoUYXaAigymNfGAhDHDPcVlpeFDDcvigmekJGp8NFDd0OsNplAglccj5H3tohGN
LShNwoJUNbIv9QNphSPDc7jd82BSFGRfmD9c515QutFzN5vR2x++9KIu8GqWMwjoRD5ZqBgg8YyR
RK4nEcdXHEau2V+moQV2aQMvdyovCwhO9HGHpnaWTj4SH76DKW3WwxpVoA7JPSecA7IhTDO0UKuk
hdt46QpM6P3CT7mevKbGrCXpy7c9vacaZsK+NELf0F/7Pm36aZ2Ekc1Jk2gxmzlXHhcIjLMWpSX0
nZYSeMFYASnNoDwLAnLoTpUFCj0urYkpcxegFa3R6YROghqwLab4G5l6Y2MnS5UFow1ZA9w6jU2r
C7YiGfz60smUtteR417rUBwXE4pbVC0W+3IT5vtQ07ptgCz7hrMM5wJkOhNd+bw/Gyl+CumV4zPM
SgDoJAozohoZ4eGw33RulpyYypjbglkBKlPS6ZK8q9SiygtJNzlt9243YNZHH5tlOQ1wGQZXtMhQ
0IfpsJJWkKwsxaktpue6wy7hn+usz5hfaAoojs9watK68iqN5R16reBskil4jTLLOYPP675i7B1W
4KBQ1pbhcOZ+KAj+LKJ7GMb+dSqKEeJeqYll32IR8YlrXKGRci49L/HvQ1A+uyGU2pVGpJBaQEih
oHBq8+RLP8UXSK9/ZYDbHO/LWVxKJK68q6SR3zATZPSGXikgPTFG7LaEvOkMy4KQpn1e0x5ceOhk
OYHnat8zZN/2aRLcm2VhHr0JViGEJru/RbSDSZqXsh+vWlCw343e4tSFjxikEOGg+Rrx0gQyQ9jX
dcRQvu7t2xjieBO3lglIcnBOBgnLwSKOpjSnImm7K6KsxRHSQrGzLCo3FTOGWLRpU5/DVOb3NZKl
bYcQ76UX4YNRwfJRqese+Kaz9Vgi2h4pmS4mQrrPPtKOA2LH+jYwzOmxNacMTW0/iNe4qPWjNuWE
RFaV6Rz6dPA2Vly+EVPg7wyblytDGZLXGCTdMBdqH3UZpw8jk7gHs1fRTNJ1k4eKvBqUiDxhUlP1
VndA4KGrVZuohO5aIBHL3CjdQueEWeLl9qEfkCzS3SHYGZ2qp4FsiRjb2QTQLKD6Rte5Hw9Q18uh
XsKZMLmLUVeGwMSonJXWrPCdjOuib6Gn+JAxuS4KlmM6u150hH5Nfyh0L19BgBT3lqOZdOvru2iq
b+JSc74NNmRgzoOdTi5cj2kWB/4U3+JEt44ZIJWTrmiFSIbOKycK9p7VOBeM2Csejba5mcBhrggy
Ll5lq6N/7Kfi2vS96aWakWALA284h3tGdkEcWHdBiHlHVshiF31WocebvODCEkb7VaGayyFOLglg
R5KcGMa0jIf6QCsoeG7MMHpLMcwsm6460a/p5zPasKJchyVJ0B2VskOc4tD340kMlP0WIj/E3Urg
10ksxicGEcubujA0ghN1tzgnMe2tZakMAvZaEiK7JiIWG3uqTp2f9fGwE6EavhS9RQBdEvTmDaNC
9yXpM4bXbdSSBuzOIbqcwMcvluYTp0lU5TNSuuLoSb9GDK4M9rlWhycQ4AhGYeiGlC69RXrqnDw8
GtSmDnmd44KzO/m5JgmTNEvDfZG50FvK0WBYA4/ksomahFvULpZKH14xXuRfjF7O5AC/WfKXkqIY
wwkn9tPbqsoaTugJcGrgsn+1itr+XmjWN/Bz4mQ4BGksx4ohbOrF64qkOB5ycJOwT90Lz0zQdegY
uBbx9BrOI8BKT5kaDcNdodc3KPf0pUvtzQwd9VOEtGETMS/Y6tHkMRSrC063Ah4nWpdmF6B8SpMu
QNIZ+as6rw0CjWxrG1Nmb3jeX+Mpd79UAsN/iJz/NnAMdpCwLg99nEBpr307vbALYh/sJu/gc+vB
DlYdFj+Z4U+0oGKduXOzVa57/XVEEOK3akB/shClkXLssdz7QNJ45yckrwEOK5VzaZeUPHZ2nfka
HhExFnsjV5TgjT6sqOSjE3NnZyHzvNiqdmjR5wzqq6iJEEndgqG7kzypxniJK5xBdIenE35EZtSy
6cNryyUBJW+KZEWuoViO5tB8N8wuWbc0NG9i4KnrziLcuQio0yxilDFQa/5NhJDjUuqO2vaeWfFT
ANwlm8E01vHEXH5BKAgOvjrU9j3ZuxG+HjvHdEqj+wnKGkP43k2+4U+mwpkY+LLtPYVu+lYnUbOH
3zRnGCdkItj8m09jazHattwxFKZZRMbiqosQpBJrbpxg28avXuzCcUpDDcVBDlS18dNzrFKTINs4
2pQqrvYtB5J1S7zLzrSKmXfHyUvrC3ubiBC5TVag+00HaIf4r7WVTrwrGmR656bT5K/K7iOsrWQ0
twHmnjGUu74z8ezZF5OFui63MmrzEvVVYdivlV6eW3h9THqRagPJRkSjM78xtUcjwowQhoR3RNAX
FzKlzEn04tIp67Mzu6oapFw9mgkdHOlKD/MvLnz+A5KkYAO2BMefxzxZRrkAxxYemAUjabHSCzPT
NBQVQ79NZevtrDGmj2BmZy3Jr1GAhhuV4Xmb8LYskcqdva41VkmUpPQ+sB6oqcxXFt1MxK4teQOd
iTVBc8wrDfk57WRcz8oS0Q6VLsnRtvFW+VJbU99li4hgXTpIFGbEWWCcICDw3AvDe42ykVBYjdsP
68lOQl05Sw2XgqeQ+3b2jEfyynY/ZLVH4lCgLYJocg+ZGs9pZD8BQrz7/1rq/4K0oJ1qfSqivSBC
9e1nhM/ff+LvQkrKf3mmtFHG0zom+PGnQsox/qW7uoPacGb2/MJCdf7FuZt3F0lPyDsEQV//O0K1
yPRj3mkTcWX8mKE6/2SE+mGAOqtbdP4eD6yqhLbxayU1egx9FdlxO0wHo8ctybDq6qfK8m+97ucJ
YKSfUfsZBJqhjDXeLeH3baoFdEoBV5tIx91ZO8NEjkv67/r1v1hl/qA/aYBr3xsGO2QVJ39qtKdi
eFP2XyDg/5h0+/Fa/fpB3qGPQBRYOdlVRJlN7DXnETPK9PL5p5j/il8DvoSnA1UiRdczXOG8W0IO
qcg7DdNOz2tl0WlesIwAAdE/39qhlf0hIfXDB3Ln1X5gUdBuyzno8edr5gz2oOzCqXH6BvSSG36J
aBOv06BMV59/sN8tBUiFUElUrrb1Pg1Wb2Q5iMHgg4VucDvEFigQJpAXuuqSv3T8//Fr+phaRkSl
cGZZOdQXJAi/fiojsWFz03be5fijTkmqkp3EVQSnexpANQ3Zlun0+E/vDS7l3IowgdBQ871fFOaR
IbQCLt2YcBWFxS8SfObC1/jl80v5IeZuXorgEMAd8MAo5n/9fEyMy6ksNVR6Y4jPKPUBwmmVG+8J
DBhgGdfVNWdIZqjpFF606TD8Yf35rnh/j6LpZ9sit4St6d1dMwZWSZpS0OzcTGPWlPMBZdXfff4h
5w/xfhFTzLwewGU6vcZfP+RgYEBWHvFDSlXG1ulD8CmBY/qXqdAhPwEEQyvrDeuipoX7+dK/u39M
gNVCR/Exa1t+XZqc0sEIhEmyB6y8dWnaippUw5bkaDrMdxM1xGIMkdN9vixdtI9Pv4GYhQ8reCkY
xvvA4hmEGQdzlrWt5fUrkT84eCO9F2unZ9ex/ST9AsrRP+gpTmQaG+AsG5OvICbjaBy6fhuVdX0v
QlR9y2hq4lVNiKmws86mZCI2wQNPvGE8CY1M4YYFEcw5lDk4+v+sjcHruOSXx058bCQJjW5RPmVu
uUKv1azTwuh2bVwvbXjG+kLzDEYlJBVcpCWCx6RicigjaiBZE+UR6qlzxNwrv2qZQ6peaI/hhV5p
8pgG6bicwGisQ83uyCHLWm5UkixWU5u0p9bDbgt5OV2FJWfp2Klepcicgx9l5trVGCo0zpRtLcHE
NBHqbshH69z7HLm01knXhVnHeyujoE1bw9o0CXuog1nrwtUpLWITJhCbUPfFRFMAW9tVJ2xUlNAc
6ccF0AXjgqA2XoVYq5YBctqzH3f9K1PJ8dxNJkHf0h+4DbqY9aLprYce+Qjhugbj5qXTneylba76
yXir6wFBr91Y6rtGYRYSTJuqe09EbsjYUVnnjkkAyEcuMIPoi4IKHaiNQiEuRyREWekrlB2+SYql
FWRr3yZmhV6GQTggwg5QTbF2SV39pgiHWfSjmolNw501iTcv9+yvg7BR9bVaBERviJkOV1ySOuRB
ynvrbULTTCBjX01AQNkx4pShIdCISd23On9fNvBzYLBIDplnN/fRfOvj5HaOmdsyCsp6n8lSbWxb
qp9zn4p4H+SoGUhNqDc9gafbAsgaPQXY29B1R5+IwFEneSx1g4M9WoKZmWQBMc2xXTH1T+YmOyjg
HRlvU3tDEje/ueYsjkk3gl8VjIw8Uz85uOy9C+If2nXnedaV63E5gWcZPoqTUqwwpziXiuyaeB8L
CW4urSISRxkH4UqsfXQcOO7PYxCBboc3wfwDzeQVPsF4GxIiszWs2n9BbW563CWafyl6Dz9jEjoO
mgEjbxex71tXY1iLFZ5CucSjaR3AE1enCtvLF0bk3Z72orz2NZOZaBma1w6KiFNv2feoYvGnOyFV
72B3+q4NKyngFSk6BaAOhiUdXP9FDTMeuewRpJp0pbcF483vVpy437WA6OFGa8AQM8d/CbEgrYOW
TirKM1dfa+i6F+Ssz9fD1xO5MqYBjFbDlWy6IV2HzAp3ZP6MOzTa4pQGgXWr09Mi/8HFD2RqtrF1
nbzeop7qH13hd0/o5cOznlU6RaNI5VwSR0ugXJ0JPslwX42kUYeK4uWyNYf+uTbNHANv4F0NxmTe
pp6Chdg0AL6HCrdUL+AeUhRPm6Cs3es4qvNnIPj9GTfUcD0AWbockB2d8NWPF6Qg2cekNPOtUdnd
EmCjvEGxxtBuGqdd1WtuR/SaYIHKmDevVPjqXE+4ORaT7icwsqW0VzTDcSv7vQ5OVaJqCdMivKFF
GOOQkM3O6NiEEi1rttwa9mogwJYpatlsmU0F2aopCW/lQGmtCcqriEQiWHBBklJ4O4nMDxYBYjes
jX4I18gD5i6cfDrw0wa3gtD5A33l6mjHSCRS20cMHctcjxd2Fnt7JI32pmCQuYKI7u3txis2Ci/a
utQDbVuHSUQ7QZrcE8i+gThBS14zWa73GsoFPga+iY0f+tra8Vuf7Csd0kTnK67DUHDAEdAbr3MO
AS/gDckOIGjmnBaWuw3JB1oqdoGnKPIIZUHUslMi7t4cHSEAlnn7KHIj3/ZFRKfa1eLyuQEI/qKc
fKZfMin53nhtSgjr0F95hg5aZf7tIpc2gA2cn+MQ4ESebKe/6qd4wDUwQoVyk2Jccw9PXF1Fgw73
FF7neUnsWwlHh8bCzz8iRAT9ouZAAtU8OIPCpGqH/FarNjVc9XK8yMsgXmKYEV+sfPC/xlZY3HdR
BvvZa/Mt+Bt/jaRP512tE8sKLnypDy1BU0X77Hqm2rtIQAgMaWN75foJBOR+BuQSg3LpKVhTixzq
w7oGd3KBOae7MLSZEjIaxbAD6QUg2i0N3MfgTAKcu112iBtjSBZOIRUNI/ROMOiQyy30QU47L0rk
jTE0+qNquukcWQ1fXUkDeGmXBDk6vcT/AdCDZWFa+4cBzQKGKvr6hVNpt2Uk+36hIZtau+YEwdgx
a0LLzPCbZ/C7E0YIN1kt7aNvFCRxyqZZwXHp5qdfc7cUokBt8Mzd9x5z7Dyv5I1XzQ0Hq0ZVplS+
DRKYLvX8skOjgP46dobrHhXZ2jQ6j4xfjIEw3oZrsx6tZyOr0nVecoPTWEvIzPCjpaMT35xZev4W
8w7fC6b5t02CupwbKbjG/BRcqbj1bnJmyUtpodWP6jLfujBCHxW1KDSHSPintM85ijdZjpbf14Zr
RabGedL07q3Lfe0OmKC/nBRSlpWryb+/p0QN/vcRedt6sEw8H1ZpXNpRqqHqS9hkzGQ8xKlo15o9
RF/ztsH1WXQDM+7WfjDb0Xroas16iO1yvORNBe+1CrXVGEXaSiutcOfAdJ0TX+svRZjla/RV2VpL
TIim81VXdhauisaFZ53oG52OIS++Jj7S/zVQpgEKz9upXxbciBs67PrRqaCY5bOXLhsVWfIVcJuB
Nh4PMWbMQyvG9Mp3jWBvZCHGpx/38uQa09nTLChZNCeOkxsNl3TRZpqqQ/idpTryiSG3XulVnO0R
zslHz/e7rfJ1y164ES9DfbL4+qdqukiaYkKj33iE/XpmttTHJGQLNIwvoRa9MBAaLtkUxr0o/fyK
IAPkSYXdBgtGJ+O9PhS2vcgRnoLJGen6GQl+SQ9QQJs48ZWZhNqmNUUCTS9DSdpPw7UBBAkHXTlc
VU7Dqxtuhdo6mL9MZHWZk6yEURMLTVirt+bd1O3pdqL28a2mvEAtB3QW8Hxx2xK6t2nZcDgD5U5z
NCyhrqqAiWrdSsaqYToxjjAAavs/fP14KZDR5Npto+tFvXSzjhOzZeIppau61IOGR1PZ4Begf4C1
crsK2U3Z5Vtl5Om93nI7ZeXEsdqLjBc9QNdmZRUzlr7XX0bPFS1KscKEJ9QAAWp4MCMU84dp6Kdz
nTjOAYHYuHbVWO/dURCeZI5dCejHk92wUB1OUXrE5nTWYdSFC81M0e/5/MctQxxo+Z4fdqeWkI3l
bCq9pg0MT7eYmD81RmxtI92c9gw75bavou38ia6ccBDLybPDS1y4uJ7aKLshCYQ+sxvn66n80cot
YGKaNjzDMZ9BiyKvbszOHFOijrVj4HfXbYk+tbAqsjhi7c2tlLMxLAIAWphSSGr8Ex8jQS5fsHPa
QVNvXLfuCfQKxNb3ow6ooK/gFtt1S8ae7qw5IYaHcrIJX8NILcoIaUgjs1cn116byb7Cn2VuxNAT
Am0a1d4NHQHKILrtixAqqAsLjN0KQoLWLQ0dH29AoMyGmdsjcd/1UsVzLHGEB2gFojlYJCjNVrrL
ODi3cdekDtgEEElA0BatkBY7dn4xlP5FmYcBEpUAhGWU4klDaNVuJ+ZsTwGKwV0yGCmTyXbo1qSS
FTclhFTIVIGOBSoT4TGMZXkN87h81ALQabzVYe+h7n0tO0fOgWXWwJwA/HrbjdNBRB4ES1iHOy0k
CGRVBJXFkKCeruNA1jeIJZN1l7XOuByG2Y8Gwn49wBHFOhTiC/KmeAOojm6cnkaHIGaIsDAU3Kh6
yo4Gs+4dSjfbq1d9EZiostx2SJJjk79wvDe+khLnXhheiw6sFnZx7qoYphF5QP21PzH2UCP2wljD
I6XARK9ElpEjkxDdjCKh5ltcDb79YoUWxKAunEbiCFV8zm1FADIJaF9lzfkKxFAoLkfUml/R3DkH
xFL5gz86RD9XeWve6/MbUhoZgAtY/rshz9tjGLnWRYj98AG1lb0bVNUfUjvojr02Jq/4HHAKhQZf
LsACdNJOmX3LGkdfdtKwnpsmLgSPSOkcjERYJzzRdFc0CuzF2OVgVaIGmeioKevOzHEwJ75tEJsN
O+ey0Ma3pHPcR1E4+Vr3JhfedzohH0xjhOkMxDjjTbwKQwLvFq029CtJVsQxjtN4F5ddShyUw5Ao
5W17GKkqVkVoTrBJ3FVARtGqibJbzN+PQ45SImCXX9CzdVe5h2g0McoHohjNVSJTuhfwC6oWdpcH
ZNOT2S0zrOKkplTsmXlxlFoH2egHTNGS0m21nUn0dLajXJLa26jStlz0tb03WuneKw02C3Wnu6WK
ARKrRf5damqK/AsnZVpRx8+DYRZ3cZVUj2VbDs621OzRWES4CJJtV2DhXyQJRxqys/MzMqA+R30Y
DU8oZQRmWHwNB/yGb8yYepzL7pza7eZHk5Pta14Stzz6TrMir+5yKmAC4RXX0q1KHBJ7+KpOSVcy
jvZQpl/SCAwuGWvDsLEgtK5d164uIImidqxjAUjW+aZy7P8t7zQPFy5xhsjlpoNXYDBLdJoMVpCG
90PdmLy4GHahu/fPTWkWL7TBnixyIZ8sTM1TKxpr40isZgDgDSI2Jnb2UjPRvbbpDQQDJLAhRoAv
tk7GA1jjZiPDVt9MHUx4mzt+p5FXt2Wy5JxEIkc2l7ol+iPzqE1jEbzAsWwwlugkYphasHGDwbml
1OF9EnjZk585Osk+3gOB1f1RLw2BWIUsqWqo1A2SzW+ECzHfo6n1EgDD3XRJTy5DY47xhedN/bar
Ha5Y4bpbCEqzLdbjopi+84CpxbqNOqLt4pYcblF74QK2ardkhOZtbFJ4FDSIa2qQezbk5GooJ3lA
78oQvFcS8HLuPxdeMpEe1Lu0CcGiwkeaUDijlVwIkkl2Awkfy6Dr8y851nBOuEAVs0ztlTtmZ5+8
3mun0oOVjKW4JBXR/G4EhGIUOPrXNYrog59DYARWG55SaAE3Vhl7Oea/ydfarzHDREJcm23Gdrvu
SpJzJzXoZ1xXcpf2JfJElRTbsTPTG8WOOzO+yrWHKGFL/jdZL7jQB0eXBzMoxq3q66fQy50dji/e
WBwED2ykGnZlrztxlEO7YWXBZRNUCeffIv/ewu3F7aXKF7OKy6+Nq9qKEqAKk5dCj2P9aJStf3T7
WbOiRT03WyNuW6ENsMLQQ3kEUtUB/CjgqsPCxJJub6qcNjLT99q7zMc6vc0zROREkcIaQbQL98rL
bqVoYH0rhpATR5W6MuuDPvWvGKqyA2ywjJG0TZFUdViFjSTewyZg7NsYO02I+MDzbz86mbzPAs7G
lk9CPadCpPiR+9qIqF0VqDNgiPF+Hft+B/Ly2aEEGeLphCADzFgKpd+hTaS1rvFqIfI8WgVcbFmZ
NFIgpVwFvrHroIh/D6VpX9u6Js7N4H2vBku7D3j07oRwmH3bRG9GC68eSJ9z4S8TWFBsdW9o1yKq
8pVUAUA/yNaXnzdCP3ZBES9aOi9oWtyC5Opf+69m48nCiei/khiUHoysu5MedX8gqW49h0b+58v9
bjJhMmzRLYSMrmG+6zQHdaUbmjuyXKPs20pUWyqAYV35jv6HcYsxd44/NLU9W1gcw12gOe87y+SX
/dXUllPbvzY/mvSj334jtgFHeZMaF/SV9K3EO/AcEi+3UxAd/ovuPQGKEhiTKSz3w/TAMdXUB3q9
Awline22oKUX0Cf95xeVr3DuYSMHFT863T9N46zBB4ybMYP5MQ6BFkk/0kNyTp5s+Yfv73fjCAsG
zQz/Nxkxzt/vT0uRL553I0zHXQ99AsVH8STd4unzj/OnNd6NlCJbCQiB3COGUBcTJE3Lzc6fL/Hb
m4P7z+DL4fZwPtwcSDD6Wqh6V/ICuwhaXRxEkdMt7/roEVUjt2TewdOr6bWWZqCT/Gb+abTz8dED
nmTTR+X5Q1z7fgBh2WVraoWHbBvLCURjJXEBJdUp1RCAIDPKV59/6I/XlfUcFzOEsIXhvH/2AKfr
Ljq9apflA7uUHM9OaDh/2E8+PuAmM3RIVPR3SI+Y8yl+vkE8LJlTnaQV2QzBjFHDrV6U3YmAhOgP
t+JvVuJDuGRQoHaegVjvVmoiGDKjW+zY2lANabMN2bkt6/j+88v2m68JJb/QDb4rdi5rnmD9dMvL
MkuwuxGMMkU6ienPmguzNMmXUeUfPl9JfBw2Qtb/aal3w0YKVelnkqXazqN7l1sBOmNHEQ6PBGZd
dfl0N9oMpm2aoGijLVp8el35X4FkgBaZhAIj69AlbKils9qkC5ZZU3Kw3bg8KBwue9CE04Wfchi0
qhxxJ2nzaw5X5LILon4OTpcOl33R0sbCM5wuqbXjBYDY6Q8f1HonKbd+jDJp7us8AEju3k/90jmu
wCNKbTc1oXrwshztYOd+GaWMnrNp5sqnYCPq1P9aD3NkTgLADwbrXkrsqfAZlsYsDhPtXeZzOlKw
8vMi+1L2yE99qsusSIAGJbPXB9MK6tYYyA7WbrzhnXAO6HPb5WAV1o4BV79SyhUEJiTxijreOSXI
ivmCPZDt7NcrL4Dn6gTDyuLt43G1sH8tiP7UXxy/z//w0vo4DbWgyOGvZ6hOfs/7R1RWTaVGWeU7
GuLP1aCeXQiZlqkhti/WJHYX//jNYc1OAXQivKMY/757WsFT5hWu53ynqnC+sJe9SPa9yvef39gf
72uWQSPA3Q3yQP5Ayv30CFn4+FHBe/mOccm5LKOa7piLxvKO49YFpdcSQ9RTUOenz5c1f78uWxFX
lOdXvj8ClFmF+9HOdxn66sdwIA2PXE7tzEhXTzG8epxPQfr4a5V0FRYq2mFam9dM2EW3t5ln2XGv
7U29JT2RCJolrnr8cmREoG7grObFL7bRFYt+oOmVOBOgYAL4tlHnTKCN/BuRWEhHJxtgm4rx9yJc
C9YxPw8omvKN6aZxHbspKXqgnDbIlvj/GTCvsFExWjTQ7pVp/+mr+LhrWgaWEQNHB/NR3Ca/7maR
3thZnnQ5CQHPwHZn3LG+TQywup9f+48vm1/WmePTft41u7LL0gIAwA5Wg77MQ9kuM/JCPl/k49Y8
L+Kw/5NCZMjZGvPzInoFSKUC4bzjZOUuR5sED108FAncl7AZ/6Cs+u1iriANg1eo/kEJIuuSBjQQ
GzpNMltA4sSHXW7odTI1UNEfLt/vNgIAHOjUZl0aU6pfP1k6jqaM6RdA6K3PonEwk/rjA5iaNxWh
UArlH66k8bv7wuH46FkWgiEcHr8uODVlyvUFCRwPaNqjSRgHd6r7veCFsypMLdxZZTWLTD3zS4QV
cjcGjO+wi5AwMmttPSIk7hyG3wwi/QAU2eff9G9/PDZEQxeeQ8XybqPqcYFr5N1mu74q30wvuA9F
d/PDpv5frIPpmpEuEq0PSpim08YQxFy2axoYR2OqnnMMvdju69vPF/ooueEZ5Mvl/Dn/4rx7Dk1S
OW2fLiMOoZ0RNjRz+/xcF/Yhdo2rtKhus9T7i8/zH6Vav7uBf1rSffdIxhNxFQW21FnhvQ3a4s1D
Ihz48lAX3R9Ogebv7l/0e5wEgQdyEny3lupdq5wGB/yEEuOTCsvvPfkES9ITXEy9cbDUSo2AX3Zk
TIrzVE0z5h5kTXuLvIcHkJPhg18RRNwKZnPoN5ioh6q+CSYPnnae4s/1G3cDXMC9d212TfTkDa0B
rYHzmWRg8gvxXe9BaDhowIdSh9fbXiK8K0lFLd4it+vBiJjRus1GcVMyXliEmbD/cNd+vOKm8NAW
IUiFzCqc+Sr99N7zs44UrHrkmBNrzanD+rfnEDfsgpgEwjk2p9/907sKXKAzP8IeKlaelF8XrAqL
fBB4J+SYQGpjhpKtK2LdT9Is1dZ3A3WC/6ffYrgN/nBzfXxATVRqupSgF4l1eX8ar4Ox08JW5jta
1+NjJ3vjqWKGe0tEZvz2jz8koi2KC/qX/PNeEofWgR7S2PJW72omnVAJwGKXBGxrcV7vZZNE7rJB
NANJQDCI+3zx33xO2iQzuMlG8Yh27Ncr7CT/w96ZLEduZFn0X3oPGWbAF72JQIyckkwmmckNjDkQ
M+CYHMPX9wGlqkoG2WSretVmvVGVTEohMLj78+f3nhvBHMdgtW9DeIL1UN5GY4R8K52aDz6e11ey
lz2H4SEY9gSGgZdXoq/bRgyVfM/6cD9N5RCYPtBKHMTW7v17ev2Z0j1gnUHnjKryVZkkW0xGkeoZ
NEZP7JzLYYqVXg2D46L7d3++f7G3bmvhVWFlZYp1TmfyCIRnScw2t+UU1l6TE5QWsEfGuiWMr/3g
Gb51Z9hp2YdS5nLJ0/GA3ovKY5kONPs2trT7evZ/pqN1Gw3uBy2FN2Y83UJu63JrbOFOS+kC99RU
aoirLJljwyg3onJAmOTA9edSgfLGjvX+k3z7ioLOklj07Ke+XM2Wnl8tV6wNdcyEfKwm49ZqsnrV
x5gB4978oJ5+69XRR7Oemwhc8eSLdCiu3I5Qqb3W96yNCp9gdpW4+geXWUqNl407W3d0JK8W6QI8
zJNSRPn6mCT8p/dKM7VbzSvtA1lO2ub9p/fGAszg0qkdWZ1cluGXw4sUorFMU4MAR4uahe7tOk/7
J690r9O6QyTjz2trqj6YJc3XG1/ujYkDGDcWXgDfL68awnkSyFmzvXDI2h1ygnDWpczmC9KytQ1m
rXbVElBgUl/aWbwGgA8gqdW9XTfW0SFHG7Id6HLMk1PfCAhdIP8le/1ll1+T83OG1NX9IszB3UMj
cj749W++GF8svUzDp1A8eTHIjGL8zgxdTpzKTTqJ9KiNnF28/2Le/MqwSSCVF8SznY7ZwgZaUEZV
vi87L19VldrrmXHre91HTYi3PjPhLptfoHu0pF++CsfLrVLWJRPRKC3EaWF8GF193L5/N2/NQC4l
ALsGeuw8u5dXmVPdHGHqZwgCW2iUHsvU6PTdhvryOyivv98Uo4Z3oPPxon3gACcdJL9LXIWIMqMV
HP5cnl2TuNdFE96/f1dvDR6f0e7hsKG6O/2MxzYjSaFi8OB+8j9lC8HKCJ2fHKBW2yZy/B9DLtMD
otT2g6XqrTmPupLamcX3dQ+T4xA9tmyV7fEqX3Wl9jinuPTTO0loI5PMB1d764Oni8mGz6ZR/GrL
l3OPnivbbC8jme0K1/Fwi6Va8P7DJBT89YTHQ/RMliML19LJvCp6cyTerM72fj/od3BIq62GgWgV
psBiOW/3hi/gSKt1X3Xqqp7KjMwbz9rFPjrteZIuYpFUBkYd9pt88NFY9X36UbPaePPJezTMGZkW
qQQnw6UJW90ZioLVZrQ5+uvqR6MTFQ5MAnsSz7/viUNcezLmYLIkFiwbVHsg6u8hRqU1u7I7SmKk
DhwKCbCDGIZFzH28/yDfeI7oVChBPY9QYurDl2Mt9/gNyUi5DV/5p5wN6NESgTTuSlFNj+9f643H
AXOTge0sBhSq7pfXMo1J122/o7QPjZ865wekrOqP7cQO2hNlusEC1H1QYbwx6AzaWK7O1XRu8uQz
UU0+wburuL3U+RonkbY2UeJxNtnMK8uc6i91MyyG0FLt//69GpDOlgMmCsTTmdLWBBJiv632S4ew
dgcaZE1+jcsoWsXACeD0Rx+UNm+9SR4tXX3ToJltn7xJxsrQtXZd7TWdrMnJAKldkjl8PdS0AArg
Dx9c7401hxukhgJvgg/leYT+tlEjYMCOk4pHO6oIR5bd4GaFfBdYqNz/nUsJmCq+a+to6E8WBOnZ
SVeUbNEMUZWfnLwmpMLr3LOkN4wPpq+3vlGLAbXYChcH08k3qpC5ljON/n1b9Lc9217HqW/BiDSw
AOtrAou7v705YgITumk6hkkH+3QAGiPn52Y7l/vZJCdL94abpm8CSVv/gwu9MTFjFYJTZXGQbJti
eZ+/vS85D6g6idTY55FzH43jDtDJ7fsfvWO9npVfXONkuAktJWbK5hqYdIyVnSTy2Dqtc2P2bgiu
BfJBEukDNIeGmD64YV+qofEQAKK/6H0ChQajR+GMqXpd2SOqVvg/G3LRcjhaXXOcbTu+NgUYkHJS
4beQ5uKuaBFcsrsF9aeikDgIH/OVPo6fHIOMBBrPGB9mUSCgLA1gBQsBaqerOhRsoMboKs11qsMq
SVZlhr89Hr14B7h7OuQOsmtlxcWFAsIId07cJlXWrnnC0FU4+mlofnhyj+CYkNVhlpuwjx0MANlw
XtkkSC7pB9v3H+9b36ZYnLrUROxfTg9g4RG2LRZxPhU5H4iBMED62ffAA87YZN13Cdl471/wrSll
sWfgGPTYnZ2uXzI1oqnm6e2TWmiIY8CGEgk4AAggOx1y7SJMff+Kb9wiRx6L21hgxHm1HAl38uHD
W/keyKG9iRvCY0qIPGSMV+09yNV5jw7p+/vXfNZrnGye0N7AejbpXrIWnizTkQYV1vXzYu8Ws1jH
Q+9+tmNDwY+bnDMSxPI7CesgSG0kW886ZT/u8ruinzuYZKnYacOAZPaDH/XGrgdVAmXi0tD2Xi2W
0ejMBI/R7GznED2bRdApqjRr24bNEs3qEkcIuEHmTr4REeiLiSYO8mvQRe//EOuNeX7xhSPHAKRF
Z+5kRtSRRgCWTgp8y6lFL2URNydWPl8jsCydM16Xd+hSJIn4LMjXztl1EgzDOWrSxOrTYA36dppC
/WtsM1LNbta/Mo7KXTzwSWGbyLYoe5wdutxfE4pMutlqY7tpvEEwaAcNuej72K29DQx5D/L+mVll
wICtcryio4kTBYzDfB/7vTjmuvdN76fsg5X8rfunZYYH3VtO6E8rTerzFG6Nxf3n2fg5xp+7H90x
uU9AtnwwwN+6FOpLtAa40emon6xzdKnqulg69qIiAA4M0mLpGWV2FHEe3b//Xp/f2+lXv2wXLZY7
TghO64VSc/N+KBLOTRXE4RU4ZhAm82wbuxAqRlB6uXFmVHr4qRvN4dI0teja7DRwxVYud7LUmz/3
sH8LhXeR/GiqtnrqXoaVPWdv/SvJ7LZCfFq8+6/8H8pAW7qirKP/RAksKWt/pactMW7/+R8X6Icf
f8R9+6vr2t8xDn/9yX9gHMQfzJkuU6fjWJzd/o5xsP5YAtAou30HE71jMdn8A4Vv/sGJCp8Af4zi
my33vzgOxh9sCDi3o8RzF5ux+7/iOHAFhhBzu8PF9NPzbGFNyHGlBsI1yZ/iKmLa9EkJTnzqgd+e
zqc/P+F3cQ5cyWQnwaYLZdcrQQBUz9KeR4Mrmdg20I8/SELQyMOM+w9KqtfjFd2Bu2zvKLpR5y3/
/LeSKuq0cAYTK5HBZT1xZfpVq0jUcev5g2XxjQuheUKqtkxA+quTRsVYFFUzy/3UZk9Znj2FWvKU
8r9/+8lxGcenVcAbf/WO0ISgLXFGuUc2ITYk9dSrlrbomvTyf+PR8a0y69Cmp2F1unvA7lnYWCok
zI2iOR8X8i11sH/elOkHN+W+qkkRalBac9xt0QU5PfD2VAFgR4DwiYchg/g33UzReIcb504q5X+w
Wi6brJeTKhez6I1xnuMKcXoAoRlOxdisQLvXrR94eHr2qU8iTKUlj7pPLluCXXAFFv7vbyO48LPA
8LmEOR1eblP1Zh6Xck9aXvW5R9K7cqBB3qGLsz4YX8sq9OoekaYwK1CDMqpffvUzsRITp2SSljYk
gAKHziY19fDz3/8WaQ798ypLffTb2PIpRZTW51xFjBg/m/FOFUN5LJt/79H9dqWTAofo6hhEGleK
834K3DF9hKKEXu3D4fVaQbkELyIYpsnoOoKDuJf3FPXouG2N3li3MJMdra1WHclU68Gyv9YJOnHN
kiiW09jcOo1wyIH9qIFL7OSrt0dXzvf5OD1hc766DJffnmsVFo5fVLJg2TerQOqK5EKi18ZPs00k
oAhJxzBEY2yxODt7vVlyvnICCyyyv4+K6D8ElxUEFp8O7bqpSkTjcVKsvZRsx4Wus+297GlCCnuI
ZkNdSK8lCV7OrbsyRVWvKsm/MsVhsdGzwVz3LFp7b6yL66kR5n3mmYBRQ5JiVaGmYChGhyRArPrV
hP+SbAk/yLwR13479RDns5LMZ1VH9qHraK73WV5uqEbLz9jU7CNemuFHHbLQGPBSjxh1uEpqV2cD
9O10HXt+XAEHzvXvRCeCm2v5PRp10mMRctOZ6uS2gih2FZkz/CxOqzmKJxcsXRk9SGDsYSSVwdOT
21pHjZ3WvR8AbdXWhc7dzQVzZ4HIfe11pQkLk/ktJutm42LqwD84GgBhZQX1HFHb0S4Uwc7NXJ0Z
esdZfYGHzheFtoaqbN5HsXLOxshIHyK/yu/cgRTourXkt9otzPuQeyecE6PhNwmMfuY3EWexij1J
vrtlTUw3o2tj5tXsJr9rB1zUvtbCDdOS7iHk0eAeq+WV26dPusE77XFR3OMDfhrbIfwMcLs6EOXN
rwfUShQd5fe2yaGrML2IPMYo7443CFXtA4tKR6xSkexUlBPb6bgEwmBzLY9JhJ53RYB8chlZUlyB
Hy2fXAgdlwYkix3haMi7TG3w4Y8uIy9v4RZglPfPwaiB5YQAcs/uGuiCHU9rwu6jW3/GVARvJcke
BBZHgnmHKgAIkBaYKYjhwN+6ZN9BUdPlhdErKQI3DtXXOJSa2JiGAp5ICl0yr1y9bMgITuZ7H/vA
7VhmxZPpxRWx7xHhxyQErADA1Hs7NcRdxeC+tWAspWucDA62LNsBD8SJlMKANhbivOFgBJUbUdQr
sqYyB1IDKXorfHkaXUdX3LV1w7Cz9VlbQ90TNKOFj0VGLi4f/CbxHR36SNEOKdNHgRhjK0rGEQJX
I1olQsFzU+F4MzRCfZ2bOduhiO5oYWiNSTAxLJh5M6fEe5EWEw0AAEGnfudArP1Jbkd1gAc5GQGY
2faL8kh0j1LbOfOmnGl8rPixDaTho6vbyYSvNNGIOuRNOHGUPdSRWR7HEIdiM5INQOzGk+nHgqRj
1zryQ8g7wx4WaFNbD0FcuPElDu5x00f5YufjDUGSzPgLrzf2Gz+AhBV+ThVsdkgqY/yrlCSelpmr
VhMg8vncNvqvsp3UDhUnxljR8yHMg19ioEmeWogF5O/hIWyNfIc991fXE2Ift+PnsiYap1Lf+3gi
DqB0zU0fgjdlNfau455BSRT3SGJDri5U14hNRLD9lqY0iezSy+59Q85nOEi2xUymWjSPEkb6kLUE
jSQEklhdzkfNrDh+inM5BWWfiiuLunZba4z6rM+nQCkZrqwWbMvcMLsVQ6d2BKMVa2lz32aRPiat
5l/5dKQf8xHzt6U6A5nNQMKvHVrHseeLQkQcPvQipFWdE4anaIltnJbY3FXh14JTnMWeoTVwOXH5
aesYVsy14cI1tfX80XGYKJuG+QOb+xJDCwUAVuQUkKoKS9Sxev8aF29zbgwQiiBA8Rn2oql3uV70
QToB3yzMvgrcgUs3VQXGHmPSGjPF8CNGXUnSS4mXsMX9iEhi0yT5FVqZahsPIDDilijbtl5K+8qs
znJD8jENdQzpuDBsJJ88nSQUQ1C4vUFsDLPuECffusw3fukDs5VavhFHn41LQo3ItXXIIVWEWDLH
UcysNK1zQMs42xakwRrfmbl2rJkZsSPoWM1u9SUZeUKzF5bBqHuEJwEl4Wi6Y+bO9abhkNctb5WM
wrUPT/MYzn1x3fbMPVrE7DEIBn2mCp65qPqtlaJEjUqVEAlp6t+F0XdnSnMoiav+ys/afN+6utql
MXqsAqL3RdckV1Ziqa8kyrZX0xh3F2E63+OPHu79bPIDf0IDY8+Gs59FMm/KuC6uYGXBT86+eTV+
28SKn6po8aN0yRfG812jIIyayBagpBT1utMt9M0TgeYsi9GOyf275lT9yvRY9Ja22UFL4vwOp2t5
bEpmHL3wjdtEN+RyqDSgCn+eZEEe0MzjHWzZ/g2rzAUcxLoNKxoYcb9H2GU3uzIWK5P8qGHVtYLI
jCnPmcxS9pk1n0gqirUR6dmhHGqdjCzpLW1UeFfBpGpQ27m0aNAAke50QCQDFFJZmF9a0gmPQ20V
R8D/ulxXfl8frbztg95AWJYHYT1yhHg2DeZYzCw+ecP8V3hDCJR1wAOnZynecTtRRQySVVj41yGe
KP9oqx4YJXGWFtlLbAdoVQHfbrwn4rRiiCEkyf+S5A2ujCQic9n3pLEmt7hpqW4cfVO3I/P65C+N
EDgkXfepdD1sx6mNy584hyil3Rc3NtjN3lAFc0/74Gd6RvbAmH8eUgvssTRcEMjU9zacXG9SxzJP
syCR+nfb7/eSdBTggmR5kckZb02X8cXEoa4dJ9UuDKvU0qDzCqxWtjntGKemtapS4CZ97pPsWHMG
PtbhIwlvGcQtM4OtglIPIIfxlTbceNmzRpMNFMHPKm2z18gUsuZLhmv0IyL4qsfxS6RJ7o2C6lbT
Dsno6P7WiwrmN9tl+rYjqhM2bPawGvDlOYHkhvcZfSJSlSZH7d6v8V/3FpeCGOqeg9ocWcnpLlCi
tgM/12f7mCCdY6/a4qmyMJiuhm5oCQOJbEqrPM95bHFqdJfKpbIwgIxfSYOyKmmKRxau8kh8qR9M
JludNpFlsc6n3jmDZyrOiV1vzjO3FcTIEmy76vrQ2UeLDs0CvFRtbHjynzEb2Y+WS4NyJfjLjvRo
73oKDabbcBo5O0iS9OF5DiyB+vrrYQYp+8Gu6nU/TlBH+OyoBAKvJd3+ZWHeztCa+lbP9zXFROCa
g7rADqR7yO+pmUAzJZfwZQlSNmdqrEzAMmPyc85oTUYJru6P9s2vWvHL76Fhg2wAMdgrSZEXQUQC
PJrvm8KAuzWdNRnry+Alj2Xe34QTS/77X8OrjTofA2e0XMlgb0If9OQB2MopokHme1VTkJbAg1is
KU1K4hLONBs4wPvXe63fXi7oOcsJB6fRr85oy4Ziz3azRS0Is2lhA1RBAtMZohwfVofPjPxavjXX
8YdPz0vwADbF3cXmYGxjI9dggufOIxQMtRuBDn3wRbzaZwuApz4mXp0RwnM5eR6YWgYXlW2yh8Sd
7Bwtqs6kPXw0Bl91LLgKjQr0mbio8Hyc7AchhqvQLatk79pUri66G8RVhA/VplhCbjKQIqCGk8uY
KImv778Ac+kUvOgkCOoDa+n/cE7+2o5GpLbNCf2ATr4donCf25U418JQPBQ9dWlbDc50JTRH3BHU
c5eJqX7SpEPA5KTAx5E4GSfLZNeQgJD3vrWJOkktZ2fNnuJXnKdV2f6sQyPsDvDI2TU+//q/1a/+
H3Si/2ct7f9D/WoLUSgtkv++X333q0HN2/3eqf7rz/zVqYYqbHOiRfQqXzbYsqUd/Vdoq2cR6mJ7
dG5RurI2uFzpH51q54+le4ImzFsSXeD9/6tTbZICy1kG55SwHuin/y3i8Mm442TcWUjA/EIuYjP1
v5yHfEP1c1L5zh6sJNDDmNJhSaD8YHS/Gnc4M7hHe8Ea05s/ne3CXtXEj/PV9ykeKuT6BIf5Y1g9
lJ0aP+FotA75XBPnUs1s1H57H290yJf39XLgcXESGpj3eGy0sE9ukZ5uPlqZL/aRLdjQe007BGo0
uK6jZzepYVaPQCOkIJw0sYJ2npJfI84a2heNawU557DQaEhp7hTGTqvW6mOfVTFANXAKlBYhqPap
ISoziuaLvvXCmwLCSPBv3ARzFjZggSoV3uzL96Q3TFhFN4t9PY/mBm/ivC009FKJN0xfaksngsTI
PGujFdMC6xnlt0HQpHEqUlvWXSLGTy5JV58WVtZKV2whhIjnLTy4/IB3NNvidzBui6TvSOCaOwq3
giT49+/hVTOO98DJ6iL7wCT7SiDW2lbfT7BT0TfIIWj0mQhN1UzkzX+0mr9aXJcrcaLO4YvjL0ve
y4flAPMvpMGVFM7sPcGHvDzXr49NZ9XXusP29P07OxlE+PYXVQtnmIuC87X5yDTasiSRgutFSXPN
jNKuZuCLH8ie33h+CP5pe7NHQXR46okVDdNFDm5x37Az2Pk8NQkea5+1/u37t/O82L5YqhbDHI1b
fJHMC68mhTTCfjrwDe7N2cgPs9eaG1jeyW6aeHFTYeFGRzZP4iq4kBvWJ/8ccxhxOyn5j3FfzmcF
QiJgkgtWz1UclEtjSfRQRL3so1yGxyovp13Ct/lFRR6uemvWbZD5EMtADEZcZJS2uUEzm+xb023v
4T0m+/dv8s+K58Vdon9lJaYZjgOJqmCpCX9rDoe0rQgUbUbkchaRO1E1HLyIBA+tbtDOZC3BBFb1
NOaNRpYwzQc+3nSfFyhdlCG7bQbd91JmCTChrrSCGqbkvWFmyaVDnPuDxy7i3qndTWMM5mdDIMxe
NUNurBsCgG5NPRNbSEcYOlU8fomj0gzKKJl2eJmNVEUPTGdwsjvHIZfYdIB+VtUZq0u8B0ZrbqzI
TfaE1EygS5JiE5ucY7dW5d8S1wFuVWNrXxp1TKkQhT9iFp41m57ogONKXcncGGCZz559TnclJ+dg
UVYo04YLCADG7d0qX3cGmUkZCVd3xHnCEiPttiwm7cohr+nnRCDUihz5buknWTsnhPtDyhKE4DmT
bqB5MySL2NJvsdwU914UZ0/SiDmUzHRATGvRxPRlhkpnu1fG41fPL7PAK4BLL03WAx2Z8XyuhXvl
EgYbdH5SipVVJMNV35X19zKlCNXrdqONgr52mP3SMs2/0MpcY0OXRBvNa45F4fKrSSQj5UgcRqWV
l1VIKwZF/9CtKKK0Fa6BnS7T8+V5BlWONBWBr7aiDIP8WFjfnNgdVrCC9UOUFcW5Hcrpi5Znnck/
1edLpFs0PScyrjc668s6LQZrZ4J8PfSzbT02odt+IgOxLQ/ALMUa9p51m9lbIsn4IhTW9b62rMeK
9ug2i00tsOToI60yy+ZLObVweEBJ8WrGdNWOEGeGqd/GsXVthoQgMrepQweybjVpY+eDEjZ/glou
gsY1JGcL+UVCc3hNcmVGXldOqyEkJjEuOs4wdP0oTY5jQOrZq1SMEUjI6ALRy0MMFngfd51+Exoz
h1yNez912aNZlGUwwFRca0tDt0M9QaJoY5x7Yz+QV5aJVaVA8BQ62bF9Wmvg9UCPeUDMmKL6YW0U
z6Eh1Ximkee2ywiJWk+aH37TZDzxY8ZwG+ODXsfZQpNr9FrxcanBC1iGsm0S0bcK0iFJgj5yzV3T
ttqZM1ewurQKqtroTI+EgerXPSpon/gmzBwr3Uzl1Yyag2mqNeqzaTLsQ1yO+d6wEn3vVQwXV5sq
MMyiBo4MQYfEKk4R4no1dzG+fj0tfzTKjr6modH/dCEnfrVUMxwL31eHTIlupSIJ+kzXJL24LFw7
oa4OvcH4gqBGyBD+3Mha6anXGocyEd5cI7+GTVDoUbEatQUPrfRyi7slPtB7lxsbKuw6ndgGCqtP
dgYe//NkJC2u1IlndSr+dsEky4AjiPoopJ4FoFSnnebiCKlbdHphqqYn2rxDdalPEZ0ljrvWs5r0
VVOZWfCs6koiVg5jRgFj6r3c6AqaOXfcHD23MzcDIsLAjNn9zp3e3s9isK8guOiXU6IDS6ND6dIP
Ri/zy0gRwIoc9jvZ7c2P2KNt6VaJdxcnXXleovK61XTqi7yS8VWG1JuzEkq+qiKazgXMxq+DYY0P
Ca/UZiQB9yaP7PprmlpZkAFnChKNulBz5LTLMzivg12TqkpK013VtfmhTpz256zF+j5Pbeaehpvk
oGS+cPMqPM60Nfb4o+WlFYOQ9NqGlYtILRJUEV8G7JRgWjWKOwfzfCX0YiC+2jI3NYCMDc7JiH6q
DFsSq2b+jCny9j7iiHPdNxa/JOuFvlMKB1CouRxTdGSqsT/LUmdjidi5MpgY1nPZJjvZmfOeY5B8
LTwI8dQqzlqGrlhRRzYc0fG9GlY8PVEDq7tENczrlVkfU4xTJLVhwt4ZEJ93BNbR92gq7WbiAnGg
5ay8M91tfjbQ5ocB3uOSKB53N7on+X84EG8a3awD1IPGV6AOZ20GVdtTdbVrAX0PHOfp1pkz6uRU
MSkAurVQf9b2Vsb1eCgyc/HhpvG2ssJ4U5X9rREuOXcdJnYnG8gbTvRPTVgKtcpiTm8aScd6x+P3
sh8NQRnxedMWteJrdjqOfEuitbqCLl1jmU14LjiTlcysBLguWYR2fDn+2ft8Xt7/f8P6UdYouiYK
mf9+w3rx2Ez5Y/nz9x2r+ecf+seOlb0n2tDFfIbAd9mw/WvHKv7AOQTYCbPk4ryiRP1rw2oJdqUY
TVEqLNiI3yNySCFdVFeGh8Jh2e2SnvOscYt+VX9t39qTv/9d8HRa29Oocync2M3pnCy+SkkpdWIP
ijgjWSYynHkVKrs8x2E7fSmMERBtxCD77fG8sX88Le65oGd5PpJgfvlrj0+HBa/TZnfajyOoBV1T
EJRdptH3ryJONql/9h+XlBREa4jjT3QmHd5JBAfx+OduhRFRX2cVCYqJR4awrg3LUsaca9epdtMO
3vjl/cs7Yum4/l4N03hzUUbCmmLQvZZDsTXzEzV53b7K3XzcjoCAtrnHFKuwrp+PJovECAux3UGb
LIyVDC2myEYmuPRbdmKf6SEwG1ahPwFsiWk+RwbgV38esu1kZvy7FCw01i1CpNVqlCDYOSZpl82p
P01PUG2yG4uz3GAG+rqPOWlGR+DWRzxV9VdOQKcdp+1sJ2RkTBRKNeLRFRYYJth6NG6RxsnLZsAG
SKDE+KmzmG8Ht5WPfkHeOzRNlsaY9Nkt0hd1l/fsPtp0LDnQ5fgN/jHp2gPF13mMIuQBn678xlEP
f3AY6aq3NTtuLILhjVCknQaqlXp14FHRe48MnT8bom6l/IsUt6kvuyUguubtVHEC5o20Chz4lwjl
BfsmWL0cnHhsE6uc3SmGP1CYacda0CJIu5itMQGCw5JkhUlzzHqzvm6LjkWt98adW7Mde16mDKtT
d6leqLs6nd3PvB2WM+y3m9LkvK6nRvgxVSy7kYe0OxnKicDdsPrW6zNvpkbQuneXEBNvaGAsd6U4
dw0t2dc1y9GAxumL3vBHJr1p710wmOfhyEkbZGTjts9ntOndUJ6PFQ3MokDCHoi0ttOVXcBIXbn9
rBN2k9MQkayEQ8lCW9VmdiNdztd6IwKHaFbNDzvkb6OMDRq5ibhB9tpIJVPaff1jbBnO6NimnZv0
+aHyebmTt+wK+zSPg9YiSoiym0JALu2MbmZV92xt3GlGmN1wtkwWsB/Xlzb98HUuIvUr06kQSnDm
uBl0nUnDqB44OVV3GNDmC1Er/lMsxTtZUBoZI3csBk1ehtky2LXaudIiiilbcC+unYpVJ+JirYC2
FisVl9RDGXu3KTHtq8jmTTwXO3bJmXmhWTYqDdnzXCnzHr0cpdOIMoqzr1Fj/1fFYXjj6mH9g8bP
fFEO8fTFRKm8K4E803yi7iH0rvtJHcG5ps2JYLwQc5+rjDbiPabIxjbPn2hejurX1HD3MzTZaFXP
vAnbhdRpG3z/DcCAb3nkhce8zb4NWtsfY86UriL/iS0K2/NEQ8kAnKUwD3HrPOg4xr6aoEHvIpNv
E7AtUhxzOYOzST0k0U796mxPXsrU4aMcTbUeY16U62ndNqxtTq0Ky74S3eBc9Rwv3ZZJK7/1jls9
gAbma/UIIWhMeoAWvM6zlNSLz6M/+aSvpj5c/HKgLefDWUd/P2lwL0UWPN+cz2HEgRxl7WacZNkF
Y5LOF/hm2nsJAuZmIrfdpzzn2zPI/jyOeVqs3UFPUErQbF2Tx8v5wpg0P+hZkJVqF1nPYXDs16QZ
glMnl4E2mmta9WXngs83OckWRuZ+U+i/uh9J09vfEri3WUR3aS5tOHazVm4gmQ39BeHzIVGykdXb
N5DvYaBT6HwxiF5YV24flyvDGeGy1bO75Tt09FWHlpNIwbFjaurLy74S5gr+sjjaWvaJIly7rvT8
RnP6S7uQxRZCr3M9N3CMHG+0Lhsn+hw64WUBSTbQqUP36LfiQ2FmX1qspJs+x/HZ29P3xGffyInx
TzabxUErox9Tb8eHeOZ8uDR6eV4Rib3JHRKVgfN0P42krTdR0p6Bhg634BwNMhEyERgTAZa550TY
yjkmsWfA7Jqg/ls3VNpu6h+Rh9RBQsdgXkkR1gdICGAgtdFeQ611VkWSwcMq8vwpkjN7V/hVHtE1
Nm0Bu7yZSi/ZmIUmzlIyUi4wTQ1wgRmwgPWNs2TifLQXfnSYMTqh0FCkZ5aa2hce+HbZWf6mGihU
pcVWWpVLkAwF8Zq4a/1scBKxJ+zys1WEYuvaXnuONsbKNybP/kcrh8FdO/h+QMPNvEOcHZ3aA0z3
tq4xPJSkNJ33iBDWSKx6IHnCgNAlXCjsoUtaaNj+sEj+Jeg6Ys2j3ehv4XUTYWtCzktLt76hQW0A
Ds/abaT6eMQWqaWExYwPvqM4ALay8awcF4BrnmXfYMFW3tod3WknEpUMazzGfoDEEr+/si0qRNqY
VGf+1u5Rxx9gXJl6MDGJEDmRSbqPknF1YeetPBvmkHQRUzcPuNjbwIpjRlW7iSJUUyWwnyUg1zlK
txm/zIOVrukjqDW2wP2QB5bSqqPRuPOjzHXnAGh9vpWprAg9aMV+nB1xKPpw+pRk1hyoEGVDVkj6
SGYOU9fN1CofomxD39e+9lrwZhV6rJ72C7x5XfqoiBSuN6KaVoNjcRwvrPSr53K86+vTsLXDCfa1
UNq2JisGEmFxnRskKbdEcB2SxBoR2SkVRFok7nI/MnZ5whdPxy5egsHDjRhC+6KCOpWsskG7KbrR
J354no6TTwMGTYIgTaZ2m+KXHdWX8F29czF2bH3sYWA/lUPyAJsQZxeynY2DxP9GPmrsNmf5HFrf
+tSbyEF3BviHJsnrZ/EUZf46NVL9l4TXnAc2pIgx0FP6AnNdi7UstGbXG7nzjahz2hlsPtNzu4va
H4WVuvqF0doKT6RRGpHzDeKyTjZf1gIq52CPdjynt1svdtT3KjVIIM6HpS6Q9TVg4zyAhlpWGx85
4pk2LmBE+O+px+dXxAcApc05Am3aC4jZ2pzOm5OAgfdJLU7JlriaTJKbZ9TU302JWHLdyClb3o2+
ei6RnvfkOU53QqHa8hyxn8PkLLuffhIOEk7fIpLU6ZZGJDj57Gbz3MfRqYU3EuIdYyCjTPBCXYZB
5HAi8aygrWPpXM2EfNxolZTcLjqgbU+CKyB3NqzrgiIvDmx3lN9H2eM3jLG/E63wX+ydyXLcyJam
X6Wt9riGeVj0JoAIMsjgIE4iuYGRooTZ4e6Y8fT9gZll90qyTlnta5OyTCUZCADufs75J05nfCfV
xV/FlypsaGTW0n3IMiihm3k5389qNrnevCwMrQvp38+VoizbCkbiQ0aXAUBu10cn8MWpJl/j3DXB
g5ptMtHrEjZGI20SDXKv43CPGtpusc0dCtvJbrKGSkN4vrzO1s+riNSzY2xT7lSpbVNem+VHT0Ib
5MWA8iRSyrplGxQfjvSRGRkZcrKOMvHCz9iIdo3mcrZkj7PcMgaGJybPzlJGKGKzARnJGn+5NMeS
7z+MU5JtrtstxdYLzj9Qcpat/MWe+SXo55rQF74CyjmsMJp5+REusjib17Tdi7KIYAFNUGsW5lQ2
vGSnJp4wUl/+0ERYvzcRAWYImwMMGT6bYeTPI3UPRqWsiSU/n7E2j5egkORbN9FyaBfYy7LAoyjK
neDHaC/jeRE62YFo7TfcR7+SPONgMMkxZXhTlgx4VF0xEnFfRklsRLE61aVpNs6rjevJjEeyFOMl
CQ3hMfWtKoHESYLRzI1seITnWUSUmAmVa6/nhjqhhqvKwb0exOwslyi5gZ8UTkYIc4Yn2x2MuzHT
/r3hBcuPJsxMIiOFCyDhkCPNYeFTb0xtfRxQHRzztKVWokmhHswq/qfVDXj0mrQlHNy3GmkWq/oi
cDDiWUZbuUT61HPUAIO4ZuHfu04l94w95XWF2PxUDoqz36LVIzFofMpWI8M+1LPrV+0MlX/R12sw
nlQ6ZdykosjYCrp+3ntZlZvxIJ20Jp3AKQcCOTwka52b8IWE/dSmxJF1yiEII/DJVT5WHCVJum7/
IaWQShMTG3E/TgusT0YcIkL7ElfDDm98Z5bsgtRS2sxLkRCuzjfORNTuZ15+eM4zJRSsboIHyUyG
KA7IRtfDqx263VeTYI2YBAUv7jyD7JcmkrjXaArmMHfl+1IOkKqLvjiDqIw9bTWt54TdUcjlwh+e
+qJ+DTR1+yZqegmn2ikSvRQjxTz3LtqM+i/WdRNXerlxR2qBc7RYsF8qB1Y5kc2BiEOvr4+9F7Zv
82K0b+5icSbbtU30M7zfg9OH+pYOIDwtyiSaZKLZ8mvRfQXh6L7OZDUczblvX/ut7YMTCIe36ccp
dtd6hrBbk/ZtrVlzZCZOtSiCjUdSBF9AxYYn0xrsvS1AlL1t6oiz9HIpLboWotdXVl7fWt1Xexue
KlXL6z4oCBpI3bl961OB0jjsqUhT18UuvvVW1khnDuDls8Vf9uaqvrUCZDdsgE5J3up2XsGoE+9M
daGkYhoCMEhcXrRtXXlDXJm3BDTeja2eMQUKocDS3hKFF50yS+qLYgnEyc+4cfgMLmfCtD0IimJ8
CgHySSyAiBNunTfuhPK6qejLg4L2BCPC9UfIKl33RbjKl8pvbsc5kO/90NPmgK/eWIKxbDPluFK6
/FJhbAXLdtWzGzE8CIGzdNzi9XdanKk+WttSnelkOUjICZc0qa+emgnU1E1JWAU+ffthLOhIt6ah
mE0ap3x2wXKF5sm0JUfA5x4oRQa2RI+9XFb4K+RbsUE/7TAxZaDFt6sDhtsZ8WXzhlp+vobk4G7s
ekG23jwYBA1t+KPTLerLZ6ctHF4fTJbr2Ccjaacaug9ikQoIPEhBarwNTwMQWvzZlhmZwW3AoCiI
GfRw67cBylqQEVdJGvEpz3/ocF2uVpabiOcl4xCYtnDKMGNqYMq5ulMSM4AdhUe0hQkydUaAcqsG
8pNy0fOIMziix5nMvB2mVTbN88oSxEiV0QczYMYulcmYeTDafVTyChLTZk17QRpiTNauR04WAXEc
NKZm4DB2XxEzM4khnko9rw6iiZ3XT+obYcD2vjP75VEQ7LJLbV0fjW2Cz1iabY1OKr347JCx6jd3
YUdYYSzWgt/U2DTZCiCQ7DI+/rNvDiAvX80VMzPR5jB2TeO7CfpPmRIYPL664ZD6hDD+ejULRkbS
pSUXLXgy7HVxkhuCoYD7T2HfqefWYnZhdRmzDIxsxGnCXO1mdKlw48zs2dwNu/vAjLl9hTEFO9xU
0WkK2GfbKecW5p7S30xSMgmtqOBld5St+86nLOpL1vT2Piu9bcNY+HWXdVczCYoKMI2y0vx41Kvl
soDv8pBv08ZJIXMiPa6Ur1bIK+GuQ/cxqLR9y600uwkGSbuut/eHaB6ydpj/1D5fJ92mDp9lRbhR
Mcgyqu4aMLvD6nJM+lhAP3yeDdaGzwxhlt8EbPn0+wyvYGW7N0FmeBwVUxSeVMQdVktlP4DhjHHU
uMwtWioQlzYkzv3SepC+gyHFwINE/Vofl9oUJ7i94uTZFA/N9gxy6qWXrsOv4oA8h6JostjN3Gx8
WibKE1kxFzHb2n74JIek7GPP8EnkCwyb9IK+0Y8/RzFjz7AoJMDsIhP5lJQzg4yO3UTGlJfVIQtn
3pB2JrgbqHDXsLCRhDhMn9qaRbGYY/ta2waDwYlZnVOklGg9BYvjg3hABgArK7aX53ObnWEPnNGx
Q9hs3ewr3dQid4vdbHVcN9P9a2e+1TTLjzKgWjLWiVZx7EZupsn2lo+soypyOLX8UVJbO7xrhpne
zRNzCruem+IoXE9dwNRkeLNtlRvNa68rp7pZQ/Jxar/wmDaQXumoiPMhp1VlTWqmgtiTLVeYmFkP
jgqG74FI57OeS98JVbFwi4jiT4KQvSOcpORQ3Qr6LVhkhQSXQtr1Oo4ed20NDOeI/oSlMlbcgx5F
UiLGST1TlZTubpgX8prIwomoWwavuJ6IXLR2yBDGp7ZNnTha0JeNAw98CXGSA99J7z7/9XNhLk3J
EWNYg/7mTZypkkPlCPg635K7uhyaHOpTO7Us6MJVF1ngsckgos9uXBlgq7p6xXol/ZVKeAoWIpCr
H4O7tv4+7wDzPgd0QSdfXTJcEfJQBSyzohSW9jqc0cDxjaFd1CXJKaH7suosJ5Jm4+vQyO4HL+DD
UB+EF33a/8nb3Nqq0V9H3pA/sCXFYz74LZp8aB2EnZj5nbsFw+GYGBDv5hMIzXpiHReXrS2PKL77
zJxvgwyv1LLzSPyiOMhA5e5IQVMXnTMul2KS6nkYXPeGeNb5kS1hPfxzbf2bb8c2n9/yUDDqwVLt
t0jzMAirYDSc7twoHHM3dsK/XyS9mGmV+Y0x0JgwraAQtUaaIlI7Ka0YZVwgG2zfSslo9fNh//NF
/cZpjZjsB7aLOBYravc3/7OM/B47KrLuvGkcxYsWOVs4zaBO62QADOohT+je1/2C2QOFzsCQrUSz
exbkWyeHTdtdCbSLIIKQTrjq7Ycs6uBL6AOIs8tSGBq6RfzUe3+0VPu9U7F8C0c1oJ2NTvWr0YeG
8NtmmdGfZwaYa4rT8Ta5p3pUpdJEtG5IhAPPfmRPfO0WThExCfrCoff+xl7+F6r8C6r81uITpZe7
71nRip9Qx83y4/8PVD6Kov/+8X/u+7f+e/fbz/23D4T/L1j7mL/wEP+2bfibXWsF9r8gSm4OI3hB
8Gqy+v/GKqHkUqeg+qdX/cQwO3Ls8v/7X1b4L4zDPfiwFpNgzJH/R8xax/lpe9k+0SK0HmogumPc
vH6ltJNkrYU1Vd73EFb2EO1t6UpKPVOOxfrkeYOs3lxDe91BqKVb3KS3Sb+bY6NNzfdMaBd2aWvP
VYAhirdAv4gMoc4n7J26q9prJAmbsIQ8+e4RHoCI1/D9uqQeRDJvfQd2Woa7Goun+o0qUqbfHFao
fw1xTEl0dQx4uRRXegAAuUXNRLgjLlCVxN7Jg+9kBYvikrOGScyl3TgYFRjduOlV/+OR3v612f4n
mrtx7P69BbufvgsuzgGYPPH4wKF/HhiQyF3gRZuH39OpFaU67xu3dimtx04HZH9kPdNPuoG6+FGb
KRG1f9pVf+YG8/kwnxlZ4CQLQ/t3o461xJ3QN/3iA6NXp0IJ1WIWTFEV2YYqD3qeUKUnOqeiISbU
NVYpbifXQY9GY7P6k3MBJUYgKGpBJLV1zYxW8Xf/fI9+RrxBzJFrQDFloIJt5/Za/nyP5rwwwPcc
48PHnAsfQYgWWaAOdUhZBKqle99/rTwT5v8/f+4vz2b7XDfC68OGAw8u/Ovnglm1ATmx4Ue28M75
sLZl3eFsRDxitpvKYijQrcAY63dYOOI59QfO+M+I+Pa1sfWD/I4KHdLWb9r9zBsLw5xz58MI6oDD
xZswNn1jIRn9sV2LoL4uDKu1rpxKLcN91dFSULHnRc1N+ecb8TPxlitBMLKxcwgJQ5niOb88gN4v
iHerRPotjVbh6bNWgRMue0SwXQTsF+qZp/LPH/n7l+dAZ7LkbTwHB+XIz88cKhohPOCvH64/scoP
i+WTTYdRwgRYQtuduv6rHrjrmJYgN/NfSaHD7HwPUdSU0x9ehF9qj+0GMPlhlbBQ8cj5TTuUkYIK
87M33gEMg8agicm3BYEaLe9wHZ0wC3PjoukWWzJ9sB2uyivMfLhvpE9CHD2kFvdRQ4C4oItDyHWH
B4Do3v/5nv1czrkBUDFmf8xUcPfBKf9Xnj9+EyGd3jq/z7rXvAQI+U1uljlPjmfs6ARG417aFeQn
oOCp3f4oZDb8T28Wwj581XBJR6HhbGyOnx9dqOyuXzq/fRe1Z2wKAXYvOFcQ8Xoc1pzUY9/vskFX
b03pCXZULRuNQpaMdwMxtMrZbbedf8n5KUG/MF6SjyPbP5HWP5Nc/mPv5X5tM1qsMhGZmJ7/q6Rg
diZ06GJ13rvU9g2K276T9XCr1h5ZIW3torg4I2hG/q5dFBE5Ce3DYtxPUqbHDjYDbh4kScIXbHIl
UJULuEQ4lgxkGNZ3PhLhtdmkqZuG3jbKxRIEL0Y1v7UCO4DA8c/P/5fpc8DBRmHMhrGlRm2+zdtG
+h+EbmHC3SwJIPlmlpi8vbqO5onbfuXx+DXCQft8nMIR1obZgNIHu0DXXUALt5pWF/e4rAWPJfYP
xv0fruuvY+zftxqy1OaeT/ULLYpN7beYP9NUghDFvGPQZpt5t7e9edvJBxPhavsDQ0w2g7jtmDx1
0a5J19zyd70H36K55MCnfMlgBMt+dk62iyu5edukHmjAOXgz6+kaSLuySMlMbW71S4evmsr2zEZd
oXDJG8j9is0WwkSThNozi/rkzFbr+LfR8nmSVH5IZ3GTisZS81WFBUdEuTGMfmFFcFg55lCd+EEB
kcEoJWu4rkcyj2OmNwaHZcV0jD8yimYWvr9UbEc2LO/hWH3ezYngjNKLI3I8eZOmEUDWOMf+KKyv
hT1wuy0qkyG4djpANzTvJdJWcyd5sXhuAIUkau+qrm/Q4YhOR6JIfEnHOOzaAlmGjn3V+3w+Ppg8
7qjM+CclzcT9XVWodHoIFOzGY2AaZMDuJaxk476pZryTLxgspkUW0+d3EDahpNZl/ei0GB041z7h
kK48gs0Z9njhdaPmNV4Kp2JZRtPSOSrJq6GJxrupnANHNLsy73H5IiEKfwP0vAqNimffRiqSwbTP
lM8g4YFo0nFtH0xz2TZDNDuYaF9Dap1a/wHlNM61Ce85W/Eh18qySqCwsNM/lsDG1eHC8yFLvkIi
WPoQRsCUyi+ClKnKBmXuDKbZEvbc3MdkMrMP7UW78GyTabZXwi5MY4a7Gyted48wJHdJp1MVdX2H
wSwNeHEhjCjURjxjMN2dIYbtp3ffbKolT1L474LhXiAa/Uz8amgMO8CDgLu/Nnp7aoq9JPNPYVME
FE4iZ8SFSZg3WDz5xsXqId8tog/5469XA19wjjB89yoiNjX+wQNTBW36DC7QM7YBl2FXlb2bKuaO
D2zobXgvRWTUh6bwIBLkWTbde8sWHr8UU3pWuKNzjvHAemz0PJ4P+CDfBdq3Y/wW8+ugYGgSKwSY
Dykv9bmbeS0DVNfO30st62fIXm0yRxaM8bB2+jMknEE82Tg+hiTDtBXLkRbfP8H7k1CN8pynaxqk
AAezuy/bYrhZy7o397y5/Z6RqEOm+xa0nsvhnpwLealdI7tsxq7H2MKdYw5x6CPk6CV5NIVfcMVW
7Imy+IB3kSZ1Do13cSHee2mkiFmym8OSivS/09QxgBWxC/RwmPiVx5BIone8i4Yzzoz0Q0VVffZ3
iHpUeoe8NH8OUTdQ4j1O8xq+1ZjAbHzz5mFCarM37d68cM0IpWlrGA7otAdFBwXI964MUqiPXkGt
1zvRh9Vk7rgLLGndjXaZFwdSOnDChKl2141uf9y2gqRb5uHC6TZnWq+ZQvh8UZqHz8VoR8uRUmP4
1tlIhvbtIHsC34omX3aj44Xfw94LmsSg+b9oIq/1EnfLPZ9Hp4o9r2kvva63FKS7vH0zy06e5sA1
Lzvf2t7Q1GMozMhyYvQ3zFdmUI1HLKCMC0gKuZ2E7H4f1jQ5zLzX0Moh20jjhenN9F0R6hnbhbX+
Z8J5tGISt1vwP6kZkbVEsmMtXM0X/pApVBT4fVwvVsBG3EgMOSanxt8oNEmG0rPSB1sO9qVXN/Ou
dLwnb1q+mUOaXruAvUxwhj6BVGCCPczNGEDmbh0U+r24lrmrXxY5jwfCAQYoAjuCHMiVj4Mi8+BH
DY77Ng6q3Tl2Lc5a6pudjUrgCzBR9aXLkW3EVd9nj7D51LOe8aHYAabMKAS1LHcl14evQOinFQtv
ztfYnZF8R3aXw29Zx/KtbOSKQYjZPCGVVjspR+sLRIrwKG0dQoM3IbMXgiT40J9P5Qp2uZOtO/Ch
ac+Qx8CQOxuykx/iNLSrrSp60wZWAEkISFUSmdepW9Te1YGNHoctjEGC895q81tqHLV3plw/ErUq
z8ZhJjpcjv6bdtLHqVzLx1U1K6Hc0l12pWqy7ws35Czvg2HYw2VZ7jG58bDgchnQ4+bTE3nPhNGP
KlQaWPNZeCh10WMk+ugdjNN5KHXavo/ruH6Hz5EmY9DaVy6m+mcmJ0XymRbeOK2BhbMYT4buqtcV
OsaZU5O1FguUPtf5YrqcZTM7klkWCIh6r/LPA9NNY9mJ8qzyBv1IXexw/aN9YYE6HEom8S+o4NRt
JDCcsJY6um8avV5mXan2c8CWuytFU1wL1+wv4JtNtwIj3AeNrPKbA4sPnFktIKKE4kCtdKYb2KDD
5awDiDHTTKw0A1NxlvqNm+QKp9zdxJ53XPFdOYHl6i8rw+THkH37hbSb/oEDP9smbcHVahk99Z9f
HOoo9U4FejUn7puoTgCtiAM1qeMPa2a0t1UV5rfZ3EoVR5CDDnraWAn9gPF66q3rSUfucEmRR7y3
0bQPmYOxMnt2M++doArPrXbO4lGu7k04ZgQVDNr4MFKb+v20eO5aRPHSzBCcEtATNDenynOwcNqb
Lcmx/a6OZHqCn5ndRhBqrnFLEE91r9/4mWzX9YX11DVUMOUQlNeoxGhdPQSIpNhL+xXdFqKkOp/M
q4WwjcfCHkeFyUHtuHGUW8ElDuU6PKAKEdFFk4cyaeeOtDr8V6YkjNYm2JVrj/ShcVJUZUZnWpeL
oQLutW9OvQaKGaf6YM3o/oAO8LtxyPH+EoiokFC6NDZseST1HS4DsJ80pOj8ElJcW+CnJjy6yRRO
MlqNrlvvllAwQT3bSg8ziTCKqduKu9bCqrqo6FY1FMeAyiWGNpGOV1U9lF2MXUv2MAUrOAfUQf9E
q5NayWRRIl72W+jAk1fkKzYbOwzc+g3ONzNMuNLzsSexHTDIFOXD6iypDdg9KzMaLmw2OwKO3Xxc
zhQBhzrJx84b7iOMviCv2Vkd6Z0mwb6uYsON5vvCMSI88HK3/kLkkLGeTb6zlLEZKNs8TRGQXWxr
ZQZXQc12mtBcrEkLfnhR2n0BzhpUF72xzF15Uy+GH634JJEAOzcJcqGmoklaJOFQNz1MybBPFh+N
DeD+gB/Mvg3XTsWDBQa0x1arzk8YqIAhN0LOawyqoQRqwmW994OhrM5F4XrtPpu86YpUMMcHrSrm
841FEybIEPKA9hon7mOVYX26kwASCyD7vDygl+qvcWvASKgpU9DuwK2gYCD78p8saeiPMaI0cSBT
2WeAMBaGDWNuD/g3+XNuwODqjKFDYhjk/t1iuG1AYTaEC3EN7KRo23h4RjEX39iEVAiYAv4ER0NZ
MzYdTWAF+R7pXOt5V5Yx+sNjGYomPS9V6L5l4/i6rnn2mOXyNYukV+5oE5r7Ca7aPg1TfWZyeJhs
Er6+xwp7vawxIrrWToGwNdcw1ZRcMdmjxZW7pvGaey1qP9Hax5onLFz217FvvvVZuh4C/MIRmc7p
law4V2ILHz2VrBw27m3U5c594Gmtk2IMQajsnBcGD4ti+rBaWX2RSnThvguC7NS1Ah9P1fXZfoAG
mR590WRE3DczFMO2VIktCDaCyOXdi8q0AAdwSalSz7iyq9m9tCW8qjbDowtLqKxNbDsd38QQDGeI
5cFbgf7rJjGjEd2otPz2uiMhrj9KDdMzgjY1x6oiodX1u5HcEQhk9N+NIYZj5/Pl9ktrWPdrqouP
1O5qhcVbPiaaRTnt1qVCBDzYHP64e9cJvmn1B5cApzuqCvwhyTQcBEZ3ZZFZr4TQo6yorOisNaPm
EMigvDVKU8cjzOtnUzSPdWnSSdG4HQI7LV/ayQb28lBGvjhmCgxsOykeZnouw7ioB/cilTZfOjPT
g1sgf0Gh7tyUtCUX42QV30jVDV6rNLOeEdFN5AuiU/akao/Oki1PbVADQ7OnzTiRl6a68tPUoW5l
c9xeQvebWzU0YototlN7trv3dgyNYg/kWXBCNbQsR+GJoo3husw9uOS6gTXBVFrIPNhHdjDjSu8K
J3/7Pc8JtdrZNdewK6FFhHHF742F7/NO5Iv0jlik2UFCCz+itTY4vi8a2fZfJV1bHleSpIdXDl6y
KSIjnMZzo6/8pJelcV4oz370SzeHlzNWw65YDHnjeXP5Poyh5Hig8zy0A2NLGKiec+q8UF9KLH1Q
ZGeUNKe5G+R7ZfckkHeuprAtiLn+1vcLa4VFSZ82SM9xP8YJm9ZdVI4jnLrRwdcLfTWH6wzxegy8
8bvrRGN6aIK8v3QX+redQTnSJ3WqDG9vKLhpsbmOHqLqun4JJGzrqnO6pDYNZV4PU2Dd93R50SHt
qeF2fj/l9dlEUYW3nykmGDI5znBqjig99doZLQLHySIcOd3UMEtjEl6JGI/prOokL1Hs5qC3bjVC
OvalipqK2GqKNL3f2lgENgsMSmpqR6Trs+gGUd3YrTURFzZ2KVF7vLztKmNtYWyI0hRZrXDxznTA
7iqL4Ow3TOgDAxM1I5zL9NBqUc3mVZW3fhvFdNuzCz9jzRv0zAEHrrckucW5BeeKSZiLoeC4pE11
uYQpI524G2jA5C2qGICbHRoQjMgOegAufIat7LZZMrFUgpHt20EBshvBkf3+gCWbL45DPhjND2LN
4fXs86oqGiwEFZ479xAejWA8k0aJNBUqmWuY5W0J+MJzcI22K4ZyNwxiArufNV//O/TzgBx32ZVi
SSKZz96zR4ub36uZt/XVkD7zA9jfjBkM20pneYnlkEkn7LGP0wmzDtfgAzMvc/bPmJaurDcFYbp4
GST4eo7qcVpWg842LSefI4LtuH8agMtVeOopKOdrs4zMxY2HrANgPSNW3uZpceSVbfnuhIMYm8Sr
+2ERl87A11txHxSYTsS+10ErvXd6Txb+3m9VXjgX5jCopU0Tp+ipcegdMnWQMoS3nBv4r1ZenV3Z
OV3DLpURO+YSFRRRoXtW9EGD48Mhd0fUEEUsqEbqyd1nYnaLeg9nHgsjZgcoVU4rpV9IADn59CMK
8DSSBH65KnL3wQKv6EzbunmS4VA/GmuL0QxS+U17MbB2kFblzYeJO9W6Y3KY62rf+l2UJ9A/8Y7d
rbbqvwC2DIjSmVBegDePt1gBj+eOGooTMm8nhtIwXMEEXpr9ZpNy7EdEug5o2z0a9yk4Kko4oldQ
5Lg7PAAqcaZ70477OZSTANgYK+KgzBRGknahZPmco0PSO+ty1xWE4VIgGPWeCpQOMS2l551p3+2b
JG3C+d1YU4QoOyublHUXwmH2kqkQ6McxiIdkVY60BmI1RroRXVo5ynoyV87JT6nGjwzRExMXKmpb
4J6QZwcwrjE1Ds1ghdEj6q+IUHHTbfFuW0yCgLs2eEEe7DKwDFI7a9Fd2AUsIBgw3XUT+uaQ2KY3
9M/dCoudhyPThgBBC4kTBZJlX7ouw61r2GYkubiKOvxqloOLYbxTBfug8usLI8OpuYMLwWA6HK9l
s6jYXoilC4UXqR3ynvyMmS8PBtU3HNkZv1gla1XGAwOz97UcNe9GGn0ZDLPle64SDYWcbxceNiT/
NIz25dBO35H5UBRUpcxOBttw90pzOeVfgrLRW9Xl2MU5FYx/oeHXFu9skc5y5oxueddOTnoFrzf7
yLTFnQ+ndT7vESoxdFnx/9xJJAKPISl6t5Ouc74CEOBm5ta07KZBk++wqo3uLMaHAdI1bD8shhZF
MjlZ8XVyXDBYMnrcc+GWZawm7d1jrNweeluYz77urF0UzGuS63qFy4td0A7saLkGj7aLxB66EUCs
FrLbod2IxmOGWznbvFhn8kLSaeZysRLeTZpuOJYiWOwDrmhOsDMdQNkkG52RrddoUqYwvQzSAU53
B3kiwxfiyhnkcMpQvsDu8DIZHEqC4h+mOegxmu6ho+yayg9eXZ2HGVS83L1RxlbxQswNxY6amtQL
v8KQFOtKVeQJB3o5wZccp9u1YQKwW32JQ0U1ruVCtlVT7Fc18zPw3LpjNpuNTEaHqOYOB2o77WZE
4d4C/Tx0R6RCxPUktRrDu87T/cDHeZ6iISiYAjV2e+XUqX0Z5nUVvKNwgaIKCTm6NIzcfl/qorqY
DdndOg1WE1YR2m8gCoPYiy7A5gS9f8m8GTvcJRmmBb+RWmNyuh/yIqzZf7VTX2LktHiH3p+8J6Ia
5XzN5KpyGAa0zYI7Z2O9FJHIFvj9lsYOBEdXbCUJ2YzXyEbwoVLTw58BNs1DhUgLvm/F+TxSnye5
o1W43Tf/hoQXxtCO3abXYd04zwomNSLOoX5xuqZ91j0eFnkhmD32LJsQ7SGvfK1fMmMyM2qr2YgN
Ko8ryOgQ+Jm7vApM6I66ZFEnuqiCG0i07UXvqSamI69OzAWCcyM1wycmxkXAa5D575CnHDygzO5u
1It9rLq2t+NyDBEALPhFHL1IMOIJui487xxo1ckaGRRODTZQZ8Kzx/oOpgG8aoZbieZVR5zleAjE
nMi6FEubH5pysrCPXubnKO0R+3aDCeyMEWcT1ukPqANmglFC/xhS7p9Zbmq9t9lYPZv8iAdBnRtn
O8azbtzwalYGVghjz6oLh7e2aftbicFiugv71oSlptdbrGRx39OW25xxHmhBm9E5SRh4l0zRjNOk
bP21ZNiRhDONiiJSft3NudU+GWHt3pfkPcK6ZKp/RCpAJsGunOrKcZC4Mf3Xe3x6XKUhJ1POjglA
N+KYZzpauF932u1a17vpy1yxyyMmjRRwv4I7AltphtyuwBowmm5vXMxcAHsne97AXqeFIo5zx7Cx
rI9hWi79Y1rMk/fNE25bnZctslg3Tl1t9kYSjp47aTavKvJfg6YBwC4jq/DNZOyVtVI2onjCXrvy
tTkfh2Vmiom4efYOLlTQ8BXn3g1lV7KqcV2dYOCZmJWOeE4xJV38LNsr5WbteJwryvjyMC/wSFg0
/qY232FSI9vvpjLggic+Y/0gQ5o7LRXummuRVRAc8Ae2ADd4BxUwSFZmq6m+jLDRaWFQWvlaP7Xh
lI5lMq1eSN9n+04xl9clQVXYSHaTj0MW9GVn6NT7UK2jtWDmlGGGHE9km3ECrjJnZzhPgZhLxJ2E
UPFNXD8zo/osz+YxUF8HI1sJWC/SsOLv6lYEPp4xfUfDfAnBO619fFmgoo9/4ID8jO6DGpIj7IPv
Rxh/BjaYzM+oYeEtNoLGIvioWrkBGg2PicffVFHNAzdaYKk/AJU/Eyu2T4RqAli58RvCDbP++RMZ
zsHzzzPxnWiC7RPHwpM0WmghNXh1F+TuoGO4sUQQx3lRAgr+4Sv/gpTC6UDTAVaK6SDCQ8IZfkFK
qUoFkrFRvgaM10FopAlSpXacoeylsbUxTlkAf6GDNX0mfzd8Ei+klW4Yzjz10HEPw+T8mfrgbh/+
b7B0uzgCq6EcWDiBhkykfrk9TLo7Tr9WvkoN34CJMN26e4UzM9odpxsWep2IJnF9anjLl2A35Bqu
awygOvl3mVpTAxdXKOdPehuxXIeFv1GpZndsavyHBm8DstuOVo050ta23UldVuvTioUZ80qzrjd6
TwFODZTdiijnP5IsAGcLXdUMyu14LHcC4VYz6xE1UXN3B6ZJMz9VMd2AiqU+Px6lqkFKXdjOJb+i
BZPkygtDbCyqXnpN9TZ3vlDyEI3aGqklMD88aV2B89R1o21OgCxtZmwLoSG9iPD/kXcey5Ej6ZZ+
lfsCKIPDIWdxF6EjqGWKDSxZmQmthQN4+vmcZPUUmd3MKbubMZu2tqIlRQBwuDz/EWVoP7JVJW9s
6/kRjKyRqjJkro+r1W+Hw3Pr49FBDJu2KHUIkXnbOZkdy0iA6X5dBPGB4DUWItoO1WCKAkoOjaKL
fnzF97wNC+aoaVFwgHgOy+n9FbvW7GIY/OqLZNNJZ1SDrWujFrV5aE4uthjuV0B5zgFgjUPfRRfe
S+nx49uw3j85kj8cI6D4OMhhNaf17ZMvElgM3LJ4LOyy6CUqh8ExfnCIanQyHls4sW1Dr0quR+yx
KQLXMe6K28jvLSTNpGtCV1/1VtSc5aGP7BCXPH9edUq4423vG2ayRqEzVWd0IjCelBKBrlQhX9O0
CGb08bYaY5anY5hmveZIjFgVX1mW5dXzSmatnH7nhvueAeJLFhaIWTw1TyvFe5ZR5oYxbuad94D2
HA+ALWAdyhlrXHS/taGj2YdYKG3UNDEn8iUibkKTQlgU9agYUurnd+Hk6m9aTUIt+JDULP2QSZoF
aHzX5GPNkrI4c8aoCxV5FjoRCC3QY+uJhmH0m5f4lteLVarjQwCB3uHwBgXuG29fYkMdfqnS0nrw
+1gytnqkgtxAb8hBD93ncWxRfefewnjSQ5y5Uk8pbY3t3zcjFhAeBbZifKtqyEL4lgeph8pfPRtW
NTOo12WI5wgSkFjqR0TE43a7DN85uavRFstuPcOs4XF/82hvlw39aAEuqpZgqOD6CjPu7aP1AIde
PlTzg2SvRfP3bUPXWnL8W//sTT8D35r7ijguz0IVn60KoxK8kMkt8oh8hsIVfbQjRX5QD/D5WpoD
RFjS++S4MJuUiYGAYW+rvNaz28C0eUgsFh/OyXC3uGDShyb/go0qaB1KwDRFj1e30a8dag8MiTiw
Uv710j56Ksy+fdwI78Yo9jt4CzFJkRgoAvMXUqBQi+3ObmPcj4j+mR1eiIBW7E9jtoaDy6r6G/al
9W450pfEc9O0TJYl+BfvKapmipLSrSfvvhsEPQRorqdDwZKifey0titnGyqDKtEKv3ZYHYd8DEvI
XUx6tJJqp7y/9tyOTSK4nu0zGTAgx1tKP/wWx1gGPiZZLFSvry1q0Nep1YQYhrHCKNKvI8IPkKYH
xNIbtWBOoZ2YbKa5Ewe0a3nMXCoKv2PnIrGnT/1tLebh9SLAJCHwaP+VewpxrqMQTL0DgAiVz6of
MlmvQ2WG6aVrLXY7b5u4dWt/FeBkkcartm2S5mTmg5ycVQ0vzDhDGmvYF+AQBBWQXDNFf1KER94e
DrZLxFFZ5d/tNF/a26Jyi/abAphVV/YoTE7ZeOwGTg1zQ9rdsFPKAZFom5jQopVbmIU4l2Yrgg3Q
VCDW6dQPLfFjIBI6S7IcW6gW0YSJS4bhZatm9IeGk9rpjuj4wb5z8362gWQnMahhXwcKwRZMNwww
jn0MXShfe0uulgUCMF2xZns9cxwHW03d3Rh4EWB6YUzLPVohK3kc7DwCZbN7SxBIjdXwjDC074JN
kFgqW0fgbAf2n/2mqUy1nIVBaZp7oQT5V8iH/Njc1llV2A8kD5Cf8xBwxJjuJzhf/YXRkZNzy4rh
Dd+d1nXbBzTBUVlRdq9E3N0EE4KofZjAA98tFOqLaoW8QVr4RYATN/6TKCgQfY8t+D/Thq4yNz+C
oVeK2gE5xSIFPikbx9/AmHRydx8WgO6XcGCMLNsDHVP1iH/EPgHbtDICWb+1cSqqRro01X9UezfS
NXvX3JalXdfekSwXUjnwAUR7H23xM+3VeK7QDCXJjghhNTi3YQmmeNSofYSh5ATxlPLauGgcNe/8
RAUUjm2X01gctoARRxV1RpzsVVKw2lDmAXtE01Qng/O5MgaAzyOdQxnhWoEgwMQeanZdGPXM0p/c
qxwzeL70L980kiTnZ/jkY8m0Bo+0m6dlaAJrPKVuC3J+EJNheLjCpA7mMAi6U1GgjLRHvS7CSkt4
nEg6LCrfpnB2TRImiPhB9zqrWtXedRoanEF3XiYNqz5mA6lH45ULBwR1bhMEmr3ttb0TZ48YzobG
AiqXd7SUMTdM2RfM2k3snBkyRDZ4LpImEfl1mioAsy1cM9VF27+obxKJlmIby4kc/WgUz0mzManF
ab1KD2Gn/GyRZcT1ijQPABQjv2mwoPU8Wtbyh4QVZA3+qj+E+9fGvnhV6D29HXc8/bqOqRm5uzRW
usVk3md8qToc0e7KwtNTvo3cz/fWgeorOsACDu3u+6At+L365VFjaEQ0X5PqkxFrSRdytTwWAOjo
aPXrEbUdW84nkU+6nUsb5Wq/MQaj5VUYJVQD+wdV0IATR5sk7LTWyhez9uPwYwcLf7r80AyPPQaZ
SUl7GfFSwSkg3XW68FNP33LCm64p+tKzuILkR81TaEy6g7mtod886D3fywMoOVh8jYixKHL1ZCVw
DyN2jjzj6/O0rZTNE9KEmO8RIFm5d5ljh4Fc2wTq8PE1vou0xWvvCZdOowpeauiHo7Tz3BgDvaZd
v+5xA2fRfEpLdk52Ic2kNe5emxoTLP3rfzXyy+/BqbayC8+CGuGtRUk18ilLSE9oiQCTMw+NqenE
X0V4ViTmHVTlqApWzsuLqhZABxCAfoYjdwQZngEbSBkZZ/cqKIaKVhqtIudXrDoQ3BWE8HAMMO+d
9aYXCwwIfHgARWYDjPfcglXNCGJee3mm2Eo4o63rqnSVOADCaB6z+fJqX7oHzCOsl7YuyCBfHC/X
D4/bTUw/jQSwNRsJO3b55lzBEogfFiOhKA4/MZa6eV860jLMA3fJQ+pPEUkL5M3ZzJP0rq6P9a2/
NCiiT4Jx0H7Lyva2humUWXoEavCmeh+ZjsVfqwREejx/IY/WneL9JiOUyycSbkq6DyXDQj98iyWv
e9XBPtYfaI36iz1GPl/y0tTDoUDazZdycKNYPQx5lEfJrowg2JKmLEUkD1mHe1F/Jl/6SpJ2Qe/t
X5uc2mLL7UwvLFNWgIqLp3WCEcx+xL3GNR/YuaU++skGi/pkbXZRyMUdMpk4MgEGowLBG0YTaF94
ll4FbAvTmPWV72W4p6T+LmOzOM0nGXT5VB16uzJx5svRwBXjKuxQxR0hQA78fkw9ki9sGp38smgG
/jvD9nW/OqYSsHMbVE/55UhNEVBAtSlXFzFI1KOL2JVTAMEpuu9TN3U1LiVB8mBYtmRP+tu8YIkt
tpNRgsUCWbJUTV9gr6bMN3CJqyw7vApvALnjNt0Ncc5598/Z7mwpD3Ua0xx7+TxmmsrPafUOwlG4
PMrYr1SPK76KlXugLK0ffQqijiaS0EAyniiLVOds3QX5JEpjQGJ+JqZa9xqtq+fLi9LE7zLFX+Pr
oJ+3TxJLk8np4Pw+Pk8O/0ryhbpgYFsZTtVAFrNbXEhAZn7DpQJJpx6doUN78AKyLMLJISUPJdRk
6xiFzcJnEOunRQo6hQdyNEp3AkD2sIM5+hYFZ6cSyx+ACRLIqYbzpD2JdciVoswnu2kjXe3ocdkB
UdLMnPV04w2J1FCBNfgZqqU0B/sGUJ1znvKLYnsWGicVdm2bXGK8pOUc0J6ZfrwMuwQKbhD+53A7
hSns0p2raifvNkAXwsX2CBAIen0kBUdyFkMNly2GvfBU8Db0slE4oW5zqn6CzvfSkmkP4eBSJiaB
YSdwxCL0brJlUMZdy2YaVGGhRO1+Zb6lfxmqXmiBFEN83Y1qAryb3SvVGDm+1r1AjK9U/dUN5rgR
T/aEbeWl6zb1DBfCosZo/IT2luIExYomc2fV5SiFjLWfC699RLuhsv7ejJo0iuApzzKebhWeJrL5
jhvR2ECjDyFew02GCF8EhGUuXfa42INlY0bF6kC9uBeiYk/peQ48tIFeXqSBtcZbcKbivPIUGr5p
8/okL++yqWExOrBYsbTjsZ656q9k+gDmEL2O3b8evEmH3XqxhRNFm4XpMyPeEabBb0Dd0L8YStCJ
YsvJXavAkjysGcoRu8XwculnUW8haGgYm7vSP3ntsq8kecfTP+rYB7hf9XRqRJhDzS1VKGG1pn89
xF6kqpUyS0ja9ryEgXVUxOnxR5GxaDiwQ1HHF5ttWX+EUk7/tk2UWpcoPPSdZ8/8bkz39YWcNmBJ
oxDAy345sZWY9nma5kjx8SZ7mbDgr+lPbnyhZTtG3mgQsmvd1rY3RVTolD3ojBTfhxe8FH+AlK6U
WJHexsX2xDW8Mde3NTwPOKPKWEcgJD6z0GtLCzKR8U66T3rhglf/CscoUPRtnOZaKPDSIChm9KSX
+a5WF9idMNKz2JK55/8G+Hp3oAfLYX6gB1PfAxH+RYAT96itUPZYd3FVudy1F0UTowGDLqocJJhy
E/kLGD0mjb73j8/SGkf929lOXx7cG86RzoDh+u9wVujRlaE6D6jqZWpMwYB1+8MszC8/vtQ7ORuj
yYTgy7WArPivq4/1f1PmKDI6KfaK8q8+Yma4h66bGqubKy9A3ceMjHkJX4Yk5Q1X0HAYJ6+T48f3
8hZCcEwMWfk/YL/rofxH/Pn2XsJRWsC3aXSn8Xn3a4JtLVM0tTJsH5eKrfPv2vnXCyL9AThwffyK
edfvcMUsbvEwISj39oVAEmWs+EfvWSbzOrI/fsD3ycs8oU4VcnAI8UnxoLrx9glxvLSjss/d29cZ
AytfDdrPkDAdZzfZnQ+zvCbN/WZQ8DI3xVDq+fxZLmV0i81C9Js7etvTaXOOUn7A4gXLmpqT/07O
OAemobxZNrf45ehBpdjXMcangZpqs0v8MeEVUPaYGZmBZHFga2HE+kYovjUD0ZcNJ/udAxsby8IJ
6ciM7Kdu+HWAyVBcJrPkPLlWL8q/+mWa/fgh3r9GXpxtStOhYiKE8N9nSbPuNr01GeNl3GV6Zlqe
N0J155TDDYEGg/3P4l4ogCAIwojb1P8jZP1dm3kTuxG81obL12VvivAWWZnk+FLibLsk+kfQmmMC
+QtCcxgY6Od0WNPbXiOhCQuyP1OWGy2hYpOs34aX5YyLsmv0PP5xg76df8BnsbSgozIKUe2BaL7D
MyFBTUlLUfnglUabOWsqo5786rYMmN8NwV8vxaujuuf6OvbtlwioIrSKmfyI6PCyFRkd0BH6kdVo
guPzU/0jN4f/FHD25/S//qxqMOYo7v/7fxKnpu/mX5+Ee/rr3W2+9d/e/IPI5qSfb4YfLf4L3ZD3
fxmt69/8v/3hf/14/pTfGc8jdQWM/89+Dlftj+i9AcTzn7xaOaCb/YP6D6iShaUDYCv94TUoTVj2
H1p6jF4O5zHWEdaXv4LS3D+YVDlvQcpDMv53Owdb/AHzTncwlNRIcs3gn/jOy3dAMIwyYGDXw/fT
tCRT2HuL9qwblkwNQXKdMudQxZYglNQNooyDc1jb9g2HnLbbVzgrtTuC/UTgrBS04HUWjpWaLhsJ
D2rlZU2mRQpE59zGPmLY6ROgppGZ+EO1hMaOZXaIltJU133emN8Ls1bwjPFBTnyYmLHPwW4QFeZU
FbEp/rivAjvagrOmJ+3j81PiuQT6p0E/gw0Ox2o/OnmZ3WBREC3rqffyW4da/j5aqmUjyfAgnyNB
FgjMMwBuwtPLVktet9TspW08cEZ7AqKJN4WDY20pA+/SjcfkmCxLej7haHX0ON18VSnGd7ZZQ/tv
Sze+bbGrwam7mubrcWD7uKkxtW63suaJV/6A9e+2wwFvE5hxfNaEuEKN6DD7SLlPgGv9Qze6cXqJ
GsHYEHLqXSWtaYNzJZghEOyjXeM9GMWrMCC8bNWZfTJDNe8hePIm5s/hTDSuYQbEjM/EeN/BAAg5
xAPtZmsSt8djQuXrbFHT9NlOEuHsXXsi6AdHsC2mvlhOcyosyArG3CFaecSVfZrbib05p4VuDQOh
OBldaRJ07vhEJqHX9a/8THlQtXKbLpHi/k6C8xR3yyZ1uq7FX9Cbv/ScGt1rngTKNoTOYtpABJs2
iTlIvNZaNApGGv9ElGyTfZxkhw7QY4eXtLtxmoQUnyr2bprFRuNSxlm0YRdT3eBV1p7myia3vWjE
DYIEzN5gk59C28M1u20d97sCx9lMXTVQYRAw++O5IkBhFYFKUqArjfrcjjA4uDDLgVLvycps5dcE
48LO97c0hF3DicAf9hqTuLg6LmUibNhqyRyVq5jqOslYRWefqzADzgN2Z5UByxVA9huCxRN5M3SR
5pqI0cMQoMR80yO8qX4k6tjDKKDq8C6OAxddgRmjcpfTpIkqFjTEE7WXNjh36yj+XjQeXlhQxzNv
RWG1MM5HB+chZIATfH7DT87Hso/P3LBU3/C9dfGN6tSwxSK8mI/kQ8T4UcKyhFoO9hSTW5Nb1QHb
g1xwjsMEmZxbbQdktoUHXpMk18k0i2UdNyOc66rF62FPuIFHDbGeE0hCaYWOqA7rcTyHdDggUTBs
ua5i3ibcnGIUa7yp22WVktMVEb5nJljrFkPhXUzsHC7zztFnS2/YxJGMZnqcbRCZ4mGJmRtecmlU
5APsxjCEK8g2zm03Re6rz1bSVcCrUxOdNP1rmfp0uQkG409jCUrGlOESDO5DUHAusTLpll2PnwAk
abw8PpO3aNorfx7ie7SPVrVH1NuiHzRtAqEwl+n7AzPRfAdtd6qOlFh7ENY8B8/NzdjCpSsN5VFW
dftTGfaDM+B8KCHmgRdm1lgfVAYl69hCGtv4tSGganTmxcIO9wYSk46qBtalLhwxmzl4kYFFNSn6
DOmfUlwEESIoY5rOJ6GqM0/Cl9xwpWzv41O8zUWEJCPhXVU7fMPTDZUneWPUeMXtJLDQxg1S66xy
y2Ar/dQItkZC6QkMm2gIRGbJxpS5xXvO7Ch9ahsPiSO8rAfg7vFLZ04QVnGPsxlrcJU2Rgq5rhAu
59o2iux1Tpm727pxF7Vn/IINsdmAWbwCOKxnQmP9hWhuuzMcCBuz7Tm1uUpnHGxIK0C4YGEvE60c
t43kCsINuoWmldU27AuFPrFCuWVfIHYcyMMsCYYTcyQfR7V8sunCPTDABDOOSpF1cH3l3bhOIjZR
H86b3oqRtAclVHW82qxtblBeIZtbTbdl2NmXmH4OiNSw6xAXqq2qi6Vf3HTvNxWkxX76HE0ToC7W
JovYiCTM/fU4mj1K0zGdhgu85sXlMovutoBzDtTJ+hXdiGkMW2uV2vm8zIdCer3noJpB+BWeYFgr
JOl+9hqU/I/2U/+TrdLfd0r//Z82Zv8v7qdgL3CM+s/7qcsf6r9OP9rux/zGHOvlz/6K8pF/BCZ4
RUD+iNQsYg41r3sqz/nD4Ttsiv+1b/prS4U9Fho7bEGcgN0yJMF/Zc9KHLL4OJPDCSYXwoSr89eO
8voFWvgoyofjNmeK/wNBsJkzOXc4PmG2eJCgqXt3xrFAUQtwrPaAmiKR67JFPj9HqDzPkAE5Z5PZ
NuNd5HQkRpoJhhK4xvQ3cY1x/D5LxZytW7zcEZZmQQIffiDBfGgRNtSoS6OIWPqbYOzMvZehXY2A
RtfLZKhLQkdiuSG2PryfkPh/dsvxWy5m/Jfz4n7UGrM+q5YbrCbuqxpZGGTuzF5VlL9xkRUY6rYS
t81B2bjt+akvbjF7gS1U9+bnIBNoDQ0jsW5LZAanDqnctip8RI01f6gIx9jaFB4usc7pNsIQ4hYc
ytgWnRH87Ky2wveikoRrj8XSHqMRLvxKm798k6PotwvuIOvFxg7+uaEy7C02ZHw98f6TtWF0/LUS
Y3t0shaVtI85WkUw4XBcstRee5AzSRN0oBGgpqvnlAJ6UASfxnRponWZ++Znwm2IUKvHYE2NZzkU
FOAPvera42gMXF34isIGePCuS/pgrZJKDlQIAraK7KLwwlQd+Z5UJ4ZiY9WR8WUYpHPn92mhU2Gk
OG/9DlmGckT+OHOsxFwvGgQsYURlK5RDfFoOpe/Kr3Pj5xKrYE3BIDzh9x1/N/Juuqzh/uyf76/T
d0XPxtUi5b9HK+95Gc8ut57rlWpntkO5J9MIWaCP/2pS0cidP/dMluMQr7w+sc4jXzBDI0bCc/jc
tcI4PoSo1ZeD2+EftIsdDzNvSZ0bRnGIYKcETzwtdnWEV0AOZJ+Ow65PIuszjqG+uxP17Jt7uoo2
Ni3oC36dndKh6zZcPVkHXeck6PsdopJwQoacKPO7uG7nz00dd+cU14P7dBn9XSyt1oVC2EjiFYfo
jCyVGPozXBD4qFSFa16276aZu8p6J1mPFQ+ZgphsncXqyj1wn73KnKZXKzfo3dWU1suXpVTz3re7
YM96Ln8ix8W6P2wLiAJksk7xJrLSJNsFLIvxZZZXfFZArgyZfq6lrLUt0Uckq7GtkJD2AFi3Iabu
uLLDa5AAElh2muFF4RYJjPlI+XsBUWCH9kKSteRne2QyRrUCQUFJPvVJ4e8zMN67vrI/49U9nBPE
/Kn04Vuv57FRkOOGxVi2Y5ZfFKhM+3UHeApKtIRrqEH1ejCz8hQRumRhaOu3V8uSV9eduxQ3nUHx
SCEDusbEVJwGTMtBtKkSFmAChwVzzy12Y8spJk8QtYil5FrljnyYqNdiUjH7EwogLGHVpIaVTWYq
gR9lMqI84Iiis6q3VtVrq8gwXfC96gy8CGR3McggvZp8POpLQznXOPdY2zEe+2dPSZPIiyIP05Vv
BPZ5Hui9vJpM7zM0u+QC0IUwljZNOYSze5p59UtN1E3pStTBKbYIyHcpiXEm4W++LU3AoDfSdioP
EXYJd01g4rGvRoRFQzzKZEVa0PIAf41afNrE5Pph9L2YNWR5F3m51XgQBag+VL0WP5rGtkSOgPVK
3mMcj5XdFktgjBIojilBjKWCo+668xlOM9VNPC3dp4Dnl0c7XKb0iEm/3qovEcrUMCVydHaHhbgN
PyNKvHQSnr8ZhvUSe5VYe2Xdrtvciu9disccRfM2W3PcTM/GPs1w5W0TtOip5SYr6dZsloNxIsEF
Qpeai28VlPRtm6B2qMLGu8Td0LjPiJkqVoOFe3KgqBtyibzHL9df2uvWz7KTVyKUwbt2ubHckVmp
c4fwy/PM0lCy/BlMRXbKK0Yo5yJhvoyi2mXSmuAgPZJTgggcERN2qxbczJU3s8K0bDP3Ew6/x7rM
LZvhoKxb4egLYdQ8bUqr407A7QklMhV64lgZQXnJsj1fdq1mQVbwfLeoLZcLXIKds38OP/3/uF0S
geVDXvvP26XzigjY5FsJKvqCZx2/4/j58levuyXf/wPTIsB6W/qa/OxSGnjdLQW2zkQEHcWIC0NP
1s5/IVBS/oG9l0XN34dIS2mYTQ6HaW0oavGBGJIh9IP8ZuLjJ/7RdukdignqDP1T2sLxHMFCYemf
/62Kksy4/0H8YYEvQ1bPFEbJrRk3ywX4eb2rGswQcLrwzKfO8MJ7Lw7a41yU4cloE/y5WwIacFIU
KCbpwSxTZCiMFCZWHNeNe78uOrJZMH/eViaru4jTCRt/Y/iRtpY4n7C3f6Q6128hnVB3jovwgoMj
8EVpeYjhG7wPiMxr1b5H8XqomsK9G8ph+k0d6S0X06EFMBm2kBbhGgdX7r1uIdXZPdVYQ8VrxXTt
hixo0Uy+stX3+rm47791kdcd69/tSd9h/s/XC6TJFpjqjfcLm9jC/H6Ksqw+KqNFkxzlT5A7CNQL
aYOPr/RuJ6yvRClKeGDw0Hyt9zWbZXAFTkNuflRhw3yUpvOK1d7YI1dKIOTk9n6O0/D244v+m8fT
MhS28XQmYlv0z//WoXAX6lRRYhPPPgiXJkNvnjuojs5mmBz2Vv/8avCWweCF5pW+F9pEgY8uFh7a
EXM2iAZlWyy7ycUn5WrIg/uPr/W+BqbbM/AYrVTt2PD8Qpbm2JzHRWYmxyaecrmWcdjlhG4UFRZ4
KPjimY3m0A7iXHXZeFhyr6+3ScfS//F9/NrCuuCIxMikjEn66btSXC46by4GmR6bIQORmKBobFw4
f/eBW7OufHyxX/uQYwpBkdZnI2zb7wHqtgnwLmtd1mWxLDeV33ab3mAE13Gdxce502ZpGNFk/m+u
++8ekgI2nCAXQ11SY992I6wzVBIhCTgiJmDBG3mbSg76sKDF9R8/47traQtS06ZIQEmRWfAX7ZSN
HFsgkwCAFk20QZwKi6DmHHAWEfH88PG13s23z9dyqLHZROqa2Iq+e3lp0eO4i3CDvLlFiU1F8Okp
h70iNh9f5211nFMwz+RIysNQAHR3td623+DC6QK3S45IUNHYTQrO4gpTI4ugSjYjcZIQAT6hLU1W
Cw5e4dYsovji43t413f0PXAKZ6JDOgPj7X3fGSEq4aPRcw9jF21qAQNmFZFFdBHCaT9Vke+we5Lz
b+bz5yZ8AwCwyDIFuRR3YOeb/ruuMxKIVZFlnRxjP5Sf2tQtTq60Z0Ily3jfyrrskBFXU7lS8xR5
EM850h2VW07fhQtl408Oq8UpwxvvEEEmO4VJyH+W1Lj5uHX+3X1ycGJr4LE7CMz3xVj8p0K1eIZx
MFERPc2kJyLba3LSGtElQjIrMcb02KjDGt4alcouzNGCGoSzRngcsso+C/ogPE6JLy8Dw+2IFRzj
KiX9M8Cb4uN7/bXX+tQ6SeASDjuSX+rGJvZmJH+o5FhgIoETnM7bWJcd1oMfX+fXkUgljlfmeVSh
GSDvyreYUtMoRpccnzfYuLhxii+zyiEwxXbuPr7W++mc7ukjSoPOAGMm8KkBvh0is985nT2lTOeA
Q5vID8cNLnvDOmeo7ELQhnU9qflMDJP3hXSSaI83Uv+bhhVwP7nM2+6KZgq8DK0oL/pXS/e2xgu0
scKDN6h2JreCEhxhsJOsjxE5LzccP80nJw6TdZIMYDdzHeP5gl1Oi34cf5az5/C3AGDiGosKayCg
K+VU1GDmkVATKpaLPAbsipPGQtgjw5/jNOSP/pyTDJzjRr4Kmta985opO1kFwe4j5iH1qis4gjiE
hd3BoTHx0vPFeVza87AxyWe+Nzy13MwRhDF8CeLxirSR/lsezubTgs3ARQeOTqjNVIZknxlOfcKX
p8BqdaxDHNiF3eFyGYOZSE87OYKB2BgnN5b9LQ5C8Wc5FPJBSVmjEdMJzYjaQ/tnPkJQ3JC5KGNg
lzS+oIpVnGyHqQW3wORpiJm88bt1fkaV4Vtr9Hb8aYnMPQJXCqJhZ8auvVdIaGAdelP33fcoMOIQ
732Bkt36t5VI6W+M/ijbkTDI5eu6NW58zahemd3gfVns0NmgW0MuqP+2cypuY4aftG0S1VFSTXLj
PqjkfME6kz82SLuunps3dBUwQRmbN3BP4uxULV4eH0OSi+UJn8UYh1yI0ttmickGAT5ltsJv7Kzt
F2YoH+kAeaEZPRL6LofK5+jEIalpu9nxdRHINON7e0rsTzgp5sbaiszyWmbkvWxSm89RcRJfuOjW
NpAukqfWDLAoCdt2jvYB7snLCo6Vc5dGUj74SFyslWHRtgV+GU85IXQ7QS3jW+pg3gza1+GlFCbF
coM2Al/YPmuna4LGp6tktscYK1ORfM3dnqlJn3gFbob5Vup+iLtTePIR+EU6G7cH4oGbH29EUZGi
B8luWD2jhRGimhDUNSFcsO/G5YYysWliCss+B0ubel6nPABZYClBpOuODrZF7Vl/i1VkHhDq0Hud
zCaiBzGeNgvhxOA6lXHvxhkNZkbky0ZGnp4yP98Gi5FtJjiVV8gNm12feuIQqUVnR5GDAqTR3kR9
nBxNHJvOVKS0JXmOWbBFHUrIcjnheuYewMjD+6j3togGsm+NW2YXlISzdRg63hX1yj1qKgRHOqzH
TFL5xfcZdjXWBGaFRY6RUd7DSHdZW5z5kE5Q6qdahv8AJmnZmla1HvH9uEqw6zilAhdfWN87NcTV
KWCQrGIDn9tMiyOagsfKMx/mIjjGZh5xzLA6Crm9Y39pYSBeREVy1U6E5I6jnDbj7FOLwlx9RzX4
wcXdcTt3tXWWk/eN0zlSjb5U+ywo0PQsGJvGi+liX4SpThLEt7iCPgW19a0eSCpKjULimmeXK2sZ
LfK4/M/YRIYY4ZDeuCapkVVtwCuR/ObTIn0B/JFcxi6F28x278cxPEOcH33usaHYxvY8neK8YAK2
9R6psOZLN5Hyokd4dCOSvDsZ0G02y+KeQ4XW+c52kXpdkOlJJOp+NGZWH2ZR4edcYn2Dj1Uk05Oo
7EqsQiPyziGdc0NVbkPVGWdreXAo/pFPr7ON+9EKzqDhNldslOx4o1zmi8wz8weM96KHwTLV3Vw5
7B+qrsYSBYXRfEEsqdyGhevt7Kz3v6dF0h5hD0/HGIssLsou+qKNzFvfUerWA03cygWDUb3+OCss
L8d4ndRNcd313rL2GGnEbGEyZq2sDPfndmYvkgEkllnpYslkeglTUYl4wA5ZEbwo8OCuc/QZ6H8k
zM7lLlhMez+okUJ7W1sF+oL+0cuXZiNUgs0nJp3pWrtrkxlOhli6c1KrAAcmS6tMM+faRHquBegR
YW6RwhJq2vRYb55SNZg4LeE381WmUxeuHLApAGPmyWOJP/dJNuzbV5byu8MyFnTMlL0DR4TcuMkJ
et4WM2bPle/sMJcdvwx26f/sqUagayuFdW8VjvdpQlqx7E0nMdbzgLlNWA3sx8qpOeDfHVxORuPe
4LI+AxNX9droGw9yiwoOwSSsHpLA0P6ocQLf1iqdT00vLzDSNC+CsFWkkwTiHE1syRZGh0R7eXCD
kxqeQaEMJYf/NLaBKVpxbyQG6AOWXCdeanCH8c+yYRHGKRQdrP3nBDv5Bu8mUAMcBzc+ackbaIjb
0IV+vELu5+yVh7G06/fjlnxJ+yGbu+oa7R5BKaFIEWQ31gUtmGwk4cjNGIr9iCHOCVzvAkG7uQYN
t66jJncODjy5czwIKRLVi3MXOo3YFL6qKKHjg5Qvnf9t6HkkJppmPXaKohc+KC31j9DxiSMrcSss
lcAqiDy1Rzwv5eVg+tWVuYRs+wNZuau6M9JyO2dGZa+SdMz3eVZ6X7CdBcSpmugMiaNfEdqpQ96M
YP7Rcxw/76Uabnobuyn4CxTF1sDErOl2oAjuq0bnkhN7vcdZ0uMAIKoT9bCe0dXXFyot8uvadfor
v5uwxmy6OMAdwT8UWLUclV8aqxE9wFnV4AJJOJ2/x325eMrKxsNIqA6aT5htI+OnYvEzcIoEY1yv
ro7GUIIlpXn76JEOVvDR27ap7BzeyULOdhcu4zeztlPFJNAZx4g0kozF1ezXTVziCJ0uwxkuvChg
qnTLG0+wxbT+BGqtN1iJ4+RF7bPbllGkI9iG6smD23gCs8aNJWAN/N/sndly3MYWZX+lfwAOzEA+
ds0zySJFkXpBkJSIeQYSCXx9L9D2bVnWtcLv1w+2QiZZLBSQmeecvdeuI2vajs4YrBhZd7eGLltI
4Clrdp2xa7AINPCDl9L26tT51JHC6bVvrk2tuNDtQkXvWObqZRdjjOTB7grKJAwHNWEwZ+VU5iUe
nP4T+Ab5ajex/xz2AqxNMfPLV0qffCjODk4xL1/SESl2mmuPB9NMBIMKV35GjRJf9BT4jOZL9ClJ
nZQLUhHBKrp5eBnNEU5iRiQKUvdg75SZAs1rd2pnEw1wxhmSrTJcK2pFiMSIsafvwSyzOEVIF5Ja
7Yxg6A5Gk1cwzrBKsJyNU3jvW4k5LpVj9phxFNuIQXeI+xL/+zJsJ+0hzoS+wVfK58amsAUP2h2I
6uzfKmojKgx0GAVo//e68eMv0Ba5leko6efIq7Cme2ajdq5uBY+jY1ovGCO1d9Pth1Pgj+GDU0xg
n0p+rLKV+GQwdEHn5jRfENaR/SOxWIKm+cTBOFh3AcOaKK2vrvUYIpVbjIy3qMMCbqr8EXsX0R++
dvWkwmDgFRPcWZLSJ22WpnUjXCfY/IrDycpDQ0bgNpALnxobcZtdLoWKX1OGFAXJF0Ta9BGIPBA7
O5Ro5qZ3h2/dZIkttTzMpMYUmxSl8DJFcGW2uQO4ShqL3Ok3fijCJbE2GkYDbmc9UWCCnXzbT8bL
VPGDo7L3t+aIFhB/T7a1u1jd1y6OXfw64Tkp5LtW6dainnIwmhJ0NCo4Hc1cpA4xJh6US7QHTCVB
Q1QN5uWo01/TjrwGanx2HQ5CB7svocmIGPPn0LUnvVPJiZiIbYo1bWFx4GKwomBoDupmcHUDz51y
dw7W06WeS5/SBJoX7j02iDK4VUZLQHaWVBu/a791DfmilVZOW8ONy0Veiy8Nro9NM1busavoHUyh
vk+G9q63tJfYtTdlECFy6sWlyNtDrtXPQz7dIP8+YBv9VDXBmSWXhlEWd0e3md6TOnwkp+uKJ35b
cZpeFkn2IvR42E4pTUoPgrfh6O2SwMB+JTTD+VRmcQMg2nxVwuBgpYUs8pG5z1z8UYgZNklfHVXk
DQt0wG+5FNXCzOlqLxyNiiAc+v7zZE1vCmmji5ZxU3sZ0VMjrpzPetXOJD0mSge7qaAijyPAxdja
Gswo6/gJ3BU8vy46OfUn3Zf9A6kTYh218b1nhdHOGwQ6hVr2T5rZ+GuFvHHHlLM59VCvd6Bc58d8
1A+OFXtPbmsX2zivXX8FFKXZY9ClPToAyVuWnogUSYwGR+i4QZEwkQl06qRDDkGUqyt6JPFVd5H9
HbQqo6FDsGXLRNqUjDmPnZ+3zP/JhFS3mYnJGftinSYvI01nhJUJEWX7MO+4o70BYtaCrqadgCxM
MmND0iqa0pTz0A4VgaddYJR58QoAaTIjTmmaumBOTh8qjKY3g2c/TKGEBS4PIK/KiMEJfAoR06eQ
wnZcUhaF3Pb9qmR5oc80zzRGCK3P+JM1KJIktRal6RyTeEI2yx736NfBeNZs5t1mjIYCA7urXxLN
ieW6EyNlRw8evBrm0VthzNWJAYbzWzKZw03ijsZJZ66/McImPUTpEDxDJKDJHdqecTVap1u7TkMl
Ek5Sf0Xq5DrnLpplApbowGhHTtV+rgvJ0SHTsBxWhtXsOdvzozWX2IOopEAH3x/CQzYI69UHt/vi
IsBaxZg5PbJ8q1unmZapIYs9ebzIUNjy9yY+kGXcWsHBipzggBeTQU4P9OxjUvPxerKyNejDbkPK
ucXMJs3kFrBU/vTxJcLPzavuUvYzlhdblAXTziRc/KXNO2owaKZ0CXzw8MPEsUej2GTWMxXuvUi5
mHETAabE4Ln5aBRXmWKMoogr71P6xlkeo2OL40hsNQwWkNBRs7jEdG9dgsw/l3HHG4gTfiLrCFoZ
Gi+M3DPjKe91PnUgzfzOg2r2jVOo21Rx3p20OQs57SeIk+PYAfPifUHbDB4qh7IPnWVVwlBNamAt
FbV932des5LpDJGPJ7oiNC9ZDHqD6kRvxKq0pVPv0wDvKve/PmknUYbVC80/grdx+Ea+Px1F07Tm
wsgEXHH2Dih0BcLnDTb2gVl83ekXxxicY5lMTMgmh+ZVMKHamO87DczcRpLty/G/y1CrZtNd1EFs
WkjoAPx+URW8a8gWaIpQZt1l/XxNsp4pG9lwd3xW6gLWm8tGk3JpG9V0JhUdveXcivsY/3oksNxA
mGB0XJJf79rcAR0uungh5PwDs8S9D02hrUXEeJmoWPr5s0BUofp7ynW+JS1sdDDzlBtUMlfLcMn9
WxqWN54lP2g9TgQirGoCYZ8iw7GTVdqlYhu33PeRxvHa8Oizrj4aT4ZmBu+TYdNUIgQZ3Qs/NEG2
8UIrEWw027n8hP/FOAmDcFQZkW9MLjxYzyDi0YGbw4dp9cwmARaDpTbKl9Rruz3Yes1ajK3MdEnM
TGBcKQ54hwWq/n4RQPblBBwMxZZcH/NE3dJ87sR8eXM9Sw89VPizRLd7xa2ZcNLiFzfbFDXwlFcv
tR/z0qpv5QGSR7DvaLmiByBl+GUaUYDpdOS6mu8TkBWPLL6vvdMSh2zElB5d9VboviB+IvC3EPaD
g97x6XRdwMOumJUGYBvoWBRi280qrrB0x7NFC/xc5TJ4bkBHElLvTsaRuHHjBvl8cHAyi9+8o/Jx
Vmi0xVZHlEfOTMNH7Mx3wVDRmnMqh5YCPim5xL5LTTiInrvEm4h91JPqhVEk/HdmsTzTZeMEJBBk
7qYnOuRZ2FwpfCwaCt4gePeCijcsuvkebAiAW6I+DQ5IkmDY+tZI3rHXk6Hge5R9Prr3b75Lnbyk
wFBPbRmrL0r6TKFaDuQY2Nlk1hHHCnZGUnFPRiuLSzR0/QM4Vf9rJe3gPS6VOEgnyuD7DexMdjzU
m9Hx0MGKgjtAijp4TlwHMVbbWE2w8koa3Kusisvx9/bz/3Shv/DZYMyau9//XehwRN7Qv6V/UYX+
8U1/6hwwxpA7jbzzQ+RAY/8PlYMvfsM1aNOrYFrpOwwQ/r/KQfxm2OY8d9OhJZoGZpo/VQ4Wvh16
8pZAlYBOav6ufyEKNX6cXzAGQoTBFNyaIznNHydRPGJRg9QrPFBWdtHSsgzvbjDYXMmr67YxQS4H
tukELPO+qm1cIcA2xRVZQLdD7Sy3Vm3UWxwhbIHfXcafiQHMHwd1zB8c/LJ4fxAhGPqPia6q5ZlP
Td/de9KpyhshUv3GnyhiUPkHTrow+vIec4RGQiMcoi60BFsDxTYxBn3w1S8Kg52SiFAAyaOXe5+n
SqOci+qhA9XeGs85kHy3WcNMY7uUroYXgF6PfpPDn2i1le12mo/OPphWNhK4jnYsPO6UOs/20uZT
NMqQnqpGr5UqOquvSOezcWXTS8xnWZg4+Ay81xSFVMyIW2sfcmK/JoDKuuUs2YMcIuVoaGooECIz
s3DBwbN+zQHLXwnwKpOF5PybLOOIsMmFDyXXwKBgRtmhs8os3cRyJA0i6S37rpjbcLRgN0UTPOLA
0bbwE5tDHSYGqkyrfSMdsgE34qiVm7RHIywPYFTaB6+I1a0h1Lj1iEc6klYjwQJLbRV7Uw0WUSTu
BRbUeCrCaEO4AHm1EW6oK+23Z91K4CbjjyhXU5pFT2YQMJLTe2c4a0wZ7qY+FYpldWzBfUh1Cr3p
Xodsf9NApl4o/BNgpwfXCDfoYezXps3ZOJBmYjclkgZwuh67VzBr1RUVsoXrx0dlCOo9kkurMeC2
FFlrfUrCBjymocWoEmug3QGlhMiGh1HXaQlGVrFXbuUgw8yLTeV1NJ6Nxu2XGM5d4Dl0tJUVMFUA
2AulBsmbQrq3t6duWDLvdu+46vXRxynGUCbTDyEBeAfG8v4hYoYRroJCz56qzmgfSq9M3uuBqMxl
2mvVPdXzdLEKU50sqYOnh2u8sYOOfEAg6oAaZLfMRowQZlwiGuW625upBv23qNIqekm57aEeN2rZ
cacBJQuHq+7J4SJMyM/O0PbrzI7F1ibte91p1OQmrS3e0GxyY4tj95o456Pw45bGYRNsBijX43Kq
bfcJrbm91BTGMNjg/RoLk/FihsgJ82Qcv6HeDM51HtnQf1WzsytbDssuSdzn1uR4Q6pYZOwhsSQN
Sj9rjDhce8W4lSX9lIWH+8pfYPP0CF4RdVYuEGmNq5nKMlG0BNqDo9r5iK5lHFUQFR3JSwHopriO
e+lNDZMLgwwZPH4F1ePA1bP7gMQsmZAFL6MN0SnkqxTksb7lgz24gBiG5mEaquIEPhZcejXV6dlx
iEewShEsTT+en67Ir20CE+1AbiXUuGxldmIgJEiPHdTq5GqkXfMJ8uj06slJwZdr7b1w5y6QO4qc
8TzZD6yEw7OMkEQtKt8lqz6nF2KsUmpDsQwHFL80vRvvC1ox0WMho9JclBib5cXKK3uvjAnCQw5Q
N1kY4JnzE3G/yJrFSGRWGbrErrUsIvkyoXa7cSAUELnA0eKmzezhzm0kTcqJcaICOd1mN7TRqu1A
sBSBQCWQyA2g9ApMTTO5FyCnLRGhIuPQHGT5Y9AV9TXura5cK+TI5wDmxUmrGVuvPKvWb2I/KR88
JNvZyuhje6WX/H+Xe1SsAb5HBzk5zXkgs+B2Jqt9wqtSPPgOFi60YPkqr4Z0zfLM4uu0afqWhJ1W
LGISyzioW41728Zjpj1VFo3oJWxLcTUtur5rD1UFH0oFcGJj67n41kxWfQA7PTyHUMuXVNTyanSy
3jEDWNFO0ppFiClvRy6GpDdSR/YxEjKhgJbNPZktMOgC2Fp3s2Lncynz+OqNKjd2LQGHt7YNKY15
RpdCzvSi9ks56kRI2kbB6tDgTqM9zXyKkURt4DpQ8kwFD2c0pFzBym/5s3557KIbxnqMxRzZ8nJZ
2Ml31ndxFVo00MNw2y+uRh7gMhT6dLJZmzfJiBqpgf+zrgenXrM2qD1D9OBJptLgX9x0rPM85CC0
GVmSd0ZexxRpSyKxCClg3OGdjNARGCNHM5pnrUZ9IGQhDvaApXoaDa778bHtNJ9oK70h8aK3eJPS
8NY0G94SSx9Wg8+wI62V9RgbHSGblefdgpGhZ2Hlb2bdMk0RTmrdwIQ/JQFL/+Rkp5CkkDfVlnvh
9VgKHNIYQiOno6sX1bqiWXwZndLb2qVGA2Mi+uem4EG3SWjxh4vDMGhpmr25ImfQXPSA0xexr2tf
IJnWd41pqaPt1DSgwdkVz8wd5Ju0svaYgpRaNXmptvO55DXT0vKNu9SB9jV6ANntxJP+muDFiBQj
iUqY7bQ5Wn4NEJIocZiHRjt59rofNTLeMcEKazM22pw3OfX6o5vgWl3Xbp2+2p0XputRFJai0gnN
YJW0wOLpunUkCPr0rl6wZGYTHoNYkvoi9eY5boHI4evh44peNDuRN5pup9dRh0mmAmebJJBT1pbd
MKqiQ2ud25juxAIciHmDX9Pec8QqvxAP0m26XsvRMOt8XgF2UNytVlJ8sSDR8zNj+dUkXXBNvi9M
RS9q8jNJ58apZTnjKWrB6NM9ITKMcxcFRAacnxvEM9MXoJLPLdggGiTIW5dDIqoDIDuNOI7B1+yF
hUM3WvYZNSDKmTq/DpHeXUoEkPipjfhe0fy1Vm5rWCDiM1Pb4Ki4hmJgs3Z85wyDF1ldySN2iiG5
OiuhWhLRSAog4tHJ8UZjspUrCO3eG+y8+hXEOz28ZtLEwbPbYT5gOmazxucm1hg+O3vRwKTf+4nr
4aMue/eEmWOyCZXIenOhNAY3Cy9J5AlyO238gXUkWTZwchyms0nz2UzowN1JmPTM9Nj073hqATbp
3APBWpSZe5BJw06AoaKod0Ra2QrFVxAFbK025y8wZf69Uoa9KmtPa7m/RvfoNykLbSSsautjRErO
DXpNhWDCyy8JLYhHWtH11bAG70sd+Mm2dMOmW5BFor3ZBqAnH1Zqsa3bRs1Q6ZzGcmRMbBk1yg7a
jZVxa8IsyA9+FYubsPeqdzyHNlZrnTYuWTGEpzIl0qD+wFrD2Mj4hD6tP5ql+/sh+39l3S/KOqBW
M3Hjv5d116j8+u3/7Nvspfj6vYT9j2/80/Bn/GaYwLRxhwiKKJRq/ynuPGMWo9s6gAWk6rMT8E+/
n4mAHb2s76J+R+hs8r/+ELCDUKDjo0MqsGaywr8o62CI/KCdgt6AKs0mzH4mf1jeDyrHmk59kwtR
0pRoyQAbo5JGpNnFELRFvoar9jTkUp4zrYopIqqnLHS0vT54F7PskVbkU5SuqtbO8fTlxW3G2ukE
ehgv5uiZTYn7dDX1mrVvgCSzNGtko4y0WfzWu9ANJ3pMGbewM5sXYeVnd8jOljZsg64KVl3jCMw8
uQNtCR8uPpR3mi3xJZ/D22qvIo+iINhM13xiJxxzWMT6dCS/6NY1mBCLZniZbbfoWMjVslGtNF38
3mYJw32M3Wuv9C+epSCXeuS9hMW7SIszGtZrQAYHxrl+Azju3I/TLU/6UQ/5qiYhrj6KX8aK4RNA
5zenw6cijbfSc5/qsd2UWUBsfB5ZnzGH7eLGdxeD3op1ydiUmbd/MTrrKZXZi6dPxkafD+tNep6v
QJfTELLT7D0BqbZswy7ZWNlYMtimy9pTFSzkIInrHK5+odylb7rhvsnEG/4nsTUie8dA9Zj2JhiA
LMN0OLRcGCptOvMHMyLeUKUK8c54HSr7KbLSQ6iyl6ZO8O84Fy/i+LVw7XZt84ZYot/Lbry18btv
RqujTkLFpdmzx64PFuRr5HQJQ+ycJRfKjKioA3JlAA3r0TpOBTnzmiyZNsXjOtTmaxnlLwixWGvH
CXTnQCd0fq3K5gsYKdwOrX7bmcOWSKKj4YeshFI/Vl6pLTn1vFsZX+YY8Zmo3aPJh7PzS2gWScw7
LO3xcQrAMGedS8YfOMQV1QsuTU6qJDjb5J06yaEcp8fGrqGUOeoBsd9KjcWwJOK1WwUlzhQ5iHVm
qje/nI7SDONlEjXxJa29p1jpr35t3QiIdUt3gCludrvJ6ZtdreTDVDu7OK4I2GusXUi6HGgLHz48
43ma5NPRJUN0PQx8nsD1rYNAXLNW0xwYYuYWcgH9EaL/m7AGTFmKMXQXZgfDkw9106NDy95zdvul
7pbdqs/VAzQlUpniDrUCIV3rydWipWHEGBjn624UcIGF/VTWRULD2sGTaXsbzicPnI4Ih1Yet6Ll
PsWIBXeu4nbUDIybplZ9AYorkMtE44qoUAkxmNsuU2GwHGsb+Zbo5A7EgzzUpSP3be76eyU17SaN
xgytXZXfQKoY0QVmkmlE3S4pD6w3St0vlK3uyaD+IIxPEVhsk2lD5udKYKGEXzQNL1D7G42jvQnb
OLHr4jEtgsdcaW6/mjBF0mzGoKmi4GIX6ZfGopFKBMlaRVCmJiteVd3YrGtbRcaqQXCbLGLVhOyp
dJZdr75kWnRboFdag0V4hJAYLtvecSDzOS+qGJu3gpR7nsokIjmxJigA6y1wQ3eTxzlpXZy9bo3O
6Uj24fafEvOtJB2T6WtOb0NChVGmsbE8AAr8FgFHcW7DOjDYhbF03OA76LdwjIIFPLEnT3MvvVkP
aDiadxJ/jrabHr7bdH7SBJs1798rYInAoTkIUIdHH3/Fh1D6O8tInLgEiA1puQOGPCcA1NDefXWJ
nRrWAzHp//xq7Dx/ezUalbTJbezm/o+ya9rdfeGOHl5HHvVVYTDQyuBQuUTp/OKVZrXyD++Lgx4e
H1PXsXB97F7fva/B85SVYHLcmV36IuaZ07wcJ8aAdKkFHbPnT/rmn9/d39qJNE1RvXuI39He819+
p+9eM7QIF/HR3e3GzonWjCYeUESSrmDZuwHgKpNMlv1sOjYtq9s/v7Rl/ez9CpqZnmdgWv8RvlXB
PwWr7Re7Nm+sVYJHnUkObmiWiyPIh3SnC/U2tGSQp4OUh0S2PLeUJgBOx7cIWEtYTMc+ZEg0Wc5O
COS7SU/7yB+OAy7LBV45CjzkjHWZnAtK6tyRV5WH6DOifOUq+9IzTV2CARRbxymr59Bx3KXtszz8
8zv9yS2EZU43Z8ShThnwg3LczGI4oQSq7iKz3UC6vdXFdIu7vv7FFXV+dkVtAxsHQANIUT/am+ha
wUny53tVZPYeQdPtaMT2mqkr5A8AJavWT88dBesdw/lbr9PzO0x18dKewvdasi7PRxWMsLSRTXUE
CU827dA/MF+/WI3cRj7LPbmOOWSDyN0yolJPoWOO2zw0K4jBY3zs9aa9ksH5qBq2/d6M7UMX+/ma
iq882kX8HsSOy2yWbLBG+eVWacl7UJJrg9566sgVUJW1i0ZnF0WghcN8mmE36pgijkOWMt16Y03S
vMnPFr72pXEw7XoGZ6x//sB+ssJAhfPFbLebgx5++MBwWZS1rVnFDs/Nx3FCsbKhqYKrMFi7f36t
v80aeAIdnX0Knxhowh8dlY05wldFgrkjjPFqt/Ehx+L/i5f4ycqCOcq0MX9BXEAh9tenPI7wGme6
XuxKISvQCQo/fTC9zSt9PJFp2DF6TE17JzTzQmxitMbFfNBU8LlNklcGdvRSc9ksfGCnO5mwiUeC
1aka4cQb4fvkDtbaC8BFZZYLbcixULjoU3vKSAAl/vaT3/HXLok1e3skjytzOLdgNEVHRyG8MRtz
ljnU5rZXFXIPM353Cm7BOk7P6KeIGYdNBG2AA6pBJoVjoMQpYHBJvbuSORqRGTf97mCGwxJ+K3+y
w9g/eWL5LMSHbxaD14cJ47tlkQFkxxQbWZyRUSjIKGd03/Wc4LWU98xEchFz3Fplo3/JHReOQdvo
iGHIA0+4l+lqrJFlQM4KKLs71ygRoutPSGiIlNM97OmSAJfeI5c5cC5zYMnKaViJiFUvgbSPj8RI
vZG6sYg9mg8Wp0NBjOqy0RBORfrjyEFsUZEvuLWyYSuq4Ro6br/AJOsu7IqFr3UlNg1aMasc6dzW
dKZHUTXyF3atnzwk7BnzP3T4qd7Mv95UQ4g+iVCFYocAc8URR4Eb5texgQ0EVfiLTwTz5N93C8Zy
FsuagR/ub8/kPHKxTLsvdg2IibXhttgog+QQsFMJg89nwvK0mEYKJHpA3YLu/FMcZmciE8l0LQN3
URaiQo4vawBrU06XnAzYYvRf29Q4adK/gbvfLiPBaV8VpQWlu30jWe+qsvGYI0hazLdZaKUvKBc5
pYKkSCb9XPdYJlRJ7FbcrYEI+JuOj/SjvASTZq1ihy9EyHlwtTkfsRrkpgp60jmnLtorX91+FEFB
QWLXAPLlUPTDQ9xRSPppCLWgptRzpuGh6UJyFW0BBl0+mKlxi37h8OF4McB30VYeV/MftJzzWyDn
G7Lq5cawmxanSXpulYMOZHhAk0cB4aQgqN1KW2Y1pyU4EgQkpszoK7660ZynOiHupOiC+iQc9dZ0
wNN7LnCSxefYomZBn8iWkdlPSSSvA7BdlNUOAQUg6WRymHIiZ5qQB7jrsgNF8TYP2FlIzOXG5Olw
h+6cGc6XqB2KQ2o4F9nKFXOdcTkXRgh6Sdiom/JIFtEFIsSTCXHhF/vxB+v3h5MWZx3Hgf2DlQ+f
2l9v3Yz+M+4hJ9+13vhWtPLKAObC+YKLx5yESUj68lFqlx0MkW5Oaft45ouo24yzb6dO+DbAnWhZ
imQtUkG+IuTqVdaFBNWafrEWqh93WG9RJseoaGmmxuu6yMI3PDHiXDVkC08h+2I3ReJE/AynfM+6
mBprTNKNj0gkAFE05Ny4etwvVUgWN9zaSx9SGLIfRlbJBxJyzPaS/qGTrKCN2V0bn5IUaspZ9v3V
RpEMCdJVTIJTCwXOxABkeEhIDF7lBonNTjm+uS2a8KbqrgBQkx0RDhfJJkKR2T9YrrqdT/Od9+f+
+r8O2y86bEgXOLL99wbb/81eXl/yv+IhPr7lT9WETf8M7zpdZwx0c6PsP601wBEoj0zLM6iKDP7N
Pf1Hc81yftN1CiUsizyM2A8w3v7RXLP030yTfphwKBqdf0uH+PEow0+Zsc9z94+cqr/FWCZGZdot
xE7OEWw+OAOQ//TCbh++uyY/2Z1/3Jznl/EAidFC5NHlcfrr0zsZbTPKSWo7ONHGA4FF5AT3un+T
D1LL/+VJkNciBNKaoRcoVbC1/fW1+CwIx5BWMNuDxA1yQXl2HToc9oTurHJzeDH//OYs4+9vz5tV
J7Q8yea0ICP89SWJnnRqw2uCHbANJhhBXXansunDclFqeeksfTGIR2hPlrlBOyBJgEKlN27dckCo
XDtsG46UaFJ6VZB6m8SQzVBkxItRNPprAe/4VAugFQRKi+0wL7e5O2J/DFRxGJu5NEg5M2Ra030y
Orc4CNlUGy3I40swdvEFfKFDhAWI1+1Yk/ML/5L8ra7N74BPTt8EusXHKLXxVFThWe/HeD14WbHs
K+K2JqShZ6ABrr+MEqu/M9s+f0fyXN5M1pB8MjG7LQo9yLCXIX432KuXqO+GnV4GBFqyGW59CfK0
wSa5NiLFjKez2qNndOWlqXxOWmTuvqBB0HYYouvV1GjDrh7JiVkg6A9oJWpm+db6eX7iAKDuRDlh
R9DrAVdW49sbguWYZqUaZ9uVivC/MWUZUZC0zxzbnbHF0FoxWi08zDMD5w5tCSxUrxa6lRevfeNV
zwni4c8JLeWrCHURLeeO6NfEJ61rQaqHV9DkGUtGwEmsNo30oTLCUY9e0yjzHWwYdnajZxyY6RmG
5Ql/b38c+2LAfDvRawviZmXSezhgPMHcY8eJc0O+xjVSMfYflYxXJrXuujWYyZFMJzel0ruNj4Zn
toy5+VdYW9E2KqKZ9VStQpIBjgAx8FwxRYrydcvFiQBAnussB/5IrNOdVcTTCd+PT/tBGekeTJ1O
3zFOAh0XrnZvu7GzD+ib7OQwc5vGOD3pSdh/DVu3e02NeYY8hZPLcbiLUYlwTQnTct/qLlsOxtBc
ilmSqbzsqz4T53CWHQOtU4s0DT+JFhFtjbpwq1U4APAJK4y9Q4Fo3NaXpHu5C6/qjonW2GBROmoE
V/eTFw6OAV/sfbECbJIRisk1DcH6GgyZeYKgeYvwEawUxZjNrc3TQztdnq3UNteJIb+p3NM2TqN1
Z7IMp9e5CljyyTqvlUrTG9K7ob3T17zCKcAs3PlXhvfxunemJ3wmbOBTZK7RhLQcAadpPQh3uMdy
0zMkFnIz5siShvyzZwWluYtTH78drVAEFG+FGyNvCdi3yxVDd5VkC3yKyEemNpGrNMxTkmLM2YA0
ZjWae3/IRrXHDRPironCWtcxKZFe/AhxljQguOJ9O4RciLJewStokwcbKl4IDow8El8ODx6D+7WA
DRIyFY3AYGkBVPeFgz91VnMWxXaQk+s9Kc0mHY2oANPZ4yIDlItnefQ3bdLS5gQr1hGVkwKuvUoK
NXLUqliGF5fGLnhoMlSH29DVQp8mML7I6CgCumjxnJLjPJtVNNNe9CLQaB43SpiPSU/XaVMrQju+
Ai/mg4o6gr4O6VgxurlP8wBn+NYQbfqMTTy9Zw4Tbxu9YBkuc49DqI5M2gtGzHiBZQbjYuhxTDtK
IjEdJglRzdHQkzudZR3IDUVhquiym7mGAAdXISfNfBLGgxmVlAFtPf+1F7jBPbSF4c01i8BfoJ+u
cG1a1h7TE6+LJ3FcpT39FvpWxYEEbrFmxDFhsKsDTGAa1rsjIsG2XnrSw8kwVy5ZExcIRDitFa2O
UZOAG2YBALu/qIY/1chF7ikAIbY58I9IvJdDfqcsu/pm0xY98YvE4YaKvTxWiHGmFVFPWbRuSAbd
+3ombjIndl+yvOb3s5jabILWy++0IfWAMRAjhbOIrC6ovlqXv5t+kz1aeocpI01c8g6nvLwP84ho
2JZjhMHikdKlxsz4+zH8f6fAX50CkapyBPvvx0BwFX89A/7+DX8cAoX+G/gtNLK0+OYR6p94MPc3
zH8uulVvDskEHfafA6Bt/UaHCReYbQF44fs4uP05XdUBrdLq8FF0/w4c+zcTVk6OHE6+q6ywf9In
t1wQYbQEPOuj5/td42TMu04WXuwf9DpXRy1pq9WQmulVWU76NS/kBFyqsz0oYE4Yoh4K0otl5c0z
5XpbLQKv1W7JQmFjjKpR3tpECT2mkxnYxzpW6i3q4iTclzVMzmVQ4Ota1moKN70RiHWgMg9fXzfc
9Q1AxEWDuRGMReJnX6UcnZOse/8Rh3+CLidr/JxgPcMcyZNCj9BZw54ZWryXjszWSUTeBwZj4eAR
yC33K0fx7Fuhe/uQVvglIaL2c8fid00DDZtvD6XivbOm/IYJwZkEoQg7IOFCz1Ng1S92EMrPKkTE
ZuJzetco2hGqY0elSFYeR0j4EUzprPY2cUJ1nryGJpdo7PHdyzXtriySgRwniedS4o7Yu3ZFeRa2
PpjzobTskxklaYK5b8J3BzEywtoXFpx/QFY7MoiejdEKFbG0AC9bzyFdSeRudj8aUXTTO9gsy74M
dyQLh9D4hX+gP4m/p6QLu5ry3L3Po3CKt4jsMtAyY2Qq9Hv0YfE+Fka4KuxSfB0NXVVLNICevmQy
1h+JhiLSOEhriIzpLFLEJMYEFZ1Gxsp+bCbqafDguFh0UQFsHktBJqf0+qv08noHJ73cpZrevkZa
4FPPYoYtaVG7KEiz2TXq+RqHAMXFERkGaw0I4o3hBZ6+8MMpuUGfWLLhOp58YkKPU7y3O/9oRCVT
y2gaFQ7xEAE3ategW4X5kKzp8TU3BZvRMlZxjZ3RreqVPSgcZyDTuwP42HniE6nw1v9/7J3JduxG
tmT/pcYFLfQODGpQ0bdksLvk5QSLt0PfOgB34OtrgynlU+q9lVk5z4E0kdhFBIDjdsy29c0vyXcZ
DmY/tymxOaf+peK8wEWkyNFg8pv777BxfeMQ4Vr8Eg1AKkenareUUmUOxEZ//GjYxdx81Y2buqm8
XYgnUKwyB0wDpwxMRjqFSIYcHmdfYBNEenyYocvXxdaajb7fC2tMH9Ukkltph5NV/ODdtWFNJGWX
8tpqt0oMwpZzN9WEeH1RRnexbENO/TVBJJcgvfKUfwwmy36JA35GJNsN9bdPrtTxVlWcWdYQDZD2
ospi+K8j1uBcoWt4MeI09W6+k2VO/j8DuTeR22iYAFaC9AVpbpaQ9AUvzzArorSTqL6Bp3Ob4j9H
FnJKcsHWGa+pda1Ni6du7T6abngA8+ld5sZlF2t21A+a1bK8bXndB62bcjXiY95UQccn0K1a885A
vfA3Ug5EkLso3FHm1QOk6bBx4LM6OjpUl8GZ041qy5xj0YDoBvS2PfuyHU52NpSPk1XBn0hrn/KF
rOofjVA+zAkXZo5vmbqiF8vgNlAE+Y8Anskm89lN1ZQlPhuDXdwVSou1rNqEVaxnPXVkegnxllgV
Q4lQZ/qZXkc5wgz8EsjmttuvxiG/OW71JXQ77JBQ/BiinUPWx4++XyXbEqAMvdUVDsfUHBnaZREc
MK+WrCD85dWu1bPpOMnGHKfwKGp33rJNHveBndmPfjMQmStm3Htu5x2F55ZEChHwkJ7kcPXICWxb
nenLVHrzKyURLqxltK4kpw5RN0lyEiQqnymSG86N8gvNTUpyTxE1945V6kXGd3PGdcqVH8/3Jmbk
VVrF2Y2MQPEzj5vgUM+uexiMMLuQDw31Npaxhos0D+u+Mss1OFfyUGne3pXDmO5FVwbnvLOJGoUT
to903OkI5g8W6R4W9Wiy2eVFeVBFkm+jGWc7ieKCV9t2WPJxlAvD7yn9D7zmDtVkvAm9XieRUV1S
CtXuMxmoH6MJkpgyk3lf9ra5NYNm4duIAWNwUL61dRDckj4GEBPz9r/RPbaz6XK983Jd3VvjkG6m
IjafWagUv+Tk9l+FFbsL+ah6aNskxqrXmruicYfrSJnIMTOh9a6K3MD6G9gFN90kHZ5S16lPQSKd
DwoFpoMD8OLCsry6BlYjD4ASrHuozDmtKO3AVaWmJ9ZzfrAqDQL4AJr6ixlG4wUfdHQwE1j3YyZz
0hYBt8wivmcUzg5pZKQ3sDAiYLMQCDzITrxxst7mRNEnM1XYTbIr86y8S+0iekno9k5WZePhW0jt
FNXcGNOLjRv+IJmJ8VRb+lvJugPnQTM/O6Nj0zKRCcIPZKPxVLbypY2VfZmTSF2wcHPeoNAi4/PW
Jo+sIqwnOx5taqA5Zk6qJfDuc9p4bdpG3pwZWTGRNcoGN6b2wBNdf5CkL3BvEBNZAaHUOEmcfG3a
RB4yPpUnLDcP/TDJ7D7uHKvv38zW55BNm5iycvNtMuKC1ZYWXfrKKieqgAzV/sCTKOdEeD/XyWiT
rB/K7WD57WZyRl1uG8jiP6Bt+Nson6o1HZTcghPWuBgzO8VuOZmGvTLLZxpa2n1KkmTLhzQ68lYW
m6GqigenmfqNVwkQz0azaf3udx7nf+bjfzkfg+L/p/Nx9eO/UXTdz6/5L510mWkd4aJE/sOUjExq
BqysfIoAFmuizQD9hwfR+o2WTGwX3ONQWBmT/z4lO+I3wX9YvoyUGbW8wb81JbtM+3+ekhddz+K3
8PE0Inb9NwVzsGWSzok2jhHk843TFsUH8QwuieHTupx82pinxdEsMZgp6DPwb/3F8Tx/mp9pSeOm
uDiixcDScUa7ew8/DdMxrbIcrxcftV4c1WU1V+9UoTpHDgj2ffdpvc5YVlyBbQUEwj/N2TLElZT6
wZPo8uKx08N4b44f5eLpThZ3d7/4vIGsY/mex6Ka97nZ6A/5aQpPPw3ihrOYxfWncdz5NJFz3s+Z
4HLGGacrOU5Pdke1PevuY64XZzqryQEamo4cojnR7LIDZXO9BTKEYb0DZw51JMicfRsmM3mmxd3u
fBrdnU/Tu1EVvrPmblt/b2TTfMU2Pt8NcjLXWP0lypZU34NyxEffpxhZxgDXIACT9mFqsvjDTrg5
ppm9gCOGHWBuRLfFnQ8eUd3Nnq5vnsNculKBxvm/FA7vOe3nd3Tj6gfo4/NuufoBRhyFUEO8avNh
PVZDh7VwIoOSipv1mSDIyBLwHLdWjsbegnTcYHfP+icaooHyS4kPUU3OIZobC+oOCbmT18dig3I+
nKF+ccOBf9cSN+ExCItsyTzgcxKX4DMJ0RkTR3cgKk/DEpfIBovkxLCEKNIlTkGIXR8bRcRiwb5c
1IyeRGMzq9B5wgaPNe4yx9bwWiCvtISTyo4Gpa49J0Ew/gq7kDhHPC3RDvI2yf3oVsW2acMqo8A0
bCtW+GLxyhJZojlzAZktcl8sdevt47Ssy5UNfeM9y2gNRi9tW6hjrRPfqoCc7oFDZfoIFNZ5tYGM
PYSzx0+De9g9sUXIdti73bP1mWpJloCL4fRonhOpF3uJv6glCINbnKGgzPRXowL/7iyBGdUp0e38
zxwNXnQyNRS7kkVB2FBr2ce18Qa2zr8ln1mckRBAxbw259/dz7TOQKHZFjJ8uQmXME+7xHp4H/MX
eEjJTehMXuUS/xHdkgSyllBQElXuxvCnuNzwca2fgyU+hPWdJJGxhIqsOnav7QgJBUpD2eCVF3UK
3r/kKn/TlZWxKSliDI28PBrMZYMsSXC0OdWcsHBQ0i42Zf6jrENtFpfKNHUFUUsaPe0YithnNM70
ek5qdKZT4iXZoVX+zQrw/jYuiQvHga/FSAiTClDluJXQHL8iNE0QCaKx2IjBDeU6b+waAqL0ngZO
hRCpiMSsewqY19hwzDu3KfWl9/yEdB0AMgncc53nE8GGaMy3Abz+dcf18hhJjWKWjmPxoiPloLMP
vZndRCrnIty4DWmTJ3cG+MzMKfzKu7Ot1jioofviFol6MPKA2gHdcRrHbnQa48q/1k3TMb7lNkbN
JXcylNMDk5t9HLKiXUEGiznHyOJBdU73WBCvAK6TMRtRK7cVDW8kLnUQWjJdWVQRsNCnKQwEg9mn
F5bVjUr5To7RwvaKMAak9ldq2ZBBM+OUZUR0WoRDVnGSb2MsUS3pfkloFTti+KjXFi/LjrWbvE9N
92s4wEtUoHm2NYuoKydyKGxLVGUaqJaweuSNOOJNnn50cjz3M69h1ON0S20GJIv5nAVE8gKusloV
Wf0Fk6ZAcW2+e7xjmKvsR3MCOREhcMZOd++rLLv1bfUGYlKv7OksUsyBpVk/jSlZ21KLnvXDVK5M
lY+gExb/Of6a4EBWcWmgWyJVLLzFak78a5ta8tSxS+mzKN5RyjbubWd0N5accgqWbWFuRJgnpy4W
7LGpvJ6/JmRcrmSu3B1D2MrmY3T2ebcvZtzZ+NSH6pFmwnpvoF/uaW/m0zTV8x0brQwbQM2UFaRe
89BOBMWcGbPsJk774iE3tLpHP/ghaDE75WlsnecybLeGVEG5boj7LrfZljVfwMfvWZgd8rXlsR1C
xt/OVFZvQBNMd4XGODaNVvcyLz4Kw3PlnR2mDyj7LZdEnqy7cZR3ZZeX664syqexiKIHZkd35S6a
tEe8eOPwNoURSbHcdpKPQkcfiTTbB7sR6mbrUJ/TTjqPPkuBp0HBX+wd/4TOWq31wEcnM8xXTya0
yxn8C5R9tMYLWUO6IAWkR/nIEUas50FPOzAJ4W5gT/ZrQSDezQo2xzxcVO86BUXvVGlxjzEuWZ8K
G3xO2T56BaSrVlT5GVuus/bAz+5JHSXf3QJICJkh8kciHx75EBZ3YW0WqEuRh6bli23qz/T+WOaN
7JG76e2sO5az49yKwAk3xjA1956y3r2x87etZeRP5TJqe72wX/vapaVY4T/hk5GQ/mMu8NeWK6od
BwnszZ7j762mS8/G6IcnT6rpUAWpPvo9j0idz/7RKPBI/kdHhp9Aaeq/nJOF9U/tBMcfH0n956AO
b8XyFb9PyXisaJRgPsZQgNrlu2yafxeTeXT/ZjvoPPAWWLb/aUgO8RKYIQZlP/DoOF5sBn9IyRZd
pzQGM3LjrPFoQv13hmTE538ckum5MEnw+D5IcAtT619NmLkVtYPH9uXOS1zoe3ik2nMlpsneGoEF
8INPlF3mTnXS9GIUT3PaeBC5bPEzIejxBI4AzIhVO88+J8pXDKTpGflTY72yA3ix6HDoGuEsw3pj
OPOE/FPYMRdqrFT7YlZtRNvSmBZOeabZS+55pmUZ7ZUJgWrVFsGO2GN1LKOJypdsaNfltOihZcFN
00JISFKwEtssHB7gD/aMZqaKLoXTNBc52P1+8sf2ZJPb+cEF+u6WMEB5DJtfC0V4FGJy804H6hJp
Kf2j78gPp8ss/l6syQTK7Y7iUMoDDmZTuzveKOOOSqxIA5Mbd4kZWB0I0JAjeLcWsIrKcQeDd0G7
piq7N5LEfh0nfXEHp6F2D+lWpon5OMmqfuyHttqMvfnK/ih80Z6e7nWlnX1jh69aB7g5zYnF2lg+
uJnRHrhV2ndslbvjQEcEInSaXogaqiOTQnoFNPgR9ihvvNYNyy4/PyPFYS2ojRHTnYiOU+Q58IOs
4ieQ3I6yoMD6SQgsaNcBj9dDaKc/h4FgJJkU/eZZARDimAXAqoWjymxWBO+EaVFbSHTw2tSvpBle
6exOr1XbzICl1Pg16g1v6zhVvXXzVKypJgFmJxQkrVVRjh5zOd7sJzFrF+KAmTTH5RP50o7S3wVW
xIosIvh1EPbQUisqRM9vPwoYg2yO9+bo+BNMJGR3VtdW/OjmVn6bJjnfRyRI18nsMh6yR5fEtbTH
T6F1MaSiYe8CnZyQeJz0SfmyuHhlM12SyXeuiE2EWtBVbqprux3MdP29D9yCadvEMDvkBrlIKGoU
OinX2pciU5dujtKDpiv10kfBXK+0r+IfiY2htGganNRWXzECDo04W02Ipp32wrxTFdlLnxmfJ0xl
m9W6ZROxigM5fHE0285V60z2LnfyFiAjANmNHSeUgSY2MAcIi+T40Z7PY1kS6e/RwKr1CBd9KUG6
pC2/lGj9BpzVJF9ijA/ot0ihv+oBVHIQFOFBpLlPYsn44c+0qTtJkmUrShx9zoqGIuM64zN0GqfZ
icwMX8F65ITixLmJqvRWBgHUg9gzv42+Vezs1PK/E2KdT7OmJHbtj3jTFUbGVWf16i2sXQdxLBIb
UwTRbuhrsIhVDqm9JizTr2n3RKDzc9XglmURPQ02NnMPGZuiq2rt+7ra9Nqxj9LOmTBNz9sHhRq+
eMR+HwjQJvS/RbmxEmHMc69xJiK/YNGw6fAn+Qh1tCUXjNh4SMnWdOOEiD9me02D5jZVwfwychom
8tZau8QzA7JcQPu73o2uSVB1Nx/FCrZp94wxxX8MneHQVc58D1dXUbUpTh4ee9gvhLqOFA+oQ6D8
+paVdM1ZnFnIbDfB9JTLorkiqtrPtt1m76lpAfzDGbsaOC8xP6dJdKxou3iCBIhdtZY04DbmFS/E
1qxq9RC7bXeZMsAr3DzNOznwdtdelXBkALExmuwWYkeZx7m1fljK8+8aEk5H2xrtYykHiBSWRMSu
Ggr6eJP3HUV3myhtng3RTMxpttM/zWEy/aRpmu4sQ0x04+KVwOxfAgaxCE87DlxKK/XyvWCK3aQR
N3LTnvszlYz6BRuJu2ubKl77+F2uHJEMuqa5EYVxojbkBoOvTr007jYwfcF8AHFw+8kg3O75X3kI
zgf6PoyfkElJParEYT52h1+kxeo7UoX1o2x9C7g0O8O6NT/iuYwZjQqQGaTt8SRJ7AZN1CZf7Tnu
L8yTnNbq4ZSEVKY5XdecAdn0t7ny6p3SwXwzLSLOEtNFu+pBeWzd2OeM42LpBAEAdZFO7c0gEvdn
PFXggIX+PhAg58QlIrCwOYHxzveMS2K4nIAaT702mkK+Be/2SEVruIGF438dAEbsbFZZm9kLKLxJ
c31lx2Vww4rVSlFO9w4fjsiHaNM7K8LwMZu19aEgUGx0P79gn4EVoib74GEo5hwBXugpTS29aaDH
0uxQPM6mdWR6MNlXOhakXXPiDa5sL9yIdHxQBHxeDe2B7xhKzu6o+bcMDjO12KjHX8zYB9rgtOIE
2qKhmyCPwgP3TSKhvXmRwnAe53m4IbqSIizM4gwpKF97fPaes8mmYgMbCZdEuq9Cq8LQFSdHIiGP
OX6ItaZuNlg5DnW0bhUHh1T7wy4O+mIrkYHXZhBd4PbkZNTlQONJhqtjNlkVNaV75IJKdkNZp/u4
pzrG1gUEnCAqL7HXcftWkfpIUrPZk9z0z/MoxXfSvsW3TjZsDmT3AOnIe5oD98WcOHTkISYT5Gxx
7GDS7IErQu1nNfkiy2Q4eX75kc1Zf0wyEe9aStD3Ix6fw0AZELWJRixPqQ1j3E1j91HGVX0jiElN
MU+uEYf7g0We8KsBZ+US8lTG62FF4ytBSQxw8+hdyibNTnbq7Wr8zujp9Kz77hf6RyEIB2WxTSsn
ggY+Fs9hEDf7oQ/a+yZA99CycXZmG/3Ehc4tkOrsfSDBlSrE74Osi/mSQL06N14ev40hZ2shycY1
c8Ha1PfmX/DIn5OSRZadZ+IJ55q36628X/P7sY/NnOvIXXXbJNY7PcHGqqyRl7KmvhTKmK7aZ0kV
We5L0SKHtRlsVNcgfQQtkjWfzqP3bpj0nvqC7l0bFdvwcODMjev/KFQ27AqII4pq1RW0EGsXs2Wj
c7ncspf/MAaPCNnkmCsRZPMpRAURtDSddX8WNe6KlVuX0M6LOl7Tcl+vE1MULwth84mhimbFNlgc
RFaExqFyVgt13Vv7UMTNHYyPXekvbARtdlfFlm9TabqzkswtCYza8QXMIbcdFo+IAhlOq1Fl/q31
UOgSSqV3Ohi6zZRlHtwI9S4t7rW16DyANsqa7xslsnXudRZNEF218wKlP4aA/TImJcTRKJe+t8qL
GFXOn0ifevWsv1dEUN99kqTEzeRHGYfRhl/kFwXg7S4DKlivJ+rBKWUyAzhHuQEWvcv9NbhpsFOW
S0a80Tbtmrnrb9VYAuXFC/Yj6jt747JC4pHmk7fFZK8f8zy7Z+6FRm0WO2X7884kyLidVWSdZu4D
ax7CzQZd0TxEjmH+CkC/ESYtRqpPybzUfh9v8Xt2K0aPbiuL/METc+6spDlpEFzSpA3Bzo4mb/V7
DQv2YGtg5KIaGjDlk8xPnRwklXCGxOdeDC5UiUi8tYnZhTsLoCn0TvNBUClkr9QUZ3eW6q3vuhHF
/azxf9CUU6wdtrW7qJqLynoKdDRk0SYag6T+To3K6Lu0SZIQeRaargT3BCodnmOvg7B+VtPIq1b3
P2ByUplWMSmvso4yNaTvAo0U2GHmbbwwzQUt83G1MfoIru2I9v2z8Zvkh6JnCrCY9N74mvrdiFVE
/HpEKp4i3a2sMdAbUwbpaRiD9to2/N81hb9fHa48J5+6HT/RuOawnjZDPNn7FAYjmJ5GVz+6yGTR
nurgCFBv5grmMHcnBv95TpJm1Xae/8MtGnJ+s5ibc+SFakvvavfYEVxeZX7ZnciUlA+mSpKN79RA
FutEDQe3oBOCu8G0YeqzWUcywthKlquYDe/B7wp3i8PHPpuVdE+d2TEC4D7fBgVtfZ4/EUcUBj+P
3oX6Raej+yotWG4rmTYlUBU4oKsW9ib19SojYbKYY6Fr4lqI7uMs4GXF46afcNrFmzFjK7fuB7I4
eASJ2PR0aXZOATZMegGxqIjd9H3AUxh2nG6HI3YUZmTZEFfRZZY9x0HRfwUV43NmkuPdVMEhZ0Uu
cc7yYkdlkoGf7Tl9Ua6e3BEbVx1RIj1u/aExj1Mm26coKs2eil3+1wHu5jGXXfXYxyFwJkCAX7qk
s96sJmhpMoi/RKUwL66N8gi7yjQOjt00ZLNDjMTgdM4iLJunEXWtgp/fVOI66ATXaNJ+iLkrCN3N
OiZ9n9BeGiiTx346x5i9zSLy7/NiKl4zs8legkxF+AJCguATtNo9R6H+Je8GduKG5azx6cdnWcYN
9qe42mVdxkVILh/EtN97Ew7rjlmnTWkpQA1V32amPiZ+w8NWVevp1ooAxa6CpvXYxSGTWLuEWcds
6bgJDGtrA487qhxDVTLP2cVLQFqXGOzvCo+Tg9A+HybT+FaAIXhJKKVAmcJixcZ/4qZhEup8zblV
4FUZFUUumZjvDdRDUOBNtO/tsXiETxRs0A3hqc8YK1jEx6fIztN1w+RL2RGIjyqLrHXGsazm/LkM
spbXXRCpC3wLgBG4gyFfT63CFSTTrGzfamJX5b2VZ9LZFhN1YdfW4imwGmuZBOsh8aW5IFP9+Ycx
Vaa6WSGJGR9Nn284GtNrX+lGP8/KyHi+Gj0H3v42mBIKyXYYhC0awludVmdeki4IdnXcJiSnpFWT
+fnfpTvKxO0NfTfHeg+aqH2Gz6e//GlN+j8kJ6wlGvFnex7toVQsBiwwEVcsb/EI/jnu3bQUuxWO
RQG5Ib2NEWJPsSAmCV0ejSDYRPE7vIb9mNknJ/d2htvtvMTaBiK6NsO8lXD3+VPpAILi26b7f/7L
/SX3ANKS382HvOn6wg8B7v3j71ZaY4v531Z3KP53omFWJAIx/ou2t//ph0AXJdyLqcgUf30BvKyn
7jGEGpjaxCv5x6d1g43M7vNv+c/q/l9Iko5Dyv1Pb/vmo//4vev27qP8+X/+1/PPqvop5c+ff5Yl
f/+qP5b31m/+/+RvxalqodCBFLIEyIIAtfKPgBPWV3o3aPW0QTRwIfOx/l2UdNzf0A/5OLGGwRBA
eOrfESVdseR9/nQBgZxgbW8RYiVljx/grwl7MXUOWDuvOhrYZaxmP4oozkZ48QrVAkpXYAE2E7a6
AIKe1qVsCWZKFDQRR+LQlm5KwjCS5RaPgXUnW9d/1rmZb/3UrDZx7EvGv87ZlrGv30qMJ4tbxXM+
wrgCMNmYxXoIPUX9SMzzNRI/hqrpMRfKeO9hxtr4Qd6urYjtxjz3w34aSQUQpHLr1cxygEsZF2pR
Ldg+2GpvbtMGHxWM0eOgQduCFoVrJpBJUPVxGaWYi7ooOFRTWmCIx2S1GqWL/QdLQw3Ke2j39mjM
JzkWhBlj2/e/RYFoUOJKcEirsovja91NPHayPrhowrKPqA32pirEwzhY4dXE8MhRJo7fKZxLuDku
JahiIO0AJX0VZWa37wRkCpW667xzpoe6qTlG0Ya+8w1shfMwwrwW4SmugA/WOr8ZrHPx63MIBcET
bItY1mzDW++pM52KRTC5ETBq7iWkSOc4yBmLpjFbJzdPjBMe0Gab2+28Toxs3sjMrK+tn4hk2wYG
Dy0FB8FKG3cLn1dc4qj09m5jlTu7RWYm7D4/NKMtryI1olU+2M++LvX3KR8I5CjkyUjkmAtzDP1q
8un5GWq9YTs/PRLjEd+GSK+bano3S5Rmq3GywzDG9t6xw+jLiPFzl2URNuTUzydS8HZ2jb1yCYQ2
Ollr3ZdbTnPjJmW+Pki/63atb2NeMy17i4gP9JSTL37oLvxGLZn6Fasp3M1mpYN1G5XkEAj1PbgY
EopF43mBZssAQfDlwwBnATgChe5K5954DgyeyTUiDZ7HMIF3iFy48u0I0WrOg1NEqfO9Y431tVDW
C/YWYuqARNpDMNT5g65bIHCVM97j0gzPbpv6GnCWm+G6tYxSYB0c0glrXj5DJ8XPgP1s0Orkw5jP
IL+Hq5nN8C5xm2BtA6JNwHrY5WEaaKaqmLpokXIHdMzCBsCJF3e0NzR4iI0kHM6mYC5vhgElxKPu
JBmq9tr59kddcE64tEyLyRkDxquPCeyRjB0P4MAyjjId3MjekzLLcrEaKcELv88sxeGFRdN8P1O6
cUPOD8rv+F4wU7gVg1zQDy+c6pxb9ze2cZGLZzeSxIQX8jFOtfCEyG+ze/hEIzeJ3zw2fyMmpws9
ma09IGX7b1Rl72+MZdZ2tThVDLQgmHFtcpLnRsnrXi6Y5qVECmRzHUcmzfILydlcoM7tJ9+ZacAG
9gw22nqoPhnQsCzl2kvncMUdDgjfwoo2F2r0Jz8aEBriLwZ0tsR6LAiBmH2YfRMGoZpDQP6rXtp+
FPpaMFAeNg6UFK0inQzuVcVl+KWcGu8jJ6DKJ8VkJ3K0qIUZKVpT+lb1wv0xYerP99CtxuaAwEfl
4GikIWlxC1fCtvJyfuRcxIx2pTatZxCprFYRMHEQmapJ99z7+Il9HqGF2SEyyqZkKeCQsw6r+l78
DQg44R8BD5gXyjNpNgAbGAst4q2ZVP69Rn3YeS6OPpO4XbaiHwLIt4828UwRgn3ufEMCs6y7dmkR
DBW8Jse/VqFL1UMact1rgPgelm9c7oNDLZhlJ/tKjMG+RqK6UTqErQYEHsqlV1Nb7iXnqGnErmah
m6wKmn65qKhL57RWDdaqz3z7FIhu7xkVhpugz7h/xX667eLaMXZo7+aTKBrslbac6V9SnsHUUlWw
zIb6MRgFEW2/Hb/iILMn7LHhGTSrs6KaFhKvduN9Ty0kps55KAD0Isl/b6f2G8+o7o5wvL9TImJk
xnMSrGyzNZ9ijAs7jSj24rmxfHBdI+LhUBXHIhbyvu4DY0cCzDyNTGvfZ9v3oPZYGynAtHHrjA4l
3+otFxbtLAjhX0er1fWqZ0N9ANyqz4KT5hWbZsDhSGNSUVP2ntiOdfLaGu0FzzDhJ5dEn0kdUw+P
lU64EQ0om6L5BsMm2y6tBrKompeZQ/eRVdqwtzi77L2x9NpVZim1nqUxrlVRJ/c0/+Jy7nDWnMFx
NlvaCz2QwJA5AVhwhgxdb2VbLHrwryU3GvvUegTzt3Vpwtr7/AE7Su5GYnPKTbg1zu4bFl7K0kYv
bD7GwO6vlpitnyM8up1HMdOWvaV18GXroH3y82waQYAly3iXpU2zpf6puMtN1X5BX2ivQ9d3N8+z
wksgrGo9JxX9SAQ69xjfxzuabOe1h8d7kfPe28BNL5ObJK803Jl3UWSFfBPpMwmUbHGGoDbXdekg
z+uk7NcpV/7Ny4Teh7bffUAFWrfSzzcOXLYHcE4a0m8JR74kDPyQ+wuQLsvrb0rGEKN1aW7zqTaP
iRm/gm9gy19Rx1VUQqwQORxYiUufrGkZWJgic6uSur3qKpzODnW8xfL0bze0bjQbF2IfRA2rfzFs
BMbNIGNJeFXobWgAf5aj9unVghG1Jn4yEbiJbbgw5BkQQHGZWzHfje6H2Qk4yXZjTwV26n3YOmCm
cBPsPMLMuBN0EKcJKYz+lIgntqWfUUeMZXHyLP2pSR/+M9//f1kOuBz+2Xj/f2Ho19U/htc+v+QP
y4GJf8A1PccNBVv9zzz93y0HwA04+7H3Z8W7WHP/a74XmA74KuCdfzft/jHfW785NloA3y6wvJAD
778BCLX/2q5gckjg92Ks5xjKr+f85XxctoKFa+6rC6MeEpK/ClRfsnwNPL82z/RuBjbrjFb087DP
bYxD5mvP8cPa5lVTyme7dPsZwS7gmLQtuqyjU5LUJ+vo4Cn1q4ZU9HrIqhQXU6OI6excR1UlOKNw
OtAmoeAcVp4Na+nYDQX7Ou7a/VDRgFgVU8aDEtijXIXEGC5elOkTPICRijMCT9fJpcSIgZrqZMN/
M8BA7/Hli3ht6hAvYwbCupRE/TPNE8cDpf9MmSo5UNZnPMtD0JsEKTo8jcppW0U+dUY38YGHPM75
6H2YDXmuVdXL8UptQgRkLemRwjtCEvQ2O7FZ7JHEir0eu4KembBOj9QEtgJQYz9ma1y53NIMo+Z7
4pvliZSPw8oogHolpZsfmqhTu2yGEI0uWPGNKzdjJKbkhmnRi6qvPYbPR0W14bivsc9uEikJHcTN
ZBMKjwFUy7zsNjxfxree7NyXaIZTuuYmhLyu66WbJuo8/lA3Mgf7LSrollGeVewlt8Ytow5qXty0
FtIjFti6tpqNcIXamhSBNCvM/96RQJ34EsJzvdi9CuU+BeLY7xJJpRWdtaCSDWeYzIfWz7c2D7By
7/RFtPZrTwMkyno2BrC0jDXPqFFApnO7emMOPHsIAJaHlmq6jY7HIdjZSqmt6rN6DVRtxIxn0/xI
cIpN/tqShaJwJzU/Zo+OCPYBS/8SXAC2tO70UUJrsndhx9GE40XzRK1gcs79vnirzWyxN4yWWjMZ
9odiTGJzY3e0DVOwumHjFW07AnLtukkKNEPT0ta4jcnb7BhJ9TYRXXivvbYhkN8N66F1Y7abkRar
2inzJ+oDPNokk4Ecf2bUR+Tt/8feeS03jmRb9IvQAST8Kz0pUaJMSaV6QUiqKpiESZiE+/q7wO6+
be4d9z4REzE90VNFSgSBPPvsvbY4doUPZA8Dzze+DQ0nwMwKP6KiJ7g4tV0vWa/V4jnKU30cqGPY
ibxHigvLqH0KnP7T5JizFA7PG5bf2Bj5BlDz7iu7WE/xSI9RjCRwS5bROcnEDd4CeBh7NDSwgC7H
JAscvYhXrcBksWmj+tl18uauDsz5A9d6tNF1PL1QiV1gvSZTvjYMM4SJafAA75XR3k/VWN7VbpZB
lQAEnq5Ej8wMzD/YWPROffHiulsNtK9SY5vGrx3MBHbtXZQ/SkeJNY5itIGu2HdVwHXoRw57IxJi
D8zgej3hJwh3VemIgTtLZEU3CsD1Srudum8KwmytZxI4teR0BNVRgQWtF/F6Cqkn7j4zkz4C/OPD
mh2Ec8joeGC9It7HYXp184ZuJcrBx03YC9z8G8ZTPkfqo+tEae8ytCzgeVnpenpqfmWX/Ff1+heq
l4AO80/7kO6T9C8+vN/+wO+Cl/kLgZPFU4cgeeVc/68PL1ieib6FpMBTJLScBfjzR1yFtZCg3NdC
E1uiJH+IXsEviOmmFQDp+I0F9B88Ff8PkMaH8BYIl+cyz1iIrn8TZqPBAFFRuu6xH01Y1SKb5WOS
0/LlLv1h9uS2r6GdkYhYbkcWsYITKxX1hp9t/OKWgXpzKNh5RYJpX+ORB+OfDhj/j6b9N0nb4d0J
kx+fN4ibgRDLX2XjUAdNZA2hc8x6p3rHKzheasa829JdoDd1mk8g8syeToWKwsp//tq2+D964EJs
5dTieriHPPL1f331CJuV8nRaH/F2fwX4YEPx1mnIMq6pvA01O/6tMAPOz/bk+TejE6ZfrKxJv41z
ORPeaWv6SebJPlES0W7BLOT7Lm/wtFFE7D34SUA4cWR/SZFh0d2iDIGeMBW9mw2Yv2wsQmvN4qC4
T8RkqjW5YAtzQ02EebBQ8iAzF7Qk6cSoV3aH3NIzatIkQgtJ1SJKzW1Q3fgtOdKmyvVjUrblrpqc
klxqZwdyF9chEJswSrK1nTrmq9E0xjZAz9Bg2iCczzWnBt9T5V3jEBw2EoNle1PZ/YEi1gif2MwO
kRMMWp0/9EDQIi/hCYNvqBDj9LXMAoDnRksJoDuwbfVQC1+DAQgAfjnywIwXydiv+AC8Q8Ceczck
xJTAhAD95tZJqZ0n6sdQG9mD2eJM2QBEw0JZUTpPObzZUL46cqDRdpPuehZGVKbyVXocoyAewSrV
Xr6anaR7pjIr2aJNDBoHSUiFERJj9zimOGjWZEhYjqYIYbvCkgv+I+qkzcPOU5SgOvFs35Rjw2KI
xedyW01IOWfspPhYM8PBOiOEwchPcc3gul9hOwbbxPXKiyybcceoJRpu+8m8cpouw91o0mdlZlmz
a7qBuZquiT27t/h7nQgouGa64zjVb/imhuxz/eJxFlNv84TScPdIn2wCfNrvid+pw0xjBL0TqjtM
aVPNu050MaerTEwA5XtnpFi6Lts9aoMFcycYTyF+xxc7ExoLWTLAVvLd5IczmP29VVkjG/TSL34I
35HVSswsh2skZ0QsK8YZCY7LtclzNl624bv3lMREw++0TDXnAoBz3vBE1zNeU/bylDhgIY3qeI0l
voTEozr5vcySKA1WXZPtBVU736XsCwvPYIKhb7GP9uaZAHuTvuPIzdUhLHuHFqAWbOmsZ/uYU7zV
f/XGNA5vJ1dU7zN5Ib2OQj3igSVjQiSfhX6+aTCkIvVgZE+3nW5oTq3ofj7Tq1NO69b0O2urEbXT
p4ldNy60vhakBzggROx8SbFtwNrE6tvSWU73jVFSMhhObtlQdiThW6FK8ijoytsmGVIyoaZdvbeV
bx8t+pK51EfUs0m28tHyuWnGY8LPL+e0vKdKnJIBXdXh2hAhr9YsPxuNLmjX0WwNeIbaqAXG7bSg
J7yMhpC0592PNIhxehznQ0oq462N3Opt6JHFqK7p6T5KBr7I5PH1aIBkHfWHmTXaPAMFc807ENM2
g4hQ1XvT5vRFKiOfd9dbOQ1M/J4o6xFbmJbcR6XR9XeEUOYXGsZojlnLwZ5lux8jEeVU3TuONb27
WjcElwIEIP6LU8gSasoRAVEAKrqe+q9lPOaEn1Biy3c9dSizUzO3N9VS0VSzT+k3lOjR3DRocsFU
YjWcOAOR30/XlievSgUkKghGD3qpgXKujVCUZ1Kgdu2JKq+dUcFEfdR4bZIyr61ShdH4CO/Xtimx
FE+VeFXQmuoG8yrs6EhvypaaKqNfGqv45dBeRTsXTVac3rDJ6mvDVVJTdlUttVdA2YF2gKStqAsz
nWMsRrGVWCs+WnQOe4St0Idh5u6tpVJLX9u1DEDUeAWTpXXLCkCbQcRYKlhQ7XComPLMhiWie4Dd
8m2yFHgJqUcQV4l2P92+hPjOlJGgIcotqUVjXsPQxMRNUuiGprTkVmMPaNnZY/Ub60C524BcHmrM
UioGL9nnVEzVGGYn7gJklOjku3aRWddeMs9t6SjT176y6dpdVg5Lj5nVe3SacR+nSDx2HRL63PDb
wm5f/yun/FtyCu5fTgz/hAREor4kDvjnbSngn+UP/X549Gm+9MWv6seCRORf/aaohBbYH1iJQH9+
DS3/sTF1xEIECinQZhvJ37eEL35XVLxfQs/3g+D39hbxn0gqMCn/vjG14ACFrPZDZ+HLLPDJP1sO
Ui/F7U5c6DTWlg+0RlVLvI5CIXXtFppGZmd4/uGTknVNpChyGbTMPqCXMW7x2x5gEkbROlhqi+Z5
aTDKr21GHUlIqt2XjiPr2nckl+qj+tqC1F8bkaYo9+g3E22PsbAI6lUeYe5c6WuXEhqqxyJwaVhq
l7Kl+dq7VC4VTJgv7Wbbc5uhmYni+VPbRqpfOYFRf6AA+J/YmPpNF4TxNp451sIqyrsWAg5n1I2F
L1/choJmzBbUznlwSEQWvX5sl+Iov7VwL+F7o0/K9aiWUlk2PYxL3VRDZe5jkSEab/2xQgnKgjF2
V6VrxphjM/WYu6rf89fXGMir6UD5bXgSS9gKl8qeWzP5q6RiV+iWUOxJmC/5rGtWi3VFvaPZS7zm
S5QrtZv8Cb67R6ez8y3ul8BXNYWbcgmB6SUO1nMI3CSWuCRLVMxdQmPGRGx45AFxsUGx39nl8Oia
WABhT/IkVKOffHpLCM1Z4mgY/uWNVRT0lHhj/UjanNyaTtL4jEvPuRuSklwbli19a/Jkgwx0F6mm
+JkRGtv10pl2rZsG67jx20cGn083Av+Iqo6cskTpvCVUl7jza+gY1qpZAncqd0/9EsHzlzBetsTy
7CWgZyuieukS2lMy+ciWGJ9beQPo3fEGJ/+0cZewHxtMnqcAkR96YFBP+RIKhFDf3oGrTKASs6GM
QvnQ5Fl3Z4wEvVO+sV/kEjF0WjHeTUvsUI0EEC2Xd0qEMQbREsXPc+CTVMyD5RCRlRXGZCg6iDVK
cWdOavM0mfo7AeqBvisnf0AopJueQHz46C/hyAAWEyf9JTGp4nm+czjUgJDGgCPNsdrP15Cl4Ir2
l+ClkI5zw4lxxXLD2eF0bM/VaM9vxCbcdAs2KDk5GfUhiuodxoEl3llLSRXNEvk0aM2DfdCeTNKg
JCOXXOgSESVpm62DbMSmdk2QtlyDm3GJlWpAjWtv7l4MDDRJOz8GS/408m+cPsTIRzB1GnR2SYiq
GkRWrSW7SinBI1atfMtQ+Nkqn3wrQdfpmngV7bfCb/KdvMZhi1TcsKGjf2L5pKbvxpKcrZYMLRHi
V0fTogoDJzqoJWk7gFrYRkv6FgTLGzfD9l4syVy2eNU6l7F7nJbcrnNN8GYgKAFSw6+0BV8r4+Qv
ed+I4C9WDroI/aLZ534t8AmeZkLC3ZIWrrt5QXrdIU6lK4dAMdBJWh7HjGIDdpL0U/yaO27pu7Xz
B7Wkkvsln0wLkH3EUTI+FEt6uVxyzGpJNM9y9M4OIWcMJcOxQb6VG/Iaw8PgdC80CBkHo57cOzI+
SckXrGo5iT+R8nLIUdcWNmKWbkvAeqhcUqzBR0Vlzdbz5hAReGJIFMx4SZBGF3aB6T1EnPfS4eBD
kx4hlNR691TvgvFvzO5b2/Ajm0WiNo3KxQ0bahzLwuWSNmO4CYWTY4dL8svEbXeVjNzv8qqpaAfH
sDBrmmv6iPsz5MruNp3G6Vs4cQ5fFalZP3HAeipNGmeYOYv7igbVcNWH2PguMbLX0VZYSAmXOXjj
crenBXzOqqOSfURIiUXZQscKH7vM/6kq4i4csyxmwCBHS4N/xmHJw4WqvLKoli67AhvLutIu2SiV
esbOmpN5x4Ku2FFvPPIVL0l/jPolyafWcjjbl92pKM1E82wx6k8JX2lasazS0KeSQWCnbIKKaa4a
g4PEZTCzcGq8h5EHNhumiK+IHLj0MPb37tfWSptTwrjNGYwT5UfH1Z+uMcnEnKKMyKcB0lP+Y50b
AZ5KEK2nCl3gVE+RsWO/XsaHqGaXmdrxfZLr/ClggGKB3Bv+PgEzR5vyPCRvKqBMCpRUcbDYbL0H
y2JkVQRNlsH86ZzbmBZgzPiOYnk2D5o6TIUxeLD7njF6nI0Hxa39ZykdBlaQx8O569v2Mo2iJuDt
TXiNZ+iWMRUOmgJIh3bIVzMCYlc3ZvrGMzlma1roc7vA7iI2oD9NFv/zJskj+xFDVP9qSAB5BaQ8
WntI9S3wPPfK0UuvTD294PXiBbTnVv2RQsti3SI5TYCWFiJfGPFbJNeQBC96Qfbh5M+/GxkLvlOh
BUd/oJXDQ1Q73gvPkXCrrvA/EqHw4HxfRWtLWkl8bBZUoMQE6nAziqMX2s76y+jjEV0VU2JcKBCC
NSiu2MErgDBXYKT6K5eQ4Ws+hrqW352ulo9qKJ9yVHeBzbaMjuT7io0lE76squrqe+ZgSITt0KIt
iJb81XYSoXlWwAze3GEafkRBUn+Dx9jvUsw8zSoKseGvxnoyTo2V9ZfS5X6zstuGkkRzQnZuShqk
bCNoD9qfVHPwjUF9C+OxZP05R/qoLFiFmyzN0HhCv8heazRgZxVUdveYOYQVGTLt+s7rVH7kO5fi
SBYmItLkYIjmnYdb22/MtyjsImcL2oHmbqs3WBjQnfwYIZSxeZ78dUnCK1uxcc723J7Jx7hWTyBP
Cv92Grr6hKljUbccczP1C3ds2dbiUZjXY9A429p067WXiW7rJtgmVlarHizddpvWdcPb3AC3gk2L
sq/Rz9Sx9R36AdiyNW+yuW5KYt1aaz221Vc5CVVuOwej7kpl9fxjKeE8k8lXG6TPDydOwi9+Uhbv
FV6vnZ3kEC3GjIU4koSkN2OAzf+ckWM1j6lv+udwdvxvPWUbBwVgMl6L2KUoeqJa4sMf2JZ0kWW/
hF2SpKDc7JEcQcMSrqxEdYiDkX+Us5bBIbOplwtkVPfrUSTWe4/YjoHLVd8wM3cPbtiRHMxGYb5p
8FgRRJFBcy2ZrV4FFGx/D2tieFt0kXjpxcyir2nYlV+gJHjtzi6T8Ua3mv7ozDCoCWggxxa+LY9Z
LC/mrNOvdenfxRPwQOQRwDbGdkDjW5dTFz44XWjead+JN3FYkNrEpSDuvZyzYQBXc18DbEa8anrn
I/TxbhB4UfELyyOfubcYyOJYhm2Bo2hTc48UFt+1nYBjLOboKLK838+O221mZecwe0x9axGY9OhU
/JEgHGHk0p7/w2OApsOvLZMNy6fmS8wO6MNzqmgHhZc+Xz7NuV2rBm5aIkbJ9GxLaECRa7Jqa2K0
jVg62XdlhqTT8OqWrGWSnFuLPZwrUnavOajPZ/IEyZ6uaoP5INK3DRE4QivSW6ByBdshkzNiMVCR
NhdGSwd8ja6VhvDj6POTX1vsFrCNogF5KUndLtoqJeAdRPN8Iw1LnQbS8rf8hPmtoCX1M5pTWEpp
1x1o2Oh3cUiJep3HNjSH+VVR8qjXlrCa99iu/QsbVLKEZtoc/zsl/ztTMo5KE1X/H0/JZ0BJy3+U
Sv88KP/2534flINfLNzBjoXBhw4Zd/EX/DEoe4sXYekX/X29YvOPv0/EAHeZW5ftqYNXhm6t/2Qi
XjYCf3YQh64v8Nyiv1vM8b7/t32FNrsg6di/HuEIzmezaKa9nQ1IbBztJmtjxknzOeq+/lTYb/9F
EZQXLAaGv766yzYHAwIANFzM7t9enUIhAoQ4mpaT93ym7HneGaJlPpkLxeK+S8wDkX3SLsLqcNxZ
9cTSpK9EeUu74PSFRxB8TG627FahQnMyDa0FACojMV6a1JEbmofVG5GvZhbUvaR0Q0apP+lt2Sqx
ta1uPpOXMw+8SyAME9saecdyqf/hk+vR6zplhdQkTCKrxXT3WBs8jBq8APtgGMbLTJXiTnHz3fu9
E51YrvN788qxvOVtosVS4Kze7bDk3GdCEiqXMtZJT5kFvNUxSnXIf+WIW9GsufNeAeMTTZb+9z62
Y6xwoW+Il2V2S7cFXSsMh3iD3bfEDEGp0oXGo+Gm6myJv24oajVcauEDOvfjYIjvZhrPyXVIBM/H
ITa9HRGmArkvpe2YxX4LWGFDcMd2j3gu+X/GVhICWG+kKvdeDXc9NhYEOxYmgq6RtaDZrV+dT9zX
rkaowotMnrR1GX8U8xTf9/5UbStzptWeJhsAW6jxwVdss52xLdnEwXKt8ScC9e74Xxgy++bTzer+
jvijCfXJjO0DFDXrYU4FBURR1H9t8odlCbKHpGqeLbq+90HIZq9nDuzpjrxpCkrdnVpd6oRZho21
T++8RhA2mMce8F+NX6Ry5VeTdmiOBOx6bFdXBAOl+8Mox+wxaAH81+FYkx8ywh0SeHpES7HfMrbr
ZMqSapP6TXlkku9OTpQfhGXl7Bsz+dCPXQm9wYg5oAz13rAGgDtVeRzD6dkvGxrKoIK2H25lRY+F
TPzNCP3qKGOv2Jr4eG58M2+3rXIg5s9p/qXqgZjWhpXs47EKP70YCuWqiZrs0hte/R73tBbSRzeh
lONDSDBqWsapTGC1riazNDHRKVhvdT2/2CJ/zgyyuB42Ek4VjvxM2cy+eKTvAQkzj0d5hE4skX29
mrANQ98PYo3B+zxKaxsy3ky0jMXdO2r4Npvp7KBwyFlJNdz0TuLe5xhgd3Y/Q3by4qg6NJhgj1Vo
eeeo8q23UWgKd/0SbqUYEHwzmR95qFMp7FTtcwvi+R7bKFRlu7BvhmQa7/Ighx8WK/dBEcO9073K
OFYk2RufKDaeUds3uprzA6RLdSdnJ/9UcedB3QYBdUobe77QgNDfFgjOmyIlWEnnV+A/Thl2KURs
+HiGPabngPEWthsw3NXAV+KQjw0WfRWk6an0YvteB7q9RR9KX0e2xQwp08DxWfbpuYMJ+qylHsic
Q5KwCSJvjTEN3yjCzV6a3utuOrcKWYFoPzuZmErFziqS4uLCSz2Skhv23WwixGRYOJu6d39CNKrR
p7zpdcyE5HxkHEupimPnRufcrMjbUdK2GkDmbq0yPopQ3UzuwjsJKS+QjiZtQcbDlmV+MGMo0hz3
kKWstt837MZ2IjHHzTx69YdCZryhViTd0euXrr3SGR6yyq3vEhlMB6pc7IdoGqavukrpVY6sHsEg
je6B6+rX2Z+sNe0trBdaircqNIbDgEl+r5yMObrASf9FpU2+52Pn22IM9S70pfpuMwvv56AY29UY
kbQkRM3htWi6C0vhUjDGs/fLBMedoHXFzxmOjcH+NNJcypTghsJ6VqPsz0lUXFTfhTRei/grzrt8
P4Pk3Y32ZPQrc0rNM00V5jnsZHhnwAB5mMaemDyksPAW41TOqXG8z2v6XjhKcq1oDU9gdsKiWFOc
BqSCRN5JVbjZ4sCj007b5VnjpcHgx62mzMsbw6PIWNSO9URQ1BVrszOYsWqPzs9sYEQdjAD/rcZO
dWintv6QyJPYleWJZwk6EKmAbxmE4WMOM3dfc3p7tpqsfYz9jhVbN1G2oOvFLwva7Etb6vBuJGt8
7snvvyuMtTzRrOExT6ua2piq9W/LYZi+T0ZFQ7GM6UEuS3c40WDf76PW6u/6rrGphCWVEqR1/cKa
t72MLrDqyennvZ2OyQNPNvXmhbr6CLrS/0lLCnkMD7z3Kgzj7wNtHyT88eNTBb4b8NXfTCPpPMop
u7VR8T7XodEax4BoIkHPNocfXgQW0owYbACIs5Gd8sSpQY2X3RaLFB0QbrG4lbxM/iwdC2ZX2Nev
TO+et3WquPiw4zjYl4giZ9D5wU0fwMsAmdYAwQ8OoZaC9hHB843NNXblzjHDe3b17ZlGl26rg7ai
IZmKFOA6HkBliU6V+5gGAGC+UtvmrYQK+3ZNtJ8kdGsP+kHFbXA7G+H0w7Q1+k2o02V1yu/4BqS7
8ZywFH+rIZzvR2lUDnqXkZXLTVshZMxEvTszwNwvS/suNckE6bKndCNgt8h62Q32flddr4khtdci
hPFWwHun2dUP3qVJw5mZ2u+ObquzEZfuUxDDkoRab4NYCx1ug5O4TPVsroFMnZcP8FQTktzjXEBl
LNNNmNXirFmVM6tUS/0sIIaKseWLH3T9dkQQ39Xob3uDIAYpT4+gs7cAC2UKA7Ky1XGazfbBd2Pn
s0sakPUImfQGDH34ZGHN3JV1S5dT0ljP2DoTZ10YyrkwXUbQrvsxfMjj0t8PeIwg+tm3AWbJhXvp
0D5oWufO8VjedyIgQG/UPxKNgEqfyABMo6t9BIQMwhPYDRqepvYCo0FdFtznIYOAehhtF9e5mzIp
D3M47yOr8V85C4hnHGoZXG42Oj+DwtBvBajFXSTVV9gOrAOy8MEWTZvx85mospxT2gOtzwh/WZcl
p0E1xtEr0UTWPuYHKBO0n3+mqPzEstNoOAlNELzi8TbJIObSdNodCAL3EnE23VkpD2tNG1C2G6gV
yDZ2PXP+GLkJ39mxrjdt3byUZlPc90PvUHY4m86e51256x0yKXlnTDsDr8dBVHlw71v+yFPBT984
oHnt2mCxskJ4O2iVRTADZIiCbjXUG7l5DPOzYskxYPWFsuKM0C59s+L4SvnwFtjs8Ei+KqFLBtXW
M6fyvpP1YpawvYaLI/S/c/ClkdSRApGe2wr1sgu4i5Mq5dnCHJ56+qm+mLLKvziCMyAJi9mB31dD
3pBdeDNLj9MK6ujR9BUySUxKzrxmUSAm9tEx1X0zYxW1s1PWEfgHtmmlmiMmieeiFnH7wy6QuMnT
yG6yArWy6+AWqQ6sZhc0J7iB9QPxFvvsOM10F9ZkREIwi2uKC8dTUg7zNubg/3Vmjs4IJxJDGbCH
onynrsVP6ZwKkh3fUh9WBpaGnACZF3IkKzzQBdB+JoOSqx6CzqbWBr339vxOWfNH6hsPgXKwCie9
t8ln6t3bmtaqqiuHvWkbBPxA9EIdETdpbsHqyOIvfCyAgafAWRNQ0Bs753Bj5CkY2tQ+t67zZrVU
O489YLNYynwjZQCFp8j5xRRDCN1rUqDhsepUvlOe4oRyhRJ/LfyF6RSk/X0yOeLFbkowA4TdYEB4
ZbOzfCEAEI0z6H7qo9iz0RrgFHsfFi+6eWa/TYYY95ScqTXZkH0Yuf49cXa5RoaW55LL791o/a3w
3ei56FrvoAhOnVzRmmdotemmZz24nonh3RgwoI+p8oMddth5DYOBBnqH7BXKYnxXGnhvQ5lN90TA
csiy0Fpm/KRerSjXQEpuV3+amP8NGx1Fd8K1bdx9ts8S+e/O9yRyJqy4QXrEJ85YZ4x+dGrmgLu0
q6X35EDE+1ScpSC94lb4leD4D/t2ma3/NpV6Am6goDMQRKQV/s12jwOm8aZZpUdrrBpqiZvyVqV5
ch/IUD7+859zMSv+dQBmnsEMvGR4XciGf3uptEb9JR/DSyko/DD8A4gA5RRXP/7561x9h39/IYd0
EYIDqV/PW3SAPzXhSPxDTiP9+Ai0YNol6KJHT+MTycu0u9SNlOFtHyZmyodevCs/ZqKmRSu5N/AU
MlxHCe/u+pb+a8/9F/ZcG/s9V9w/1o+efwAr/7Ny9Nuf+E05Cpf6JO42IRem7/v2Up/0e2jFJHpu
C+HzEYslNsKn/Eco3Qk9/pVAWzId7v3/KygJ95cARibfNRNtYcm6/CeCErDORbX507VmIVw5ZGZ8
QfqdzN411vKna40TsgGHhbjWgKHwtTccICr59BmM9JTMllFvE8NiMKBZ/NEfgnPbKtxyfVY/KUr8
arNpT3ryWHMGPLGcShuQGW0v2vdVllzIyhrv2scnEZKBAfoYRPj0MePG7aX03ckmIZiShVkBZLd8
fBRNIO5C+jGrL23O5huun5wre8/jTalzoBoTlJHZD4B3VjLEI++g/crM2c1zbHKKVEPT1F/yoOwA
wkAOzC2iBqMHEUawtdj6iclZIckhqJw6h3QYpN1SBiTdRxL34TYF8Wyd/GoSL85E6w3tFpVFayZA
vTEAieJP7hG5wqUlkL43P3sm12rofmX5sq/pC3Sr94yat++xlxEenkU7tvWSjTBh/ATtksXknEyv
RcdbaPeS6uebwLQRtLUXkvPMeAyuhw57367HyNlvKcGYaHOuMo6ZlXqjk7PDElDaHYGfMdgOZuC+
Tb3LCseOk0Papk+UTEE1giF8rkVZHTIxvGRVau+zbmDOKsL4QBkFltG6iJNXCovIsU6MOzyizpXT
3IDn0a9tjCtC59RtFGMSk4sLMcLE3mcHlhui8PA2o7asBXZDOdrHeJQvPEiRNUIrOwWB8xGnVbMF
iKQhmWkWILQv7gmevxiQNFeur4Z96yc+29VyDzDhsZ/TFy8XPyv6QW7mtiJALNHDcMytC929VUV7
ggtaHmSHK9JPKV2cC+TBSeECUqbFfD5fkrioVlSFvSjTSDe6MaotcskPLwUCXnhzdBnCygMIhZMx
1EvJuR1t5KTl3ukdOupmkkKZ7ZGR6kfaFiPsyYj7t2zEmnOAD2bru45JaU6a7spxdlfaYDM7t3Xw
kWrR7yGqpR8s68bT2EzTVtWu8Ui8iKVxFv/Arlrdu0b35HYpC+1iymG04l0sU5UeSk5sS28D6Mpq
IppbunrXBa5z5L6Q7JpGhLu4cDnjJUa4773hR+VKRIekqzYR944VfOq0pL8z/aDOq1r3bsn5L26Y
Dc2iJbuM5NOWEMLd2fBWrskC1SJiuQrE+Gy5pbkCCvRi5PQEzOWwKloKwN3OeGUABavJZHlKahdT
qXLSn7Z2m2969teZRT+6HBxJ/LKGbEVwSQJulXhAvI5vvG6CemM7s/GzogGWaHVA9o5zFIWlmybr
Z9aJBZYQIU1NiVI/+E+5I9WFJzxwVRJC6Z2ipHhHR3WwjeBUtGsr1xlBTGKpnWnNMempStB1Hjek
eeyOV+PCkjP6bQfqsLbXZtT3l2yQaCE9l0Uc9lQoBOM4fa9ZOppbOOTTCY9oeSCNxayz77i0RjRI
zxzXNe92cbgP3U+LMFsKKjVSO2/UOvkJr4mFJJDEGs+1iYJ7JwK3feM8iW2W7T+WATad5g17y2I/
pHSxJrUh9qao+MkkddtT5u39pOIuMbIVrszY2Lo2YTaacsBSqdreRjBV93UckRkK5q/Y28IXP1VI
bpnxzlfqVcypSZxJVtuiplvMqJ27zESQanKR3ZRG+h1dsNmkQqUvRZPlS2TOTc+imXoL/WfmVGoV
1qUuoi91LmSAhmCHtwpo3ckKu53t2/0tsTz1SHmf8SSd1n8XhZtuYhnWS5wdTVvHTLCrYYRQHIGy
2k35hKwToSV3UdduaB3o7vI2qbb8PSQCDHPaN8u3Fgur91DMvb2LalQyo86TvZ/3F9SHdJtO7WGw
QN0hYyCW1sEcrKbIKx9wkr6VunIPTl+En41gEia5OxDZIyhgB91Xb8pgKJmmsQU6fwSGF9Cnadn4
2i3V/Ywqh/C30Rl04boJVC5tbUpzZvtfjdiH4yDeRY7F/SCY7tIhkPezYfbnKWUdWE7a36TlCE+2
JVDXg/FllyziPV1/48ocRLAmT45dxGr2lAg13IO7M8t/ssj2xH6dPQ7q01geO7YLK29o3FWMNqQD
dhsyqOSW0YBUpK7CQz2Oe2OqcYOwPVhjmIe84oXFJ0Crfmsuxi1tGcaG6ZamtaJi9xEGon0O0yzc
ELWYNvXi7Gm7+ogoTh0xmN+x9r8UqQ9FLxz0zmxVugbcMZN9gE2blGOy07oYT4asv/dyPuddpG+s
MSfUQOMHGAy/vBecTG6JWlTb0pwYptMORitUqINBWzgYZUxCfVmm64ACu5UR8DNrSfOsKCT3u9r7
Ns/o0iW7UjL33TdRSXnjqihaWRPesMjGLK1YrtxyDbT7NnUoPJbyJ37ncDeq+Vus+FslNDlEgQmR
NUKXF2RQuPXLkA2GIo5o5gTgAe9F66S3WvxOAQjrXKiVZ8aYrd2fKqx/0OCS73KXA0M/Oq8FHvx1
Idv6JQ/4q+bGaVaKlcfPRjvw31qaL9gF4TBoh+RSuXn2EIoKsHMg5ttedvwafPlNF5GJSY9vF3ep
/jWYKh4Ynb2IzZCM4xHfD7xr2qjS/IM0iCCxMlVH7RTeLmPrsmZ3UdKBOxe3whLDtpuY4nt7+mgT
CJc9S0SEZN7DACxwa4Z18NJCq71Iu8VjtNBKPGjSeqRHWireft/J7I2vvezO3VAGz7Xv8mdtc3oi
53OkjG1YG3kYP2isKBe21dmbn3lPdLrDAP4f9s5jSW4l27JfhDIoh5gGgFAZqSKTKTiBpWBCK4fG
1/cCq143mWSRXTV+gzKj3bqXEUAA7sfP2XvtPLoy9ardG70TGVgFU1jbbciNjpPY/OKKjNgKgf9k
7pzAXEJLBwNgR/zSwzj7S4NBKIH8rHlRpaPVmUrhE1Gd0cLTqusBUexeXSbaSJNwvo5Zi6JBnd7S
Ouyukb4qaTAM8bBP6864FoU1IE1N6XTgUeoGDKGz5+occmAeCZ4ItTg3jivO46wCdGTVVCgxdNyS
pDOQsCYNB+xDm0b8poQxVZsZP8kOraTglSnxbOxl65Im12MD8+fIuKuTufdsYLHIoNKnFrnzaxk1
x3yMw8VPqxhGeGS8IyISd8Qr629alCqFt6DfA0Oc9Gs0DowP7L1x2vu0bKc3lbEIyp6+vVtGiaeL
xfNyiBWa2qV1gyDygmlLZ/sD28G015Ql5XG2BvudQElmSnprX7udSB4F4oZLjRanz7QsD0Ri1F5d
0XrzZWMXAQPE6oxIk8CwmVtxNWU6AddqiDAa504fIflwusKHLjNfE5+Q7yIa2Egrx47+BEyfmu+1
66Sl7FLcA8WusfPkkdUse2SL658IJlTvgC6RF5fayUEVIxVv2FjHBnZbukmUFis30WnkiOhJOl/A
rkN6tcTy6Co6L0RMYkjA8Rt1MeoXDNoTkwbM6rVvDZEa0MqUt90ydY+qs/TvAgnmno6we4FNtrtG
kSO/VIaQDP/aCqe20Vh+Vghs1FRXy4Mru6IiX0O0432kscJ6nJN611/c2kCNkpP6SoAj78MFKK8C
sBEa7i8jWHPrKcqUZPFhYbKzOr3p8iJKKNCztPCemUBKwZlkMTLO0YJOY/d3+VIyUAfTr1zm5N4/
h4UotyCtCpOU5yk/oHFS18we9NU07BRa1cVYIHibmGPyr+4n4OZHxCR3eO9KirCmfy2LEoFvbMNo
75boQpaUpHk5ML/oiqG4Z2gHhFe19R0oweyUVi0GagSkPrC/3MNdnLeIb2qxHbVyvM1NIaUvFtRK
6ZBkwZBq/YnArn5j6ik9bpu8Ub02QqRGdiqra8CPk/ARg6m4zD0HVyjFQlEDDF/NGwjk6vadcjNx
CNvI7GY07+gkWaBhKfAI1ZLtPnXjgkyrFL/WRT4RYG+1qRbkS11K0k5i1tHJIfkRuKix72JLPOo4
VXp/GaPa3jOnrrVXHAihr8J5iU7k/CDC5BGWaYBJbfQJKB9qbH82c7K4k9Vp6JR632PwO09Nx1kA
JxbjJOiPA/TtYzPK+oDEMfX7zkhOdSoSL9R7+6MgbvNNRaYIjzLBGLebivq+BaWcPENt6L0C/9Vl
x/vIMGtZhG+1jvOtcupob/UFJbjWQZFuYDk9LOmoEnjC6hy4UGW3rd4uLyqF9cU41zBXOR8zMFF3
FX/tcdGbjnFoUj/Fk1mcx1ETR5pSowfWofYBIdJM1OLCCKKspS2IMtJTm9UDReCWJ2UKLNxsYE/x
Hb8wGSqCbppcDxtRGkTsdRTnDWH0umSEktsHYmtRcHFwhxSauFuZqfqLMCfGEZkkKihjZcoruNg2
XNFdEhmDLyvhnIwE1dgma+PxNXeVYZfr5rUxxe67SoYtEkwU8Z2KGE3X5z2M8oZSqo9OGUfaaUNP
bATmaDXb2p1E8F3bUfJQEnGUJnEwAjvFMsg2Hk5K9rWlpt9UiAz3ShIaPunhI2N3q3Q22Htpo6vK
jEPMMLZVCBm9RDpxTQryjM4t3vdTll8ilS/xDZUGHNRR+a4ijr/VtWVehmGSsNA2qF4rXJRZy8JP
N55s+zj3sJYWgcy6gU1nnG/BR7lXwxTheyK6bJ+hYAv0XGXBBLJ+TFTtxnEYqxOlNlUeIvCX1l4T
yujcAkvVGucqUxrpAbTJAhKvTFD5aA2+45mwduL8L5K4eFbq9rkxbDTTUJxMYoZUwOrDOzL7FtmY
uhzmNbJK4+CJ3FnQcp5KtNFzhoYccjdSyIUEP9eIg4Ffa6OX01PtcIiIHH9eGtyN+VObDuvz1qtV
0HclJkq0CYG1Qk7zxA2PadKCzWqncFOgHPGomTXVW/USOcxo9rwI/eapYr7E09LaO03NbE+XAIHQ
6GU39B9U1e/NqXeCAbMzqj3q7VSFgUaEz8ovb+uDi70GIvOw7GHoqt/GkiMaw5phD7Sk90el0W9R
X9IRqCVjqqk72shHNyp+X0QW5L/Hc31waqthA1ayI+7TAaBdHG2jpHnlvEYpxqwMX9mSFgfAzEPm
RQxNHocO4yL9nkvDKMIHSql7xlSNZ8vOvogtA5rhtFA4VjEe54XwURD10i+H/qurNZcj8dVkJ+kP
UE0yD4e3ua0t6XijMJzHeNIK5huy9DE6DbC4QnG/VBn2oiXTL8o5PiUK6BB65Xuit++kpX0YrKTb
caY6KqMan2qlP0OYyg/GUJrvzIsl+itpYIQsHiYs+R91XSjLNiodq9vQ9aD4nmr0PotVnJ25Q1Bc
Ranmd7UTfh1UgveYRwxoLd15PDfayhnOHVKgcdmO41a0qAEo/guNM84kdgwY3HPJgtVtagNbCpcX
2ghEZdwpvAnE96qZPOolpeSS4Fieo9Dnp6rtyywV9TVIagprjXEpftwsQeKkg64OBgezVdATZUK4
muUc+AP/V1Y6H3qkn820YvFwkviI1Dc7zoLNVTPGNwZ78ByZb0UoB8Bn23Za+CKfjgtBgrzq2gOW
A9h6qwOj19de4Bq2MLu9zejMGtZ3giov0cROF1TC6MNYEqxJDuM+rfq9PTRfI2c5TjzwHkw5FVGO
chm6LbVOTjwhRJ0jGpJuS+6rHdiZlR9rQfuvcVEplZT6HpWp7oVmc5LRcOum7buKwcDvw1kE7prH
axLtS2PGRvaCxclWupg4A2b9NvLP61E3HxPNJN4sJKl1lOgOotwod7FaR0FSFdp+QmrrS9G3h7KL
VDoXHdHfmXivx9C97RWVNlw4Jl5czV+zSKNz1s3GFk5fwrjTeA3FoN2NDkM2a5pHSd5BNX4TrT3c
sfbhMrEELmSV2GnZ0IxSSXnWQsW8RPOu0GdJEj2QapbtXau8ZN7eMs80zN4n18PtA5s4YJv4oDg7
4rj2NHep8MjM9Qvg4OpZMM4pVoPm8ka+Csgcbc6Ul8oq5DViJ2WfsuGhL7ftae9kqTzZGUckUKkp
uJkkOkrFjAKjmOdX6ixeraguXpJUc66r0Qgvly7u35TE+oikxjDNjRUG47Shb5eJmG6REKPj1Yk6
fnEm0d/oemwuV5IcHijjdlHt6IIWAF06IGDL4lpEmzOS9a0sIUFCZ+KDpB6nSlLDIDbVULlC+y8G
T7AZEGg83M+R+EKFIO6aMKpAEczdnvdgDizZahyunIeRIfsGmoB+B36IGXdsXDtaG74UpH94aRE6
3jrNS/ycQ7pyMeoUNSeocS1uniG+oIbopm1kYRGSEJT6o1my/qDKAJ+9i0LUcjSJcia99MKoaQpL
25QcbijvmA0Lz7Yq+SCJObloGtIycd7ZLkZhlR4f+aKEmLMuPFvV5BpXI1Ll+4G/wPKdpl8e+1X9
wWuM9sagQQ15rpzbSyQi/cnm6SGooR47dGVlQh46XiGfDcvFGt9HVEyo7yE2Y0pim18rIVaZ5wIF
zFdTxg6vdp92+xpoPbq2iTCA1jEdsAJKPnimY0x3oq87mk9w1y1ApKTN1LriPuR6G72LOEpBH0Rh
NPn01ObznA0T9H9eNJJwJtBsdsvBG7072eWTWtT+YNQfI+V1wIjgdhXIAJSw1GON6tsXdT+SAho2
t2CN9EdCQEsG/iYL9iKFdtM2FUaVvBmcc0u6MxUvsMObfFGwkJhJf8QdR1+mWFznUs5K95jVinql
ko6902uHVPJ+aI3blvne2WW+WkBaDN0L1PL6K1PM7Ni1znCn6wbNUKRxvKUVyfFEXgun1KkZYdkn
osXWZ48mO1YPgrDdGNIlGIAOf8d+4kKQv0hxphBcYY2CX7pAr9+hTvenrL1ZohZLO1w5PTBoQ90j
P4uOJItnHg6++SOvC+0ZASeF2mLBvKPTIa9iF1DQJkqT5rEnB3A7Kuy6EflAbPbQ1znsJIEatSi9
lBHqOK3RCwlh6TCMahfUkPtOtVaWOBDQBZ2qpRq/QIxASgn1oPAhb5ieJc2Q5aTD5pM19ZWAgbsv
Yi0K2mEhR6JVTc+okVvgXhu7SycvjCe6twqb2Fjfq9R3J1k147bvqP5pZ9p0aZT4PMfpQJhRhO+P
WYYX1W1x2XfumzJo4Ezx5sJAxxOgzIt26Q68GjAk4iBpjEMVa85NiRLtMM5iOFqKvYwbK8x9EyUl
D41re/Sb5bEFmnGJRT874Ul+LZ1JC4YQM2HqzC/RXMQeekpOBjiwoJWHBb0yOT8oiRFubbKBgloH
2qTwoO/ioW69Qc46BP6Knk2VlbNOow2HkjFpPhAPe4NokFpWXeRzgjrP46iw7Gc5WbAxtLa/ceyK
PrDmEu4DiW3Iz5OIQemS+AJdLKuQVSxDdgLP7o+C8Q09Vo1Ko4q3WuYgbyDiUmQL/1wNCYIhPm0k
bxcRT/bgtvqTEbFYQ/kMCIVffDolLy6D740bMfAYxzjyWyVXfWD11VbXMnM/ojwwo/S8OLguK1MI
z+3VBdTIck22PIjPtHms2ya9saIelLGOZ7DpdsNiDl+ViTGIbihPhgq6RF2okKdGSXY1QITN5PQv
BaKm27FvbnH95/NGrZxVxrMeBONcuXYgBHihqscHmOz6yRyUd1Ox+0uE4BLkPtrChDEYjR7XfIJU
ggSDgNihhrYm8+Z/4QDf/n9sDxDGV3XCvx9b71/Gl+Qnx8O//pN/za01AT1KtVVa/p8dD5ql/kMn
4xw7BII8/pX/hwbQ9X9AW8WjgCTKNC328/87t9acf7iqKziU0MNYIY3afzK3xjbx49TahMvOGGzV
nVgqM0XTWVUhP06tLTdnDBnpd8yjicCol6Kld6oxX/eWvFhnGpG8jZNcvtX2CiyMM+Wsu82M1EuZ
a+pIckHydqINoIb56CtkdHWuQvsTtPAzByL+HktZdRXKUCU3qZxq+n61WBemKdvSLKaVpqXuSVfU
6SZ2y9FP0mzeEVGenZfUWPZuhMwm1pT+GwNQuI6xOZrXiJBjUhFzuKRx242w2ev5xcaTwIiFvCDN
i6MBV4JECLa1c7U5ChwRryD20pcuGmei6GhK6U46P4M+kZ5bRxzlSIDtvg0yIkkXJDZKMlW7jWLr
VuuUhN0rb/UvODKXv+luPgkHvv8EKFMoTVwV9iVBxj//BAU0dJIjW+tukYZ7EEwIWU6ndU2qaAGA
eqdtQ0xC4d7QJtGRwtJywnHrMFBHBYwdLE7nwLZFdaAzO1wuoYjB2JjVO3FjymPZiPYcz8pECzRN
L3vRIfzC/ZI/5DmnIlqFNch5o7p2HPmlAyK4p5t4sqNRBzivM2Zz39MGQfUPL8lvlE6r8OIHtQQX
bar2+gDTFlax/ZiflDm1Yzmgsjn+kfYUPmvrrx8hXX6CfTbdKLYqyZY2JA6ZsQtMzIX6piBte9vC
OLuc+kl9rTON2wCJf7qOOG/A8zbEXTjzpwatyDeAOtpFpOjjddxb2slAWncjnPCBM7y+c+l8PGTl
OHhWlqv7pBw5hygST/+wtrUrukOLWvBMG506XKiL8V5a/WmUurYnK07sZ0fSfDJpyCTTnAWTYLSt
Euu4FclzXrvpkenQ+JbE6FThlo9vtQwNppa53MtuVenHBMnVAyPqZJzOvJTZlT0ovExtlmAPWI9V
KSH2obRaP0sXceGQneWB2Jl6P0nahsZq6u7YPnVPRy7m22U5naeSX2lNlk8vC3y+p9nJ9ce5K+tv
To4GfVOOkiYk3s9mPy22ti3Bd+7dqU4u8q5TL0MMCTdOqQ2XImu4OB2JcBE08ZKyM8cpLTSTo6uS
dNN122ncUD2JtsniLPtRrO8m+pLbYhjbRzNGDu5GWXRC3eh6q0r/b/EhP69ZAr2O7lInIBAyXH5L
d+XB/bBmEaoahtFgK2faUstt5/YlNpQ2f8AC6PjS7l3PJOXlQAdzeWO+uHht19b0ycY5fifhbLqq
oU0cm05tHm0OrT4NLyy3Tv0EiBpYY28VX4qGvyUbIBqt4Otyl/Pbn6oQMbAKwguSO0DOuaj086RK
zFlEUrigkQlOM2FoeSxXMzJYoa8LapUdpaiBWiEJ0INE7TG4pFQGVzKrltvvjy2uWtdj6jVfSnxf
IOaqEBmHoz45StE+uqnWPtIibK5QpjA5ptsMcJ081eSVQ8SOxE8mKj1Yec5FfW/tSPrmAJ+BObp2
1Kaa/6lg+7c6Qf0TTIbbj0mP7BrHQq1Ief8JJjM2WqtEIDHOuqwtBVeTrTEAaJS7dHG5Ag0yvmc1
rUJEYILXQUy1W19OEkvtzlETtheDd5Ak3LwBUpgN9Us2WCSxumh4I48qPXyGHsvFqHquHZqkV7Z/
Xnt+dwHmur1qBN1APRGfnp8SZhY1a2Sfc2vpginVpqsG9/m2oS6Wq9ADnH8zsl7oFktMGQuFJiGm
NjVUxQV+p/CDd89gYZ6rF2OytZM1Ttkx1us+3JJKHN7DrgAfFtOedP6mEF334x9UZuvNR9AIjRJR
G1bIz999LGjGL+YozkAW0IWOYHE+eJrJCIFWBuJjSZZLkjWwf0Ay2XXFyg3Ty9Kia5gMx6pwGGC7
ujzkYpSgXBvlvrMKd+eCvMAI0vTl9eK0ycnWuf6RfEkCVbDWfwxsE/xEifnahiD61GWh2Zc1y3TT
m2NWYgW0Ef6mYuGsR9O8Qxz0iCk73SuO4hxbQqwCgkmsLeCyaIs1f3qWFrR4Oa5yarx2wVLa2Os7
XZ++aVHLekW/H3w8amQtWIzapR2UvWqF3NNiKEGnMAc55OYQPpc2rzo1wXTz/dULXSV6x98UQxPO
+Id9mcGnm6R+5oA9936RGgMD0SZ+V+uWUAtAys88ecM3My/WFWS9NXjXj4gukOGpC7fPBAJ8xu+j
rn6M7B4MMyoTExf3E97/N6MqqgOEiemQ0d5gBKEPqANy/RRPI9weO5+u0KOxl/z5IaZI/PwkYGCl
ZiDIWnwvBz+VDazVRQ8Vv8GWpzHXwQ0XT5vvazPDx2Y349L27DjkAuKFDjGlWP1i6d1yu9ATzYKo
aA+x0tgcNdL8CKKzHTdzoSaZxzAoWUPkyi30hfV11Wz1FU9Y/oXlv3vVR3P41qM+V3zXEgXhHrFD
UCdT6/wSnIcIyFYDBs2wEsBQbuQhsgEtrFTGmwX+70iZ6MfX9oHxzpdprEhCs+N2JhJWT3ZuYym3
Bi/W6Lc9XB58siyRGS52TsXVftKWdmfy1u6Ztq4l5/q7EuLWPQIM3wslw5Ay6QnMRWN+1GrakUaF
S5TvEyPgSnkh3MjkYU31lpO649hvhg1DRg5Ddqy0FHigm88EOxhLs1saPa4uiTg0Xa/us/iBfSB5
wBKzijvq0XA2FTLHR5o77rLJs8aK9jF1C8Bsg9Vg08ZkCioYmmFyjGuBI6fqqDoTW1VbWL7kBEuK
T9x3QYcSWuVyM5a8vGq5UbCw+HPY9bwGc4zt33Os1jRXzX55H0VdS1wqs1Y4IanxGhthMiO2s+rs
AsDQWv64823UJQx1FlicrwUTLLwFTcEchJV9nWgsGkGqI61nHgQiIIBtXyjmjFlHoPh50qoF8hNY
pOWWuEw6ZJqdTmdJbbkHqo0wpmXg96FbmXNw+kUh1JPmFzjtEJOFKpcxMAfQ0E5rJVAeJTmd5EDz
FCYNVeZmiqTfIYhQNohYVD8xlvzDtsczkLE88QRla7gZM3IS8jErrmy6lzc6qc0emwG9vdadl9vv
L9L/CrLv55qsr5f3Iin9pO1k8tb9KK/WKKCQMP/7k+0WglDy/vKb/+Z/zPzqP/grVKFRCZhkZa0H
l39Jsh17VWRbq81d11TXsNnG/keSrZEjwJATZLJqqGDpEHL/y+Ovm/8Q6EaQcKukz6045f/kaPup
SkT3bQgTj78QBn9UPzOJIxQY9GwYfOh6H3UwqFb7I34f92Qy9Gk3tsDhkMENptXIxNH/4V795oDz
aZ8GlkBMmaNxf1Z/g75q0n+sUZsmWtwBgcZuRNka2HNhYQ3Tc3+2k2L/X3yU61AX0yvg1n36KGmk
dAGZYO1MTSbMoplyoyOoA3CFzX9xVdxK17A4uUFa/mTcWLQpQ49rdrt8Ih8FslnjS9Ycr5vs/p+g
jX9bZtLh+LHQ+X4DDa7JxIsPLeJzyBtS6D5DbtZxWAvdzTDrt6XsrY8J71JUhiQ6kMuDzjXE9aMi
2f3zLeUZ/M2HU2mtTzE08E/XyZIchkbddTt8kBaD+Qk2scbg68+f8uszIugh6GAeafEw9fz0KW3k
GO3QhP1OuvjzeDZLDl4CyeEQpHXBWPzPH/fzkVtwR4W+nrcpfYkKtVYHxY+PJLkMsPc0MumimUlq
nMlvtqF/OBHhmVpeXFhhWv+lSPn1Ngqd8xnGCPDcuCLWk8QPB7UwxizrGFW/S1X6pmXoor9R3Sr4
83Wtt+mHkvj7den4LVzOJC4V8Xqbf/gUsw+1MmuyHp/vQLWiKKdoDQ+ggvYYkYi/XNPv7uKPn/bp
R4O9GTWRyHsi50dtswagRwOToJosc4QaLjOhLHv98wXqayn3+QrxqFgM1C3gJ5+XsjkGqTNSoe+0
2DIh7prIxtRVlFgtzh6wQEaUwtkmqMFrMES8Mz9zmN0ae7Tda5i5OwSYnvAcjHb9Nk0G1hILCJwe
dg09pxnKNDI9jWr+LwuT9pvf3wBrqmoWx8TVgvPzL+O0kaVXCJl3ydgjdDcZb9ibaRJDAJ2A6M9W
I+zCqUafbDdSmlBDfWWKQ9GOafKKfBeDSUfkXmvYMv7yLojffjXW5/UNF/zv01dL3dzKFpF3u6mL
A1KnhA8waZWtW13QNlFLIrKBRWakP+qTtV4ep5LRbUt2RgZzEGHloJZkmrcAugiipUYGyh+WzIxA
G80XUa/LKxK4lcOSMVdqBjACoy1qr+mk+9CPifLQDU7ouUbS4HBV7C1FL6oWQzoBsSHHLoMjjFyn
90CxwirLxUVsZl96HL5XsDkNaFlLtpVGz8xC6a4RCEGgTkhumc3cAD6QhyfYHyssvhl2WHMULxTz
RzYb585BkgP9Jdt3Vtxd8zeX2z8/rb++IJxIKAx469mDf2HrTG0kejGuP3pLVDNVrZc46kFLpvt+
CesAvbT2H7+SfKJgsRYqXB/Wm58fM1dOg+MuWbeTYXjAkRoQn/LmluaJhDFcra719Ocr/HXdJqGI
1UbDjOZS+nxa1lqcEFhD+26XzjkMO0gRh4hhfeDgD/D//FG/PqaOwKahq6Sn0vCyPj2mEbC+dBwq
dkFnEBcgErVDNSL4+C8+xbQcyhSDLAX70w0smPwX3cgNVCypyk1ju8oeaqJz8+eP0X5dx7gaR9MI
ssDwzXb08w+VJSR9WjXBPdOkETivtUg4J4DuVosVgnxGm5KCB5/OMbII51HiEqgYO/5tWVr7Oz8v
pw46MEsDUAlvSvtOS/5hwwATYC7JYHOUnLDRj42bb8Mx7bbm2HHwwXNjHjRiGhGEVN/yarTPCNYZ
pAssDcWyGEdmkOFffoHPGRZsYnwnmwAtJjIuNeunbSUyFQXTqdHuyqgvD6pEUqPiQ17KrrkK27r3
Yht+Rc7BycsBMl33CK89Emt1HztwRQs4/5ZrE3F1xNQvy/i1TxVE5klX380lerm6S2jsR/F4LOf8
SlG7vxUXv78AV+OASEnP+7/+9j/cVKAFbjE7IzcVLF8kbaYKoxl9iVnFvLqBHwCoQ4WhZ3XsWLKA
q7+8OIl930rLXe254YotHIJYrdzbilDBe8dcvi3kTh0NJ3a39AZnf8xShb2iy7cyQRDyl6fzU1/z
nz/BD1fw6ekcO+I+o2pusaGkJJkvbnnE/lj6qaL63dr+MXoLQl+qHjCZra0p5FV//grGb59Ml5GI
4GUkB+PT6w40nyY1CqhdqsSryit3xCtl1Y1tthBfXfW9yofp0da1+K2VXkdArYeJC8bfiu8donar
I8j0pYX3dEy0Ef+F3uOe4gN3EzlKSEUj7dsMeZ+l0r6DZxgINa18S3EfCT8CeDQI9aQQyrVfcFfZ
gwr+hQ+KzO9haW4r/nLPfy3dHIvTIMEEa3gLp6WfHxpBm5k4XhaEJs0fy5A2IvkQyoKwtFqE8Zc6
8TfLtkUNzMnTtL/3r3/+MKTH0AVYdHZ1VH6g0IbxqZE8CmHV/csnrSeuTwsMnwTv3WV4C9Ly08uM
WKpHWiR4kmR0n0Ebf0zzhYDEYuY0IeaMFpJq0RcNLWZxf36EfrP7WhidLdsw2Jh+mashY8aiC1ds
19vzc9g5NzBXz6oZfuR298qR1/rLBvW99vzlWgW+a03nwG19XtPdQWmnJOGR5Rhensl5udIxLvtr
WIQHLOubGhb3VZIDkp9rihuTBvTQ0gQCzPGXS//twySYp9s6bTuCnH7+fZMeBnA88P6ODlhTtQbS
Rks43pCUQXRCnH78+U7/Zmu2MHqvE3jO3hzyf/44UlCzqOgnfuRZTjvE5aG3kFbzlzPib++vRieD
J4nbi139549JWy1CGF+3O87I0nOGCeF+yTyO5GHlMLYGbyfAFaQ/CIvHkDkh3YA8mAblYlmsv62R
vx7KHUvjVMih3LTBRHx6X0fcf0vcIrc3hk4NGKFE21Yul/MAxjUqNAWCRsEo1e4IHs5gOP/5jn8O
wVpXaNZFi5u98jGYn/18LzoGf7oBc2Y3a2b8WttSETQXo+66RfWKWcuqLMsjUwCJESQ8eo6D1eQC
/FiNHrVobBAhI1Qe7EQGhF+963ptzdRo3//8PX+z0Diutc70VQCTjJl+/pqxAoYdYH+zs6ZQonFY
hsAkOQdjJxD4//ijXNZPxAMozoiLWFeiH3ZddKJt3Ui7gbMWFh8m2ODbpYzpGyuW+l9cFjUoDm1r
ban9sqqRALQgsjabndATeesKzdpWsx1epLJ7+fNV/WYR45Noi1Ai2jS1Pj3zdLwjFMt8UmLgdg4Z
Yt8VxDQF7G4LTX9oBWYVz39ZPn7zqyFRt2i1aBasis/8kyhSy86NBZMTXRu8QgCbSbBJ+lIFev3n
63O/j+k+rZpUGqrrwjSl6f654nYyCA9kPPOImFJtttY8d2hx0bYQ41OEJWgp2eq+RU0O3scYRmXL
ybGfAmyARnFbOIKXC0754h5CZicPej2QWiBhMPR+nedWQoRHE79UzOYvMxRA7TaK1/DuFtAj9F0u
iamLVTkOCYViBOhuqMZ8IZTY3SUzCaABEIOYHOws1u6tXl80BLxkK2xTrSCywnDrWH9yRy0pAA3T
LIk2NSeY+GKKJUAAmWQyhjtRafMhL+mu7eJEK8xAUWvtiOlrUnZMO4b2ShTAgFBb93N4C1M6L1c4
kDJuC6QK2bTpTaDhfpkNZgTCCUq33wujSrc99Ku7QXEt4DilUu01ibMGZb4kx8uNMWwjMl69LGaV
HtCxRLXn9FWVbWck21FQ1HMpT7gYbBTolguOfte2IKr9acB96FcDpv0LcMWhSt+hqIkKwDhHcZUA
Hnmx25B+iR12E/wgs5J3uMKhw1ddm843hKYhNk9M1COz0rj2WWXcGgU96Z39gSJ22jbO5CZbk4Sk
emOucRJe26LkKCVbVJCHa/tPJXoq2zTIar+kMX61KS8I82hNnLmbtK7FvnD6W/q8234Q9WNY6/kT
OHv13JXWuAmJlt0rM34Vo3Gv+3xeqWbbKbbLc4jXGIplFGRLmewQc44+XJ9iG/XD0Rhm/FV1+5Jm
gAiIZyGaM52MbWEY76ahjMGAOJrvIO2d1eLlgh2PygAR/IaKeQH94UYXrVlPr3ZHbK0J63VDEvvL
0lhiT+Yb2avTvBFIblTVCiywnjfCLWSgqWWCGxdDR68m2oVT5PGlMfJ7cFqApZqED9NiiJ1QtNsk
wbuIQiU8hEg0vCnNeoqK1vZydgm/be3lNsunQ9OZ3QZFO0FpS3ad0V2aRlMes2nS/UXN8OB0OIiI
OWN2bWfFxWggQuaXvQkd81woMdDJ0YmBoMjFQ/Hc+4S566tZTj2HUV5/LZ1WPZWxzSStw1I5qZ38
sJSm9Ajmqn2HhvXOriqB/pKZoF2G08FQE/3QzrYT0KQ46tq0hf2tkRo7PxUoQZ7KJNwDxbhL+vlJ
EMUWjKq7wkHIMUQ2h2crK5zD0NtQ1ZQm9BdBfJTrkIYTGolvRZUTqCnA8HxcUQqpi8iWc8M5kcpw
00QSYXdPxPhotKduZhAHXhC3vlJ+a9FaEOfXJcBOimJfFs7wYbZIwOdkZDLpA//sIEz0VUMgDUdz
XZVRGFQQ0u+zyoF7ovPwPBbIKybfbjhHsJmySKQRVJOae3/VjDxlpMXjDsy0g9pHc6Dg59ha2uIA
760q7FDc7lDoYm5PzjxGY/uMDsBuMTMSBTNm/tLq8lnRDLL44AtsFJ3vvAMNXL1N9pLVeyPDyeUT
vACvZq402zkp8DeBBdsOnpwcnotypD2rgjWvmmQvJXdq00EO9UF0DveIE6YbPU+Jvy3KLDmMKSnE
wk2aKw3N0BZDOk6EqaEZFxNe82qpIfUk/d06sBc1v0CDg0OrdSKLYI6o8tIRh/FpmpDxmUMWfrg0
93scM1bB4TscVH+ZnekLc6biQ9ZoH5i1t9rXcrKlzxFNXLulXj+D22XwzTR811Gx3DuzmT4jsies
VsknLMt6c1wg43nJVII2MY32kS4cY5C0BZnRDT1PQmy4zROet+atIWRmm01K80SSSrJPZdjhsZq6
bEtITPsoqgbNvl2NWEZDUXR+v6zMMQKSBExidFCRZQkvpeA69IzhfXvlZnEqdeU249xU7Iu64t/v
kmh4aMIRUZQjEg0SBqCPBCaHiaSpYDR4qMs4X59BZTxGbhrfkXJCloot+//D3pk0t42sXfqv3Og9
KpCYEdHdC04iKYmUKFmWtEHIlo0ZyMSQGH59P1CVv3b561vVd1+bukPZokgCiczznvMcCyRmJ40n
2gl4i77MYffEgDn2mZfrJ22N/XAb4/Q6pwGA29qU823dUTnvJA4/1ZbplWOm3oPuiDut2ImooyeT
5JwNrXxFurO2CGfuOW64VbdVXc67mUQkbE+MB1cgpuIzjB/tr6UL25ebSHFT8e0iwqtjXobO2U8S
+aXRcXPvzGAh25TP+8OcOk/VRIscHyoVNBORB0vdSyLFX9zlhLmuvBmreK6y9IpPNt27JGdZ9vrx
TjSOImOF3XUGdfqlo1ziWSd8rrPvq6+1iLHOzD10SujSZXSMUSOu+rBr38Ohdc9UfRoDHPAwPo+p
m5Lw8WiOfscl65ArldZgOwXJGBFNN4LHMiGrMIvXQK4V3S9ghStWqJ4coKpN8SjF5J5Tt44+SS+J
T57b168eQeVN12MXWVnGHNH9GLCJdHvb2sbwYajJMaNNDKjpuil581SijZ/oSGFdBLRCWoG/DTco
PvfYOGipCVx24JUZMLGwVXFo8ghTVBci4mxo846OSYmxdhXpEAtCPBTdJptl3a9m7nNkLIpqpwnR
OvB1++7HjruOoqmgxLFbrvKeImVmLpb7kJaJfnLqrvfJL/JLFq6ZX4KugUGeJd6DEc747WQ1JOfJ
K6l6bJ2qeS4W5xKmiv7JhLh7SZev2yKVfuNmYKuVo3mhHA8fih3hUDYZydlp+dTIbE134GYmHGB4
XoxxAZ4j2uOFKzPn8NF5S5ySn1jP+YUt+/gpBJX1TuLTMY5zgyS+NUrSKb5E5lsDO6ZlB72FfFhF
M1KFV7oG3ujAtDDWqeFFF4fuwRm0BrHlQ6k1gLCk50qaydOy9HoOVxprVgKcOqsF4e65vjPsDBFX
T8WS+WyDRB88bDAVCMfuex1Q+8jsoszWqhzUdwJD4smJ5bDBuym+wSPr4a1ao7pntZi/11YmMXBb
FfzbJnP7bxaOD5qatM+1LyUfC3yVpr2CVkCVA+XJ4nG2CuMSdiarme/pb6MM1H0XVQj/ypKnjqaz
lzEjkiS6ID5HnkqvMHAGOBgC+8A6FjZbcJP2oaIi/TMk+gXxTRMLa3wNweBQT3TnsKP2bzkTRzsc
dw2LGDWs6Kad3TMQtoPXuQ26U1TK+EoXhd47YFoPisfmjd04Ob1FfpzeeU4rd7Jy2k+N1FR9zsn3
DjbYTmKDl5tIS/uLG8buzpEFXEgHPLNlgwpxMQjT/yZhADOR2OTYLuSqI713wZs23rEJGVaVk0VP
VhE768KoH4Db3tJqlTKLNFPOMtAGhj7MTgr9x+wTDSlTNrxs7p3NoRSnhMTvFQ4kxutmatyOniHP
FeSWB6rdcHjTiBuz6JbzSlQMGxW1DQc37Y56mmh64968NeOhualif+FtVoRKLJstYMj4Dwn1LaT7
/IC9ZrzktbbfNc3tMEDB7E4B/7DBrFWekOuxc67HMXM+s9/G9kYE+0s4LHOmutslKMsHBYSDaVnC
hlRT2fQZNGd8wYE27PxR7r2azHtIn0KM66emy3Z+Q/8rX/LSJ9Hk13xIFqlHFnpOOGsfSCNNe3ne
HnLDhHQVGeY5J+6/a/vevS4jMLUY6sp7/ouPKE+FZq/gcNlDGF/6lhfp3ci/600gqAjTE8ySyHkL
09B78tqu2Kep/zRmJvA0HVPlYrKVoxlrqjFwDcltSuUurCDrENmz+JKY0bCjzcW86iwxb4IUAOmg
uRlbmdA1D0hnG0/0JrK5cD5njntFw3W943ZiAa4zTqexp3BTUgf/HZSX9XmUjjiFZTjjWiidR5mM
IHTZw+5c1i7eGq5lesf9+0nzLbm6HdXOZ1+4aoi5bbFOy28zoyZQAhi6TirjMkirIk5Bg1bAvaWc
yG2WWbseJUk6BgiY7Mhc9T5QGovU0ls24UyNh2oPIrcA+eEYN/VEdetsWp+71Ch33IrUIs30HjNj
Y0Pm96fScaNPoLHYZtCZlLMEZisZdOklwN21yUs7uG6nBZdmJvQoF8Sx7MY9l9KljywZQsHQoiCs
P9X61nNBSLNHM3JuOK86ynjMzgXNPWQjsxkAU0PXUrYqcBzKFTM0fRtGXfZcEpu5oqW94pFD+n+l
Zomk0afGeBdShXUzIWZzqvMBdqwoD8yP4ZCaF9d3jk1GyjbSFCsHbX5b8C1ft9UAidGpwWkz4MEH
33Y36L7TCu7GXoxG+BwyM+Wc89bUFWlOWg3XSnp6nflVEqy07sTzODm4ZS3/C07ObxFexFd2rMVr
0eL9zNrW+OQXrrEDQRZvO78v7yePHUsxwTMmnQVYNh6jBFitOe61Ver0aNj14Gy0b7ZQfXLMviwa
Xn02Bnzzq2ry6zPyDU5AIipxzRigYBECxJS9lmVW3VsqKO+9FB15lU4soBkNw+/EU0Dv0Cj+riJo
22vL4AcqXABHFyrGA6DdYHhu2PHwvaUccsrEw+xMyQLNzTLgiUIW4IWnJdrZXAhwBzGC5KGmlO+R
/TEn05zmuGOcj+07ZKruve1bRAQsteX33KlQFdq5i15NWCZf8qRZupodEgUtfPNXK284hDtRamCl
nKP23XAJ95OY16G/nXOXei/4A3xJWGbrnR93ut454YCi0QNOzFaJ1bPBqauifki8HrZAGNfRqytc
/k4oR4AB5CFyd+NUJpdRZUOd2FDIDtwto4A12FS4tHwOMSMvmqVO1V6ns9txbjQrLcAe4CCNiW4I
fvJMC3eNnRj5cZPQeGUAFFu2AITWeUscpsKbDPhltfGakk1rEYHjXNFV7Xtrau0AEDQ6IUxM+zzt
5rFbfrf6nlftFSyJzUBS8fX3D9Ml8kn0mPFkCgDRxJnmi3msV5wn6iuaXOM1zJ42X6MF8dHDVq0e
XPxjBBHSDLkHZwFR4CrH9SoFKtDZUvAydp1LWGRquvrBHXBU8BUyb10PkeL95QSEskMDcSC7bnEx
gFucMH4QF+30d+2hja56y5XJrUcZx2M+aeuqonjicylC/z73QzrWJDyNxyGR7bQfkeGjs9PzpveW
Nvkd2ZXzW6dVxJdHAUllMP8D/LXmO1lsrOShpw26DJ+iNjr+/AyY/D3l9JKu+GXDm6nV7bcUchig
p75RDDDCpTnNpItyXBcm9w/MHNec9xX633FIW2NBcnfs6NzEkdnB9BpElIbZCo3QKiXQzD3FgZuH
MM8vEJgmxKUq6LFVWfM4F+dE2+ZaLVvIwq/AtUMzTT5hAra2ivr6IzPpZk/Rnn1fxsF4g5cpfZrn
ZPg0WI7+fQz2jwf17zyoFv6+n6TTzVv39q/fc5mntxL36tW3uolT1OPf/8/D+//6H5Ccl7/zfz2o
JMmwk3IT0sns2AjgPzyo7m8efjBubTw+i1+Rf/XDg4r2+4fn1DZ/w/AAbmxJsuAI+I+KlikwQm//
SdflyBNS2UxsEwkZ9dpbROaf9Hggd1UQ1UGxt4P4Zchx5Hct6xBDwmfoKQ+NNvbVovsEpXiegBvt
ep+mXaShbtGI2NVbB3sopwNV8POK9iCXHkRUpWYyYbYuSlOnw+b7FOGCrBcdql4UKWPRphgpmxfj
Q69alCtQ7exb6XjZRRBstj1pF/hWwR34hk0O2ey6GoAqoRksR0altq1hWZtpUcsQtdZKl+eptVx8
AyhqGdJas2hsMO3cTe0PPoiLoX+00hC+zKLKgblD0USog8nvXrVd/NlzSoIni5rnL7petyh82aL1
mYvqJ7wWsWVRAtnKbx2kwR6JcElXrqZFNSyRD+teLH3retg0i7aYLiojvNR5ZS/KoywUW4RFjWwW
XXJYFMoBpMu2QLTsFvXSWXTMdFE02dS8WRqNE5nuyJOi3JUpQmW2KKFzV8VbvlUogaikJXJph2yK
ynKOFh21N9S4lzaa3OjX4hIuemu3KK/4cnYlxfKz6MpLjuvlJi2CBmIhE22Ko/ritqH/ethagWaV
qVT+3HNivGdQ7xzsltpe8ltsg2WsmwdlG9EDWGn32sknnmlG6TZ7mn4Uq45MT01dDM9RyHKJUTV8
Gkvqb1Z13SPcgIO9SXRYbtsh54yDX+DeHwbWuYKuHrQc7e47O5AvfprxhMp8XTxVeeVeU0FAgJB8
1cmpPp74okAgj00JnURZEClSW/DhhVYvOG+iH7RUQB4bkIbwJWqzOipjZpeqKFKE3VfkA7yvukxP
Jsre9ZIy2FmDn736FvuLzRhRG8TMKHrKQNs9BDYVnWOZ1g8ir8XJ9sb62lmeAGx3s1cpl8RKSEs5
8cJ8FjRSEF3tEBrv4Bekp76jhAh4qjNuqaPj+yMRtbe7gem6i/0TuF/gvCnTJsuDzPWl6X37YNh2
DzQBj/weQyR/JtHjHR+gsUaYTiEGYFF4RCvC5NfxI/FMEBQyq3i6s2BbP7kQbkiXtJo3r6Z4upAo
5ncsa5NTlNezw6xdwEj2xPcgg4IfKDAQq23RpLDtNayEsSvlCwiH9CoFkLhYIDnxRmNKINNfkrhA
JdLTpBAKUjXrK9Hb8ps7cp6M+hrI0PKbZbhzgx3cVX58QTbsPp7hq/GYo2fcjpLg3hkXaczoyu/F
slGr3Kp/bDMHOKU3MRVNlzf+cVBlhtt98uHqfScAnFkHV7OIbLDpTkAyKVLKBid7/bjSMrfj1Wbs
bmRAJs4r6TiEWwIv9Xkg7YoUEWdonAgsT2zXrM8D4FzwtaXj3zdu7BzqPBovgj3dpmk4lVhx7zt7
qflS+546CKNcPBFWNMgd1fDde+cndFyYtQdCxpuuVSSsS2RmwWVQRrlNuCLhiIdu9Ep+Ta0Gt6Qg
FI2dH6QDXtGfqnxXxInxUM+4HmePXa+KOY3VRRduP74t0IL1QxqD6lu3eVR1a4ELc11nfHKT77g3
Qi11Ft5HtbwX8+OhksRrIlxc9TP/YAb0QofAtLZUna4hj54o2DxpNd31RvuoFXt17davVYqiVXqA
N4Nbq+s518d3iTbzVdEl+zJrvrtDeB3anEg6dsSV5V/G1ub0kFx13vwUk9PduOYY3FBkxkIXudu8
NcikT/Ua1nd96XiOEZ9cfNUiFd6F3Q+ou0ycPM0anosg3ni+tNd0kTnrtITIO4abYcw2bVQf7cqP
7ki0j2cxWtkuqGOmNVB8kiuvzrNVEGpnO8kcUYW58l5roD5dkKtkYzTinSLwtVbWNyCW9bVKUnmd
zX27rSxwWthsvzai21eBe89jsiA929vsS+Pohfz/c2sEX6ceq/lcteWOitgON0yFEbi0pw0HZ46R
VkN0Tnpe/dDbDiTXJJvfS+2yXWP+tvgOdrKD/J318kjdFoWNXQK4cuYLTj2xGxU88myYcjId4pM3
sWln03rIx6k8ECi299Tw5Rsz6OV2JBO4MsOe4yi1RAYIJ2XC2xqr2qTD0PTJ63bL9MIzNy4JQ1OU
am1QmtOL6bs9SbKAgf8ttdDAnEGZrz6iHYXE+WOHofFtmgx7y73erlJbBWuzBxcTIXQfnTBy1ErP
M+uBrYt9nM02m9cAIsyMuhRGD6ps35OJHlSzgqPMMHUgxBEzillDbFsgwHPTb2l4oQdSeMChh/ye
y4oue6JX4OcmZztYfVWz1zWyfU6v2sZpDah8wpLfWtfKtwDfgegBULGlfOuLGjJd0IabTOhnM4KZ
b9Y87QlHLi1K/VeiGS8qsa/MSUUQysh/2jZ0NRd9cw0IxbhtHPdThPuZdrVo5GRVxc8gFYCFtfam
w65wMwQciNkkBO+O7+qLzxnrUz6pZQ/hg3VuHW86Dl00oEhapNtxsmSfMr/n0Nw65bc28rNv6GXF
MWzAb1VxGzGeNZAkPGfYkUw8DjEgyGnuzJMfZfW97TCOomSGnZW9OENkE5yklsMr4OXidbCEffI6
siIuO6wVALKZzmTIw6uyS1GPkwpic8S8LQTnk8U3FB3m4thakRiBTMzeCexFvwtiVZrcEvFT543G
2aNpYZ3bCKZ8ibW5VPMZW51nYKTcBqi7qCLQPsqV1sqZBx6DY1+f6kD4R4c5P0VpbrmNWhU9hXg1
L+hLabYFiE/DIu3FxqmLA/fATiEHNlirbToWEcE4t3a2STN+h4pgnUUZd5+GJh32MvHVZ09BTStY
CzccCznb+oRQDQdsNX6rQ16yC0NFNo5mzQImhaX2NT61NX02GbOeKWLuJeDFqwIbhFN88VsSzG0T
DefcM8zbJqKep7Dr5opwpF73Qx6t2TPcjkzlMbBewfngHBzML1nT1BJgsGaAPUB+nCkFX6UJ/Yk0
ZnXrmsz81Uz3KRgPsOaMtFaAA+2dW7T6bl6Qo7muW55cOjhPA9N+lbUD88rceLGpxaMevf02+HBP
lTd1u1B68a4vIrkybPrimiZdqgtmbnFM9csM48ITtD5XPkBpGfYT/QXQpGw5Xo3DGG8oUn+YPNs/
jaklVgyYqNuuxJXHERPWXrOtdR1/g711ZXc88qj4KABMZv12NMfxmGpAdH3WRrR+RDdprC5O5FIb
ByiJwjFvpIwC9yqjDSOhYxJZ9xLmrK7i2u8NL11yPqR35VVeDll8b3sZSCOrbwdg3S0xW/oHDKL2
T3Gs6NbIQzOeEAqGYhoPI/vf+cZlqwKSMS5zdzsRcN2MgbSQ+XpKB6iF1X1fb0qPZpBVG+uE8r48
YBKx8uhSsPYLaJez9L1ByfOurMJF8umHh8if562Y5vYUZyCyQGY6twgLz2q2gZBJ75KGNWy3uesu
8FpoWAvd7Kx86X4B/jmtM6uav4hWdLdD6Ru7VOhvDd1u28G19G2gtb3xA4Q6Z+T0w9G9vUPosW4Q
XNQlZquytSIkVyqsXom6RfRr9Nnb0MUT05DGsXneU0MPDg+Gl2kSQG8BhWtKByL0BR6VS21m56RX
ZhA+hgZgLjd3rmebjTaywLtvDZrgdtmcPJGvC/i2UM5bNPk0PE4xGe1tJpZNf4yE8sVELHz3cze7
GYaqZR8PEs+Ge3posvDBJFRjwm7Xs8GsvMspfoiClk2CM904TN/vZVHOn4vGLG7bpPzKATQGOW3R
yLgaukWjqSIaVqvkqypLnvqGKt997S1rVtR1u75K9a4RZvPC9sXbWkweLh2NBmv2QBc7zdwzFJSl
Pc8q7KPphGrjTzN3Gt2YT14/9NdK2tXNXGiaE0D2FeecBloXx4qdfMEQAjEzytJxt9Tz5TwHm6Uu
LKUdZTUUYfAexCYLh45dcWHWEHzu8HK/UHpafZkThrDI8/YCLa586tV7c6geq2Wc7y6Dferk613L
wrgNxEyun/G/XIwAdGzmp3QxB9A9DAPswzHgVgnEgSwbYGfy4mdFMvycfbgLqsVogGi3mA4IBn94
ENg9L5YEqlYWg4K9mBVQifT3ZDEw+IuVoVlMDSPuhnyxObSL4QFV/SZvqHCTMWYIrzT1XbwYJOzF
KpEvpol5sU+4i5ECRgtk0MVcwS/2iYNftPHDpN4ZGRaM4sON8SFl/KP6/I3qY5N2xBL575PHn7q3
5GfJ54+/8IOoZYa/mS5mRzKMgmjo4g780QQlnN+ww4PNElz27JwwFv4h+TjWb6bAixksUeQf2o9P
FNkkhewK3yW+bP1neePFlfiT9sMgO7TxyeGPxHpN5PgX2yeAAog/UzDd0n1tzMDBBzlNu9Ibwqey
ZKSJDSmfubFied26nPXENDHkSz1Otgqtkcu3vgZbNN4xg+XAkooRbtPk3pVStIzF6mIEAcTebTB7
+MFl6TnRcDF8tFZwwCERKOcT9NGwhPZd8hDw4kEDtjSLyDiHJb0fx7rJmjZcW0LUwXdb+lPa7wdC
VaM+xD4nS9xV/kiRKZZFpR+k5kN+MKraB9HlJJazjbOhma/5LB0on5zt2NyGAF5iudRml1aMzcCZ
p+7SlLQ790ORMoRleVM+cMD1UHnRIzuW5HHuahv3CAmgYu6NL0NSpgzWHaCbskyye3oaT90I+Z9K
zHiX1FH/FgoTmFdbcgDHW4htj0LGdYhVr/DXIZMDi/Mx+2QGuyvydvgphsHU6toCPFuJdQbN8JTE
uTYOnEUpXMhzI54ejEn0M/0TcZ4t7SXSZYhs0RTbX+nIrDu1F2YcCQhjJZCNfLx4hZk2t3Kk7Jpv
gVJcJjm/Z57/WRH+ZkXAcLtkXv/9inD9VrV/bof746/8sSaEkAOoXvNZFpbUoSXQZX+sCSZ3vosM
jGGcFPIHMefHmkBC4MdS4P1GwA74GuNwD3kB2sr//p9/yqq3v/zvf0GFvqvTqmvRpJ3lXv95LYAG
C90MoWvJ7Frer8lnRfKC/szRuy4tWKlr8hoCuU6AjuVebQ3ZKaI5c0TCi3lqHZ1qWhLcdeOaRkMP
QwfW4KGolWmUxxY3a0PPDwwbJ9oHUc9Ep7e1C8BAURpwyhOCff6ubHTpDKeOeQmi82T5sEg5/Xld
vOvaovRutKPar3k83LM/8qO1sAx/7SSevyucMESDVvEGsA23RTCDBwE7nLJ5CEVlqhWJy2y+skSz
uB9HUWALa00I236DBLcvVNCrOwh2+UOjovClLWab2tZWYa5vGp3Ja0xRCe7BKXw2SDjWvMTkzdsR
uBAsTMbLWGgmCreWqqpzripKiH0flGBYD6+pdrI7hnX+jg5meHdNwlwnw6AC+9/GaL/qaoPt81wW
h6wvkld6RtSz1dpWjSCZhl/rMPhajNOJ0TWeUp0jrfOP6Fb3no39KTX3WLTFtsvscD3agNfYMoTw
ODOsDGuTWoVNN7CyrBzph+WqJrnGnCgiBkYvgd4D5SoJK/ftEwyX6ED8c7iaaQ+/D1trOhrQPZl8
Mb8yaNcz0j2knfSd68G9z3I2wltdW8Y5KauAcJYH2agexQ0bwOoxmX2UTVzLd/Xs+KiUMWwWJ+is
W8cF5GvAImQTryz7XDtxvwllwaEfS9tBp4JSic6d9CbtnX4rrKrHtAdNdTCicWcPABUpMgfSDx5o
fqV0RNKYXRhXCuHxwCI/fzVLyz8krZAPsLujE/ug+qZmWAkFdSZ3OPazB25iN2qnAwGz+vGfXc5Y
LLk1XAuM5Do1y4/jmQ5xWx0z2WJBOOJ2GAqiiljTs3BnNcYlMEQwmCs9oGXMW1BMwvz6zx7r/4db
apGUYQ389yvq6duX5q3N/zRa++Mv/VhT3d+YK7NgLnhQVtDl5/3Xmso+C2Ipa6pNkvYnuotjs6Wy
LTgFKDgkhJbsyx9LLDHbX5bQv1pSLSZxf15ScXKzUWNEDinVW/JQfx6tFXZPB1qU6BsbJDWX2pw3
1nIF2o7KpuoGS5ozyfKQ6iihgNsI1CrHZvhIaso7LN6Eh6IMIoZq/PoLpM7D8Nd6N2MGZW3VFeAX
rbZINLpqY+yqOe2fHU4WpybwVbbRVtjvwi5IT9YY2BQlEzpacfpb4KVJu3Yn10arKfEo+qQ5TFy+
d3luVndUDvQXeovYjpE9yJ9YIIajYzQB5RWYgJ9NNURP9AQYNGsGdXgpkqC8NFb35AX5fGgDMV75
wo/vPOXOF1MUzYXW6Whnh/z6MymErTHY3TGXnA1HsP1r7YkRXKYDMjXF8PPYp/CNfb9U+LxrlCgH
SeJOKdneAeBJPqsy7ydUP6o00RmtXZj44sF3VXJxR49aKXORIAyzGiH+D9ZNoNpP9Cd3NB5ANWlW
jrattQmlmiNgn69NMX5hj0uA29Z5uzcNnd6otMoYR0m3fQWoRjGP4jvEXJSVJ5SIZEdHwEy9j4MD
JpnseMOZlWpEciwBnfJGemeFmHSMIj7jGs12cKjwhSdutqZoKtyb7OZuxqTqbypDpKdElB4PBADl
D9jze7zPjCc7SuDPQTO2+8lS1a2vzOGGMO20ZxNgv2WOXTMRFN0DubMClwDtC8jZEkZCk1jBoZRO
f0tMx9wp4RubKiqqe4Nh1EM3Od2LHVrF98lqzUeLkj6o+mN1LlvXONmpvyMu3j3zWQGeVGMV3qk2
KJ/thpM9cAtiLSi624G+xavBhC9o8Ix/V9D8zrQ71DfZSMIktJdqn4wLZ9GBwvCrbWc9s9lGsK03
ZpuU0Fgk+RZjVXJftcuAwQsV4ZMId2Bp1noHZX1G0nfetKWD66pnAOXYrjw5jYjXFC+VQNco80ra
eNyNwgjHLbGa7EbOjrMvYhnsTe0V3zIsWnfgTSuuKajXSCJSrrCiGV+D2g5KfC6toMhuoCJtxfGr
v6YixmdHmCRHduvMl9m3I4AV7jMxIPNzM2bjDfVf5Aedtr9NUY4w90il7xu0rhdVSObORiHHa8I1
8SN5D/ccKGfV0C10pbVf3eHp7y6WTqxt7trd0qI2M7AQgpYOXO091uOOjia8f3TJtAylCHJBJzvY
WcYzOhTNwZ2ytlgFSqA0RqNCF4RTVj6xjMg7WvXwmCC4bTW1INvUkOatn1AVhX1QyrWv6NNskkmd
y7iMz03iENNSnv0Ki5jgDvf2+LmNEk4iAL6nB8/LYZfIqgDGlolk73pReexnCv/g2fpDtCbW4epd
JSfznEXACtaGWwE+M0DEP/miUhJ3ax3hnlIqYiVJJczysn4vBKTIVe+V4609+0t/XO6m+YZSKeMp
1m0bImW5IWKxQZOAnQqaF/H4KWs3jmpGDgnkeE+Bj/jMTBfTWyxheapd4dWcBm+xSQQjBx97ybda
u0bLuAzX8TDB7EX27FvzgdSZNXmfYr+U3aWDY6f3tSq524+ztFpjRiHPypEBhLby4aHJxjj46sR5
lFSADAr0108lYAvlbwMJtm9n9H2XvU++lCK/InDbNL8nCv85Wf3NycriBPKXJ6vTt+FfL+jtP+st
f/ylP/YBvviN57gV+AHJaprFlqf9H/sAP/zNR25Bz8EPh9952SL8OFu56C3uAiXjaLNsB3ic/9dG
4DeOFGwchM1x7WP78B9sDBZHzU8nLYjlyC0Egm12ByFI2l9S30J7SptmXB9w7dJQkFcx8iiTs9Nc
QAP+aYt09/tP/flc98up7uO1uPpAurFogjH5JW2rWxMKbyCqg0/M4jTrSZyy3g6fJj6BG6X+U47A
8npLa7lFjhhFyQ5+eW+NYVs+njterxT4OQZTYp/LxlkgkCwe+S7y7K09BuJxoFvx8a/f7C8h3OXF
ibV76Gh8e5ycf3mzyjDR89umOsxN172XBbHKVSE0o3KcipcRPsZTZJl/h074f3zEQCaB3HpQ+2AL
L7vAnwxUOAOzZgj88tCUYvHTJ927rsrFpJHih4hN2sX/+m3+txdERMRRxkWE9YJC+OXf//SCmUmb
lNU2IfTOqL72A0m4j5TTtgxs49XGaPXy168n/tvnikqBxmABR+TDtX4N9E9gUOY4GvUe0BPN6L0X
tdZ5npWpV8HgYE+c+lScgoKIlz/l4qJoo36qpASCmcCsoknGb/1LN1kwlBvt9rS1y6S9EWM4Pk9W
8DdXAWbzX28w32U7x72PhhJys/+y767KMIizsuv3Llge59EoLTe6bmOo+ru4xuZcqlgMR0EguwAN
2rnikXtwuhghuHPLTDzv+JHtKOn6e4ttcC8rnMdcSy15hutyDgSDN4DWR40fqdxWjRYngoV8Dip3
GRb09OJQX9+knGEnaw52bBfEiaYSo9n2vllfS2PCZcLQ4S6ixA04a8O470ugbYnhtJlHvcW/QKtz
Y7vjHRNFHElpoPNwqWYzAHMkIYkfssNcclGm7Grlt5OB8QLbgRDfuEopaVqJlJ30bedgj7gfq2m4
qcwEXqnnZiSyoIBQQbcsBM1Ucp+O+PjvjKHDrZ4r5sNjpORLTyLrZW5M++BRgEsyVWv5EpS2vjPb
ti7XlGGzfI1mtjy6G/ctaLAXkbBjZ1zqSFKR1o0XQxni0e2WvMycurTduVZ1qKZwpOaow7ONroVd
HpfeeOmdhncqc4fOw6LlBdk8EEshZtFs+mBw34qezzGYNZ9b44jHPuRLmwMVPjEWcd88wxsvacxG
QtmDa++mOu1oah4NjH44ocbL79dqksXYoBM7HdjJLd5w3Ld4o0A3yBdr0mAr2kFjXjeaKafvjBxM
ecgV865u5cEU+aiCTj4nGo08kKynmy7v/XELKIXrRFee81a3+NeSWHLzK9zXIaT1J6ZrGYeZKuXK
gEhprJ0YE1nD0YJNy6Kg9/20RJo8i4+Uu5vI0ZjhsY7rfFaYqBq+pDARJBuTJXgwyOW9Dk7InjCu
m/3H5++MHTU6fcConQgElCWDg56qQvP08We6KKrW5WRmrBtzQuhay3u4F3ozxGG46xlMUka73B5e
lzOWIucdRdeCTbpc63boiQeOQXhBQxSQxLvANnsOoVTonkgrttJdUV1qjQ/Sg3bBuK4eI70rMjwg
kW3wF2i+EOZhEJ2vR6R3o0rQCclzXE1mnw0bRmlTdIF/DL4+qV0XU3zSd9GNBaD9BcLg8K5JqOv1
gPEmvRsmahI+t3z8yVVbVfqqtRJq7AlMk00LtEGYMydx4mLFceL2UWI3245Au1dRhXAY2hAKEkW/
kK1oLwsy++QGNSEyaueicBqviVWNj17ZEw6RtMZ6ljGdHJKS65Zt9XNrWmojk8lbddMozgZQusuQ
qJaQU6Td187JQ4frqx1gAYbpeK19g0QXtiVM9TQAA9Kh7gfjZfyugICciNv6R9II3kmasItX/TKR
ZfNe8oWPRlsz74thVUOyeA/TBBNoa/RxuuHiDo8OB2pYsI5uw5Xw/ejJxntfbYThfOqSGLNdo94q
WMinrEAu2SugCZo/aHPRUTjOJTXloEQS8X/YO6/luJE0C7/KvgA6Ei4BXG75KpIlepG6QYhUEy7h
beLp9wOl2ZHZkXbuJ2Kie7pbZKGARJr/P+c7/AMysH66ZZljLFsh/cSDNEJWaRyAe9121bNrdnSF
dNynKy/yc+ISh2G6neGOUkpkb4FtqHrWUBAURcvx81RyHEhdyYRZWtk9RKr0Y9rMvFgBpQdw0MgW
E5BAUN4D4ElBEBYbltHyXqIvQVNSbFq+RrQzbdARJ1fNIvg4t5X5KQfNPB/n2On9o503M1GQZtVS
KWygKpykZdsvczS4cgtb4qSCKrwcjSq6bvCZHCOa7Hhk60fiwz/rfFpm/8R8bPOg36Q992kKUuZ5
/O7JKSgr61NvUPBeq3gUV1UwencWVQ6y4YfxSOiJMWwQIptr3kvvwgnLxt+hLigoOGIE3s2O9ZjH
frUpp5ZD25DHgAY40SOWJcF3WOV2WJwLz3BelGnz5ytWrObBjQMrfAn8MQFqV1dhuZtBlSM2ibIe
MGCbGZfUM3puXY56ZO7c6AkZdnnAI+Jj/7XJm+IrUYKpmmyNLb19LiefvUjVLSGwY2KsM3PgsdZk
lW0hqDtMFo6KGqpGrT5qO/XPxqRZFohbzjcGKdhfhELp6oaAmFaZnBk0NXbO2zYiBi6ajGUo9Xh1
UTEt0lhrYdjUMDTbVRrwewaLq5EdCON25NGslcLhu0IiwTV5mOhXSQXhC7RrwRCc7Ci4lKoimSyy
Mub7ZmgOOh6YBwc3ats9ZT//ktoxYg6/5JNTFpN8bXuYgSqbj5cu0pv9e2wJiSjJ3g5n5/OsUyb8
9ynQi3Ffbj1j8SwtePiYclfhI86tRudy7HuxxxU1D6umM9ovBbHQZFuB95OsrLX72VOsjy00hHGT
w4ZoNhplTbyheO2xY9Cca/ZfL8ss3AYmRIxZ8BQaBsuXhynsolYN+kSNF7YbFo+SjzTVJHxTn6zR
kojuep07nGVlhE1JNEH5PFp1FX+wkPTxsPKK70oOKx9ZNIn2bp26Ui2rhUQhlq9UHNXYq0ZfDJ6H
fcuRpz5r03qd1K6+C43SfZaxycSqGwOFSNVMySpTCIFYMszofvRmpDClUPLSmW0f5SLmAzo6Bsl8
fWy8dQ261LgfcQlxzexyoIgEj9ZELCbBvg0reR105r3d1IsvrkGwuGs8h+5xNCXLHaXVjAzYpcy1
7uknsGA2TFV34fJEU/zgn+c+Z8SplsdomEsYRWfNokHP2FZGsgUrF4pH09AUf7lPbC3vpI159G6Q
kwIahS8yiv1blYE5YqmivEjqMso3nSwQFSMyH1Kf3XKEgKojL91ku6FESbFEOPCYQ5UntE1w940S
fEZuBOxBPCsWpwyqzNnOuwE1TwwRgjLKZgLFc1JYv694/PVticX6mJH3/oQzD6NcB6hpaGOWHu3n
h8giAlJP6IpUP7p8DygcBd6glfCCC0e34brO7RtwEcnGbqJ+RwvXhLVP4mFD4eNYDtQuo06Zt4XD
FIO6qGvoJpFNaGbsSEjCyN6MxHF3/lCGB2wG9IO6ekCdWbbjmlnhrWjwTCv9IZiAfjKu2Rj0tSBx
vhIf3Jy2y0BRTbY6P0xgarbsjcO7SfZ6l7KIbtI6HreTgyFedM4VISjFDU+bdbmY1ImVjx4LFUiS
U+1u7UMMjwJ11QOZBWoc6w9CV9FDhTLzuSkt+1wOOVUdOxJsIMl7UIHClTZc27l5y86v2FrGKN6o
N7kn2x4cEqxyK0jptRW0BokLMdL5b7eWPBCn5xXeua49xhtsUqTPsyMgQ9xgBW5XmqohMwjGWAyU
cc9s2KXlBWZuA1u5rqurNiNMdpXHzDaJbBiR8wB/lrqaQtylszEF+Ma2+w9H8eXU8cOxn3QGDhwu
hQWTEsTPx35UsGnAilcdKspcbPqHCcFvs2x8f39c++X0g84EqCW1DI79Dge3H4+HQRh3fVp21UFh
0EcQ7nnmfd02KBYdGKYX0lmOLu/T4e8/dzld//T9wIdh2pGcTOHo/nTq4kiu7LTES42QT37uDFwO
eTupaTeS6YEoMS/0rZQxc3FNiS35A5eRus0vnx5YnIp5wbmInwlmSAmpnpiyPIwuKvzV7DfWPUX0
8iL1WmZ7qtr8FeUnx5Jl5w0Ln8n9/Qb8p2L3h4odfTPGwr9u3K3Lovj7tUte++77mt3XH/tnyY4K
lTB5OWwJoXCBCv6jZGf/5UHfFYJ1/L2e913J7l0o4dM5dGwugv/zfckuYCi4tPtcj1rgvxc6+LVX
98PoZi/K+GJcoBYS4mdUo0vtOJAgdg5lwQRtxYnaxnMRrN2ue9Iye2HZxXNeks5U9BNBXKlsV9Ok
s5NvYmsVnX/vD352MlSXkQanLgefSdIz0GjXnI6w53CKTwkh0b1DT6Iv5p1jE7JSRxVJ5pxxdxU7
qzWLW0AQs3XzDuih/VysUsLYtmbtcarCo7YyIoEPHL0xtrWa3WDWPg0quO/dhMWjKq2lAPACoUFs
kFgQC2sioi+JQjpWQ/Nk8lKsZ4gRKzLcjG0eeo9Mybepbb6QT74UD6onVSZvJeSK1VR6CUg268aM
EZJagClWspq6rWjqJwkxhuxhZJrj++EvaiHb54XYDIZ3bBr/GBVdh4ycWzMEIayW3Oack71ZmUE0
LUyPVek37UZgMFopyBYrJ4se+ArcBkGPK2nRwCLUAAvCNQyVY2zj0GIDFVtEbjvkA5YqUkuXg/+a
OTeo+gnD5SdT1pFVEnCGmdlxrYgVaPHl2d3W7cz5JirVTaDVsFUtH6kiZK+uU3N2HeHJ9DUXZC/E
GIphD1m72KU9yhpBWbzpAmZEbZNu52K8AvqrAcwFKnoNlYFAu0HaK4jjpf9F4LSAahvnKQ8Y5faq
FIOFpjRo70M/zC5Rz+JaNtS8q2acw6PP4LBJ8d2Mrnf0TeP+fZAktabmhzxmU3mAmkxtk2QHprQR
wf3owwK02OVj3ndvhoSLilKsdpzCg52Z9u2Gk+h08oLO2g4VPy0I+FuLwCOrzSRLrmytrYeTBVyn
nLhNDCxy9UABuO6Z8fxGi9Je0Zf3QXglLxS6efbze/OTpthgGsVm7Px27Q0lP5NzlxBm+BuqwvOV
qNHyNW3z9P68MSmj4lUMK3ZeM7g/howXkBZX1nQLezxNJ2FGb7zkjGrSzIiAZHRSaEVYuLwLUd3p
BxXzj9JPXyAW8vwnyDxDlWG643Z5jnevZ548QnfeLnpXp9HP5ytsk9U68Nonjw3+Wno8Yb9nMFFn
ww7IzeCwTaUBs9cVwveXvCQrMRTAmpBeu1v2i+QeZm140kVg3uYtXAerGpEiNyCW7a6qdphWyGbP
SrHJmyWeTwxcQxS3F35rwF2VBPPZNXyVuqMdn3m8lNg/LpMRpEXRl4yyYoGv0Gq98i1eVEQ+YuMP
sdpmOlLg07I3oYbkZojd8/vrhbZ6Pgizt9ipKX/Tlwt7gD3ASpC3tXHiAKBGLArwLOCTSUrlNcx8
2mvLs8UlZK+MsLiUlMiYQhgCRQUIi60V+eXLKJ+9bN6VVRPs28jJyBBUwU7asYLjz3B+HwDLCOcV
v0mcudjbmmkMjz4pmHOA6nN5zF0/UjNqGEZTZnXbAWbR5ypxjYO7hA/OlOjWRW8alF/IOkvd5IXj
FI/AzN6ijOtDuca8gv2AqKoOOWhhhifR9MWll4jp7E7u3h/TFyNK9IoWZXEZZliHlMcbgV7SOEQu
7yl4ZhPPHGBuTzLIihzBudEGfDqMPObeHEEfk4NJuRqKyD6IFSwioCWXoUnqptPacu3RR980DUK2
mvr7cZTtkmTJRpEsbXHgOGFvafwzKUYmk9vIozO8LNiHvXUD5MzfE4al91XHZFIROLVGtVCtgUmR
b9ebvEVeVcJKZAbL2Ul9nZusAGno+0s7JPA9jMi453fH127DkGhc58bSqYbZhazM7cpl2RkZTPUE
iEaihstKgqHjWhSX0A+mc+9lbwGFLPhvvAHv9xpjOOy8nF/ZmzxXp5B05/GUbgzfZQp0XFR/ygiv
QcvkmHc5Xfth/VbjofU4xG/TkANllDCfOIZKdnRBX31huFvUDdG6rL3HvHTKbWbEFJf7s1cCu7NH
PzrpZFpK5KpVaOt7Lbb0XMFSFBNnhQ3Hy0+Zq8iepsvjyG3gE9+IU6FJXyw2mBuzSgOEdcK6d6NM
bVpUy+mVjtr+lIyCR2jDy2E3H5nIyVJRQ+OgWHYdQwdBTyJNFXm7BgN7utYZSGCqHU27nZ24MsmA
rI1ThXzXwCDwpQ2GVycRJTHV9pS9+ZieZw67xjyDlgym8dAB594FOaqNatUYtU2cIAdWsFqDwfHD
4hBm+uFVMJYzpz8bjMs5s2LfO4KPa/NDhw3MeNIRbIa4jwaFdTqwCWOhgC4xQWR1cnapB+ttZBWh
cQtolMRGT95/txW7/rqD+b5B+Muu3VsaV74tMfSzd7Z/6l6pAD0FWND+4CUaYxNQqSRjcbEL/75v
SIN1O946h37I5vef+0sTa/lcZ1GvSl94tvipURhAd9GcQfuDucD3iEHlyJhkX4qR/GASl99+/2m/
tFyXT/OkKekKBUQW//Rp8xgZTjIX/UFpBsiyEwiy0NiSuiO+fq//HAL+cAhAeGf+9hRwV/Zd/F+b
zxBOfpDwffvBf0j45F8OW2z27bTbac8vDevvJXzgxMlqAJ5BVBtD6p+te4iLdF/Yo0PUWPr9/+jc
W3/RFrZ49mRUSM7E8t+S9NnLQPnuGEA7EQOHwJdBxpa1uDB+OlwLslbDsDYuHMccbpB2U6x2GveY
qznbekDv2B0O1q2t5LD3Ce3YmoMO2Lj5FEizcrzXmcwv7NbK12bd+YcsEQNwujQt1gVxjmyni3ib
ddEt2/6DkxHaEzqNWjtO8Tj22TUgF6hGY+SvDWaSFcxEfGQtwUhBXiiIURlGqdpR1l1XsIWqKstb
z0hizs44tPeFHYA88jpno/tGfREG7FTffkjL9M2uFnV32N/oADNEWkp3X4+ug8o57fPbBMv0qYSK
d8HyOXSrCRHefoD3tkkVQjs9Su+YR1O+TbHYnZwmDHZd29vw0coFIsbtPDfSsKbV6OhwM4AIw6s9
1Xa8IgFUH5Yq31ZUDvtet3YvReMflLJuK2F6K1Z78yrPzAvsuvkmJTF4FSEq3mZxpqmP++GuQ2Gw
ZsCUW78A6FdHGTVlJOsRiK81Dyu/mOnI7DzX8E55msp1WIY0YhzSPiYrmorDVNjo2N12AjSs5rva
LXA06vgxII7rYcxdeZwcb3guzBLBX1sHG6EX+XvVaORwqowTcpRrIzbFxVAAZLsrGjvL+m0C2tF4
ha5nkhpQqt6Ydz34LphgRdnCFMERO6wMp6sp4rmpvqWN65+DKBDGdmSlmVbsJutxn7PROFiei6oy
L5BgJZDVP3CS6rDRdKJDqw2csVv5c2sPFDkS99LLGsEBcEqyLQnXzKbwV3JK5cRZnQ2d2JWxMfJp
iuY9e7q5aa7KVFHbVKCJlgLWil/UelCvhqkgQ8qDOSCb59IKXfI0wU4RxdSWiYFEEmhTk45QF7N8
z/nHB09qezNNtB0lKKI4UV9XTXcbfNVdYQFChGUM74osJHsKfZb1Va0lvom3sq9arjEpNMqu+l3m
ZS6Kr3LRfo3vMjD9Lgmz3uVheGKmDRh9RGNGvwjIkkVLFr/Lyqx3iRnl0ekqexeeFUH9xSVddN6U
xE3cFipGP8tMglwN7lT8GH4VsaWg1NcAt8WHeRglHcx3yVtfx2WxMrsCvNuiiQPsZWyTGXXBmqOl
vmve5XOcsKaPWbKI6ihT2p/qRWmnFs1dvajvAEf6W6jLHDnexXlcgLiaBUcKSPHsQxYVX7Lo+SQS
lsfgXeTnvQv+nHfxH4DY5mgtisB40Qb6lYdM0H2XDEaLetA0sCquxKIp7N7lhem71NBcVIfxoj/s
FyVivWgSPcSJsTnA8E2H6D58Vy6+ixjrRc/4vvT+Z0H8w4IIJf63Mrb/brJfLULvP/NtKfSDv6SD
jh1dMHI1imOsd9+WQsxD7GUIbLDQkSFZC5z/XQpt+Rcop8DySFq2wAd8txbaKN2RgKE5Q8H2tVr2
76jYfpa3EwbA/7AieibpT1wpF/G9DgkDhuVUVu8cXeX76941hnNTdHBMwng6qah2DzOwVppK46i/
uGXrXeJtxu5O9Xq8BWYjVj29nc/KU+IqQ9N/nplA72Waol6R6Ag2Uet451gN7a3GS3uPUFntM4r7
rDbS/FRWob8l+To9YWfadrqtX4Y2TfHT+rRHknScSEbvK/whFRFUSci5ex1y/LzDAwR/sVDFRejZ
at/bbD2nrrgqIf6sAxXS90wpkZuoHo5FktN9zGEObiwjYgnBEK1WoZo+sCCqfaX8hQMHBQLR62Td
TEYfnL0kE1emTsSVtmlLwD+2653lmWrPGhI9mXA+zyZ8SZM2y1VoAaAVwFpNGfaronYCYyXqygbb
gV4B7INcU9ApqBHlTXfNouQQ7umhoXPcqV01Sy/YVaL6MiJmoAcO17xOaD5SR8geaieVNVF8Trqv
8ik9gNMl1M8Zc6JstLnuYCYytybhBwjKuKzo0L0GetRPxJbSksp8fbB1ivXcBr/pSm6OsKxkV4cI
psUk6xd4ghPRLpynCHMYaDpnfA2YSFTrCnUYihGPQOb0X4zAXiWNq9fEMFxYRXR0QghJfaIgBIiS
Tr8bssjjhCB6/ajg3G+iupw/OkNT7+t6cN+gcJekYXfJRQdIYw9EDVl0HufX5uzNmABYjk4xvTRj
Cxe0v6iYMB8jnQTPXi3ZliSyOoWVHO+qYazvgZokzLtSXI0tRlJwnHbyMeyc9jKllXRHVmW1z4nK
BbAFd/rgkrgGoh1I181MFO5VhGN0pz2PRCSDHuktAmdzWBF6thCB7eESCoO4DhrGClVSinnp7KjX
nk3POZRSHfTU2xeyq9Q+r2Ty3Pte8kST1zwXUeXe5D6LwERswBkvgn1hAc44NMRlfqDF296DX8Hz
lbfqmBs9lPJwDFdB4frUkCvrmWqUvKop0RwTU1WHNFWkfeUZBIvRgReuqvHCikeH4Qgmx6Cg0scR
tubeR6MDc9XcWlXofUY7RZNtyo+EHyFS0AvBuA6d3VeZIdjBR9vJXqlXkdBtRI717PnFPWDe+bFt
K72fBfjjEgldsUIZYpxcTlioOxCKnsmDcE3KarL+TCZFek2iI5xrhy39Ky7heF8MS0V2TtSDjxlr
PbCcbhGp5BdpxEMcbTs5yl7JjU/u/Z1nt90L0XRDAyDfvO/K4hhZozyVY70vCl+uZ8mGCdBXmt2g
UVe3bqgOUo/dSYZzcXSyvNy0hKSveibLZ0onydEDb7JjgwSboIXDEBZTelu1wvl7hqm/trM0Xs+x
zlZp5WZPHqWhB+qIcBOsvFzzQD2BASODTwON+JqdwG5Usr6om8FP1+ir3C7N99jJxJXvB4gD1M0Q
hsOTEcKayqRt3qQisg8FB2YYHqMYwEoNzSteAa7EEZtRTIR2mCN+B2X2lLs923/qPLqZnGZnlaxG
T5fbYtbRh7ktMzjf3RKcoF1v3QyTJNzcgFoQhXpLa6GF+1D2S+06GB4iKDzwbLOg2qgmqpnmWvQm
JKTPhDdO9RXgB7E1TeMpBYrqwz2fbYQjAUgwWYt10BTwU4zkI5gOcVSiFdtSpBgw2fy/KBnPEBbi
4MbNfSxNrUu0wxwZ3U3SGfD5yUx3AaN8liBw9ynbQPrCMu/WVW6L8+CXYu1jDEH84iu5xXQaPAas
GmdqNfHHxneSy3wePgVzJw+siORfpO1wpkaJWmoY08s2lcAHtRFc5igLrzu4wVepGOtHI0zUuc1A
3BOthsIoKKPNbBE/7ba1/TEbc+sgSXIFr+CXO/DH1t+zF/VXoxtUn+HCL4sLIq2nGCHOQ2eZg1rB
Kwl2EBqifT9jbyl1BLnPDONrcwmvGam5EXVXT3fsgVuEbe68IT2n2raT5V/g0XfTzcRJgu1zOjLQ
zHEdGEvlrVp20Rq54r5Ipu6YBXP1oPpwn1ABoxYcztfZYDvbakCjt9KdmNN1bxTkoWCOkXU5nM0h
sk6BGWWfxtqih0AthhI9y23CK36BnLU6wB8A4oroM3jOpEw2eTGKJxU2GHe9JD6GHYxFzuLXM/GM
rxVQy1PV+cYuR9L7wYTsfATQHO4kMrsbpUf/IRo5lJm0nu7iIcHwAUjcWEOYkjs79pAZ6Rrk76xf
xdwz/fdNN9PhmRyEGQjUNyhPaC60xoVbCIujJkKXCYoVqUA5vL6C1BVmtETcoD5sWPvTNKKzxUaE
402t9JojbncDQU0dyphXmkISaMPV3DYj9f/Qr9+CpsqOBA/BNppG4zKx8q32i/x6GAriZd3+2QUD
R1RTy/HZh0vyknXy2U3izyLs3zw1P/vldFtQC10b80jN2q7R4Bae3iJ7ubdo1p1AGnn3tCCsR2qx
xesixv3YhPwg0lCDoZ4Qm5SB8eJbQPOq23ogmlxytpFXbLXI2aHlkgmEKcQQO1s6jvHlRHd0048Q
+K7rrtbyqZXhW0+FnIPyMPLgDB1bUMEGuhZhKfawAKt5n8dVeZVUtVE+V0yg7L2CYWNOYbaraSPk
J7wHzaYdU2vDJi+7MCNdnPom8Z6xBtafhEeg1XU4xerCi12zuV8yFsI9VQ6ShdcT5lcUXhEn1y+E
okCTdutwcrdmPNBpQU6blcfaS+xNgQFyj5KJMBjZfmzJNkLWQmdOaJ5kFzkfJ4ScB0rV3loj2D7z
J6ddQOV+jTX6lDTOZY8encY98qVVFrHKGB5AUvYiD8VMQyTG54FYJDDuYtDtl5OnzHVUmPo8oIY6
NzzN09yNK6zh42d0mfrUBNKgUGIAoivgdxb9st2yZ4TpgWs3F0lyzELAw1Jv0NN0B1/ZqO5qP9m3
WA+wIDs3OVg3ZDFGdJydqDv2IXyfJVzi1InokuqygltlVpdxKLuNjrz6U29LtfYnV++Tekh2acdJ
lS5tuG0SVRKAByp0VZJtjny0wpjJYz70AvpWB0B+74pQvJEXzja6yqoEzRZFMPML7TDpf2xBtXnt
K8UMhOcPYe2w40DupRLO+/85xP1/TMnwQqgA/mtpw3+rnx3JX3/i2xHOtIK/As/C2OxT4v6+mml6
FCbBAIuAwDhSN7/zIeFesqlyCsejcmnDBOfc962a6fKfXAjBS+axR16k7fw71Uyb8+h3xczlcoBY
uA61TMAzgh7Ajwc43xt0jnzK+TsGv55C4ZxDBKTjaBl1t+m61NKPKf2sbtdqW+Ukf2nXfSWquyou
TfhkePMqY8Fj84IYcJlQLy/CNl8BEX5oRG4waBunkjRNknCKkGUP9lDT7rBVr2d7A5IMHwm65Qpn
biQqY3xAuoRUSKU96S2oZYPEWuJl2Bns7TZCyLiaYEkFDTskTnnhrhjSFlCcbhFCGH8QFJk/lnod
vDV0Q0xsL1SjKS7/fHfKVppl187u31U7DgjtWfJimI8NO9bsiqANaHfriSUwf0OTluh7ataIatdW
3Dd8H0jI0fTw3dj6P3o17yKTf1afuSQ0M4QrOBz56dmwn//xgXmpNeUYnKIvrOFudlU5SZSdZgft
frKPaY/C0YViQE7Uis42ju0spZXirVJRldlndMgaLq7HQT09KYE1LN4SWzgvDbeJR7HtujmeH+OG
duK0Relby/M8Uz2Lt4TNQKlYCXpscId//6WWKsF33wlr/DIGA3oyrhngoPipAQWlfEqMTBV/i9HQ
8s4tEqO8zVVYzte//6AfFWLsTHhpFtSKdE2fm/dzD0irvCbUYgq/UDUBrLitVJg5BBYImAMTWy/n
wwgWd6lKS1eBO67MyBtus8Qt/pTD+mM36v1KwHYvCj3k9JRxfiqckK6rRTCl8svQ+o08u5VOOxp/
uWF79ilq5ezKP9zkZWD8eJOZTGh90Y0nMJ0p6ceBY7FRY/VwrS+TGbWJ87e1gPTZ3VVwN094opav
rbTsoTj9/qb/8nRdjGPMYbZn0uUjifPHD6YNbHil8uxXhX4Gnm+tK2PIVoM/h4i/f/9ZP4WtLvcV
g6YlfCJ9ecxIan78sLQszWwkruJLS+M69w6Yq4oHhQK9dtedF4VR9WEK5lDkl2XCuUVs3SHO5se0
xcVr4zlilgLBmIZ5cEOngJbiOqbyoi4zErUohvSj4yBq/P1F/3qDGPjAKlCE0qf6JQ7VbhROPlRa
rxN4V59oQk/5w21oGQlD4vcf9csgWNLjaZ2RUkrp7hfalxlkvjXhU3st2IPyhRsjyNK3wdSG+1SW
uSztTZgPZfenpHjz1+8Y8AWXRq9pObC6fpq2QsMUU9W4xguiMtPCAQJWtUci5FcxvQrTRlejDrwm
mfdZE/o5lZu6aZoA/ZAxWcM90UFjU6CCm+buhd0dKBYbQAXpn5iu/tyY9n9+PblAJH7LaA1QFNId
+HEYuRHi+Jzm90vsJwDzAaTrbr5u5dTwfGYN0nLYB23VyrNhhwmDukWbzWJQkInKZBlkTqRfeZZ5
+ibbRTDL8ocSHtudScDn29cJ2AkrZhd2exH7eQxYIQEwuZfx0AENtzydoukkyzDdqYEnAqxnmaKN
NgbYtrH0BDcd1Ho3PZMdyRZiRRxJyL2gP2AzyYs5kXW6sxy0/+MKDXeCQ0I6KemnaE0Sk8Za2M7X
vIWBS6IjUIfHZi5TrnERVxTAs5HjPGVtWaXFtkdiPz+CePKGe0pycrhtU/7NuIqLlBd5Fcey5JlZ
ZKHw0bkdoyBYpzSamFRgTJZ8GWoCaRztdFzIghYTpw7+pITfxh8BvdDmkPGHKe5uutHLWcyQsKRM
wW2DOURv0yjgo41kDPjjGH6WT4OHVsmzHWRJ/cz+HLRR6Ax1cqUwwuj9aLZTcRHXhu5P/YQsDOGR
TwqOXsIzTX3hI9BnsRSANPkbfUSLF5sOZ4dOsXSKKssO376AC7OZr1p4IpDpRhDlxA11RcHwo2W4
TJgqpxiUb+lXSf4GHEITVdZWGeH0335HzSms2doJ0XoxQGy/HKeVHc8u96C3E81HT1XMRExjke8U
fb2rToYLD/2FX/X8gXHs4uxUqKYnTNGMaRNCnzI8dm26wlJNs1d7NV+P+XYZLmXQsWrZGfFALSId
mea3RefCMN6lNu1OuapIc+KdGoogYNREVqN4ZvYk+IU2xo/Q23VRl/n2yXAwzgH9nAbuYYlqhs+n
Q04E1Z2vhOSezKgg1XgMZTGg6o5mYs18AM0TbNiNluwW+RIpxNvpqsacTHZBaQCujPFXDMwCWxxc
A1+GDuMyfhssefxT5Nu1PZyAuzv8FiLUHF6FPsW1n/LkO48lpOGAzCVpvj3/cuwx26QbJ4gRgqDp
83gFtQ8Er9zYs5TOYQAMxOWleeIv+7YQ9khybh2f8Z/0Dv8AvER7XFbqBMs9roecO9hPIy5E1OTe
MuYUW0DnkOJk5/5EQi5DdNlaD/eVX/DX2vQVL7DHEU+e2TrO7DKcMeE9142el8kjztiIpShFl1ca
Kj2/tBGOyZNwW/aNCOUq0x7u6SBY3IW49CqSazAKtGl+RfIZsv8tMlS0/Gtoqv0yqu0kaTpMs8Fs
uofJV0D4N6m4D2I3Wc77vuMtM1OsQJPvpDB2lAHQFuw6agCUFRnb2Iki6kfztav1xPD3W9opzjbI
gfYWrNdjKfFVuQMH1Fh0ipqfDFM7+VCacRJSuwFitsxWJBkIMhR4l4EWJq0gyApgEGhnkr5U2xrj
RRa2+G4OodHybGrHT0qXBplJWNi64HwblXdBTqW5OJdtGUw+yMTEGcmzaEqmm21nR6mmrV/1ZRCs
evbtlO5DC2vZIUSl4EKcAfDoZPJ1Hl3DiZfJVvOdAwA8M0W4Jp7iOLrMyrg3PWAEQbsMniRdphSv
Gymk7qioLeNS9Bj20AnYSZ1FFyXQZ/5bDS+nAaDg2kyV0K65Sxt0CSbm60kYZl+f21FaTLn0p3ue
UmHiTY+pBOYjvyuoxTIL9ksNhlknqcJu2ImuGvmTHGFo9yCODJd5KRNDPt0EXbrsCPE4RkxPlUOk
3njR0TCW54G7yLtgWl3LgBoQj+tyqQzW2r3wdcRI91WLS+8iphfFRzummrh+pkuWowHjFKt8jmqP
N49C+rLIdl1fMxwnib7aYFFuNPOD9mPD+TAJ3VQk4tEFIAah7rCQb/2yASmHxHXZrQgDrfNr7hO3
evXtHMKsv9ycsawp2O6zhlmVBLo4HW3j2CNUbfBl+XCTSGAtwq0j+rC+C+uJL5+ULP56S+yJxxVT
CzW4S2WO5g0YD0JOBg/pdssd/Das8wQIM5OMU6KoWc/JtGycJVVrvlVr0EpZDGOCe2x7TdCQ4Iff
H80E/r+EN9fxQ9czSVExvepsJUy7mzbIsP6tvNnU8pNRjKq5E/mk7gMLIxJjiCofka1FNWQ7WQ59
9Qr+Ey1Qg5/ZuQq5UhsvRJXUnxLm3Jk6UlGqL06q5uY2L2XefB5nU40f5sCg9ol8toMFYLtjhbaZ
SGoXfKFjO22/G0fXp5laA0ctVzCAcwTDimV1G/rdYK5rnlHDJD/59Yy6sRgaBxL9lA3LznpuRk1b
BRMkHayqMXT3DH2yd+6k6rQTrdPaIWIXdbql8ZPhao3NhXQYUsvqYlYytfZw0swzIZ2YbptdaM1Q
XideDphDmBdG1FHVjhy0yN5QlZ3m+yi14pKFT3beqdW6R4EJac9c06sMSkLrog5iv0EWXUppzLOa
deSq6IARpENtLkZaBEEhxN4czdjahdVkFmhiKLYm6zi0XeO6ysrceejbmlS4vag81CHbgCiT6X7q
Jru7MjASGreO4bTzY1cwqlduI2XzMHtDVICW76TXVHsqcNE8rXBHVnIDglVl+zAhdofkHMfPy1WQ
lbYVr71mbmv/xcxTv/hCWbUc/oe98+iuE1nX8F85687pBRRQMLgTNjspywq2NWHJlk3OmV9/n5Lc
p2W5r7x63pN2K22gqPCFN8z0Z/ql+eaBp8BqdACmK9Fc6+wey8WwbGwQ11Rsc2cfFlrmXOAEo2UA
pBxo/DnCbm6pUEybysVdkf6oDe4TT3HRCy26aE0eJsXZ5Tn6RvM/dIwPeARUVFcn2CYcSzRDMCq8
mxa7rq2gDqc2xFkU/RhilGWUmBRg/D6xYNp5UbFmqbUpEVQr5lEdKx4bCYu7cVX42HKAsxxiy1E7
XAGQgK0kgXlvhLt0yTEIVA9WT+7pCiGfkNSOm5Gjx4avwCnTl3Zk0pGQks/cDXaloj8831TmIFND
qUEsqPbm3n5oisT5ZJddya0Y9TMMmr4PtYZ6aGy2SbvriOzdTGOU9thSEQXDx1VRNB3omr0sdfFL
m05DbVIdMkHvH3krA6NicfAsZDfaQ2mS8WvHYih0HpS4BCcH3DWKVm2IRW5yRk+ACQlNJpCmDFBd
SnVyus00c6dtFEuuPchVVuvNSL+Fn1WhN/NhelqFrKXOrsAK7DsvVftkZoGEzjdmaoDoRVit7oz2
0Ws9Fa96IZIR92Y/tM6XaWpKDOXMVJZnUZWOHIuQAlQsVdZShSyo66sxomfp9Mb3QeuWDLcThGpw
tuI8pG7gyzqcGVtPb22Gnz18USHSc7nHQVSYU+rHCYZ6BuMI1UBVLBwPzAM4JYGBloYBJ/bq1X5J
oHJ/B4DGwLLNpOoOhg5x/+zw50isDUsIErRYiUixkOQTqwLsFG6xINbd3CcgUlMxwUGWnKWYQ/tT
jiBbdvLyGjkwDQMBQH3ob10aATyxSEuDdzR0ozRaetvZOMVX65TqyK2OGPul2SHGBKGYjphIOeMt
isgqijVWzJTmbduC8oiPCCKooELvYYtjBmsuKid2nYbJUlCvwykPwHcr+8DKTKKUyAxVNA/xBIz+
Qa+jbnSvkIU1q+TMCaXO/SyrpdaBEK3Oo45wC8ZbSPBqiaAFpgpeZdrwC+FoqUDNyEmNkwZde6CQ
4QDgZd+YMifOhvmuTtd4HCMOTRpUBKobIWqiQMRvVbzZw0pZYBanKZE11kyk2uEqS77g++q3iUra
9WrKXclxacTcl7mJ6ZFxL3g0YaQdGKJWd/uyPLLe5r1AIsbSdg9+XfTFmZjFGD2M7hQl7QGwKo2L
TdEwFzBcX4gJ8LjAa4wXnpemV54XkxGNfRDlyDQOJ3wAPdUgnyoY0jQOR8gidJBbHkGvx0TVRQwV
WnsjrhYfIomc0ePYDoko/C4b6p7NBfc1cWZNBh71fmibzLNCN1USSI+cjA15RfVCAKgSXpJ48p77
xV6XUzGZ5E+ORGxj3M+maLLHMTZmBgUvVRX5oC4wEmt0sMB4WtyAMgKDHxmxC+2OwGCOIsS8t+je
Cb6KyFnwYdY0bf6KqWmzXgGgwG9BxLjgusEYt1GnHVynFsOtsyplzo02GYy/BjtGxeyOq6KwdsYd
BWUCr1WBfFRXzI+wCyPeGiqNqjIxg//3ENZA4ogYxbOr9Z5RVzsuoovkvPS9sO5Gd2UsmE4Q5mI+
iAag2ipr9mTnUIPm7ONtKWem/sFwDVwulswljnpZeliQqNAq1wqvLDCXQzq3Cfpx7NTEKCdVqtJC
sagpKXV3Ki91a0ZQnQFZVcZt4yLBQE4G/pjZgWw5qs/R9MPUd12w7NgjaDcP184s1+7oIqiTH9zO
JKfgYNMs4gOgUCNbp4OdLh/jWX3LXpU2pYpEzdJkF99ML1njnNHFjI9NOhpsUgT8AwopFMnMfOtF
o8oCXxKLPFzVTVfrPOFNxSpbYF/37krGa4GOYKKTJOnM/ikuachtE2NQtz7gNocHBfLmOExsYeJY
2bmsKY7wi+vCjFrMTG1YPa9RiyEWdXhv+1Ceu5XOQIwFzaOoZpWhLy87hzd3KtBFmEzNyvdra39T
M3IpP0JEAnpnG2/rnPTQ3Sn08unLHPYqzxxjLY/tQLOWJveAobU8728u+baqRpkKqIhtqXIeWndv
a7pLDc5F753+i+1AgPmev0yNHLt0jq73n+7XSwEDIMYVqmFEa0qRSF4pjpmIGa0j1YkviRWq/aly
LIGf1sxmzd71/rWeq4Gva9UGZWppCMTrLeH82pXqdKPLpzwTX2ZRDCQyQ1yg5wfR1gL0vcGo1+As
XOEiZY9DaYHZ8IcRRe98U/cmeTdVCNXZgL+lKjzdy878o/dRtnA6CZGkDYb5DAOXia/ev/1fhgqH
Hp3AlqY56bipjD9fD9WMKmcfTdJ+RFhm5j44oFRayOFKCvX+pX6Zc3iEwnewoe1QV3WdN2+FMAp7
XQKoRy92xbAcwsVNp3sgcWqJwHWafjvl3rZQDF4MjF4TzTmK1ZA8f364tukwCaVX8Ii7gtqjegwB
16shYWf/EJl4HC9B6BHvE0wsfP0tRyewvWS3A0X2/rO/HWa6pjb6BqqrynJD6ODnO5nKfkaBKxIP
1CRIHZc4pkqFt6NK59+/0ttRNm2h87ToWnE1imNvitcZgSEd99R4ALgvs3OQe+qAStDh5ZCPTRU1
vn/Bn/UbaNDYtMFc1AuV3iRB05sZ1KfuymaytA8Yjat6couKDdscmyL+pth1NXAK/DiJlhgqeGbH
nIzv38CzPt7rFUioBZlGx2UWYyMe3fx5cMkSlcWTLEGw6wtOmPSyYLdQ9Yi9dP8StozI2nPmOZal
9u8fRXHNxitHbAunR8/qOL0MTpHaqsRD6X9hFVc4kpAtrLlbciR0sP6enRx7zYW2YWQ9u7WcbHVY
IpSDj1UQhwiPxL5gdyIW6eVA8ciY2nl61sYv061LMG/2x4TWsgu4P9NUbNWBBGaz0FpTksV0YCJ4
Z06dENvITqgjvkYKgtuSLwX6jtCeXTPLEPqhhuP2zxGfaahgOUyLlJ1ERxGe8UdZsKUyaY4z+lmn
cQkT5eT94f9lwknLtHQHexcPWdNfpvZAZhFr+rp8ruIGgatDVOM3VwXg3FQE8KNk/f4l1Wr56YWz
1WImQY/GBQsgf1GUlDm6PPAoP3sAq3mDQ+I52Tn2w/DxL8D0cQe+laMbA2nGCFVQqCGuyTffv423
Ty7wUtDZOR2Px6bx/qbxUjoNFr9mH3/OsBkoTnDh7os7mKFme2Z2/cX7F3u7gwCBR42FSpEjsNmw
7DeT3EFoBwvgrnsYmzpd7+1UqmmRprWKrN6/lPlmSfPproS5hrAsnTfxC9kxmmY9z8vRvEOeDdks
5YiBy0VEGZVMF6Q6pwOKeWvBP5KCDfNyttFmJBS2gVzWlHUpwZDyqP59PYmcONRA8ZoIO4nIUGLJ
JvA1rtJYlbVmTZUB3F5hx5CYdVSZGAMJfnvUDMHDaZnNWRRFeM+xrYy48ZFVGRiwNUdNYx/Nd9hK
Rtb5+4PwZrwZA499BYQ4HUjxa3PWtqPeK5xhvkPnSZ3MiDGpJQcslcz5/UspC+3X81m9UzYvtEQQ
ZFWC/2/27KmqqakaVnjrWtXztQab0qkyxVFHE1s9W9BL7z0HpMMolHOpqqQ/vmrHQVUItAkq8yfb
kqqeSS5Ys9OZRRdSUdDwS9TWs46l6tDBqots2i9iIGHaZhi+kTRiXUZa8qPxR7dINZG0PDVZO6ur
r/xsrAr1wlc75SracydevpQmRoMKaB9odqzeJNqOEX8sRzb+KuiRFVWZ0UsLjRXJ3EU+SyXPYUiV
Q/iLgZ589Zvz9ueliREHTUSmLqLFdHA5Ft4szYpkXzZ2VD7RCEMkFIXAbOvkis/ttLpz9/77c3+e
K1wNu1W0VkBHoeGEc9abqzUM1+jqdfg1H4X8lLalbe5MerEHJ3Nri4ZC3O/wU/ZOF6xAwqC2wvJQ
mFl+P0YQKv0S/RQ6tBHCAdoCsRidquYuJFnurvK5G+NN7I7mIfHS64LH+Yp+SFfzHChWbWgcOZej
ja5urCfdOcdfvFIaiDFw07pUfFxpWo8nYTulOI3nnm4FlCize23VYFD2OUqIUMPbK4sjMNtZuSbO
5dKOQV8vzZYGfH6Po6R1Ar+RlkSqRPk4sSb6hb2RP4CUwGdvjpRo09roRiDqVt6aBAOPNeJ68ERb
J6ZeEqGEZ6ZleTtJMdwnQmDyCOveKgONIuHnbPAQNdXq9saxuo4YLBwO6TykO3oSC5hVmlMzhGsv
0fzBKsaTvMQBefJGqkNxmn4cUKymRB8OGYpobXULoYL6m2VoMaVFzdpAnLi2eoyqzaXvHmA34uE1
2CiqzjBbM9klmKMvyelvZsRPC/pl+kmAcuqYJ4Z7G5Eg40do13rlk6PLAozQrN8icWN2flFk56Ml
BvK/qCpwwREy+0089stkfJ74YHVo2Sj68ZvNZLA7r0IGrnjC45TEVeR1hhOhMAC+vf+Qz5/01zH8
/JRKOpu4zzM4kN8mkbOJguoILufJQAxhJObhuPArEp4kAIgL1cQswg8JNJcajzQbwL4Y6yTfYyOG
ZXneA/sCrOdctk7rnZRaI+84bzvipCHv74uC4MXsy6L2zd6wrpErKr8XAyrgkBjk9Wgu5kcvJU/F
hchA8hWJxEtRKMtsTRYO1ZuMXpwxeRTWWm95ShXUNG2GdmdEtv6oz71AT8QTv4mF3oDwGBIVBhAG
MS4wmsy3IYGhyW623GV9srCYrAl7RbwXMFYP8zojberlnwUmEMFgRjQ9GlTkDla52GXw/pux1Ybz
05uRCqyp8CAGwDHY5Pz8VQJsZGFB+yCWT9FA44ByWotKgWtLL4AssfbBaBXzQRY9vgyJVhd0e6ri
UFG3Oh9rBxx7LiPtcjUiDDnXhcIZHOmHIqGevmkz7RzWpzyDK7YvRSFuqYHml5XGS/MdGmPLZu1n
2i5phVagrD35gbBxrCD1JN8XJ00uhKyTfUal+JBEeK8Xdp/3QRV2w5clj4c73Taza63ESdN3ZmPa
CbOfBh9bDzQfcw+dH/RBeIB4xhEDsUFaADJt4LpIzsQbPJPdMxxvrY8GVe3Qp+mAys/7g6vG7u3Y
Qqci3XfIZqWp1t+rsR0oCfPeZfjUJJZ9gYxGel8nsN8QHC71CwM3zt+ldMbPwFdmFdI/CnULHglC
AdC4ny9poNvdFhyd39I6tU4om2l4ggyLdkqhMt3RiOjZfO2ofaqFnt8n0dyfJYmnX2ujJ3a/efpf
pxahJgcq9kESJO5bMGALxbxzIxTUkOzEg9yBn/5QocMxBk2x2LjPmBkVjkLJnaJUHmM9Hjv2AQOU
JKBO4nkbGp5FHLSVIzFvwaac0i8l9FLr4vPMSbpDI8R84UD2OkbYDVp+hX7YhNmogYJAVCMR5LcG
akAoI9n1HjmgepdmvXbuOTCHfUoZ2pnTxcvVMiP1HqDNU++iiQN1UxlJdlbQ5iWiFAW2O3mTw1CH
ekMPl6bnvT2SmhKLdDe9OZdH+DKi9VsJXIaZSLto41D1uxJeUtJyBbwHDH6mr9Q7eR5tOrAP51Pt
QZipktoBV4syDp7trpzavY5E6se+rZJPGMj2363EhJfejWn4u8LXr/sPM8UDNAd0DSrBL3U9YdIJ
zeYp+4a8oS59b/LSL6A8FrqGvDJyKvm0dkN4dErty4I/SAl6dETf4P1J8ncT1lUQZI4+5ePwdsKC
lOqKbpX5t7BwlgGjGF6Isw5xfpbkTr/T19G7bdpy2C0OvnW1F86fYxcXFObJatz+5mb+ZsEqkQ0d
4KIJbPEtYncthmms5iz9FknduYHv1n0wc00LYE0kp5yLw8WQN/1JjTPAMZ+Fcd7DUqDEruRzExm7
AJLLaTxDvVV8BznfIB3eJNnNb+7y5xxArXEH2KnNEgczTVL5Zo2PRbgUXmMN36h6N9EdkQWu4VQS
Md/poNeZaNrTU+pWxw3c1q6+x6su4QrBiZr2QlbdvY2A25kup+zObK2BDgmnwA4/0pzhjlKsCBva
vS8v+l+y/O1Sf/vf/3l8KpISGixJytf+Jy1IQFqv3m/w2D/+59szQePiseAPN1VetY9P1a9/8yfT
QnlmWiwOaDoOIGCXLf+/ujHKfdexwH0D54IrxUz4UzfGgBFvEm+h5sLadkzSnh9UC3j0RGFIyoAF
fUYve/+EavEcuv11yNk6dTRXejgzUisDV/p2AeuwsYAOrtqp++IlaACIX4ZP7fhiN/hiPphB2o/T
PYvFQchDeHkxbSOw97bssYlarDo6sTwMdcV5qQEvx9MRM7JITwnX8zbp9kOW9nO4z4BDJskZOFbl
prvyXTIAzBO5FtEAFOgVSeEBo6T4jOzfXtYM1WipAbDVoC0ClCuLEw5NhFozgSUuQiswVfXPZtlS
S6scsMPLTdqsqlDkWhwQ11DAhti7TBJk7nrP4qRCxkxDlmUoORzygf7M4ssFv02gHzgM/Cu8+mPy
/2bVcCCoaOn/pyddoHL+d5pLP/7wL80ljHPAoIMJh1xCiPtq7WCbCFEILQlKWPzDKv1z7bCqsEoi
xeUMIEdXy+pP0SX7D09QLZD8GceWDvHoHwhNcOD+FCGyaJlsCDiZCCfbNLveZn+E5TU5qzTPVt22
EK5JQBD2YVCZOgT17px+p7etEc0DO+3akI85vdbPmpk72NgmxqEba+0s5N63S6MVu4iW6gbMR3de
ReUhbsVwAhBCBhQ4ndNqKLWbpuzAupaRdtonrgH+rnBucKaf0RAHVwsdNdX2Rt1UPuKPDdrZHbO7
WkE/NtiJ+R528zRMUaXhvmc/tqMDbdJzh1ruCcUxkpgmvJ7W5hJf5oAKpe5bWEsfmo7aDdWsbCNz
54TiFWVCcCHwGJ8GGyveIYUdWIxtumlFuZyHbRSx2vRgHvWvivvjN3mnbZGSMnaLvq57Flrkl5G5
10q7/OgRnGwBJSeU3q1tPreXbbZY8BCz/rE1e7HLZeEiwFS3B1EgW28UKBIyUhagH9c7LN2QfJBI
/AeFYawH6K3eBtwAeul1PR6iPr1sF0/fNF22oiAOvnygNOdbeg3YSLdFAODO9ie2HNAZeXeSJfI8
NjC7wN3hg6ezzfWh3HvFcKgtVRrMTeIor2o3FmLhgRnqey1JDdBIy73dj8tm7NVD1BmQpEGEQb4M
EU7EmoO8+vClAG0m5rk4qUsjOa2hZm2EOW+rVe60JK939tqUILbggWK/Lf3Gdg5e6J30i+KbZ2bt
J2uo3S8CwVw8TmxACDWINhQcdqYVeT44ieVoVnGKFGuN46XhjjDZp2bXzYa9g7sMH2CmLgSeDycJ
F2Lz4Fh+Qyq+9Yz0oZ5r67TR3CO8+mJD86kJBvjJlBWifSwGQkzQ4kGOvlCWNreQ0O6hPZyl5iT9
aHSsnVYm0PH1Nd7LunikePiQNr21B7DUbibiz63updpJQ/MN81saJqNnB8wJUC4I605KfaWNrr0q
rXaDQjWYUZhvMnL50SUgtzpwiUZvH3EfMh4WazU2Wdudzlr2BZWAmV68WyOnkS4HmMrFZkU6k6Im
cwHPTGQToto6xMBA8fNcsFrP+V5mtJ8AFxVBJucwwORgJLJfmj0xtLWtqIHswKYDMhTpXWs60TkI
02In3C+R1+kncySbDZVb7Rboc9FtBie2ApknyYcCAdNN2Tk64k0xmpqJ195i+gmORnrZB4p0VtB1
6zmBSL5z02zC0iR2dms2FAHgdbnFExpNcFPTrxIMl7Y6boxbo3NjVGyQcIh7gQqtTJ2jYbbhJonc
8WCa0bG3R/O00/Qh0JALuBtswSi6IdIwFvGgE3lTYE9F4yPulWw6O9XvIAzrfq8h6FiMzbrrY4jO
3rAafrtm5U2mieUKDpZ+YvTdZPsI/sSIgWpZvHVqdwrmvsA5O6fUKjBW2XGrw5nUSsqajnZWYguy
r8Abalb2JRmdWLnG58exwchxwAMnkCvjWa+dfYC3iJur0L/PYYxY6VTZJ8oJ1k+d/kZ3k+OA9MaJ
u0pckFr7A/Duhra1qLYxIlT+OqG5YaEJ6puNh8R3/iFZMGAyhqt8AKipp4kBxkz7Vljrssvb9bTt
JVq2/H4ny/0EJ8YvrbLcUQFpN5g+1MGiRPpjBCx8w0oemwpSeOSuN11lUkNRrjRIwGiEJAPoet1d
tmZSmUFbNkypyGnPcQrfDYX56AG38d0kFRBnOvsmBKWApbS3JY/36TKl+9lqvo3kyOB5sYW221Ts
9dwwTkIYqrs0N0c0FGrsAvqsDiavcA+x0C+r3HxwHLRgQM8dEay4d6dO+jJx+k2+COeIBEF5i27G
RzQSpqCu5TcnnqbNCJZ0A37yFqjtqQQ0c1G75klC8Y7IrcrPcwnsQG+vcpiqlIxjdxM2zXdwbnqQ
EDH59jpUe4s0Iwix+tw2U5+fAchs9xasI98WoXfIkQfuRPzgLbjYLNZyqPLSOF2ddNhRvWt2+LeP
wJO4Yrmutw0GCldAM89Sg0MIn5YZ4UBgqJkR5bt2sG3Ege0b9I3jwOmb5HRpumPUIicyIrwCs38w
cRTheImBMX3Os/nTFA6IhC7yqRrM0Y+jPN4NlJL2dE60XVSG9kYWo3dJBeJKhynrN+g8cuPTOSIH
4aa3Tehc4Qc4RnDenWQ3NwmEKMfKj0asfaRHlfqNNj+JBOY7/ODh6IJkZq9JQHWFoXNg/01O4hH1
n0hjl5tczd4MLV6ubm6KfbIKGwzYJHYmbITNbNXGPpLpx4na6HHV3Ftq1acdKhd+rUXfhVZLyt55
uNOAGftQlI0d5Bh3a1iFfuLW+DKAtSxRJK/I+Jy2CiZKkKJE0ARFwTsrgTyVMWe1xkM/cMJ/AyIG
AkDVdI8BRSFZig1afxQkmX2Fe4l3jjdhixoDWGKR4axjd+LQgEsEzC1rxwzvxDCVwslQbGmpBm3B
p7B7w0x6kdwrlfyesArpIMX3IsxHE7pDpi99Ee0rf2j4lS+Sfs8x479J6W/Ca8ikFOv+/+j6z0T2
P9X3/5CgDsWX5PF1gvry9z+CbEk+CUUMeVKXSBYcFanmjwRVyj8Mg+Ba0hqm9U0e+t8gW7hkoYoc
TTwNzks6/OjPBNX9w1UMdX4IVsA0+dE/CLKVv8KrKiwpKUREEmjUTS0yaHrUP5dEF6PMKC7O+gHK
1KaIvucUrOclPKauG5QT7bVEP+kQrfDC4ZOB40squuDV4F29JMOvlYg9nuWXW0CH2ECvAwi3p+Rk
XxeCK5vGk+tG+qFqF/1icG8SpNLIX2nOmZhgB3iIQWzIw/O6jsiSTYttwPxsoZ+/YonEwj7XV4K6
yt31SDDW0rhoYgfggo3nWQ1kYYwg99RfLUSIoJogxElvI3tI0btX/7tYlk/n6q5bAZwWWBJq28X2
DlbVk0RHbKSNPpYLHnM9gtBa2wkR6NmwWUR5v7jQ0ZgNhxl9nUIgIGOK02ggZEM6lWYZD+Dm+A64
2rltpwSTvei2XXaGDMl1HpcD2o+Rb2po1zjeZ0No2y6Sj6g04cCQGhz2YoO4McBez9fjeDtUOSKq
xaYdsg/s67dpM7XbrCu2Y18/IJei75N8uIo6eYoNBF5ow6ZPs03jTPke5KvrT32P52BZfi1mS99n
sFvRYZ2+llYURM7QnZUqFEFSblM7HRdbd0kmLiPsC1/6av9uK7/ZVmA3UZx6Z1v5lj9Oj+2311vJ
y9/8uZVgVEwJCRimRccAg+O/8nVp/wFkC/Xkl31EbTI/0nXh/UHrkuoXGgCYqQi1Afy1k6BWjKes
48BAV/n6P9pJPPHLOrZBCWE9ZKCyQMngzVaSpbhHGKvXHBZniT/1aV/WAcBruk4zRuCbWbZFv6ub
5Sqv4BZt8hj7CdywYAHq9B5GcglIvqvxKUyGgqZzifEizZfp29w7mvJBSJEFQ+cwj/qrErSr3w75
Ay7miJYPNCdKUgewGHq0bWePEhmDmBxC3CtuUszezmaE0S7y1EYVyB1w2JBEJ5bCeLUn9GkyzBOI
lAgLYFjEbeOj39SezjCPoGEJFP9mO91P3BxBSuvUR7km4RE+a/+h9CLrBEjcQyob7VOSFyj1NyU5
cDOXe1ZltK3hXfq129WX6wygpJi769GNnjAT5yEhj/nQn65RRc92npfFwWITh6X4pOyh+nyvESmc
CGt7mCegR7Z2nazUG3qYiStXj0fz2oG+6yeyP+/pyZCAY8dguLfhOJwbEKz8mHYepT/jbAYtTIhd
juiqTeo/yCEsxZnl1p/ArrKZGv18Aj30ASuSo5IR85X2YbZkD/i+o3NZVTeQs9fPaHboQQ34IACU
MewGHfsLENgbpuDtLMJtSALlZ6GjbgGyt81He80s9hBu9EuRadquH7PqBsPW/L5aBuseyjDuEcoj
BQ8ysQOpNqOrCK4i1ovv3Vpf6Y61QvPWTnpg1Y8VvNnbGioAXeEQxzxR54SFZn2VT7BM3dX1Xbtv
Lhew/5+szL11uqTaVzN+lka3INUUZnK70js4eI3jbtvcvcvXWmtQJJzuIiuk1orWisTMoSuuTY69
r5pOi2UjG11c92YuLoqkiQ1E1eIZG5e4Wbfs5TdCM+YtKKs2xoJNfOjy3tt1LkE/MA3oDawcP4WD
HsQADklc5sbbtyQy2TGqDYP+/VL5KVUw8PGjU12YxjycgtTq4QS2mn0nQcqfUo7SHywePOiWHkuM
JDWTAIJuVe0Mtw1bX8AEO4XSavfHClk9n0OnX75TB1q1vdtWVfh98eR0npstTeEIXD1eGQm9OawR
oJulxksr5t+N/jcbvQ2O472NfvOYY5XUlj9HjS9/9Wdbw7D+wFvcYm9WqGu0e/8bNQL5/sMiZmPS
o3hC2Mih8mdpll4IAaXCDtNHALH/V2lWmH+A4WLPc3XOFILOf1SafdOXtHXVOUEfiSaJAO9O6Phz
yIZKYlU3wzBfYJHkbccJSQq/EikYnExO47Wj2ctJOiOut9X1rEdn0xrvcAekrNB5ZfPx1ej9TQBp
/AyzfL4b8KPA09DGAlHgMCKvA0iQH/Dg44HmXlMaFxHO49jpyorSyDwi8Ulr2ho+S6rBCWI7Li3s
JlW+yuHaSWtDfF4+eX2vX/IZ8RCYeW7cgVp2KW84dvgNmRRj3r1/x8/YhtdtIcaP0I36ugkYVf8F
8WqpdqiD5v6FAF4SBQ601LuRejcEffQ8UY3EYTgNErQL/VW1VzHs1cWeKjC+0y1SLU+I73UG3pS1
HeD7yl7dFzHQIdnaWbSFfRhfAQc7oSSKaB0Wa959FzenGTvkvIVf6ZwnLfaq+/ef6tfXQL2eA9uE
KkBL4S2gg0ZPhOVu3l1gleDdVxHJEIrAVMz8Gm+0KziK3k0dGvmn9y+r5trrsYSaAEsFRgStL/Uf
dVuvcCS2PkdW3UWY6rqrcWFk8XBRQmtK3DC+f/9KKhF5eyVaGzrAERqHUvUaX1+pLq1lbdq4uqBU
YD02E57n+7B3F9PP6nirNwMux0JfAFWksLuL302anxEjdFrg4tCPMWEYqGzp7eWlFEkclUVyoWT/
HgvEDx4z2qf53l6Lbku5oiKg59Xvp7x5lmCu5Lc+97rjhOsKTkCQH7F3SqtsA0W1uBNtbYogdpfl
W42JZqBrayGxVKgsOIUClMHvwAy/vihCVLYNkl30y8F6/jx8ujPYpW2H2rkxhMUj8hVYZ6OH3aNc
CuynjE4mqO5fIterz+a1iaHaW3OyMY1Rfu/lulabJY5ov0Ot/Za0Qj6NkOzkb4BnILTfvmQlA6bk
uRQYj9WpotxX08lpUSFuqQSfpxY+zJ4b9F687hXjHHuLESJ4Ozf6Nc0Ae0ABJ0Zn1yj3MOnqfY4q
+ibLm+JDnUOWBfgwRR+ntKiOSwf+GJeL+g7WNDhwIFVwRxE89xNKzhNGIF15MdVad9loCNBGkeHh
krSGGP+aY1wcbIfyq5lGV4h1YhGRD7K5oJ9825toh2GliuuckeBgEABYWFFnmNz0DBqa+znUB+sk
dlzjbI1QctlMemwV1DSWBM3tdin8aYE8YaCcEazp/BX4dH8z6BplvKno5S7smgHRbtO8JeKZIM5L
zSAzjzOsqoXejn5SNtrDUMiCimhnHtGdqY9G4+VPCfg31r0oshvUuGbpIwAYnRCkkDkzDnuAf95l
MxUzQiltszOM2cB+D12GaDPic9JsRhNASwFnIxhq7xJJaRpCBsJ8B44ac9qUOkGm28v801zo8akJ
2fXGFr1NyJ1qJi5YxfroOlW77fQZNRDaBtFOm2f9EW7+9L2L6toGt9jjZU+rbIx2M1axLI5p2i7R
OLi7tgqVw7MoDiW/Si5uUQ10xmIExILYPHoZIWk+wN2ZOmKfhxvRa2Wxb7HRiiyMra4nsI0UklpK
Fykzqd8JsLYdardyPnOydc3D62FqoOJi5YHgSvsUh7Fprp+7SZslSYEHlzmrvprId/SEaEM/DLV+
0Wc9tlMnXtKs+9FDouZYtAn4yNTMqxtdauKYLoIG/sA7COGQIjfH6ypULYdiarzp82xqtg5WMvoG
qqsRXoICdGR1yBaJpy7yUl4P7KsXzKgpRCZ5wknN1naOFqfhJaLDwoHJ6dZIsxqC2sOuzJPWAwHG
4RVuZ8zKNloILMf2l1AvrQ3YxaKA+D5M4W5C8L/YdkgBYeFLG2nduCv+7pvSRCt+U8Rw9P2RCL3D
a1sroL1HiftdG0aZ4FVYmf0+sdzBvbA1XL5OSiF72OSbEm7nuhw6nd0tJtWKZYG95Lg2O9y9Skyg
c6dYDnrXYUFnowOCSRuKrPm+TRo80Xmt5kdwm9haU6LLcDrLCl27zFNdw1QQ24+PKVaGxVG0Xo8L
X9w7H/AVFGKXImthnMZTTK9D1Xfjfo8vZV3ecBiLkzRCyxfqH3ewrXr8JLeuMcMehgBeT+eFuzC1
NZZKG4QGhOwWR6Q8IPWJBmUrx+tMnr1ryzUV6zcYkR7i59xAEYgF3ZGjgUDOIUok+bGZZQ2CmlUS
BusQZja0irb2rtJwSq0NQjbp6hcwBbRTPJGtnVGHESbYsSfrrQEzoTrGCXKV28yz4slXv+crk4KS
6ROJBqx4oj1z/TQoaUtFewVhCte8wCovQWTcHS1N3NKsMIcLp/awMsBrpT8H/MGRRBkq4w+8Amrd
LkSasvyMBEoZnzT4CM47Sk1rcmqgNXVrpab9aM8hsGoXQ0uxg/8rxRY1RIzDiwGKcZBDFO82EG2h
CCfN53yaiCzSKB1vOjiwX+o2FodRTlG4dTObIn5JnUDs7LxC5aNsRxjQcy2s6w4c5a3Ra/zGhCaz
C/h+kQirm0WaHNrZNLF9IOszL58tzku9UZMzTZsOd/gOh+h5sXp3ozcTsWM8ldxYhceNccoJ5t0L
V2d2F+ySbeAa3lwdUT8JzauUcl32wXTxfsNQCMrPeT/3/8fduS01bgRh+FWo3JuS5aMusheAAQMG
dmEhmxtKayuWrLNGRz99vpEt1jKHsJEqtRUVNyDRmukZ9cx0/3+33HzidL0d2J0hEWoyj2dT319T
Lx0seLw+U+yR7LxseoZ9ol2B273uDzx6QR4NVCUTSpFQz075dAIHPvZnLxrxyUcJu4Il97CpoL7N
mxDwv6SMB6bCcEOgS2YuZRfFkaUkYX6aQ3/sTSg5RCF3fhfhMT3CgORaV+6TwY0/cMbWLsapZXGw
Ngc284J0QzphC5qRR5Qw6sW5Ii6XbHNXl37g2au7MavFmfAUPLHaMvxGRlvqUZh901Iv/PFSSy6f
TH+ZnhTRKMzY4Ba9s0BFrcfKKCyonWQPbvNEKJRWxbdgP2ZDdynO3aeO+1exBhw1kbw+jtk4CkhJ
D2eEovVDV3vsKE/uqZsFy/CI83I4KaLM/GL5RICo1bcanAzUSAUv4MDsOYLBqT1EK3zDE0AHfCZr
uPXatE81rtBwMcgFBXyZUpNMWuzJatBBo3m6TicsMll42Y0SlWO95sQpK20vVdh6h6s/Iw1AZoes
X92LtRZH3UUsvAK2AnGAdGplKqJyt2sScc+Ww+U0YFiAXtkaMWo/TeNZXoycu1UKt3k8EueAy1OK
qWRDBsdWumJN3RFO+zNvmPevOrFC8Ssz9Nz0cknuFDLMDYRr3rMTEQtFk6h5TKdISQkrMgGCNR2H
rAJFeEeJlq71R9df98bp0ZodWPE1ICuNhjAKNFBioGMvLzpPQfYdkBneCmdEIdoprrjuZ1J+P63P
ooTEs9RBSpik8PZWvduc9OCDa3cYUB0jDFJlSO4Sk+REBbsbMaGkKKOWjT0KvETrEaXqx0LAKsh7
JC1LHXUcna3H4NSO7D6hf+LEBcUQnsD+hI/ZoOjeryB/w9+PLO2Bue6KW0/zuhhYNdBWp2PXHGZH
efJtWQAFUY+Gjqz6oHphdpLBPevPwKWRWTN8gp/D4s6MngAzZzQ5OBT5ldWLbf9qFAVm71aFrjec
kntJo195TmDBjjpBdgL3C5vBbiyJZw51YjhGkpjiVJhj/HVw/JQpgBm++4Jii8TSKQq14dD9bzwp
245I+OakRG9+Toyo+GIIyAqiik7Ju7e+5cX3FKSIrbj42YfeF/RR6BxY+51T33Ojysa8J8OBuR8n
C0CpfRWYG0cY6Egg4bg4IjjAwra3Ozjjh9zBpUcET14EvHD77yjpLTW838ONPt9/5r0ebIC108Xv
v0GzlWC6WiyibNNPaEEdHw6g6QGj5Ry32/2xSulFkuQSUnhWz6/V/VccdD/b+97oUB1wDGcvu+kk
k2pXCSSzoFTXSFIHcMXJ65ebA3AbOPs2mgN95RB3ZLc/GCibTiJwVwuUMgN7DboUB+bm+tW0QGIH
6bxspIVe9xAKEwF+Pqvy2psLmnbILhcCI9yj8tqo/b+3B3NQrLG0y0vL93bDjKpMBfERHexJ+GET
CTMOZOIIyQ8prz2biA4ICwIwkKgGeW1e+CEdfOCh50Xm2LScRbm8WIZ4bYF564HKrL68vzWp0m5K
PdUelJGAzbs3xlX+/qnGdijN/s7Nahko37P9920HX7669q6qV9Ufzy0j0qO5SQIsuZpum7nhTVCf
4rvu6rtjzNxkTH605AUr43n8/0EwafErOeVaokjSQ2O5kQVzqi4YgkMbgt8st1iq7dVYzodU8W4Y
p6nst3kvjSXDT5vHFojNSrlyFCkwgVVqOoonb0MYGjb7g5irhm85xV1uLeqzcLNVaqqZM8OPlvWA
H0miZI6fppLPAY1YViWn/CJ7ZY3spoKnC92sEa+6wE5aMCFTx7EAKYtakzebkcZN9haWvmdFyJPG
VrexZD+rTwuCcQSamoq9fFkKVkZIWhBMy5K5XVSSynlBFoMWTPWVn1jihZopx9XC3JjplmfU2gxw
soU2z/SocHRvsSuaHG1tDOFMF0Kfm4kw4rg2pyFH9dtQiTUnqZde369xvOBQ2XT2zSzWAuHHtZmt
cmJp4YOZWULInyCo2SaYXEpL0n2q0lU6kNMb0a003PfiPRuiSpRu9ap/v2G4Nr5H+2XDyKUnYXxN
R/LaSPX6uiWD4S1sn66N7OBcdwNBPfvah4l8rQUDKOVfGJEwikoJ5VCS/6wl4TMjt+a1ZYysItL5
0Vzl2cE3P7IrSdt2S+9SY9ElffNYj3xWyvrHCcm5tRec6Pb+t78hljZt/41p1TUO7rkFI35jO+xI
6qcalThxC0b2JjKW+0di/HfNh/LW8DxROKm+h/aifpDaQru/mP7COJiKF2sbjIEW9pZ3fgKP+LWJ
iNtE5sxoOlM2L3g5EaX4Fs4j92jfINdVzXLBcZD46KZNvzdyvbbeb11JTeV+pfZ21TppUwD7qC2s
9Q9G5LKy1SSzFLdgCB8sTjZ705uEcW3Mv0eddYe6QfVPE3eiBD02VfSjIeKDVxuP976FyfdoiblP
nYPazg2ei8x617jthU9GjWUlqJwnoKr+cc18zdP0HJl46X+qIg6v/VvduSafmDuGHn36GwAA//8=
</cx:binary>
              </cx:geoCache>
            </cx:geography>
          </cx:layoutPr>
          <cx:valueColors>
            <cx:minColor>
              <a:schemeClr val="bg1"/>
            </cx:minColor>
            <cx:maxColor>
              <a:srgbClr val="8F26C7"/>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3.png"/><Relationship Id="rId7" Type="http://schemas.microsoft.com/office/2014/relationships/chartEx" Target="../charts/chartEx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0</xdr:colOff>
      <xdr:row>4</xdr:row>
      <xdr:rowOff>0</xdr:rowOff>
    </xdr:from>
    <xdr:to>
      <xdr:col>19</xdr:col>
      <xdr:colOff>656167</xdr:colOff>
      <xdr:row>9</xdr:row>
      <xdr:rowOff>56958</xdr:rowOff>
    </xdr:to>
    <xdr:grpSp>
      <xdr:nvGrpSpPr>
        <xdr:cNvPr id="2" name="Group 1">
          <a:extLst>
            <a:ext uri="{FF2B5EF4-FFF2-40B4-BE49-F238E27FC236}">
              <a16:creationId xmlns:a16="http://schemas.microsoft.com/office/drawing/2014/main" id="{C021BAD2-684A-CF4B-AF6F-3E0C4A6658D3}"/>
            </a:ext>
          </a:extLst>
        </xdr:cNvPr>
        <xdr:cNvGrpSpPr/>
      </xdr:nvGrpSpPr>
      <xdr:grpSpPr>
        <a:xfrm>
          <a:off x="6311900" y="812800"/>
          <a:ext cx="4910667" cy="1072958"/>
          <a:chOff x="5057421" y="959042"/>
          <a:chExt cx="6434667" cy="1072958"/>
        </a:xfrm>
      </xdr:grpSpPr>
      <xdr:sp macro="" textlink="">
        <xdr:nvSpPr>
          <xdr:cNvPr id="3" name="Rounded Rectangle 2">
            <a:extLst>
              <a:ext uri="{FF2B5EF4-FFF2-40B4-BE49-F238E27FC236}">
                <a16:creationId xmlns:a16="http://schemas.microsoft.com/office/drawing/2014/main" id="{A6B4259D-5771-B7B2-DD09-066BE8AB1DAA}"/>
              </a:ext>
            </a:extLst>
          </xdr:cNvPr>
          <xdr:cNvSpPr/>
        </xdr:nvSpPr>
        <xdr:spPr>
          <a:xfrm>
            <a:off x="5057421" y="959042"/>
            <a:ext cx="3160889" cy="1072958"/>
          </a:xfrm>
          <a:prstGeom prst="roundRect">
            <a:avLst/>
          </a:prstGeom>
          <a:solidFill>
            <a:srgbClr val="A12CDF"/>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#7D3CDC </a:t>
            </a:r>
          </a:p>
          <a:p>
            <a:pPr algn="ctr"/>
            <a:r>
              <a:rPr lang="en-US"/>
              <a:t>RGB (125,60,220)</a:t>
            </a:r>
          </a:p>
        </xdr:txBody>
      </xdr:sp>
      <xdr:sp macro="" textlink="">
        <xdr:nvSpPr>
          <xdr:cNvPr id="4" name="Rounded Rectangle 3">
            <a:extLst>
              <a:ext uri="{FF2B5EF4-FFF2-40B4-BE49-F238E27FC236}">
                <a16:creationId xmlns:a16="http://schemas.microsoft.com/office/drawing/2014/main" id="{CF853CBB-21FB-943C-07BE-390BCE840890}"/>
              </a:ext>
            </a:extLst>
          </xdr:cNvPr>
          <xdr:cNvSpPr/>
        </xdr:nvSpPr>
        <xdr:spPr>
          <a:xfrm>
            <a:off x="8489244" y="959042"/>
            <a:ext cx="3002844" cy="1072958"/>
          </a:xfrm>
          <a:prstGeom prst="roundRect">
            <a:avLst/>
          </a:prstGeom>
          <a:solidFill>
            <a:srgbClr val="355BD6"/>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#446FD9</a:t>
            </a:r>
          </a:p>
          <a:p>
            <a:pPr algn="ctr"/>
            <a:r>
              <a:rPr lang="en-US"/>
              <a:t>RGB (68,111,217)</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1</xdr:row>
      <xdr:rowOff>12700</xdr:rowOff>
    </xdr:from>
    <xdr:to>
      <xdr:col>10</xdr:col>
      <xdr:colOff>177800</xdr:colOff>
      <xdr:row>14</xdr:row>
      <xdr:rowOff>114300</xdr:rowOff>
    </xdr:to>
    <xdr:graphicFrame macro="">
      <xdr:nvGraphicFramePr>
        <xdr:cNvPr id="2" name="Chart 1">
          <a:extLst>
            <a:ext uri="{FF2B5EF4-FFF2-40B4-BE49-F238E27FC236}">
              <a16:creationId xmlns:a16="http://schemas.microsoft.com/office/drawing/2014/main" id="{C2143D77-12F7-5ACB-8310-FCD4AC2F6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1</xdr:row>
      <xdr:rowOff>114300</xdr:rowOff>
    </xdr:from>
    <xdr:to>
      <xdr:col>9</xdr:col>
      <xdr:colOff>266700</xdr:colOff>
      <xdr:row>15</xdr:row>
      <xdr:rowOff>12700</xdr:rowOff>
    </xdr:to>
    <xdr:graphicFrame macro="">
      <xdr:nvGraphicFramePr>
        <xdr:cNvPr id="3" name="Chart 2">
          <a:extLst>
            <a:ext uri="{FF2B5EF4-FFF2-40B4-BE49-F238E27FC236}">
              <a16:creationId xmlns:a16="http://schemas.microsoft.com/office/drawing/2014/main" id="{1319BE00-FFF0-38C9-4E0F-D011E45AE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469900</xdr:colOff>
      <xdr:row>2</xdr:row>
      <xdr:rowOff>101600</xdr:rowOff>
    </xdr:from>
    <xdr:to>
      <xdr:col>10</xdr:col>
      <xdr:colOff>609600</xdr:colOff>
      <xdr:row>16</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8467CA1-7F35-B863-43BB-D9A4285F4C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16500" y="508000"/>
              <a:ext cx="50927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558800</xdr:colOff>
      <xdr:row>11</xdr:row>
      <xdr:rowOff>88900</xdr:rowOff>
    </xdr:from>
    <xdr:to>
      <xdr:col>9</xdr:col>
      <xdr:colOff>177800</xdr:colOff>
      <xdr:row>24</xdr:row>
      <xdr:rowOff>190500</xdr:rowOff>
    </xdr:to>
    <xdr:grpSp>
      <xdr:nvGrpSpPr>
        <xdr:cNvPr id="9" name="Group 8">
          <a:extLst>
            <a:ext uri="{FF2B5EF4-FFF2-40B4-BE49-F238E27FC236}">
              <a16:creationId xmlns:a16="http://schemas.microsoft.com/office/drawing/2014/main" id="{B6B1E44A-A5BE-1091-E6D7-F856CD8BB686}"/>
            </a:ext>
          </a:extLst>
        </xdr:cNvPr>
        <xdr:cNvGrpSpPr/>
      </xdr:nvGrpSpPr>
      <xdr:grpSpPr>
        <a:xfrm>
          <a:off x="4864100" y="2324100"/>
          <a:ext cx="4572000" cy="2743200"/>
          <a:chOff x="5676900" y="2324100"/>
          <a:chExt cx="4572000" cy="2743200"/>
        </a:xfrm>
      </xdr:grpSpPr>
      <xdr:graphicFrame macro="">
        <xdr:nvGraphicFramePr>
          <xdr:cNvPr id="3" name="Chart 2">
            <a:extLst>
              <a:ext uri="{FF2B5EF4-FFF2-40B4-BE49-F238E27FC236}">
                <a16:creationId xmlns:a16="http://schemas.microsoft.com/office/drawing/2014/main" id="{D687ABD5-4B87-8787-F3C3-BC48765E9E3B}"/>
              </a:ext>
            </a:extLst>
          </xdr:cNvPr>
          <xdr:cNvGraphicFramePr/>
        </xdr:nvGraphicFramePr>
        <xdr:xfrm>
          <a:off x="5676900" y="23241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TextBox 7">
            <a:extLst>
              <a:ext uri="{FF2B5EF4-FFF2-40B4-BE49-F238E27FC236}">
                <a16:creationId xmlns:a16="http://schemas.microsoft.com/office/drawing/2014/main" id="{854A3A94-FEBB-028A-5E3C-BE248C36C60B}"/>
              </a:ext>
            </a:extLst>
          </xdr:cNvPr>
          <xdr:cNvSpPr txBox="1"/>
        </xdr:nvSpPr>
        <xdr:spPr>
          <a:xfrm>
            <a:off x="6997700" y="3035300"/>
            <a:ext cx="1905000" cy="965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3.1/5</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190945</xdr:rowOff>
    </xdr:from>
    <xdr:to>
      <xdr:col>2</xdr:col>
      <xdr:colOff>378968</xdr:colOff>
      <xdr:row>35</xdr:row>
      <xdr:rowOff>1</xdr:rowOff>
    </xdr:to>
    <xdr:sp macro="" textlink="">
      <xdr:nvSpPr>
        <xdr:cNvPr id="2" name="Rectangle 1">
          <a:extLst>
            <a:ext uri="{FF2B5EF4-FFF2-40B4-BE49-F238E27FC236}">
              <a16:creationId xmlns:a16="http://schemas.microsoft.com/office/drawing/2014/main" id="{69BE93A6-D152-604A-9F29-4E8F9ABBCA5C}"/>
            </a:ext>
          </a:extLst>
        </xdr:cNvPr>
        <xdr:cNvSpPr/>
      </xdr:nvSpPr>
      <xdr:spPr>
        <a:xfrm>
          <a:off x="0" y="597345"/>
          <a:ext cx="2029968" cy="7848156"/>
        </a:xfrm>
        <a:prstGeom prst="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153699</xdr:colOff>
      <xdr:row>0</xdr:row>
      <xdr:rowOff>197073</xdr:rowOff>
    </xdr:from>
    <xdr:to>
      <xdr:col>2</xdr:col>
      <xdr:colOff>198261</xdr:colOff>
      <xdr:row>3</xdr:row>
      <xdr:rowOff>68142</xdr:rowOff>
    </xdr:to>
    <xdr:sp macro="" textlink="">
      <xdr:nvSpPr>
        <xdr:cNvPr id="3" name="TextBox 2">
          <a:extLst>
            <a:ext uri="{FF2B5EF4-FFF2-40B4-BE49-F238E27FC236}">
              <a16:creationId xmlns:a16="http://schemas.microsoft.com/office/drawing/2014/main" id="{E54B30D6-0F46-9A4D-818F-BD3845CA5D44}"/>
            </a:ext>
          </a:extLst>
        </xdr:cNvPr>
        <xdr:cNvSpPr txBox="1"/>
      </xdr:nvSpPr>
      <xdr:spPr>
        <a:xfrm>
          <a:off x="153699" y="197073"/>
          <a:ext cx="1695562" cy="480669"/>
        </a:xfrm>
        <a:prstGeom prst="rect">
          <a:avLst/>
        </a:prstGeom>
        <a:solidFill>
          <a:srgbClr val="7D3C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AkayaKanadaka" panose="02010502080401010103" pitchFamily="2" charset="77"/>
              <a:cs typeface="AkayaKanadaka" panose="02010502080401010103" pitchFamily="2" charset="77"/>
            </a:rPr>
            <a:t>Dashboard</a:t>
          </a:r>
        </a:p>
      </xdr:txBody>
    </xdr:sp>
    <xdr:clientData/>
  </xdr:twoCellAnchor>
  <xdr:twoCellAnchor>
    <xdr:from>
      <xdr:col>2</xdr:col>
      <xdr:colOff>393700</xdr:colOff>
      <xdr:row>0</xdr:row>
      <xdr:rowOff>180880</xdr:rowOff>
    </xdr:from>
    <xdr:to>
      <xdr:col>24</xdr:col>
      <xdr:colOff>774700</xdr:colOff>
      <xdr:row>2</xdr:row>
      <xdr:rowOff>173453</xdr:rowOff>
    </xdr:to>
    <xdr:sp macro="" textlink="">
      <xdr:nvSpPr>
        <xdr:cNvPr id="4" name="TextBox 3">
          <a:extLst>
            <a:ext uri="{FF2B5EF4-FFF2-40B4-BE49-F238E27FC236}">
              <a16:creationId xmlns:a16="http://schemas.microsoft.com/office/drawing/2014/main" id="{7C9D9CA3-F2F2-9843-88EA-E36B62A729A8}"/>
            </a:ext>
          </a:extLst>
        </xdr:cNvPr>
        <xdr:cNvSpPr txBox="1"/>
      </xdr:nvSpPr>
      <xdr:spPr>
        <a:xfrm>
          <a:off x="2971800" y="180880"/>
          <a:ext cx="14376400" cy="398973"/>
        </a:xfrm>
        <a:prstGeom prst="rect">
          <a:avLst/>
        </a:prstGeom>
        <a:solidFill>
          <a:srgbClr val="7D3C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AkayaKanadaka" panose="02010502080401010103" pitchFamily="2" charset="77"/>
              <a:cs typeface="AkayaKanadaka" panose="02010502080401010103" pitchFamily="2" charset="77"/>
            </a:rPr>
            <a:t>Brewing Trends: Coffee Insights Dashboard</a:t>
          </a:r>
        </a:p>
      </xdr:txBody>
    </xdr:sp>
    <xdr:clientData/>
  </xdr:twoCellAnchor>
  <xdr:twoCellAnchor>
    <xdr:from>
      <xdr:col>0</xdr:col>
      <xdr:colOff>130118</xdr:colOff>
      <xdr:row>3</xdr:row>
      <xdr:rowOff>92984</xdr:rowOff>
    </xdr:from>
    <xdr:to>
      <xdr:col>2</xdr:col>
      <xdr:colOff>33568</xdr:colOff>
      <xdr:row>4</xdr:row>
      <xdr:rowOff>130119</xdr:rowOff>
    </xdr:to>
    <xdr:sp macro="" textlink="">
      <xdr:nvSpPr>
        <xdr:cNvPr id="5" name="TextBox 4">
          <a:extLst>
            <a:ext uri="{FF2B5EF4-FFF2-40B4-BE49-F238E27FC236}">
              <a16:creationId xmlns:a16="http://schemas.microsoft.com/office/drawing/2014/main" id="{274E616E-51DB-9243-86F9-5D600D292B20}"/>
            </a:ext>
          </a:extLst>
        </xdr:cNvPr>
        <xdr:cNvSpPr txBox="1"/>
      </xdr:nvSpPr>
      <xdr:spPr>
        <a:xfrm>
          <a:off x="130118" y="702584"/>
          <a:ext cx="1554450" cy="240335"/>
        </a:xfrm>
        <a:prstGeom prst="rect">
          <a:avLst/>
        </a:prstGeom>
        <a:solidFill>
          <a:srgbClr val="7D3CD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AkayaKanadaka" panose="02010502080401010103" pitchFamily="2" charset="77"/>
              <a:cs typeface="AkayaKanadaka" panose="02010502080401010103" pitchFamily="2" charset="77"/>
            </a:rPr>
            <a:t>Filter</a:t>
          </a:r>
        </a:p>
      </xdr:txBody>
    </xdr:sp>
    <xdr:clientData/>
  </xdr:twoCellAnchor>
  <xdr:twoCellAnchor>
    <xdr:from>
      <xdr:col>0</xdr:col>
      <xdr:colOff>0</xdr:colOff>
      <xdr:row>3</xdr:row>
      <xdr:rowOff>0</xdr:rowOff>
    </xdr:from>
    <xdr:to>
      <xdr:col>2</xdr:col>
      <xdr:colOff>376925</xdr:colOff>
      <xdr:row>3</xdr:row>
      <xdr:rowOff>3396</xdr:rowOff>
    </xdr:to>
    <xdr:cxnSp macro="">
      <xdr:nvCxnSpPr>
        <xdr:cNvPr id="6" name="Straight Connector 5">
          <a:extLst>
            <a:ext uri="{FF2B5EF4-FFF2-40B4-BE49-F238E27FC236}">
              <a16:creationId xmlns:a16="http://schemas.microsoft.com/office/drawing/2014/main" id="{E25554CA-912C-E340-A321-905274BBB67F}"/>
            </a:ext>
          </a:extLst>
        </xdr:cNvPr>
        <xdr:cNvCxnSpPr/>
      </xdr:nvCxnSpPr>
      <xdr:spPr>
        <a:xfrm>
          <a:off x="0" y="609600"/>
          <a:ext cx="2027925" cy="3396"/>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92859</xdr:rowOff>
    </xdr:from>
    <xdr:to>
      <xdr:col>2</xdr:col>
      <xdr:colOff>376925</xdr:colOff>
      <xdr:row>4</xdr:row>
      <xdr:rowOff>96255</xdr:rowOff>
    </xdr:to>
    <xdr:cxnSp macro="">
      <xdr:nvCxnSpPr>
        <xdr:cNvPr id="7" name="Straight Connector 6">
          <a:extLst>
            <a:ext uri="{FF2B5EF4-FFF2-40B4-BE49-F238E27FC236}">
              <a16:creationId xmlns:a16="http://schemas.microsoft.com/office/drawing/2014/main" id="{76BF96CE-A1E8-9041-A054-F61EE70B1131}"/>
            </a:ext>
          </a:extLst>
        </xdr:cNvPr>
        <xdr:cNvCxnSpPr/>
      </xdr:nvCxnSpPr>
      <xdr:spPr>
        <a:xfrm>
          <a:off x="0" y="905659"/>
          <a:ext cx="2434325" cy="3396"/>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389797</xdr:colOff>
      <xdr:row>5</xdr:row>
      <xdr:rowOff>28698</xdr:rowOff>
    </xdr:from>
    <xdr:to>
      <xdr:col>24</xdr:col>
      <xdr:colOff>63503</xdr:colOff>
      <xdr:row>12</xdr:row>
      <xdr:rowOff>203195</xdr:rowOff>
    </xdr:to>
    <xdr:grpSp>
      <xdr:nvGrpSpPr>
        <xdr:cNvPr id="36" name="Group 35">
          <a:extLst>
            <a:ext uri="{FF2B5EF4-FFF2-40B4-BE49-F238E27FC236}">
              <a16:creationId xmlns:a16="http://schemas.microsoft.com/office/drawing/2014/main" id="{E3E3E7DF-D941-9BFB-F58A-3DBD540AE319}"/>
            </a:ext>
          </a:extLst>
        </xdr:cNvPr>
        <xdr:cNvGrpSpPr/>
      </xdr:nvGrpSpPr>
      <xdr:grpSpPr>
        <a:xfrm>
          <a:off x="7882797" y="1044698"/>
          <a:ext cx="8754206" cy="1596897"/>
          <a:chOff x="11210196" y="879598"/>
          <a:chExt cx="9059667" cy="1596897"/>
        </a:xfrm>
      </xdr:grpSpPr>
      <xdr:sp macro="" textlink="">
        <xdr:nvSpPr>
          <xdr:cNvPr id="18" name="Rounded Rectangle 17">
            <a:extLst>
              <a:ext uri="{FF2B5EF4-FFF2-40B4-BE49-F238E27FC236}">
                <a16:creationId xmlns:a16="http://schemas.microsoft.com/office/drawing/2014/main" id="{2601C1B4-8671-7447-9ECD-2909074B776B}"/>
              </a:ext>
            </a:extLst>
          </xdr:cNvPr>
          <xdr:cNvSpPr/>
        </xdr:nvSpPr>
        <xdr:spPr>
          <a:xfrm rot="16200000">
            <a:off x="14943945" y="352788"/>
            <a:ext cx="1553739" cy="2607360"/>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ed Rectangle 18">
            <a:extLst>
              <a:ext uri="{FF2B5EF4-FFF2-40B4-BE49-F238E27FC236}">
                <a16:creationId xmlns:a16="http://schemas.microsoft.com/office/drawing/2014/main" id="{EA3FE718-20D0-5A4E-A383-E32FD0E0B06D}"/>
              </a:ext>
            </a:extLst>
          </xdr:cNvPr>
          <xdr:cNvSpPr/>
        </xdr:nvSpPr>
        <xdr:spPr>
          <a:xfrm rot="16200000">
            <a:off x="11745147" y="383186"/>
            <a:ext cx="1553739" cy="2622767"/>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ounded Rectangle 19">
            <a:extLst>
              <a:ext uri="{FF2B5EF4-FFF2-40B4-BE49-F238E27FC236}">
                <a16:creationId xmlns:a16="http://schemas.microsoft.com/office/drawing/2014/main" id="{A7DB4F26-FD99-374B-80A8-7F9BB3EC276E}"/>
              </a:ext>
            </a:extLst>
          </xdr:cNvPr>
          <xdr:cNvSpPr/>
        </xdr:nvSpPr>
        <xdr:spPr>
          <a:xfrm rot="16200000">
            <a:off x="18163778" y="327253"/>
            <a:ext cx="1553739" cy="2658430"/>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ounded Rectangle 20">
            <a:extLst>
              <a:ext uri="{FF2B5EF4-FFF2-40B4-BE49-F238E27FC236}">
                <a16:creationId xmlns:a16="http://schemas.microsoft.com/office/drawing/2014/main" id="{83753BB9-7615-B74C-B78F-7A19C49537FC}"/>
              </a:ext>
            </a:extLst>
          </xdr:cNvPr>
          <xdr:cNvSpPr/>
        </xdr:nvSpPr>
        <xdr:spPr>
          <a:xfrm rot="16200000">
            <a:off x="11774075" y="411477"/>
            <a:ext cx="1501139" cy="2628898"/>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ounded Rectangle 21">
            <a:extLst>
              <a:ext uri="{FF2B5EF4-FFF2-40B4-BE49-F238E27FC236}">
                <a16:creationId xmlns:a16="http://schemas.microsoft.com/office/drawing/2014/main" id="{02959A60-AEFF-8544-8B89-A57FFB15DAC3}"/>
              </a:ext>
            </a:extLst>
          </xdr:cNvPr>
          <xdr:cNvSpPr/>
        </xdr:nvSpPr>
        <xdr:spPr>
          <a:xfrm rot="16200000">
            <a:off x="14974487" y="359251"/>
            <a:ext cx="1499616" cy="2658673"/>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ounded Rectangle 22">
            <a:extLst>
              <a:ext uri="{FF2B5EF4-FFF2-40B4-BE49-F238E27FC236}">
                <a16:creationId xmlns:a16="http://schemas.microsoft.com/office/drawing/2014/main" id="{C303EE67-516E-1641-AB3F-1E3100874BA7}"/>
              </a:ext>
            </a:extLst>
          </xdr:cNvPr>
          <xdr:cNvSpPr/>
        </xdr:nvSpPr>
        <xdr:spPr>
          <a:xfrm rot="16200000">
            <a:off x="18192575" y="376351"/>
            <a:ext cx="1499616" cy="265495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13</xdr:col>
      <xdr:colOff>378058</xdr:colOff>
      <xdr:row>6</xdr:row>
      <xdr:rowOff>109542</xdr:rowOff>
    </xdr:from>
    <xdr:to>
      <xdr:col>14</xdr:col>
      <xdr:colOff>787399</xdr:colOff>
      <xdr:row>12</xdr:row>
      <xdr:rowOff>25400</xdr:rowOff>
    </xdr:to>
    <xdr:pic>
      <xdr:nvPicPr>
        <xdr:cNvPr id="24" name="Picture 23">
          <a:extLst>
            <a:ext uri="{FF2B5EF4-FFF2-40B4-BE49-F238E27FC236}">
              <a16:creationId xmlns:a16="http://schemas.microsoft.com/office/drawing/2014/main" id="{550745C6-5A03-B141-9015-72F9D49196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71058" y="1328742"/>
          <a:ext cx="1234841" cy="1135058"/>
        </a:xfrm>
        <a:prstGeom prst="rect">
          <a:avLst/>
        </a:prstGeom>
      </xdr:spPr>
    </xdr:pic>
    <xdr:clientData/>
  </xdr:twoCellAnchor>
  <xdr:twoCellAnchor editAs="oneCell">
    <xdr:from>
      <xdr:col>21</xdr:col>
      <xdr:colOff>136904</xdr:colOff>
      <xdr:row>6</xdr:row>
      <xdr:rowOff>3454</xdr:rowOff>
    </xdr:from>
    <xdr:to>
      <xdr:col>22</xdr:col>
      <xdr:colOff>393700</xdr:colOff>
      <xdr:row>11</xdr:row>
      <xdr:rowOff>190500</xdr:rowOff>
    </xdr:to>
    <xdr:pic>
      <xdr:nvPicPr>
        <xdr:cNvPr id="25" name="Picture 24">
          <a:extLst>
            <a:ext uri="{FF2B5EF4-FFF2-40B4-BE49-F238E27FC236}">
              <a16:creationId xmlns:a16="http://schemas.microsoft.com/office/drawing/2014/main" id="{172EDC8D-492E-A146-8AAF-DA869F2428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33904" y="1222654"/>
          <a:ext cx="1082296" cy="1203046"/>
        </a:xfrm>
        <a:prstGeom prst="rect">
          <a:avLst/>
        </a:prstGeom>
      </xdr:spPr>
    </xdr:pic>
    <xdr:clientData/>
  </xdr:twoCellAnchor>
  <xdr:twoCellAnchor editAs="oneCell">
    <xdr:from>
      <xdr:col>17</xdr:col>
      <xdr:colOff>465166</xdr:colOff>
      <xdr:row>6</xdr:row>
      <xdr:rowOff>96140</xdr:rowOff>
    </xdr:from>
    <xdr:to>
      <xdr:col>18</xdr:col>
      <xdr:colOff>558799</xdr:colOff>
      <xdr:row>11</xdr:row>
      <xdr:rowOff>190499</xdr:rowOff>
    </xdr:to>
    <xdr:pic>
      <xdr:nvPicPr>
        <xdr:cNvPr id="26" name="Picture 25">
          <a:extLst>
            <a:ext uri="{FF2B5EF4-FFF2-40B4-BE49-F238E27FC236}">
              <a16:creationId xmlns:a16="http://schemas.microsoft.com/office/drawing/2014/main" id="{F64D8272-36B0-6F4E-863D-F8C464D9B8C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60166" y="1315340"/>
          <a:ext cx="919133" cy="1110359"/>
        </a:xfrm>
        <a:prstGeom prst="rect">
          <a:avLst/>
        </a:prstGeom>
      </xdr:spPr>
    </xdr:pic>
    <xdr:clientData/>
  </xdr:twoCellAnchor>
  <xdr:twoCellAnchor>
    <xdr:from>
      <xdr:col>13</xdr:col>
      <xdr:colOff>533400</xdr:colOff>
      <xdr:row>14</xdr:row>
      <xdr:rowOff>192070</xdr:rowOff>
    </xdr:from>
    <xdr:to>
      <xdr:col>20</xdr:col>
      <xdr:colOff>241300</xdr:colOff>
      <xdr:row>26</xdr:row>
      <xdr:rowOff>127000</xdr:rowOff>
    </xdr:to>
    <xdr:sp macro="" textlink="">
      <xdr:nvSpPr>
        <xdr:cNvPr id="35" name="Rounded Rectangle 34">
          <a:extLst>
            <a:ext uri="{FF2B5EF4-FFF2-40B4-BE49-F238E27FC236}">
              <a16:creationId xmlns:a16="http://schemas.microsoft.com/office/drawing/2014/main" id="{1019452E-C921-434F-872C-7177C0FFB0A3}"/>
            </a:ext>
          </a:extLst>
        </xdr:cNvPr>
        <xdr:cNvSpPr/>
      </xdr:nvSpPr>
      <xdr:spPr>
        <a:xfrm rot="16200000">
          <a:off x="9582935" y="1480335"/>
          <a:ext cx="2373330" cy="5486400"/>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660406</xdr:colOff>
      <xdr:row>21</xdr:row>
      <xdr:rowOff>127000</xdr:rowOff>
    </xdr:from>
    <xdr:to>
      <xdr:col>12</xdr:col>
      <xdr:colOff>482599</xdr:colOff>
      <xdr:row>34</xdr:row>
      <xdr:rowOff>1270000</xdr:rowOff>
    </xdr:to>
    <xdr:sp macro="" textlink="">
      <xdr:nvSpPr>
        <xdr:cNvPr id="37" name="Rounded Rectangle 36">
          <a:extLst>
            <a:ext uri="{FF2B5EF4-FFF2-40B4-BE49-F238E27FC236}">
              <a16:creationId xmlns:a16="http://schemas.microsoft.com/office/drawing/2014/main" id="{D562C270-3FF0-8542-BCF5-326AB4534D64}"/>
            </a:ext>
          </a:extLst>
        </xdr:cNvPr>
        <xdr:cNvSpPr/>
      </xdr:nvSpPr>
      <xdr:spPr>
        <a:xfrm rot="16200000">
          <a:off x="3302003" y="4330703"/>
          <a:ext cx="3784600" cy="3911593"/>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647704</xdr:colOff>
      <xdr:row>22</xdr:row>
      <xdr:rowOff>66258</xdr:rowOff>
    </xdr:from>
    <xdr:to>
      <xdr:col>12</xdr:col>
      <xdr:colOff>482599</xdr:colOff>
      <xdr:row>34</xdr:row>
      <xdr:rowOff>1282698</xdr:rowOff>
    </xdr:to>
    <xdr:sp macro="" textlink="">
      <xdr:nvSpPr>
        <xdr:cNvPr id="40" name="Rounded Rectangle 39">
          <a:extLst>
            <a:ext uri="{FF2B5EF4-FFF2-40B4-BE49-F238E27FC236}">
              <a16:creationId xmlns:a16="http://schemas.microsoft.com/office/drawing/2014/main" id="{C187CF95-E79D-1A4C-B0B9-DFD14A298A6B}"/>
            </a:ext>
          </a:extLst>
        </xdr:cNvPr>
        <xdr:cNvSpPr/>
      </xdr:nvSpPr>
      <xdr:spPr>
        <a:xfrm rot="16200000">
          <a:off x="3360532" y="4401930"/>
          <a:ext cx="3654840" cy="392429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723900</xdr:colOff>
      <xdr:row>15</xdr:row>
      <xdr:rowOff>52370</xdr:rowOff>
    </xdr:from>
    <xdr:to>
      <xdr:col>24</xdr:col>
      <xdr:colOff>493447</xdr:colOff>
      <xdr:row>34</xdr:row>
      <xdr:rowOff>1106470</xdr:rowOff>
    </xdr:to>
    <xdr:grpSp>
      <xdr:nvGrpSpPr>
        <xdr:cNvPr id="52" name="Group 51">
          <a:extLst>
            <a:ext uri="{FF2B5EF4-FFF2-40B4-BE49-F238E27FC236}">
              <a16:creationId xmlns:a16="http://schemas.microsoft.com/office/drawing/2014/main" id="{E89CBF0A-3883-51E5-4B75-6EA900F0E280}"/>
            </a:ext>
          </a:extLst>
        </xdr:cNvPr>
        <xdr:cNvGrpSpPr/>
      </xdr:nvGrpSpPr>
      <xdr:grpSpPr>
        <a:xfrm>
          <a:off x="7391400" y="3100370"/>
          <a:ext cx="9675547" cy="4914900"/>
          <a:chOff x="6075704" y="2923854"/>
          <a:chExt cx="9700837" cy="4846406"/>
        </a:xfrm>
      </xdr:grpSpPr>
      <xdr:sp macro="" textlink="">
        <xdr:nvSpPr>
          <xdr:cNvPr id="38" name="Rounded Rectangle 37">
            <a:extLst>
              <a:ext uri="{FF2B5EF4-FFF2-40B4-BE49-F238E27FC236}">
                <a16:creationId xmlns:a16="http://schemas.microsoft.com/office/drawing/2014/main" id="{303014F4-E4FC-4C4A-B056-AACB634C0AB7}"/>
              </a:ext>
            </a:extLst>
          </xdr:cNvPr>
          <xdr:cNvSpPr/>
        </xdr:nvSpPr>
        <xdr:spPr>
          <a:xfrm rot="16200000">
            <a:off x="7993780" y="3526657"/>
            <a:ext cx="2325527" cy="6161679"/>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ounded Rectangle 38">
            <a:extLst>
              <a:ext uri="{FF2B5EF4-FFF2-40B4-BE49-F238E27FC236}">
                <a16:creationId xmlns:a16="http://schemas.microsoft.com/office/drawing/2014/main" id="{1176E284-FEEC-3745-ABF5-F76DCA8EBBD8}"/>
              </a:ext>
            </a:extLst>
          </xdr:cNvPr>
          <xdr:cNvSpPr/>
        </xdr:nvSpPr>
        <xdr:spPr>
          <a:xfrm rot="16200000">
            <a:off x="11767910" y="3634630"/>
            <a:ext cx="4719406" cy="3297854"/>
          </a:xfrm>
          <a:prstGeom prst="roundRect">
            <a:avLst/>
          </a:prstGeom>
          <a:solidFill>
            <a:srgbClr val="7D3C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ounded Rectangle 40">
            <a:extLst>
              <a:ext uri="{FF2B5EF4-FFF2-40B4-BE49-F238E27FC236}">
                <a16:creationId xmlns:a16="http://schemas.microsoft.com/office/drawing/2014/main" id="{6226A450-C967-D241-96C7-5115821316AB}"/>
              </a:ext>
            </a:extLst>
          </xdr:cNvPr>
          <xdr:cNvSpPr/>
        </xdr:nvSpPr>
        <xdr:spPr>
          <a:xfrm rot="16200000">
            <a:off x="8347449" y="1355021"/>
            <a:ext cx="2216742" cy="5486913"/>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ounded Rectangle 41">
            <a:extLst>
              <a:ext uri="{FF2B5EF4-FFF2-40B4-BE49-F238E27FC236}">
                <a16:creationId xmlns:a16="http://schemas.microsoft.com/office/drawing/2014/main" id="{0CF192C9-FDD6-5D48-B48D-2EDD89032740}"/>
              </a:ext>
            </a:extLst>
          </xdr:cNvPr>
          <xdr:cNvSpPr/>
        </xdr:nvSpPr>
        <xdr:spPr>
          <a:xfrm rot="16200000">
            <a:off x="8039609" y="3572485"/>
            <a:ext cx="2233866" cy="6161671"/>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5338E059-C2BF-6E48-BA1A-DC952FD6DB2D}"/>
              </a:ext>
            </a:extLst>
          </xdr:cNvPr>
          <xdr:cNvSpPr/>
        </xdr:nvSpPr>
        <xdr:spPr>
          <a:xfrm rot="16200000">
            <a:off x="11854669" y="3724994"/>
            <a:ext cx="4545884" cy="3297860"/>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5" name="Chart 44">
            <a:extLst>
              <a:ext uri="{FF2B5EF4-FFF2-40B4-BE49-F238E27FC236}">
                <a16:creationId xmlns:a16="http://schemas.microsoft.com/office/drawing/2014/main" id="{38C9DF07-B85B-8744-A0DE-04084C539B1D}"/>
              </a:ext>
            </a:extLst>
          </xdr:cNvPr>
          <xdr:cNvGraphicFramePr>
            <a:graphicFrameLocks/>
          </xdr:cNvGraphicFramePr>
        </xdr:nvGraphicFramePr>
        <xdr:xfrm>
          <a:off x="8736316" y="3037485"/>
          <a:ext cx="3156023" cy="210929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6" name="Chart 45">
            <a:extLst>
              <a:ext uri="{FF2B5EF4-FFF2-40B4-BE49-F238E27FC236}">
                <a16:creationId xmlns:a16="http://schemas.microsoft.com/office/drawing/2014/main" id="{6F4D5A62-907D-014F-87A8-70F4DEAE3C1F}"/>
              </a:ext>
            </a:extLst>
          </xdr:cNvPr>
          <xdr:cNvGraphicFramePr>
            <a:graphicFrameLocks/>
          </xdr:cNvGraphicFramePr>
        </xdr:nvGraphicFramePr>
        <xdr:xfrm>
          <a:off x="6209669" y="5707300"/>
          <a:ext cx="3430570" cy="1986052"/>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20</xdr:col>
      <xdr:colOff>508000</xdr:colOff>
      <xdr:row>25</xdr:row>
      <xdr:rowOff>12160</xdr:rowOff>
    </xdr:from>
    <xdr:to>
      <xdr:col>24</xdr:col>
      <xdr:colOff>508000</xdr:colOff>
      <xdr:row>35</xdr:row>
      <xdr:rowOff>0</xdr:rowOff>
    </xdr:to>
    <xdr:grpSp>
      <xdr:nvGrpSpPr>
        <xdr:cNvPr id="47" name="Group 46">
          <a:extLst>
            <a:ext uri="{FF2B5EF4-FFF2-40B4-BE49-F238E27FC236}">
              <a16:creationId xmlns:a16="http://schemas.microsoft.com/office/drawing/2014/main" id="{3742F12D-1CE0-514F-9920-B0A2E6F8EF6B}"/>
            </a:ext>
          </a:extLst>
        </xdr:cNvPr>
        <xdr:cNvGrpSpPr/>
      </xdr:nvGrpSpPr>
      <xdr:grpSpPr>
        <a:xfrm>
          <a:off x="13779500" y="5092160"/>
          <a:ext cx="3302000" cy="3353340"/>
          <a:chOff x="5676900" y="2324100"/>
          <a:chExt cx="4572000" cy="2743200"/>
        </a:xfrm>
      </xdr:grpSpPr>
      <xdr:graphicFrame macro="">
        <xdr:nvGraphicFramePr>
          <xdr:cNvPr id="48" name="Chart 47">
            <a:extLst>
              <a:ext uri="{FF2B5EF4-FFF2-40B4-BE49-F238E27FC236}">
                <a16:creationId xmlns:a16="http://schemas.microsoft.com/office/drawing/2014/main" id="{47FDAE7F-B1DD-BB6B-3AF3-A386EA34ED03}"/>
              </a:ext>
            </a:extLst>
          </xdr:cNvPr>
          <xdr:cNvGraphicFramePr/>
        </xdr:nvGraphicFramePr>
        <xdr:xfrm>
          <a:off x="5676900" y="232410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9" name="TextBox 48">
            <a:extLst>
              <a:ext uri="{FF2B5EF4-FFF2-40B4-BE49-F238E27FC236}">
                <a16:creationId xmlns:a16="http://schemas.microsoft.com/office/drawing/2014/main" id="{6A5B7060-9224-9601-0B23-6F6393647243}"/>
              </a:ext>
            </a:extLst>
          </xdr:cNvPr>
          <xdr:cNvSpPr txBox="1"/>
        </xdr:nvSpPr>
        <xdr:spPr>
          <a:xfrm>
            <a:off x="6997700" y="3035300"/>
            <a:ext cx="1905000" cy="965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3.1/5</a:t>
            </a:r>
          </a:p>
        </xdr:txBody>
      </xdr:sp>
    </xdr:grpSp>
    <xdr:clientData/>
  </xdr:twoCellAnchor>
  <xdr:twoCellAnchor>
    <xdr:from>
      <xdr:col>3</xdr:col>
      <xdr:colOff>38100</xdr:colOff>
      <xdr:row>4</xdr:row>
      <xdr:rowOff>88900</xdr:rowOff>
    </xdr:from>
    <xdr:to>
      <xdr:col>11</xdr:col>
      <xdr:colOff>12700</xdr:colOff>
      <xdr:row>6</xdr:row>
      <xdr:rowOff>0</xdr:rowOff>
    </xdr:to>
    <xdr:sp macro="" textlink="">
      <xdr:nvSpPr>
        <xdr:cNvPr id="53" name="TextBox 52">
          <a:extLst>
            <a:ext uri="{FF2B5EF4-FFF2-40B4-BE49-F238E27FC236}">
              <a16:creationId xmlns:a16="http://schemas.microsoft.com/office/drawing/2014/main" id="{D20F21A9-DF25-9208-2683-BBBA7499AF1A}"/>
            </a:ext>
          </a:extLst>
        </xdr:cNvPr>
        <xdr:cNvSpPr txBox="1"/>
      </xdr:nvSpPr>
      <xdr:spPr>
        <a:xfrm>
          <a:off x="3441700" y="901700"/>
          <a:ext cx="4140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8F26C7"/>
              </a:solidFill>
              <a:latin typeface="AkayaKanadaka" panose="02010502080401010103" pitchFamily="2" charset="77"/>
              <a:cs typeface="AkayaKanadaka" panose="02010502080401010103" pitchFamily="2" charset="77"/>
            </a:rPr>
            <a:t>Caffeine</a:t>
          </a:r>
          <a:r>
            <a:rPr lang="en-US" sz="2000" b="1">
              <a:solidFill>
                <a:srgbClr val="355BD7"/>
              </a:solidFill>
              <a:latin typeface="AkayaKanadaka" panose="02010502080401010103" pitchFamily="2" charset="77"/>
              <a:cs typeface="AkayaKanadaka" panose="02010502080401010103" pitchFamily="2" charset="77"/>
            </a:rPr>
            <a:t> Rush Hour</a:t>
          </a:r>
        </a:p>
      </xdr:txBody>
    </xdr:sp>
    <xdr:clientData/>
  </xdr:twoCellAnchor>
  <xdr:twoCellAnchor>
    <xdr:from>
      <xdr:col>14</xdr:col>
      <xdr:colOff>190500</xdr:colOff>
      <xdr:row>16</xdr:row>
      <xdr:rowOff>76200</xdr:rowOff>
    </xdr:from>
    <xdr:to>
      <xdr:col>17</xdr:col>
      <xdr:colOff>76200</xdr:colOff>
      <xdr:row>26</xdr:row>
      <xdr:rowOff>12700</xdr:rowOff>
    </xdr:to>
    <xdr:sp macro="" textlink="">
      <xdr:nvSpPr>
        <xdr:cNvPr id="54" name="TextBox 53">
          <a:extLst>
            <a:ext uri="{FF2B5EF4-FFF2-40B4-BE49-F238E27FC236}">
              <a16:creationId xmlns:a16="http://schemas.microsoft.com/office/drawing/2014/main" id="{10968C42-86B7-D466-1EA8-D2E2D263E434}"/>
            </a:ext>
          </a:extLst>
        </xdr:cNvPr>
        <xdr:cNvSpPr txBox="1"/>
      </xdr:nvSpPr>
      <xdr:spPr>
        <a:xfrm>
          <a:off x="8509000" y="3327400"/>
          <a:ext cx="2362200" cy="196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355BD7"/>
              </a:solidFill>
              <a:latin typeface="AkayaKanadaka" panose="02010502080401010103" pitchFamily="2" charset="77"/>
              <a:cs typeface="AkayaKanadaka" panose="02010502080401010103" pitchFamily="2" charset="77"/>
            </a:rPr>
            <a:t>Brewing Preferences: Where </a:t>
          </a:r>
          <a:r>
            <a:rPr lang="en-US" sz="2000" b="1">
              <a:solidFill>
                <a:srgbClr val="8F26C7"/>
              </a:solidFill>
              <a:latin typeface="AkayaKanadaka" panose="02010502080401010103" pitchFamily="2" charset="77"/>
              <a:cs typeface="AkayaKanadaka" panose="02010502080401010103" pitchFamily="2" charset="77"/>
            </a:rPr>
            <a:t>Coffee Meets </a:t>
          </a:r>
          <a:r>
            <a:rPr lang="en-US" sz="2000" b="1">
              <a:solidFill>
                <a:srgbClr val="355BD7"/>
              </a:solidFill>
              <a:latin typeface="AkayaKanadaka" panose="02010502080401010103" pitchFamily="2" charset="77"/>
              <a:cs typeface="AkayaKanadaka" panose="02010502080401010103" pitchFamily="2" charset="77"/>
            </a:rPr>
            <a:t>Convenience</a:t>
          </a:r>
        </a:p>
      </xdr:txBody>
    </xdr:sp>
    <xdr:clientData/>
  </xdr:twoCellAnchor>
  <xdr:twoCellAnchor>
    <xdr:from>
      <xdr:col>17</xdr:col>
      <xdr:colOff>393700</xdr:colOff>
      <xdr:row>30</xdr:row>
      <xdr:rowOff>12700</xdr:rowOff>
    </xdr:from>
    <xdr:to>
      <xdr:col>19</xdr:col>
      <xdr:colOff>812800</xdr:colOff>
      <xdr:row>34</xdr:row>
      <xdr:rowOff>812800</xdr:rowOff>
    </xdr:to>
    <xdr:sp macro="" textlink="">
      <xdr:nvSpPr>
        <xdr:cNvPr id="55" name="TextBox 54">
          <a:extLst>
            <a:ext uri="{FF2B5EF4-FFF2-40B4-BE49-F238E27FC236}">
              <a16:creationId xmlns:a16="http://schemas.microsoft.com/office/drawing/2014/main" id="{1516CD05-6930-1F0A-FB5F-869C105BCAFF}"/>
            </a:ext>
          </a:extLst>
        </xdr:cNvPr>
        <xdr:cNvSpPr txBox="1"/>
      </xdr:nvSpPr>
      <xdr:spPr>
        <a:xfrm>
          <a:off x="11188700" y="6108700"/>
          <a:ext cx="2070100" cy="161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355BD7"/>
              </a:solidFill>
              <a:latin typeface="AkayaKanadaka" panose="02010502080401010103" pitchFamily="2" charset="77"/>
              <a:cs typeface="AkayaKanadaka" panose="02010502080401010103" pitchFamily="2" charset="77"/>
            </a:rPr>
            <a:t>The Coffee Crowd: Who’s </a:t>
          </a:r>
          <a:r>
            <a:rPr lang="en-US" sz="2000">
              <a:solidFill>
                <a:srgbClr val="8F26C7"/>
              </a:solidFill>
              <a:latin typeface="AkayaKanadaka" panose="02010502080401010103" pitchFamily="2" charset="77"/>
              <a:cs typeface="AkayaKanadaka" panose="02010502080401010103" pitchFamily="2" charset="77"/>
            </a:rPr>
            <a:t>Sipping </a:t>
          </a:r>
          <a:r>
            <a:rPr lang="en-US" sz="2000">
              <a:solidFill>
                <a:srgbClr val="355BD7"/>
              </a:solidFill>
              <a:latin typeface="AkayaKanadaka" panose="02010502080401010103" pitchFamily="2" charset="77"/>
              <a:cs typeface="AkayaKanadaka" panose="02010502080401010103" pitchFamily="2" charset="77"/>
            </a:rPr>
            <a:t>What?</a:t>
          </a:r>
        </a:p>
      </xdr:txBody>
    </xdr:sp>
    <xdr:clientData/>
  </xdr:twoCellAnchor>
  <xdr:twoCellAnchor>
    <xdr:from>
      <xdr:col>2</xdr:col>
      <xdr:colOff>546100</xdr:colOff>
      <xdr:row>22</xdr:row>
      <xdr:rowOff>139700</xdr:rowOff>
    </xdr:from>
    <xdr:to>
      <xdr:col>12</xdr:col>
      <xdr:colOff>406400</xdr:colOff>
      <xdr:row>27</xdr:row>
      <xdr:rowOff>63500</xdr:rowOff>
    </xdr:to>
    <xdr:sp macro="" textlink="">
      <xdr:nvSpPr>
        <xdr:cNvPr id="56" name="TextBox 55">
          <a:extLst>
            <a:ext uri="{FF2B5EF4-FFF2-40B4-BE49-F238E27FC236}">
              <a16:creationId xmlns:a16="http://schemas.microsoft.com/office/drawing/2014/main" id="{D161456E-370D-DF3C-F60A-3A7B7AD6E634}"/>
            </a:ext>
          </a:extLst>
        </xdr:cNvPr>
        <xdr:cNvSpPr txBox="1"/>
      </xdr:nvSpPr>
      <xdr:spPr>
        <a:xfrm>
          <a:off x="3124200" y="4610100"/>
          <a:ext cx="3949700" cy="939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355BD7"/>
              </a:solidFill>
              <a:latin typeface="AkayaKanadaka" panose="02010502080401010103" pitchFamily="2" charset="77"/>
              <a:cs typeface="AkayaKanadaka" panose="02010502080401010103" pitchFamily="2" charset="77"/>
            </a:rPr>
            <a:t>Coffee Cravings Across </a:t>
          </a:r>
          <a:r>
            <a:rPr lang="en-US" sz="2000" b="1">
              <a:solidFill>
                <a:srgbClr val="8F26C7"/>
              </a:solidFill>
              <a:latin typeface="AkayaKanadaka" panose="02010502080401010103" pitchFamily="2" charset="77"/>
              <a:cs typeface="AkayaKanadaka" panose="02010502080401010103" pitchFamily="2" charset="77"/>
            </a:rPr>
            <a:t>America</a:t>
          </a:r>
        </a:p>
      </xdr:txBody>
    </xdr:sp>
    <xdr:clientData/>
  </xdr:twoCellAnchor>
  <xdr:twoCellAnchor>
    <xdr:from>
      <xdr:col>3</xdr:col>
      <xdr:colOff>25400</xdr:colOff>
      <xdr:row>25</xdr:row>
      <xdr:rowOff>88900</xdr:rowOff>
    </xdr:from>
    <xdr:to>
      <xdr:col>12</xdr:col>
      <xdr:colOff>266700</xdr:colOff>
      <xdr:row>34</xdr:row>
      <xdr:rowOff>1158458</xdr:rowOff>
    </xdr:to>
    <mc:AlternateContent xmlns:mc="http://schemas.openxmlformats.org/markup-compatibility/2006">
      <mc:Choice xmlns:cx4="http://schemas.microsoft.com/office/drawing/2016/5/10/chartex" Requires="cx4">
        <xdr:graphicFrame macro="">
          <xdr:nvGraphicFramePr>
            <xdr:cNvPr id="44" name="Chart 43">
              <a:extLst>
                <a:ext uri="{FF2B5EF4-FFF2-40B4-BE49-F238E27FC236}">
                  <a16:creationId xmlns:a16="http://schemas.microsoft.com/office/drawing/2014/main" id="{E371894E-04CB-AF4E-8367-C736DCABBF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29000" y="5168900"/>
              <a:ext cx="3505200" cy="28983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330200</xdr:colOff>
      <xdr:row>5</xdr:row>
      <xdr:rowOff>190500</xdr:rowOff>
    </xdr:from>
    <xdr:to>
      <xdr:col>16</xdr:col>
      <xdr:colOff>368300</xdr:colOff>
      <xdr:row>12</xdr:row>
      <xdr:rowOff>12700</xdr:rowOff>
    </xdr:to>
    <xdr:sp macro="" textlink="">
      <xdr:nvSpPr>
        <xdr:cNvPr id="57" name="TextBox 56">
          <a:extLst>
            <a:ext uri="{FF2B5EF4-FFF2-40B4-BE49-F238E27FC236}">
              <a16:creationId xmlns:a16="http://schemas.microsoft.com/office/drawing/2014/main" id="{3233DC18-EB97-B90D-8C1C-080D780192FD}"/>
            </a:ext>
          </a:extLst>
        </xdr:cNvPr>
        <xdr:cNvSpPr txBox="1"/>
      </xdr:nvSpPr>
      <xdr:spPr>
        <a:xfrm>
          <a:off x="8648700" y="1206500"/>
          <a:ext cx="1689100" cy="1244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8F26C7"/>
              </a:solidFill>
              <a:latin typeface="AkayaKanadaka" panose="02010502080401010103" pitchFamily="2" charset="77"/>
              <a:cs typeface="AkayaKanadaka" panose="02010502080401010103" pitchFamily="2" charset="77"/>
            </a:rPr>
            <a:t>Unit Price </a:t>
          </a:r>
        </a:p>
        <a:p>
          <a:pPr algn="ctr"/>
          <a:r>
            <a:rPr lang="en-US" sz="1600" b="1">
              <a:solidFill>
                <a:srgbClr val="355BD7"/>
              </a:solidFill>
              <a:latin typeface="AkayaKanadaka" panose="02010502080401010103" pitchFamily="2" charset="77"/>
              <a:cs typeface="AkayaKanadaka" panose="02010502080401010103" pitchFamily="2" charset="77"/>
            </a:rPr>
            <a:t> 4.98</a:t>
          </a:r>
        </a:p>
        <a:p>
          <a:pPr algn="ctr"/>
          <a:r>
            <a:rPr lang="en-US" sz="1600" b="1">
              <a:solidFill>
                <a:srgbClr val="8F26C7"/>
              </a:solidFill>
              <a:latin typeface="AkayaKanadaka" panose="02010502080401010103" pitchFamily="2" charset="77"/>
              <a:cs typeface="AkayaKanadaka" panose="02010502080401010103" pitchFamily="2" charset="77"/>
            </a:rPr>
            <a:t>($)</a:t>
          </a:r>
          <a:br>
            <a:rPr lang="en-US" sz="1600"/>
          </a:br>
          <a:endParaRPr lang="en-US" sz="1600"/>
        </a:p>
      </xdr:txBody>
    </xdr:sp>
    <xdr:clientData/>
  </xdr:twoCellAnchor>
  <xdr:twoCellAnchor>
    <xdr:from>
      <xdr:col>18</xdr:col>
      <xdr:colOff>431800</xdr:colOff>
      <xdr:row>6</xdr:row>
      <xdr:rowOff>12700</xdr:rowOff>
    </xdr:from>
    <xdr:to>
      <xdr:col>20</xdr:col>
      <xdr:colOff>279400</xdr:colOff>
      <xdr:row>12</xdr:row>
      <xdr:rowOff>38100</xdr:rowOff>
    </xdr:to>
    <xdr:sp macro="" textlink="">
      <xdr:nvSpPr>
        <xdr:cNvPr id="59" name="TextBox 58">
          <a:extLst>
            <a:ext uri="{FF2B5EF4-FFF2-40B4-BE49-F238E27FC236}">
              <a16:creationId xmlns:a16="http://schemas.microsoft.com/office/drawing/2014/main" id="{DA15763B-7EA6-6F44-8097-653E9655225E}"/>
            </a:ext>
          </a:extLst>
        </xdr:cNvPr>
        <xdr:cNvSpPr txBox="1"/>
      </xdr:nvSpPr>
      <xdr:spPr>
        <a:xfrm>
          <a:off x="12052300" y="1231900"/>
          <a:ext cx="1498600" cy="1244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8F26C7"/>
              </a:solidFill>
              <a:latin typeface="AkayaKanadaka" panose="02010502080401010103" pitchFamily="2" charset="77"/>
              <a:cs typeface="AkayaKanadaka" panose="02010502080401010103" pitchFamily="2" charset="77"/>
            </a:rPr>
            <a:t>Total Sales</a:t>
          </a:r>
        </a:p>
        <a:p>
          <a:pPr algn="ctr"/>
          <a:r>
            <a:rPr lang="en-US" sz="1600" b="1">
              <a:solidFill>
                <a:srgbClr val="355BD7"/>
              </a:solidFill>
              <a:latin typeface="AkayaKanadaka" panose="02010502080401010103" pitchFamily="2" charset="77"/>
              <a:cs typeface="AkayaKanadaka" panose="02010502080401010103" pitchFamily="2" charset="77"/>
            </a:rPr>
            <a:t> 1000</a:t>
          </a:r>
        </a:p>
        <a:p>
          <a:pPr algn="ctr"/>
          <a:r>
            <a:rPr lang="en-US" sz="1600" b="1">
              <a:solidFill>
                <a:srgbClr val="8F26C7"/>
              </a:solidFill>
              <a:latin typeface="AkayaKanadaka" panose="02010502080401010103" pitchFamily="2" charset="77"/>
              <a:cs typeface="AkayaKanadaka" panose="02010502080401010103" pitchFamily="2" charset="77"/>
            </a:rPr>
            <a:t>Orders</a:t>
          </a:r>
          <a:br>
            <a:rPr lang="en-US" sz="1600"/>
          </a:br>
          <a:endParaRPr lang="en-US" sz="1600"/>
        </a:p>
      </xdr:txBody>
    </xdr:sp>
    <xdr:clientData/>
  </xdr:twoCellAnchor>
  <xdr:twoCellAnchor>
    <xdr:from>
      <xdr:col>22</xdr:col>
      <xdr:colOff>419100</xdr:colOff>
      <xdr:row>6</xdr:row>
      <xdr:rowOff>0</xdr:rowOff>
    </xdr:from>
    <xdr:to>
      <xdr:col>24</xdr:col>
      <xdr:colOff>76200</xdr:colOff>
      <xdr:row>12</xdr:row>
      <xdr:rowOff>25400</xdr:rowOff>
    </xdr:to>
    <xdr:sp macro="" textlink="">
      <xdr:nvSpPr>
        <xdr:cNvPr id="60" name="TextBox 59">
          <a:extLst>
            <a:ext uri="{FF2B5EF4-FFF2-40B4-BE49-F238E27FC236}">
              <a16:creationId xmlns:a16="http://schemas.microsoft.com/office/drawing/2014/main" id="{5BBC1F24-8C93-AA45-A2CF-E093503EB98E}"/>
            </a:ext>
          </a:extLst>
        </xdr:cNvPr>
        <xdr:cNvSpPr txBox="1"/>
      </xdr:nvSpPr>
      <xdr:spPr>
        <a:xfrm>
          <a:off x="15341600" y="1219200"/>
          <a:ext cx="1308100" cy="1244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8F26C7"/>
              </a:solidFill>
              <a:latin typeface="AkayaKanadaka" panose="02010502080401010103" pitchFamily="2" charset="77"/>
              <a:cs typeface="AkayaKanadaka" panose="02010502080401010103" pitchFamily="2" charset="77"/>
            </a:rPr>
            <a:t>Orders</a:t>
          </a:r>
        </a:p>
        <a:p>
          <a:pPr algn="ctr"/>
          <a:r>
            <a:rPr lang="en-US" sz="1600" b="1">
              <a:solidFill>
                <a:srgbClr val="355BD7"/>
              </a:solidFill>
              <a:latin typeface="AkayaKanadaka" panose="02010502080401010103" pitchFamily="2" charset="77"/>
              <a:cs typeface="AkayaKanadaka" panose="02010502080401010103" pitchFamily="2" charset="77"/>
            </a:rPr>
            <a:t> 3.07</a:t>
          </a:r>
        </a:p>
        <a:p>
          <a:pPr algn="ctr"/>
          <a:r>
            <a:rPr lang="en-US" sz="1600" b="1">
              <a:solidFill>
                <a:srgbClr val="8F26C7"/>
              </a:solidFill>
              <a:latin typeface="AkayaKanadaka" panose="02010502080401010103" pitchFamily="2" charset="77"/>
              <a:cs typeface="AkayaKanadaka" panose="02010502080401010103" pitchFamily="2" charset="77"/>
            </a:rPr>
            <a:t>Hour</a:t>
          </a:r>
          <a:br>
            <a:rPr lang="en-US" sz="1600"/>
          </a:br>
          <a:endParaRPr lang="en-US" sz="1600"/>
        </a:p>
      </xdr:txBody>
    </xdr:sp>
    <xdr:clientData/>
  </xdr:twoCellAnchor>
  <xdr:twoCellAnchor>
    <xdr:from>
      <xdr:col>21</xdr:col>
      <xdr:colOff>0</xdr:colOff>
      <xdr:row>17</xdr:row>
      <xdr:rowOff>38100</xdr:rowOff>
    </xdr:from>
    <xdr:to>
      <xdr:col>24</xdr:col>
      <xdr:colOff>190500</xdr:colOff>
      <xdr:row>24</xdr:row>
      <xdr:rowOff>88900</xdr:rowOff>
    </xdr:to>
    <xdr:sp macro="" textlink="">
      <xdr:nvSpPr>
        <xdr:cNvPr id="61" name="TextBox 60">
          <a:extLst>
            <a:ext uri="{FF2B5EF4-FFF2-40B4-BE49-F238E27FC236}">
              <a16:creationId xmlns:a16="http://schemas.microsoft.com/office/drawing/2014/main" id="{BE82CA07-BC9B-ED77-0F8C-9EF7E47023FF}"/>
            </a:ext>
          </a:extLst>
        </xdr:cNvPr>
        <xdr:cNvSpPr txBox="1"/>
      </xdr:nvSpPr>
      <xdr:spPr>
        <a:xfrm>
          <a:off x="14097000" y="3492500"/>
          <a:ext cx="2667000" cy="147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355BD7"/>
              </a:solidFill>
              <a:latin typeface="AkayaKanadaka" panose="02010502080401010103" pitchFamily="2" charset="77"/>
              <a:cs typeface="AkayaKanadaka" panose="02010502080401010103" pitchFamily="2" charset="77"/>
            </a:rPr>
            <a:t>Espresso Yourself: Customer </a:t>
          </a:r>
          <a:r>
            <a:rPr lang="en-US" sz="2000" b="1">
              <a:solidFill>
                <a:srgbClr val="8F26C7"/>
              </a:solidFill>
              <a:latin typeface="AkayaKanadaka" panose="02010502080401010103" pitchFamily="2" charset="77"/>
              <a:cs typeface="AkayaKanadaka" panose="02010502080401010103" pitchFamily="2" charset="77"/>
            </a:rPr>
            <a:t>Happiness </a:t>
          </a:r>
          <a:r>
            <a:rPr lang="en-US" sz="2000" b="1">
              <a:solidFill>
                <a:srgbClr val="355BD7"/>
              </a:solidFill>
              <a:latin typeface="AkayaKanadaka" panose="02010502080401010103" pitchFamily="2" charset="77"/>
              <a:cs typeface="AkayaKanadaka" panose="02010502080401010103" pitchFamily="2" charset="77"/>
            </a:rPr>
            <a:t>Meter</a:t>
          </a:r>
        </a:p>
      </xdr:txBody>
    </xdr:sp>
    <xdr:clientData/>
  </xdr:twoCellAnchor>
  <xdr:twoCellAnchor editAs="oneCell">
    <xdr:from>
      <xdr:col>0</xdr:col>
      <xdr:colOff>152400</xdr:colOff>
      <xdr:row>5</xdr:row>
      <xdr:rowOff>114300</xdr:rowOff>
    </xdr:from>
    <xdr:to>
      <xdr:col>2</xdr:col>
      <xdr:colOff>203200</xdr:colOff>
      <xdr:row>9</xdr:row>
      <xdr:rowOff>25400</xdr:rowOff>
    </xdr:to>
    <mc:AlternateContent xmlns:mc="http://schemas.openxmlformats.org/markup-compatibility/2006" xmlns:a14="http://schemas.microsoft.com/office/drawing/2010/main">
      <mc:Choice Requires="a14">
        <xdr:graphicFrame macro="">
          <xdr:nvGraphicFramePr>
            <xdr:cNvPr id="62" name="Customer Type">
              <a:extLst>
                <a:ext uri="{FF2B5EF4-FFF2-40B4-BE49-F238E27FC236}">
                  <a16:creationId xmlns:a16="http://schemas.microsoft.com/office/drawing/2014/main" id="{67DBA0F6-0935-3DBD-06AD-92D7A39423C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52400" y="1130300"/>
              <a:ext cx="26289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10</xdr:row>
      <xdr:rowOff>0</xdr:rowOff>
    </xdr:from>
    <xdr:to>
      <xdr:col>2</xdr:col>
      <xdr:colOff>177800</xdr:colOff>
      <xdr:row>13</xdr:row>
      <xdr:rowOff>76200</xdr:rowOff>
    </xdr:to>
    <mc:AlternateContent xmlns:mc="http://schemas.openxmlformats.org/markup-compatibility/2006" xmlns:a14="http://schemas.microsoft.com/office/drawing/2010/main">
      <mc:Choice Requires="a14">
        <xdr:graphicFrame macro="">
          <xdr:nvGraphicFramePr>
            <xdr:cNvPr id="64" name="Sales Channel">
              <a:extLst>
                <a:ext uri="{FF2B5EF4-FFF2-40B4-BE49-F238E27FC236}">
                  <a16:creationId xmlns:a16="http://schemas.microsoft.com/office/drawing/2014/main" id="{7393683D-4CFB-7933-9B28-159D0A874D75}"/>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7800" y="2032000"/>
              <a:ext cx="25781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14</xdr:row>
      <xdr:rowOff>63500</xdr:rowOff>
    </xdr:from>
    <xdr:to>
      <xdr:col>2</xdr:col>
      <xdr:colOff>50800</xdr:colOff>
      <xdr:row>20</xdr:row>
      <xdr:rowOff>139700</xdr:rowOff>
    </xdr:to>
    <mc:AlternateContent xmlns:mc="http://schemas.openxmlformats.org/markup-compatibility/2006" xmlns:a14="http://schemas.microsoft.com/office/drawing/2010/main">
      <mc:Choice Requires="a14">
        <xdr:graphicFrame macro="">
          <xdr:nvGraphicFramePr>
            <xdr:cNvPr id="65" name="Workday">
              <a:extLst>
                <a:ext uri="{FF2B5EF4-FFF2-40B4-BE49-F238E27FC236}">
                  <a16:creationId xmlns:a16="http://schemas.microsoft.com/office/drawing/2014/main" id="{D3D6BD29-E3EE-BDE1-1F4A-0665C9BC346F}"/>
                </a:ext>
              </a:extLst>
            </xdr:cNvPr>
            <xdr:cNvGraphicFramePr/>
          </xdr:nvGraphicFramePr>
          <xdr:xfrm>
            <a:off x="0" y="0"/>
            <a:ext cx="0" cy="0"/>
          </xdr:xfrm>
          <a:graphic>
            <a:graphicData uri="http://schemas.microsoft.com/office/drawing/2010/slicer">
              <sle:slicer xmlns:sle="http://schemas.microsoft.com/office/drawing/2010/slicer" name="Workday"/>
            </a:graphicData>
          </a:graphic>
        </xdr:graphicFrame>
      </mc:Choice>
      <mc:Fallback xmlns="">
        <xdr:sp macro="" textlink="">
          <xdr:nvSpPr>
            <xdr:cNvPr id="0" name=""/>
            <xdr:cNvSpPr>
              <a:spLocks noTextEdit="1"/>
            </xdr:cNvSpPr>
          </xdr:nvSpPr>
          <xdr:spPr>
            <a:xfrm>
              <a:off x="177800" y="2908300"/>
              <a:ext cx="24511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21</xdr:row>
      <xdr:rowOff>127000</xdr:rowOff>
    </xdr:from>
    <xdr:to>
      <xdr:col>2</xdr:col>
      <xdr:colOff>25400</xdr:colOff>
      <xdr:row>26</xdr:row>
      <xdr:rowOff>139700</xdr:rowOff>
    </xdr:to>
    <mc:AlternateContent xmlns:mc="http://schemas.openxmlformats.org/markup-compatibility/2006" xmlns:a14="http://schemas.microsoft.com/office/drawing/2010/main">
      <mc:Choice Requires="a14">
        <xdr:graphicFrame macro="">
          <xdr:nvGraphicFramePr>
            <xdr:cNvPr id="66" name="State">
              <a:extLst>
                <a:ext uri="{FF2B5EF4-FFF2-40B4-BE49-F238E27FC236}">
                  <a16:creationId xmlns:a16="http://schemas.microsoft.com/office/drawing/2014/main" id="{D4D19B05-352B-FA92-746B-CEDC48FEC50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500" y="4394200"/>
              <a:ext cx="24130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27</xdr:row>
      <xdr:rowOff>114300</xdr:rowOff>
    </xdr:from>
    <xdr:to>
      <xdr:col>1</xdr:col>
      <xdr:colOff>1739900</xdr:colOff>
      <xdr:row>33</xdr:row>
      <xdr:rowOff>190500</xdr:rowOff>
    </xdr:to>
    <mc:AlternateContent xmlns:mc="http://schemas.openxmlformats.org/markup-compatibility/2006" xmlns:a14="http://schemas.microsoft.com/office/drawing/2010/main">
      <mc:Choice Requires="a14">
        <xdr:graphicFrame macro="">
          <xdr:nvGraphicFramePr>
            <xdr:cNvPr id="67" name="Coffee Type">
              <a:extLst>
                <a:ext uri="{FF2B5EF4-FFF2-40B4-BE49-F238E27FC236}">
                  <a16:creationId xmlns:a16="http://schemas.microsoft.com/office/drawing/2014/main" id="{95DBB48F-CEC4-E4C2-839F-A07E38AA8D25}"/>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77800" y="5600700"/>
              <a:ext cx="23876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34</xdr:row>
      <xdr:rowOff>152400</xdr:rowOff>
    </xdr:from>
    <xdr:to>
      <xdr:col>1</xdr:col>
      <xdr:colOff>1651000</xdr:colOff>
      <xdr:row>34</xdr:row>
      <xdr:rowOff>1168400</xdr:rowOff>
    </xdr:to>
    <mc:AlternateContent xmlns:mc="http://schemas.openxmlformats.org/markup-compatibility/2006" xmlns:a14="http://schemas.microsoft.com/office/drawing/2010/main">
      <mc:Choice Requires="a14">
        <xdr:graphicFrame macro="">
          <xdr:nvGraphicFramePr>
            <xdr:cNvPr id="68" name="Order Rating">
              <a:extLst>
                <a:ext uri="{FF2B5EF4-FFF2-40B4-BE49-F238E27FC236}">
                  <a16:creationId xmlns:a16="http://schemas.microsoft.com/office/drawing/2014/main" id="{BBD4077C-2F0C-8CCB-7483-AD41E5B2DFE4}"/>
                </a:ext>
              </a:extLst>
            </xdr:cNvPr>
            <xdr:cNvGraphicFramePr/>
          </xdr:nvGraphicFramePr>
          <xdr:xfrm>
            <a:off x="0" y="0"/>
            <a:ext cx="0" cy="0"/>
          </xdr:xfrm>
          <a:graphic>
            <a:graphicData uri="http://schemas.microsoft.com/office/drawing/2010/slicer">
              <sle:slicer xmlns:sle="http://schemas.microsoft.com/office/drawing/2010/slicer" name="Order Rating"/>
            </a:graphicData>
          </a:graphic>
        </xdr:graphicFrame>
      </mc:Choice>
      <mc:Fallback xmlns="">
        <xdr:sp macro="" textlink="">
          <xdr:nvSpPr>
            <xdr:cNvPr id="0" name=""/>
            <xdr:cNvSpPr>
              <a:spLocks noTextEdit="1"/>
            </xdr:cNvSpPr>
          </xdr:nvSpPr>
          <xdr:spPr>
            <a:xfrm>
              <a:off x="228600" y="7061200"/>
              <a:ext cx="22479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xdr:colOff>
      <xdr:row>9</xdr:row>
      <xdr:rowOff>152400</xdr:rowOff>
    </xdr:from>
    <xdr:to>
      <xdr:col>13</xdr:col>
      <xdr:colOff>622300</xdr:colOff>
      <xdr:row>20</xdr:row>
      <xdr:rowOff>165100</xdr:rowOff>
    </xdr:to>
    <xdr:pic>
      <xdr:nvPicPr>
        <xdr:cNvPr id="70" name="Picture 69">
          <a:extLst>
            <a:ext uri="{FF2B5EF4-FFF2-40B4-BE49-F238E27FC236}">
              <a16:creationId xmlns:a16="http://schemas.microsoft.com/office/drawing/2014/main" id="{A28D21A3-7E13-06D4-5C98-A088519309F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867400" y="1981200"/>
          <a:ext cx="2247900" cy="2247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imransinha/Documents/Semester%203/ST/Lec%203/coffee_dashboard_Simran%20Sinha%20(Lec%20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 Sinha" refreshedDate="45690.645428819444" createdVersion="8" refreshedVersion="8" minRefreshableVersion="3" recordCount="1000" xr:uid="{09767042-F872-414C-8B30-93DF18C3615D}">
  <cacheSource type="worksheet">
    <worksheetSource name="Coffee_Sales_Dataset" r:id="rId2"/>
  </cacheSource>
  <cacheFields count="14">
    <cacheField name="Date" numFmtId="22">
      <sharedItems containsSemiMixedTypes="0" containsNonDate="0" containsDate="1" containsString="0" minDate="2024-12-15T08:09:00" maxDate="2024-12-30T17:57:00"/>
    </cacheField>
    <cacheField name="Workday" numFmtId="22">
      <sharedItems count="7">
        <s v="Sun"/>
        <s v="Fri"/>
        <s v="Thu"/>
        <s v="Wed"/>
        <s v="Mon"/>
        <s v="Tue"/>
        <s v="Sat"/>
      </sharedItems>
    </cacheField>
    <cacheField name="Hour" numFmtId="0">
      <sharedItems containsSemiMixedTypes="0" containsString="0" containsNumber="1" containsInteger="1" minValue="8" maxValue="17" count="10">
        <n v="17"/>
        <n v="10"/>
        <n v="11"/>
        <n v="15"/>
        <n v="8"/>
        <n v="9"/>
        <n v="12"/>
        <n v="16"/>
        <n v="13"/>
        <n v="14"/>
      </sharedItems>
    </cacheField>
    <cacheField name="State" numFmtId="0">
      <sharedItems count="5">
        <s v="New York"/>
        <s v="Texas"/>
        <s v="California"/>
        <s v="Illinois"/>
        <s v="Florida"/>
      </sharedItems>
    </cacheField>
    <cacheField name="Coffee Type" numFmtId="0">
      <sharedItems/>
    </cacheField>
    <cacheField name="Sales Channel" numFmtId="0">
      <sharedItems count="3">
        <s v="In-Store"/>
        <s v="Online"/>
        <s v="Mobile App"/>
      </sharedItems>
    </cacheField>
    <cacheField name="Price per Unit (USD)" numFmtId="0">
      <sharedItems containsSemiMixedTypes="0" containsString="0" containsNumber="1" minValue="3" maxValue="6.99"/>
    </cacheField>
    <cacheField name="Payment Method" numFmtId="0">
      <sharedItems/>
    </cacheField>
    <cacheField name="Promotion Applied" numFmtId="0">
      <sharedItems/>
    </cacheField>
    <cacheField name="Barista Name" numFmtId="0">
      <sharedItems/>
    </cacheField>
    <cacheField name="Customer Type" numFmtId="0">
      <sharedItems count="3">
        <s v="Tourist"/>
        <s v="New"/>
        <s v="Regular"/>
      </sharedItems>
    </cacheField>
    <cacheField name="Wait Time (Minutes)" numFmtId="0">
      <sharedItems containsSemiMixedTypes="0" containsString="0" containsNumber="1" containsInteger="1" minValue="2" maxValue="10"/>
    </cacheField>
    <cacheField name="Special Request" numFmtId="0">
      <sharedItems/>
    </cacheField>
    <cacheField name="Order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056308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 Sinha" refreshedDate="45690.732788773152" createdVersion="8" refreshedVersion="8" minRefreshableVersion="3" recordCount="1000" xr:uid="{095E5D25-49C7-3446-912E-873CD314468D}">
  <cacheSource type="worksheet">
    <worksheetSource name="Coffee_Sales_Dataset"/>
  </cacheSource>
  <cacheFields count="14">
    <cacheField name="Date" numFmtId="22">
      <sharedItems containsSemiMixedTypes="0" containsNonDate="0" containsDate="1" containsString="0" minDate="2024-12-15T08:09:00" maxDate="2024-12-30T17:57:00"/>
    </cacheField>
    <cacheField name="Workday" numFmtId="22">
      <sharedItems count="7">
        <s v="Sun"/>
        <s v="Fri"/>
        <s v="Thu"/>
        <s v="Wed"/>
        <s v="Mon"/>
        <s v="Tue"/>
        <s v="Sat"/>
      </sharedItems>
    </cacheField>
    <cacheField name="Hour" numFmtId="0">
      <sharedItems containsSemiMixedTypes="0" containsString="0" containsNumber="1" containsInteger="1" minValue="8" maxValue="17" count="10">
        <n v="17"/>
        <n v="10"/>
        <n v="11"/>
        <n v="15"/>
        <n v="8"/>
        <n v="9"/>
        <n v="12"/>
        <n v="16"/>
        <n v="13"/>
        <n v="14"/>
      </sharedItems>
    </cacheField>
    <cacheField name="State" numFmtId="0">
      <sharedItems count="5">
        <s v="New York"/>
        <s v="Texas"/>
        <s v="California"/>
        <s v="Illinois"/>
        <s v="Florida"/>
      </sharedItems>
    </cacheField>
    <cacheField name="Coffee Type" numFmtId="0">
      <sharedItems count="7">
        <s v="Iced Latte"/>
        <s v="Caramel Macchiato"/>
        <s v="Mocha"/>
        <s v="Flat White"/>
        <s v="Cappuccino"/>
        <s v="Americano"/>
        <s v="Espresso"/>
      </sharedItems>
    </cacheField>
    <cacheField name="Sales Channel" numFmtId="0">
      <sharedItems count="3">
        <s v="In-Store"/>
        <s v="Online"/>
        <s v="Mobile App"/>
      </sharedItems>
    </cacheField>
    <cacheField name="Price per Unit (USD)" numFmtId="0">
      <sharedItems containsSemiMixedTypes="0" containsString="0" containsNumber="1" minValue="3" maxValue="6.99"/>
    </cacheField>
    <cacheField name="Payment Method" numFmtId="0">
      <sharedItems/>
    </cacheField>
    <cacheField name="Promotion Applied" numFmtId="0">
      <sharedItems/>
    </cacheField>
    <cacheField name="Barista Name" numFmtId="0">
      <sharedItems/>
    </cacheField>
    <cacheField name="Customer Type" numFmtId="0">
      <sharedItems count="3">
        <s v="Tourist"/>
        <s v="New"/>
        <s v="Regular"/>
      </sharedItems>
    </cacheField>
    <cacheField name="Wait Time (Minutes)" numFmtId="0">
      <sharedItems containsSemiMixedTypes="0" containsString="0" containsNumber="1" containsInteger="1" minValue="2" maxValue="10"/>
    </cacheField>
    <cacheField name="Special Request" numFmtId="0">
      <sharedItems/>
    </cacheField>
    <cacheField name="Order Rating" numFmtId="0">
      <sharedItems containsSemiMixedTypes="0" containsString="0" containsNumber="1" containsInteger="1" minValue="1" maxValue="5" count="5">
        <n v="5"/>
        <n v="2"/>
        <n v="3"/>
        <n v="1"/>
        <n v="4"/>
      </sharedItems>
    </cacheField>
  </cacheFields>
  <extLst>
    <ext xmlns:x14="http://schemas.microsoft.com/office/spreadsheetml/2009/9/main" uri="{725AE2AE-9491-48be-B2B4-4EB974FC3084}">
      <x14:pivotCacheDefinition pivotCacheId="540340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12-29T17:48:00"/>
    <x v="0"/>
    <x v="0"/>
    <x v="0"/>
    <s v="Iced Latte"/>
    <x v="0"/>
    <n v="4.6399999999999997"/>
    <s v="Cash"/>
    <s v="No"/>
    <s v="Maria"/>
    <x v="0"/>
    <n v="9"/>
    <s v="Oat Milk"/>
    <n v="5"/>
  </r>
  <r>
    <d v="2024-12-27T10:12:00"/>
    <x v="1"/>
    <x v="1"/>
    <x v="1"/>
    <s v="Caramel Macchiato"/>
    <x v="1"/>
    <n v="4.16"/>
    <s v="Cash"/>
    <s v="Yes"/>
    <s v="Chris"/>
    <x v="0"/>
    <n v="6"/>
    <s v="Decaf"/>
    <n v="5"/>
  </r>
  <r>
    <d v="2024-12-26T11:01:00"/>
    <x v="2"/>
    <x v="2"/>
    <x v="2"/>
    <s v="Mocha"/>
    <x v="1"/>
    <n v="4.2"/>
    <s v="Mobile Pay"/>
    <s v="No"/>
    <s v="Alex"/>
    <x v="0"/>
    <n v="6"/>
    <s v="Decaf"/>
    <n v="2"/>
  </r>
  <r>
    <d v="2024-12-22T11:01:00"/>
    <x v="0"/>
    <x v="2"/>
    <x v="2"/>
    <s v="Caramel Macchiato"/>
    <x v="1"/>
    <n v="4.97"/>
    <s v="Credit Card"/>
    <s v="No"/>
    <s v="Taylor"/>
    <x v="1"/>
    <n v="8"/>
    <s v="Whipped Cream"/>
    <n v="3"/>
  </r>
  <r>
    <d v="2024-12-25T15:44:00"/>
    <x v="3"/>
    <x v="3"/>
    <x v="2"/>
    <s v="Flat White"/>
    <x v="2"/>
    <n v="5.93"/>
    <s v="Credit Card"/>
    <s v="No"/>
    <s v="Maria"/>
    <x v="0"/>
    <n v="2"/>
    <s v="Extra Shot"/>
    <n v="3"/>
  </r>
  <r>
    <d v="2024-12-22T10:22:00"/>
    <x v="0"/>
    <x v="1"/>
    <x v="1"/>
    <s v="Iced Latte"/>
    <x v="1"/>
    <n v="4.4400000000000004"/>
    <s v="Mobile Pay"/>
    <s v="No"/>
    <s v="Alex"/>
    <x v="1"/>
    <n v="6"/>
    <s v="Double Espresso"/>
    <n v="1"/>
  </r>
  <r>
    <d v="2024-12-23T10:48:00"/>
    <x v="4"/>
    <x v="1"/>
    <x v="2"/>
    <s v="Cappuccino"/>
    <x v="0"/>
    <n v="5.17"/>
    <s v="Cash"/>
    <s v="No"/>
    <s v="Chris"/>
    <x v="0"/>
    <n v="7"/>
    <s v="Almond Milk"/>
    <n v="5"/>
  </r>
  <r>
    <d v="2024-12-24T10:00:00"/>
    <x v="5"/>
    <x v="1"/>
    <x v="1"/>
    <s v="Cappuccino"/>
    <x v="1"/>
    <n v="4.49"/>
    <s v="Cash"/>
    <s v="No"/>
    <s v="Chris"/>
    <x v="2"/>
    <n v="3"/>
    <s v="Extra Shot"/>
    <n v="2"/>
  </r>
  <r>
    <d v="2024-12-23T11:50:00"/>
    <x v="4"/>
    <x v="2"/>
    <x v="3"/>
    <s v="Cappuccino"/>
    <x v="2"/>
    <n v="6.33"/>
    <s v="Mobile Pay"/>
    <s v="Yes"/>
    <s v="Jamie"/>
    <x v="1"/>
    <n v="3"/>
    <s v="Almond Milk"/>
    <n v="2"/>
  </r>
  <r>
    <d v="2024-12-29T15:22:00"/>
    <x v="0"/>
    <x v="3"/>
    <x v="4"/>
    <s v="Americano"/>
    <x v="1"/>
    <n v="3.56"/>
    <s v="Cash"/>
    <s v="No"/>
    <s v="Maria"/>
    <x v="0"/>
    <n v="6"/>
    <s v="Almond Milk"/>
    <n v="1"/>
  </r>
  <r>
    <d v="2024-12-18T10:44:00"/>
    <x v="3"/>
    <x v="1"/>
    <x v="1"/>
    <s v="Flat White"/>
    <x v="0"/>
    <n v="3.84"/>
    <s v="Credit Card"/>
    <s v="No"/>
    <s v="Jordan"/>
    <x v="2"/>
    <n v="3"/>
    <s v="Almond Milk"/>
    <n v="4"/>
  </r>
  <r>
    <d v="2024-12-27T08:12:00"/>
    <x v="1"/>
    <x v="4"/>
    <x v="2"/>
    <s v="Iced Latte"/>
    <x v="2"/>
    <n v="5.05"/>
    <s v="Credit Card"/>
    <s v="No"/>
    <s v="Alex"/>
    <x v="1"/>
    <n v="2"/>
    <s v="Almond Milk"/>
    <n v="3"/>
  </r>
  <r>
    <d v="2024-12-25T09:50:00"/>
    <x v="3"/>
    <x v="5"/>
    <x v="2"/>
    <s v="Cappuccino"/>
    <x v="0"/>
    <n v="5.35"/>
    <s v="Credit Card"/>
    <s v="Yes"/>
    <s v="Jordan"/>
    <x v="1"/>
    <n v="2"/>
    <s v="Almond Milk"/>
    <n v="2"/>
  </r>
  <r>
    <d v="2024-12-28T12:37:00"/>
    <x v="6"/>
    <x v="6"/>
    <x v="4"/>
    <s v="Flat White"/>
    <x v="0"/>
    <n v="6.42"/>
    <s v="Mobile Pay"/>
    <s v="Yes"/>
    <s v="Taylor"/>
    <x v="0"/>
    <n v="3"/>
    <s v="Almond Milk"/>
    <n v="5"/>
  </r>
  <r>
    <d v="2024-12-27T16:13:00"/>
    <x v="1"/>
    <x v="7"/>
    <x v="1"/>
    <s v="Flat White"/>
    <x v="0"/>
    <n v="6.61"/>
    <s v="Mobile Pay"/>
    <s v="Yes"/>
    <s v="Jordan"/>
    <x v="2"/>
    <n v="5"/>
    <s v="Double Espresso"/>
    <n v="4"/>
  </r>
  <r>
    <d v="2024-12-20T17:11:00"/>
    <x v="1"/>
    <x v="0"/>
    <x v="0"/>
    <s v="Americano"/>
    <x v="0"/>
    <n v="3.72"/>
    <s v="Cash"/>
    <s v="No"/>
    <s v="Jamie"/>
    <x v="2"/>
    <n v="10"/>
    <s v="Extra Shot"/>
    <n v="4"/>
  </r>
  <r>
    <d v="2024-12-16T13:07:00"/>
    <x v="4"/>
    <x v="8"/>
    <x v="0"/>
    <s v="Iced Latte"/>
    <x v="2"/>
    <n v="3.54"/>
    <s v="Cash"/>
    <s v="No"/>
    <s v="Taylor"/>
    <x v="0"/>
    <n v="2"/>
    <s v="Almond Milk"/>
    <n v="3"/>
  </r>
  <r>
    <d v="2024-12-22T14:18:00"/>
    <x v="0"/>
    <x v="9"/>
    <x v="0"/>
    <s v="Cappuccino"/>
    <x v="2"/>
    <n v="4.25"/>
    <s v="Cash"/>
    <s v="Yes"/>
    <s v="Taylor"/>
    <x v="1"/>
    <n v="6"/>
    <s v="Whipped Cream"/>
    <n v="4"/>
  </r>
  <r>
    <d v="2024-12-18T09:57:00"/>
    <x v="3"/>
    <x v="5"/>
    <x v="0"/>
    <s v="Americano"/>
    <x v="1"/>
    <n v="3.72"/>
    <s v="Mobile Pay"/>
    <s v="No"/>
    <s v="Jordan"/>
    <x v="2"/>
    <n v="8"/>
    <s v="Decaf"/>
    <n v="5"/>
  </r>
  <r>
    <d v="2024-12-25T09:07:00"/>
    <x v="3"/>
    <x v="5"/>
    <x v="1"/>
    <s v="Espresso"/>
    <x v="1"/>
    <n v="5.78"/>
    <s v="Credit Card"/>
    <s v="Yes"/>
    <s v="Alex"/>
    <x v="1"/>
    <n v="5"/>
    <s v="No Sugar"/>
    <n v="2"/>
  </r>
  <r>
    <d v="2024-12-24T14:07:00"/>
    <x v="5"/>
    <x v="9"/>
    <x v="1"/>
    <s v="Caramel Macchiato"/>
    <x v="1"/>
    <n v="5.9"/>
    <s v="Cash"/>
    <s v="No"/>
    <s v="Jordan"/>
    <x v="1"/>
    <n v="7"/>
    <s v="Decaf"/>
    <n v="5"/>
  </r>
  <r>
    <d v="2024-12-30T15:32:00"/>
    <x v="4"/>
    <x v="3"/>
    <x v="4"/>
    <s v="Mocha"/>
    <x v="1"/>
    <n v="3.43"/>
    <s v="Cash"/>
    <s v="No"/>
    <s v="Jamie"/>
    <x v="2"/>
    <n v="4"/>
    <s v="Almond Milk"/>
    <n v="1"/>
  </r>
  <r>
    <d v="2024-12-26T09:31:00"/>
    <x v="2"/>
    <x v="5"/>
    <x v="2"/>
    <s v="Mocha"/>
    <x v="1"/>
    <n v="5.42"/>
    <s v="Cash"/>
    <s v="Yes"/>
    <s v="Chris"/>
    <x v="0"/>
    <n v="3"/>
    <s v="Whipped Cream"/>
    <n v="1"/>
  </r>
  <r>
    <d v="2024-12-25T16:49:00"/>
    <x v="3"/>
    <x v="7"/>
    <x v="0"/>
    <s v="Caramel Macchiato"/>
    <x v="1"/>
    <n v="3.81"/>
    <s v="Mobile Pay"/>
    <s v="No"/>
    <s v="Jamie"/>
    <x v="0"/>
    <n v="6"/>
    <s v="Double Espresso"/>
    <n v="3"/>
  </r>
  <r>
    <d v="2024-12-27T16:34:00"/>
    <x v="1"/>
    <x v="7"/>
    <x v="2"/>
    <s v="Caramel Macchiato"/>
    <x v="0"/>
    <n v="6.96"/>
    <s v="Credit Card"/>
    <s v="No"/>
    <s v="Jamie"/>
    <x v="1"/>
    <n v="8"/>
    <s v="Decaf"/>
    <n v="4"/>
  </r>
  <r>
    <d v="2024-12-15T10:35:00"/>
    <x v="0"/>
    <x v="1"/>
    <x v="4"/>
    <s v="Americano"/>
    <x v="0"/>
    <n v="4.97"/>
    <s v="Credit Card"/>
    <s v="No"/>
    <s v="Jordan"/>
    <x v="1"/>
    <n v="9"/>
    <s v="Whipped Cream"/>
    <n v="1"/>
  </r>
  <r>
    <d v="2024-12-24T15:42:00"/>
    <x v="5"/>
    <x v="3"/>
    <x v="3"/>
    <s v="Americano"/>
    <x v="2"/>
    <n v="5.29"/>
    <s v="Cash"/>
    <s v="Yes"/>
    <s v="Taylor"/>
    <x v="2"/>
    <n v="8"/>
    <s v="No Sugar"/>
    <n v="4"/>
  </r>
  <r>
    <d v="2024-12-24T14:39:00"/>
    <x v="5"/>
    <x v="9"/>
    <x v="4"/>
    <s v="Caramel Macchiato"/>
    <x v="1"/>
    <n v="4.28"/>
    <s v="Credit Card"/>
    <s v="Yes"/>
    <s v="Maria"/>
    <x v="1"/>
    <n v="7"/>
    <s v="Whipped Cream"/>
    <n v="5"/>
  </r>
  <r>
    <d v="2024-12-15T13:24:00"/>
    <x v="0"/>
    <x v="8"/>
    <x v="2"/>
    <s v="Espresso"/>
    <x v="1"/>
    <n v="6.97"/>
    <s v="Cash"/>
    <s v="No"/>
    <s v="Alex"/>
    <x v="0"/>
    <n v="5"/>
    <s v="Extra Shot"/>
    <n v="2"/>
  </r>
  <r>
    <d v="2024-12-25T17:05:00"/>
    <x v="3"/>
    <x v="0"/>
    <x v="2"/>
    <s v="Caramel Macchiato"/>
    <x v="1"/>
    <n v="3.46"/>
    <s v="Credit Card"/>
    <s v="Yes"/>
    <s v="Taylor"/>
    <x v="1"/>
    <n v="2"/>
    <s v="Decaf"/>
    <n v="4"/>
  </r>
  <r>
    <d v="2024-12-24T14:17:00"/>
    <x v="5"/>
    <x v="9"/>
    <x v="2"/>
    <s v="Americano"/>
    <x v="1"/>
    <n v="5.35"/>
    <s v="Cash"/>
    <s v="No"/>
    <s v="Taylor"/>
    <x v="1"/>
    <n v="7"/>
    <s v="Double Espresso"/>
    <n v="1"/>
  </r>
  <r>
    <d v="2024-12-27T09:44:00"/>
    <x v="1"/>
    <x v="5"/>
    <x v="1"/>
    <s v="Flat White"/>
    <x v="1"/>
    <n v="5.01"/>
    <s v="Mobile Pay"/>
    <s v="No"/>
    <s v="Maria"/>
    <x v="0"/>
    <n v="6"/>
    <s v="No Sugar"/>
    <n v="4"/>
  </r>
  <r>
    <d v="2024-12-18T09:53:00"/>
    <x v="3"/>
    <x v="5"/>
    <x v="3"/>
    <s v="Mocha"/>
    <x v="1"/>
    <n v="4.0599999999999996"/>
    <s v="Cash"/>
    <s v="No"/>
    <s v="Maria"/>
    <x v="0"/>
    <n v="3"/>
    <s v="Oat Milk"/>
    <n v="5"/>
  </r>
  <r>
    <d v="2024-12-16T13:17:00"/>
    <x v="4"/>
    <x v="8"/>
    <x v="2"/>
    <s v="Cappuccino"/>
    <x v="2"/>
    <n v="4.9000000000000004"/>
    <s v="Credit Card"/>
    <s v="No"/>
    <s v="Alex"/>
    <x v="0"/>
    <n v="6"/>
    <s v="Double Espresso"/>
    <n v="3"/>
  </r>
  <r>
    <d v="2024-12-21T16:20:00"/>
    <x v="6"/>
    <x v="7"/>
    <x v="1"/>
    <s v="Espresso"/>
    <x v="1"/>
    <n v="4.01"/>
    <s v="Mobile Pay"/>
    <s v="No"/>
    <s v="Jordan"/>
    <x v="0"/>
    <n v="4"/>
    <s v="Almond Milk"/>
    <n v="5"/>
  </r>
  <r>
    <d v="2024-12-28T17:31:00"/>
    <x v="6"/>
    <x v="0"/>
    <x v="1"/>
    <s v="Americano"/>
    <x v="2"/>
    <n v="6.75"/>
    <s v="Cash"/>
    <s v="No"/>
    <s v="Taylor"/>
    <x v="0"/>
    <n v="2"/>
    <s v="Double Espresso"/>
    <n v="2"/>
  </r>
  <r>
    <d v="2024-12-20T10:15:00"/>
    <x v="1"/>
    <x v="1"/>
    <x v="1"/>
    <s v="Americano"/>
    <x v="2"/>
    <n v="6.06"/>
    <s v="Cash"/>
    <s v="No"/>
    <s v="Chris"/>
    <x v="2"/>
    <n v="5"/>
    <s v="Whipped Cream"/>
    <n v="4"/>
  </r>
  <r>
    <d v="2024-12-19T12:41:00"/>
    <x v="2"/>
    <x v="6"/>
    <x v="1"/>
    <s v="Flat White"/>
    <x v="2"/>
    <n v="5.4"/>
    <s v="Cash"/>
    <s v="Yes"/>
    <s v="Alex"/>
    <x v="2"/>
    <n v="5"/>
    <s v="Almond Milk"/>
    <n v="2"/>
  </r>
  <r>
    <d v="2024-12-27T12:29:00"/>
    <x v="1"/>
    <x v="6"/>
    <x v="0"/>
    <s v="Cappuccino"/>
    <x v="1"/>
    <n v="4.6900000000000004"/>
    <s v="Credit Card"/>
    <s v="Yes"/>
    <s v="Maria"/>
    <x v="1"/>
    <n v="4"/>
    <s v="Almond Milk"/>
    <n v="3"/>
  </r>
  <r>
    <d v="2024-12-27T12:42:00"/>
    <x v="1"/>
    <x v="6"/>
    <x v="3"/>
    <s v="Mocha"/>
    <x v="2"/>
    <n v="6.41"/>
    <s v="Mobile Pay"/>
    <s v="No"/>
    <s v="Alex"/>
    <x v="2"/>
    <n v="3"/>
    <s v="No Sugar"/>
    <n v="5"/>
  </r>
  <r>
    <d v="2024-12-19T09:57:00"/>
    <x v="2"/>
    <x v="5"/>
    <x v="0"/>
    <s v="Flat White"/>
    <x v="2"/>
    <n v="5.63"/>
    <s v="Credit Card"/>
    <s v="No"/>
    <s v="Jordan"/>
    <x v="2"/>
    <n v="5"/>
    <s v="Almond Milk"/>
    <n v="5"/>
  </r>
  <r>
    <d v="2024-12-26T09:33:00"/>
    <x v="2"/>
    <x v="5"/>
    <x v="3"/>
    <s v="Caramel Macchiato"/>
    <x v="2"/>
    <n v="4.01"/>
    <s v="Credit Card"/>
    <s v="Yes"/>
    <s v="Taylor"/>
    <x v="2"/>
    <n v="7"/>
    <s v="No Sugar"/>
    <n v="5"/>
  </r>
  <r>
    <d v="2024-12-26T11:59:00"/>
    <x v="2"/>
    <x v="2"/>
    <x v="0"/>
    <s v="Mocha"/>
    <x v="0"/>
    <n v="3.43"/>
    <s v="Credit Card"/>
    <s v="No"/>
    <s v="Jamie"/>
    <x v="1"/>
    <n v="6"/>
    <s v="Whipped Cream"/>
    <n v="5"/>
  </r>
  <r>
    <d v="2024-12-15T16:23:00"/>
    <x v="0"/>
    <x v="7"/>
    <x v="2"/>
    <s v="Flat White"/>
    <x v="2"/>
    <n v="4.7"/>
    <s v="Mobile Pay"/>
    <s v="Yes"/>
    <s v="Chris"/>
    <x v="2"/>
    <n v="7"/>
    <s v="Decaf"/>
    <n v="3"/>
  </r>
  <r>
    <d v="2024-12-28T08:41:00"/>
    <x v="6"/>
    <x v="4"/>
    <x v="3"/>
    <s v="Iced Latte"/>
    <x v="2"/>
    <n v="5.65"/>
    <s v="Credit Card"/>
    <s v="Yes"/>
    <s v="Chris"/>
    <x v="0"/>
    <n v="8"/>
    <s v="No Sugar"/>
    <n v="3"/>
  </r>
  <r>
    <d v="2024-12-29T09:34:00"/>
    <x v="0"/>
    <x v="5"/>
    <x v="1"/>
    <s v="Caramel Macchiato"/>
    <x v="1"/>
    <n v="4.55"/>
    <s v="Cash"/>
    <s v="No"/>
    <s v="Chris"/>
    <x v="2"/>
    <n v="5"/>
    <s v="No Sugar"/>
    <n v="2"/>
  </r>
  <r>
    <d v="2024-12-28T10:58:00"/>
    <x v="6"/>
    <x v="1"/>
    <x v="0"/>
    <s v="Americano"/>
    <x v="1"/>
    <n v="6.52"/>
    <s v="Mobile Pay"/>
    <s v="No"/>
    <s v="Alex"/>
    <x v="1"/>
    <n v="3"/>
    <s v="Whipped Cream"/>
    <n v="4"/>
  </r>
  <r>
    <d v="2024-12-22T14:59:00"/>
    <x v="0"/>
    <x v="9"/>
    <x v="4"/>
    <s v="Americano"/>
    <x v="1"/>
    <n v="6.51"/>
    <s v="Credit Card"/>
    <s v="Yes"/>
    <s v="Jordan"/>
    <x v="1"/>
    <n v="10"/>
    <s v="Almond Milk"/>
    <n v="3"/>
  </r>
  <r>
    <d v="2024-12-21T16:47:00"/>
    <x v="6"/>
    <x v="7"/>
    <x v="4"/>
    <s v="Espresso"/>
    <x v="2"/>
    <n v="3.11"/>
    <s v="Credit Card"/>
    <s v="Yes"/>
    <s v="Jordan"/>
    <x v="1"/>
    <n v="4"/>
    <s v="Almond Milk"/>
    <n v="4"/>
  </r>
  <r>
    <d v="2024-12-18T12:20:00"/>
    <x v="3"/>
    <x v="6"/>
    <x v="3"/>
    <s v="Iced Latte"/>
    <x v="0"/>
    <n v="3.63"/>
    <s v="Mobile Pay"/>
    <s v="Yes"/>
    <s v="Taylor"/>
    <x v="0"/>
    <n v="8"/>
    <s v="Whipped Cream"/>
    <n v="3"/>
  </r>
  <r>
    <d v="2024-12-22T10:16:00"/>
    <x v="0"/>
    <x v="1"/>
    <x v="1"/>
    <s v="Americano"/>
    <x v="2"/>
    <n v="6.31"/>
    <s v="Cash"/>
    <s v="Yes"/>
    <s v="Alex"/>
    <x v="1"/>
    <n v="7"/>
    <s v="Extra Shot"/>
    <n v="4"/>
  </r>
  <r>
    <d v="2024-12-29T17:14:00"/>
    <x v="0"/>
    <x v="0"/>
    <x v="2"/>
    <s v="Iced Latte"/>
    <x v="2"/>
    <n v="5.59"/>
    <s v="Mobile Pay"/>
    <s v="Yes"/>
    <s v="Alex"/>
    <x v="1"/>
    <n v="5"/>
    <s v="No Sugar"/>
    <n v="2"/>
  </r>
  <r>
    <d v="2024-12-15T17:27:00"/>
    <x v="0"/>
    <x v="0"/>
    <x v="3"/>
    <s v="Flat White"/>
    <x v="0"/>
    <n v="3.36"/>
    <s v="Cash"/>
    <s v="Yes"/>
    <s v="Taylor"/>
    <x v="2"/>
    <n v="2"/>
    <s v="Oat Milk"/>
    <n v="5"/>
  </r>
  <r>
    <d v="2024-12-21T15:52:00"/>
    <x v="6"/>
    <x v="3"/>
    <x v="0"/>
    <s v="Iced Latte"/>
    <x v="0"/>
    <n v="5.85"/>
    <s v="Credit Card"/>
    <s v="No"/>
    <s v="Chris"/>
    <x v="0"/>
    <n v="9"/>
    <s v="Decaf"/>
    <n v="2"/>
  </r>
  <r>
    <d v="2024-12-21T11:38:00"/>
    <x v="6"/>
    <x v="2"/>
    <x v="1"/>
    <s v="Caramel Macchiato"/>
    <x v="1"/>
    <n v="5.91"/>
    <s v="Credit Card"/>
    <s v="No"/>
    <s v="Maria"/>
    <x v="1"/>
    <n v="4"/>
    <s v="Almond Milk"/>
    <n v="3"/>
  </r>
  <r>
    <d v="2024-12-30T11:39:00"/>
    <x v="4"/>
    <x v="2"/>
    <x v="0"/>
    <s v="Mocha"/>
    <x v="1"/>
    <n v="5.33"/>
    <s v="Mobile Pay"/>
    <s v="No"/>
    <s v="Alex"/>
    <x v="2"/>
    <n v="9"/>
    <s v="Extra Shot"/>
    <n v="3"/>
  </r>
  <r>
    <d v="2024-12-30T14:43:00"/>
    <x v="4"/>
    <x v="9"/>
    <x v="1"/>
    <s v="Americano"/>
    <x v="1"/>
    <n v="5.83"/>
    <s v="Mobile Pay"/>
    <s v="No"/>
    <s v="Alex"/>
    <x v="2"/>
    <n v="10"/>
    <s v="Almond Milk"/>
    <n v="1"/>
  </r>
  <r>
    <d v="2024-12-20T11:30:00"/>
    <x v="1"/>
    <x v="2"/>
    <x v="4"/>
    <s v="Cappuccino"/>
    <x v="2"/>
    <n v="6.87"/>
    <s v="Mobile Pay"/>
    <s v="Yes"/>
    <s v="Alex"/>
    <x v="1"/>
    <n v="10"/>
    <s v="Double Espresso"/>
    <n v="4"/>
  </r>
  <r>
    <d v="2024-12-19T14:42:00"/>
    <x v="2"/>
    <x v="9"/>
    <x v="4"/>
    <s v="Mocha"/>
    <x v="2"/>
    <n v="3.16"/>
    <s v="Credit Card"/>
    <s v="No"/>
    <s v="Maria"/>
    <x v="0"/>
    <n v="9"/>
    <s v="No Sugar"/>
    <n v="4"/>
  </r>
  <r>
    <d v="2024-12-17T13:45:00"/>
    <x v="5"/>
    <x v="8"/>
    <x v="3"/>
    <s v="Espresso"/>
    <x v="0"/>
    <n v="4.04"/>
    <s v="Cash"/>
    <s v="Yes"/>
    <s v="Maria"/>
    <x v="1"/>
    <n v="6"/>
    <s v="Oat Milk"/>
    <n v="3"/>
  </r>
  <r>
    <d v="2024-12-29T12:57:00"/>
    <x v="0"/>
    <x v="6"/>
    <x v="4"/>
    <s v="Cappuccino"/>
    <x v="1"/>
    <n v="5.07"/>
    <s v="Cash"/>
    <s v="Yes"/>
    <s v="Chris"/>
    <x v="0"/>
    <n v="9"/>
    <s v="Whipped Cream"/>
    <n v="2"/>
  </r>
  <r>
    <d v="2024-12-23T15:03:00"/>
    <x v="4"/>
    <x v="3"/>
    <x v="1"/>
    <s v="Mocha"/>
    <x v="0"/>
    <n v="3.92"/>
    <s v="Credit Card"/>
    <s v="No"/>
    <s v="Chris"/>
    <x v="2"/>
    <n v="9"/>
    <s v="Decaf"/>
    <n v="1"/>
  </r>
  <r>
    <d v="2024-12-30T15:02:00"/>
    <x v="4"/>
    <x v="3"/>
    <x v="0"/>
    <s v="Flat White"/>
    <x v="2"/>
    <n v="5.24"/>
    <s v="Cash"/>
    <s v="No"/>
    <s v="Alex"/>
    <x v="0"/>
    <n v="4"/>
    <s v="Almond Milk"/>
    <n v="3"/>
  </r>
  <r>
    <d v="2024-12-16T12:11:00"/>
    <x v="4"/>
    <x v="6"/>
    <x v="1"/>
    <s v="Americano"/>
    <x v="2"/>
    <n v="6.29"/>
    <s v="Mobile Pay"/>
    <s v="Yes"/>
    <s v="Taylor"/>
    <x v="2"/>
    <n v="10"/>
    <s v="Whipped Cream"/>
    <n v="5"/>
  </r>
  <r>
    <d v="2024-12-17T09:15:00"/>
    <x v="5"/>
    <x v="5"/>
    <x v="0"/>
    <s v="Americano"/>
    <x v="0"/>
    <n v="6.55"/>
    <s v="Credit Card"/>
    <s v="No"/>
    <s v="Jordan"/>
    <x v="0"/>
    <n v="3"/>
    <s v="Decaf"/>
    <n v="3"/>
  </r>
  <r>
    <d v="2024-12-24T09:53:00"/>
    <x v="5"/>
    <x v="5"/>
    <x v="4"/>
    <s v="Mocha"/>
    <x v="0"/>
    <n v="3.32"/>
    <s v="Mobile Pay"/>
    <s v="No"/>
    <s v="Jamie"/>
    <x v="0"/>
    <n v="6"/>
    <s v="Double Espresso"/>
    <n v="1"/>
  </r>
  <r>
    <d v="2024-12-20T08:41:00"/>
    <x v="1"/>
    <x v="4"/>
    <x v="3"/>
    <s v="Espresso"/>
    <x v="1"/>
    <n v="6.79"/>
    <s v="Mobile Pay"/>
    <s v="Yes"/>
    <s v="Maria"/>
    <x v="2"/>
    <n v="6"/>
    <s v="No Sugar"/>
    <n v="1"/>
  </r>
  <r>
    <d v="2024-12-26T16:38:00"/>
    <x v="2"/>
    <x v="7"/>
    <x v="0"/>
    <s v="Iced Latte"/>
    <x v="1"/>
    <n v="4.0199999999999996"/>
    <s v="Credit Card"/>
    <s v="No"/>
    <s v="Alex"/>
    <x v="2"/>
    <n v="5"/>
    <s v="Extra Shot"/>
    <n v="4"/>
  </r>
  <r>
    <d v="2024-12-27T12:41:00"/>
    <x v="1"/>
    <x v="6"/>
    <x v="1"/>
    <s v="Iced Latte"/>
    <x v="1"/>
    <n v="4.96"/>
    <s v="Cash"/>
    <s v="No"/>
    <s v="Jordan"/>
    <x v="0"/>
    <n v="4"/>
    <s v="No Sugar"/>
    <n v="1"/>
  </r>
  <r>
    <d v="2024-12-28T16:12:00"/>
    <x v="6"/>
    <x v="7"/>
    <x v="0"/>
    <s v="Espresso"/>
    <x v="1"/>
    <n v="4.91"/>
    <s v="Mobile Pay"/>
    <s v="No"/>
    <s v="Alex"/>
    <x v="1"/>
    <n v="7"/>
    <s v="Double Espresso"/>
    <n v="2"/>
  </r>
  <r>
    <d v="2024-12-21T14:05:00"/>
    <x v="6"/>
    <x v="9"/>
    <x v="2"/>
    <s v="Cappuccino"/>
    <x v="1"/>
    <n v="6.89"/>
    <s v="Mobile Pay"/>
    <s v="Yes"/>
    <s v="Jordan"/>
    <x v="0"/>
    <n v="4"/>
    <s v="Decaf"/>
    <n v="5"/>
  </r>
  <r>
    <d v="2024-12-25T16:05:00"/>
    <x v="3"/>
    <x v="7"/>
    <x v="4"/>
    <s v="Espresso"/>
    <x v="1"/>
    <n v="3.32"/>
    <s v="Cash"/>
    <s v="No"/>
    <s v="Maria"/>
    <x v="2"/>
    <n v="6"/>
    <s v="Whipped Cream"/>
    <n v="2"/>
  </r>
  <r>
    <d v="2024-12-23T12:36:00"/>
    <x v="4"/>
    <x v="6"/>
    <x v="2"/>
    <s v="Cappuccino"/>
    <x v="0"/>
    <n v="6.67"/>
    <s v="Mobile Pay"/>
    <s v="Yes"/>
    <s v="Taylor"/>
    <x v="1"/>
    <n v="8"/>
    <s v="Almond Milk"/>
    <n v="4"/>
  </r>
  <r>
    <d v="2024-12-25T17:52:00"/>
    <x v="3"/>
    <x v="0"/>
    <x v="4"/>
    <s v="Flat White"/>
    <x v="1"/>
    <n v="5.34"/>
    <s v="Mobile Pay"/>
    <s v="Yes"/>
    <s v="Alex"/>
    <x v="0"/>
    <n v="9"/>
    <s v="Extra Shot"/>
    <n v="2"/>
  </r>
  <r>
    <d v="2024-12-28T08:05:00"/>
    <x v="6"/>
    <x v="4"/>
    <x v="0"/>
    <s v="Americano"/>
    <x v="1"/>
    <n v="4.26"/>
    <s v="Mobile Pay"/>
    <s v="No"/>
    <s v="Jordan"/>
    <x v="1"/>
    <n v="6"/>
    <s v="No Sugar"/>
    <n v="2"/>
  </r>
  <r>
    <d v="2024-12-18T09:47:00"/>
    <x v="3"/>
    <x v="5"/>
    <x v="3"/>
    <s v="Flat White"/>
    <x v="2"/>
    <n v="3.43"/>
    <s v="Mobile Pay"/>
    <s v="Yes"/>
    <s v="Alex"/>
    <x v="1"/>
    <n v="3"/>
    <s v="Almond Milk"/>
    <n v="2"/>
  </r>
  <r>
    <d v="2024-12-25T15:44:00"/>
    <x v="3"/>
    <x v="3"/>
    <x v="0"/>
    <s v="Caramel Macchiato"/>
    <x v="2"/>
    <n v="6.86"/>
    <s v="Mobile Pay"/>
    <s v="No"/>
    <s v="Chris"/>
    <x v="0"/>
    <n v="7"/>
    <s v="Oat Milk"/>
    <n v="4"/>
  </r>
  <r>
    <d v="2024-12-27T09:08:00"/>
    <x v="1"/>
    <x v="5"/>
    <x v="1"/>
    <s v="Iced Latte"/>
    <x v="0"/>
    <n v="3.45"/>
    <s v="Credit Card"/>
    <s v="Yes"/>
    <s v="Alex"/>
    <x v="2"/>
    <n v="9"/>
    <s v="Oat Milk"/>
    <n v="2"/>
  </r>
  <r>
    <d v="2024-12-25T14:53:00"/>
    <x v="3"/>
    <x v="9"/>
    <x v="3"/>
    <s v="Mocha"/>
    <x v="0"/>
    <n v="4.2"/>
    <s v="Cash"/>
    <s v="Yes"/>
    <s v="Jamie"/>
    <x v="1"/>
    <n v="2"/>
    <s v="Almond Milk"/>
    <n v="2"/>
  </r>
  <r>
    <d v="2024-12-29T15:31:00"/>
    <x v="0"/>
    <x v="3"/>
    <x v="0"/>
    <s v="Iced Latte"/>
    <x v="1"/>
    <n v="5.34"/>
    <s v="Credit Card"/>
    <s v="No"/>
    <s v="Taylor"/>
    <x v="1"/>
    <n v="2"/>
    <s v="No Sugar"/>
    <n v="1"/>
  </r>
  <r>
    <d v="2024-12-16T14:26:00"/>
    <x v="4"/>
    <x v="9"/>
    <x v="0"/>
    <s v="Americano"/>
    <x v="2"/>
    <n v="5.38"/>
    <s v="Mobile Pay"/>
    <s v="No"/>
    <s v="Alex"/>
    <x v="1"/>
    <n v="8"/>
    <s v="Decaf"/>
    <n v="5"/>
  </r>
  <r>
    <d v="2024-12-24T17:59:00"/>
    <x v="5"/>
    <x v="0"/>
    <x v="0"/>
    <s v="Mocha"/>
    <x v="2"/>
    <n v="3.24"/>
    <s v="Credit Card"/>
    <s v="No"/>
    <s v="Taylor"/>
    <x v="1"/>
    <n v="10"/>
    <s v="Almond Milk"/>
    <n v="3"/>
  </r>
  <r>
    <d v="2024-12-29T14:56:00"/>
    <x v="0"/>
    <x v="9"/>
    <x v="0"/>
    <s v="Iced Latte"/>
    <x v="1"/>
    <n v="5.49"/>
    <s v="Mobile Pay"/>
    <s v="No"/>
    <s v="Jamie"/>
    <x v="0"/>
    <n v="8"/>
    <s v="Almond Milk"/>
    <n v="2"/>
  </r>
  <r>
    <d v="2024-12-19T11:30:00"/>
    <x v="2"/>
    <x v="2"/>
    <x v="4"/>
    <s v="Espresso"/>
    <x v="0"/>
    <n v="5.03"/>
    <s v="Mobile Pay"/>
    <s v="No"/>
    <s v="Taylor"/>
    <x v="0"/>
    <n v="9"/>
    <s v="Extra Shot"/>
    <n v="3"/>
  </r>
  <r>
    <d v="2024-12-26T14:26:00"/>
    <x v="2"/>
    <x v="9"/>
    <x v="4"/>
    <s v="Caramel Macchiato"/>
    <x v="1"/>
    <n v="6.2"/>
    <s v="Credit Card"/>
    <s v="Yes"/>
    <s v="Chris"/>
    <x v="0"/>
    <n v="3"/>
    <s v="Oat Milk"/>
    <n v="4"/>
  </r>
  <r>
    <d v="2024-12-17T11:10:00"/>
    <x v="5"/>
    <x v="2"/>
    <x v="3"/>
    <s v="Espresso"/>
    <x v="0"/>
    <n v="6.17"/>
    <s v="Cash"/>
    <s v="No"/>
    <s v="Maria"/>
    <x v="2"/>
    <n v="10"/>
    <s v="Almond Milk"/>
    <n v="1"/>
  </r>
  <r>
    <d v="2024-12-20T12:22:00"/>
    <x v="1"/>
    <x v="6"/>
    <x v="1"/>
    <s v="Mocha"/>
    <x v="2"/>
    <n v="3.13"/>
    <s v="Credit Card"/>
    <s v="No"/>
    <s v="Jamie"/>
    <x v="2"/>
    <n v="5"/>
    <s v="Almond Milk"/>
    <n v="5"/>
  </r>
  <r>
    <d v="2024-12-18T12:21:00"/>
    <x v="3"/>
    <x v="6"/>
    <x v="4"/>
    <s v="Caramel Macchiato"/>
    <x v="0"/>
    <n v="6.08"/>
    <s v="Mobile Pay"/>
    <s v="No"/>
    <s v="Maria"/>
    <x v="0"/>
    <n v="10"/>
    <s v="Double Espresso"/>
    <n v="1"/>
  </r>
  <r>
    <d v="2024-12-26T15:51:00"/>
    <x v="2"/>
    <x v="3"/>
    <x v="0"/>
    <s v="Caramel Macchiato"/>
    <x v="0"/>
    <n v="6.9"/>
    <s v="Mobile Pay"/>
    <s v="Yes"/>
    <s v="Taylor"/>
    <x v="2"/>
    <n v="10"/>
    <s v="Almond Milk"/>
    <n v="2"/>
  </r>
  <r>
    <d v="2024-12-25T11:58:00"/>
    <x v="3"/>
    <x v="2"/>
    <x v="4"/>
    <s v="Mocha"/>
    <x v="2"/>
    <n v="4.17"/>
    <s v="Cash"/>
    <s v="No"/>
    <s v="Jordan"/>
    <x v="2"/>
    <n v="4"/>
    <s v="Oat Milk"/>
    <n v="3"/>
  </r>
  <r>
    <d v="2024-12-20T10:07:00"/>
    <x v="1"/>
    <x v="1"/>
    <x v="1"/>
    <s v="Espresso"/>
    <x v="1"/>
    <n v="6.08"/>
    <s v="Credit Card"/>
    <s v="Yes"/>
    <s v="Jamie"/>
    <x v="1"/>
    <n v="6"/>
    <s v="Double Espresso"/>
    <n v="2"/>
  </r>
  <r>
    <d v="2024-12-16T13:45:00"/>
    <x v="4"/>
    <x v="8"/>
    <x v="0"/>
    <s v="Flat White"/>
    <x v="2"/>
    <n v="5.66"/>
    <s v="Credit Card"/>
    <s v="No"/>
    <s v="Maria"/>
    <x v="2"/>
    <n v="8"/>
    <s v="Decaf"/>
    <n v="4"/>
  </r>
  <r>
    <d v="2024-12-29T16:50:00"/>
    <x v="0"/>
    <x v="7"/>
    <x v="4"/>
    <s v="Iced Latte"/>
    <x v="1"/>
    <n v="3.58"/>
    <s v="Credit Card"/>
    <s v="Yes"/>
    <s v="Alex"/>
    <x v="1"/>
    <n v="7"/>
    <s v="Decaf"/>
    <n v="2"/>
  </r>
  <r>
    <d v="2024-12-21T14:48:00"/>
    <x v="6"/>
    <x v="9"/>
    <x v="2"/>
    <s v="Americano"/>
    <x v="2"/>
    <n v="3.6"/>
    <s v="Mobile Pay"/>
    <s v="Yes"/>
    <s v="Jordan"/>
    <x v="0"/>
    <n v="10"/>
    <s v="No Sugar"/>
    <n v="4"/>
  </r>
  <r>
    <d v="2024-12-21T16:55:00"/>
    <x v="6"/>
    <x v="7"/>
    <x v="4"/>
    <s v="Americano"/>
    <x v="2"/>
    <n v="4.25"/>
    <s v="Cash"/>
    <s v="Yes"/>
    <s v="Chris"/>
    <x v="0"/>
    <n v="4"/>
    <s v="Oat Milk"/>
    <n v="4"/>
  </r>
  <r>
    <d v="2024-12-22T11:56:00"/>
    <x v="0"/>
    <x v="2"/>
    <x v="3"/>
    <s v="Cappuccino"/>
    <x v="2"/>
    <n v="5.61"/>
    <s v="Mobile Pay"/>
    <s v="No"/>
    <s v="Jordan"/>
    <x v="1"/>
    <n v="5"/>
    <s v="No Sugar"/>
    <n v="1"/>
  </r>
  <r>
    <d v="2024-12-15T13:24:00"/>
    <x v="0"/>
    <x v="8"/>
    <x v="1"/>
    <s v="Cappuccino"/>
    <x v="2"/>
    <n v="4.1399999999999997"/>
    <s v="Credit Card"/>
    <s v="No"/>
    <s v="Taylor"/>
    <x v="1"/>
    <n v="4"/>
    <s v="Almond Milk"/>
    <n v="1"/>
  </r>
  <r>
    <d v="2024-12-29T16:37:00"/>
    <x v="0"/>
    <x v="7"/>
    <x v="4"/>
    <s v="Mocha"/>
    <x v="1"/>
    <n v="5.91"/>
    <s v="Mobile Pay"/>
    <s v="Yes"/>
    <s v="Jordan"/>
    <x v="2"/>
    <n v="7"/>
    <s v="No Sugar"/>
    <n v="5"/>
  </r>
  <r>
    <d v="2024-12-20T08:48:00"/>
    <x v="1"/>
    <x v="4"/>
    <x v="2"/>
    <s v="Espresso"/>
    <x v="1"/>
    <n v="5.29"/>
    <s v="Credit Card"/>
    <s v="No"/>
    <s v="Chris"/>
    <x v="2"/>
    <n v="10"/>
    <s v="Whipped Cream"/>
    <n v="5"/>
  </r>
  <r>
    <d v="2024-12-18T12:18:00"/>
    <x v="3"/>
    <x v="6"/>
    <x v="3"/>
    <s v="Americano"/>
    <x v="0"/>
    <n v="5.86"/>
    <s v="Mobile Pay"/>
    <s v="Yes"/>
    <s v="Alex"/>
    <x v="1"/>
    <n v="10"/>
    <s v="Double Espresso"/>
    <n v="2"/>
  </r>
  <r>
    <d v="2024-12-28T13:29:00"/>
    <x v="6"/>
    <x v="8"/>
    <x v="2"/>
    <s v="Mocha"/>
    <x v="2"/>
    <n v="4.7"/>
    <s v="Cash"/>
    <s v="Yes"/>
    <s v="Alex"/>
    <x v="2"/>
    <n v="8"/>
    <s v="Extra Shot"/>
    <n v="4"/>
  </r>
  <r>
    <d v="2024-12-18T09:23:00"/>
    <x v="3"/>
    <x v="5"/>
    <x v="3"/>
    <s v="Espresso"/>
    <x v="2"/>
    <n v="5.24"/>
    <s v="Cash"/>
    <s v="No"/>
    <s v="Taylor"/>
    <x v="1"/>
    <n v="8"/>
    <s v="Decaf"/>
    <n v="4"/>
  </r>
  <r>
    <d v="2024-12-26T14:52:00"/>
    <x v="2"/>
    <x v="9"/>
    <x v="1"/>
    <s v="Mocha"/>
    <x v="2"/>
    <n v="3.51"/>
    <s v="Mobile Pay"/>
    <s v="No"/>
    <s v="Maria"/>
    <x v="0"/>
    <n v="10"/>
    <s v="Whipped Cream"/>
    <n v="5"/>
  </r>
  <r>
    <d v="2024-12-16T11:29:00"/>
    <x v="4"/>
    <x v="2"/>
    <x v="0"/>
    <s v="Iced Latte"/>
    <x v="2"/>
    <n v="3.63"/>
    <s v="Mobile Pay"/>
    <s v="No"/>
    <s v="Alex"/>
    <x v="0"/>
    <n v="8"/>
    <s v="Almond Milk"/>
    <n v="1"/>
  </r>
  <r>
    <d v="2024-12-20T12:02:00"/>
    <x v="1"/>
    <x v="6"/>
    <x v="3"/>
    <s v="Mocha"/>
    <x v="0"/>
    <n v="4.49"/>
    <s v="Cash"/>
    <s v="No"/>
    <s v="Chris"/>
    <x v="1"/>
    <n v="2"/>
    <s v="Whipped Cream"/>
    <n v="2"/>
  </r>
  <r>
    <d v="2024-12-17T17:26:00"/>
    <x v="5"/>
    <x v="0"/>
    <x v="2"/>
    <s v="Flat White"/>
    <x v="1"/>
    <n v="3.86"/>
    <s v="Mobile Pay"/>
    <s v="No"/>
    <s v="Alex"/>
    <x v="2"/>
    <n v="10"/>
    <s v="No Sugar"/>
    <n v="1"/>
  </r>
  <r>
    <d v="2024-12-28T14:30:00"/>
    <x v="6"/>
    <x v="9"/>
    <x v="3"/>
    <s v="Flat White"/>
    <x v="2"/>
    <n v="4.8099999999999996"/>
    <s v="Cash"/>
    <s v="No"/>
    <s v="Jamie"/>
    <x v="0"/>
    <n v="4"/>
    <s v="Whipped Cream"/>
    <n v="2"/>
  </r>
  <r>
    <d v="2024-12-23T15:48:00"/>
    <x v="4"/>
    <x v="3"/>
    <x v="0"/>
    <s v="Americano"/>
    <x v="1"/>
    <n v="3.6"/>
    <s v="Mobile Pay"/>
    <s v="No"/>
    <s v="Alex"/>
    <x v="0"/>
    <n v="8"/>
    <s v="Decaf"/>
    <n v="2"/>
  </r>
  <r>
    <d v="2024-12-29T13:34:00"/>
    <x v="0"/>
    <x v="8"/>
    <x v="2"/>
    <s v="Americano"/>
    <x v="1"/>
    <n v="5.94"/>
    <s v="Mobile Pay"/>
    <s v="Yes"/>
    <s v="Maria"/>
    <x v="0"/>
    <n v="2"/>
    <s v="Double Espresso"/>
    <n v="3"/>
  </r>
  <r>
    <d v="2024-12-23T09:41:00"/>
    <x v="4"/>
    <x v="5"/>
    <x v="3"/>
    <s v="Iced Latte"/>
    <x v="0"/>
    <n v="6.82"/>
    <s v="Mobile Pay"/>
    <s v="Yes"/>
    <s v="Taylor"/>
    <x v="0"/>
    <n v="5"/>
    <s v="Whipped Cream"/>
    <n v="4"/>
  </r>
  <r>
    <d v="2024-12-23T08:07:00"/>
    <x v="4"/>
    <x v="4"/>
    <x v="3"/>
    <s v="Mocha"/>
    <x v="0"/>
    <n v="4.0999999999999996"/>
    <s v="Credit Card"/>
    <s v="Yes"/>
    <s v="Jordan"/>
    <x v="0"/>
    <n v="9"/>
    <s v="Almond Milk"/>
    <n v="5"/>
  </r>
  <r>
    <d v="2024-12-24T14:37:00"/>
    <x v="5"/>
    <x v="9"/>
    <x v="2"/>
    <s v="Espresso"/>
    <x v="0"/>
    <n v="4.3600000000000003"/>
    <s v="Credit Card"/>
    <s v="No"/>
    <s v="Alex"/>
    <x v="0"/>
    <n v="7"/>
    <s v="Decaf"/>
    <n v="3"/>
  </r>
  <r>
    <d v="2024-12-16T09:34:00"/>
    <x v="4"/>
    <x v="5"/>
    <x v="1"/>
    <s v="Flat White"/>
    <x v="0"/>
    <n v="3.73"/>
    <s v="Credit Card"/>
    <s v="Yes"/>
    <s v="Chris"/>
    <x v="1"/>
    <n v="4"/>
    <s v="Almond Milk"/>
    <n v="5"/>
  </r>
  <r>
    <d v="2024-12-30T10:01:00"/>
    <x v="4"/>
    <x v="1"/>
    <x v="2"/>
    <s v="Flat White"/>
    <x v="1"/>
    <n v="3.39"/>
    <s v="Credit Card"/>
    <s v="No"/>
    <s v="Chris"/>
    <x v="1"/>
    <n v="8"/>
    <s v="Whipped Cream"/>
    <n v="1"/>
  </r>
  <r>
    <d v="2024-12-15T11:48:00"/>
    <x v="0"/>
    <x v="2"/>
    <x v="3"/>
    <s v="Cappuccino"/>
    <x v="0"/>
    <n v="4.97"/>
    <s v="Mobile Pay"/>
    <s v="No"/>
    <s v="Alex"/>
    <x v="1"/>
    <n v="2"/>
    <s v="No Sugar"/>
    <n v="4"/>
  </r>
  <r>
    <d v="2024-12-23T09:30:00"/>
    <x v="4"/>
    <x v="5"/>
    <x v="2"/>
    <s v="Espresso"/>
    <x v="2"/>
    <n v="3.93"/>
    <s v="Credit Card"/>
    <s v="No"/>
    <s v="Taylor"/>
    <x v="0"/>
    <n v="3"/>
    <s v="Extra Shot"/>
    <n v="5"/>
  </r>
  <r>
    <d v="2024-12-25T10:19:00"/>
    <x v="3"/>
    <x v="1"/>
    <x v="3"/>
    <s v="Espresso"/>
    <x v="1"/>
    <n v="3.34"/>
    <s v="Mobile Pay"/>
    <s v="Yes"/>
    <s v="Maria"/>
    <x v="1"/>
    <n v="10"/>
    <s v="Extra Shot"/>
    <n v="2"/>
  </r>
  <r>
    <d v="2024-12-23T14:58:00"/>
    <x v="4"/>
    <x v="9"/>
    <x v="3"/>
    <s v="Espresso"/>
    <x v="0"/>
    <n v="3"/>
    <s v="Cash"/>
    <s v="No"/>
    <s v="Jordan"/>
    <x v="2"/>
    <n v="2"/>
    <s v="Almond Milk"/>
    <n v="4"/>
  </r>
  <r>
    <d v="2024-12-19T12:53:00"/>
    <x v="2"/>
    <x v="6"/>
    <x v="0"/>
    <s v="Flat White"/>
    <x v="2"/>
    <n v="3.85"/>
    <s v="Mobile Pay"/>
    <s v="No"/>
    <s v="Alex"/>
    <x v="2"/>
    <n v="10"/>
    <s v="Double Espresso"/>
    <n v="1"/>
  </r>
  <r>
    <d v="2024-12-19T14:44:00"/>
    <x v="2"/>
    <x v="9"/>
    <x v="2"/>
    <s v="Caramel Macchiato"/>
    <x v="0"/>
    <n v="5.9"/>
    <s v="Cash"/>
    <s v="No"/>
    <s v="Maria"/>
    <x v="0"/>
    <n v="10"/>
    <s v="Whipped Cream"/>
    <n v="3"/>
  </r>
  <r>
    <d v="2024-12-29T13:40:00"/>
    <x v="0"/>
    <x v="8"/>
    <x v="4"/>
    <s v="Caramel Macchiato"/>
    <x v="2"/>
    <n v="4.8099999999999996"/>
    <s v="Credit Card"/>
    <s v="No"/>
    <s v="Chris"/>
    <x v="2"/>
    <n v="9"/>
    <s v="Double Espresso"/>
    <n v="3"/>
  </r>
  <r>
    <d v="2024-12-15T10:41:00"/>
    <x v="0"/>
    <x v="1"/>
    <x v="2"/>
    <s v="Cappuccino"/>
    <x v="1"/>
    <n v="3.02"/>
    <s v="Credit Card"/>
    <s v="Yes"/>
    <s v="Jamie"/>
    <x v="0"/>
    <n v="9"/>
    <s v="Whipped Cream"/>
    <n v="4"/>
  </r>
  <r>
    <d v="2024-12-23T09:34:00"/>
    <x v="4"/>
    <x v="5"/>
    <x v="2"/>
    <s v="Caramel Macchiato"/>
    <x v="2"/>
    <n v="4.78"/>
    <s v="Credit Card"/>
    <s v="No"/>
    <s v="Jamie"/>
    <x v="0"/>
    <n v="7"/>
    <s v="Decaf"/>
    <n v="2"/>
  </r>
  <r>
    <d v="2024-12-28T08:07:00"/>
    <x v="6"/>
    <x v="4"/>
    <x v="0"/>
    <s v="Flat White"/>
    <x v="0"/>
    <n v="4.78"/>
    <s v="Credit Card"/>
    <s v="Yes"/>
    <s v="Chris"/>
    <x v="0"/>
    <n v="7"/>
    <s v="Extra Shot"/>
    <n v="1"/>
  </r>
  <r>
    <d v="2024-12-28T12:51:00"/>
    <x v="6"/>
    <x v="6"/>
    <x v="1"/>
    <s v="Mocha"/>
    <x v="1"/>
    <n v="6.87"/>
    <s v="Credit Card"/>
    <s v="No"/>
    <s v="Jamie"/>
    <x v="0"/>
    <n v="5"/>
    <s v="Almond Milk"/>
    <n v="2"/>
  </r>
  <r>
    <d v="2024-12-30T14:07:00"/>
    <x v="4"/>
    <x v="9"/>
    <x v="4"/>
    <s v="Cappuccino"/>
    <x v="2"/>
    <n v="4.9800000000000004"/>
    <s v="Mobile Pay"/>
    <s v="Yes"/>
    <s v="Jordan"/>
    <x v="0"/>
    <n v="4"/>
    <s v="Almond Milk"/>
    <n v="5"/>
  </r>
  <r>
    <d v="2024-12-17T09:08:00"/>
    <x v="5"/>
    <x v="5"/>
    <x v="4"/>
    <s v="Cappuccino"/>
    <x v="0"/>
    <n v="6.52"/>
    <s v="Mobile Pay"/>
    <s v="No"/>
    <s v="Maria"/>
    <x v="0"/>
    <n v="2"/>
    <s v="Oat Milk"/>
    <n v="5"/>
  </r>
  <r>
    <d v="2024-12-24T16:56:00"/>
    <x v="5"/>
    <x v="7"/>
    <x v="0"/>
    <s v="Iced Latte"/>
    <x v="1"/>
    <n v="5.56"/>
    <s v="Mobile Pay"/>
    <s v="Yes"/>
    <s v="Chris"/>
    <x v="1"/>
    <n v="8"/>
    <s v="No Sugar"/>
    <n v="1"/>
  </r>
  <r>
    <d v="2024-12-25T15:31:00"/>
    <x v="3"/>
    <x v="3"/>
    <x v="4"/>
    <s v="Cappuccino"/>
    <x v="0"/>
    <n v="6.54"/>
    <s v="Credit Card"/>
    <s v="Yes"/>
    <s v="Chris"/>
    <x v="1"/>
    <n v="10"/>
    <s v="Decaf"/>
    <n v="3"/>
  </r>
  <r>
    <d v="2024-12-15T11:21:00"/>
    <x v="0"/>
    <x v="2"/>
    <x v="2"/>
    <s v="Cappuccino"/>
    <x v="0"/>
    <n v="6.96"/>
    <s v="Credit Card"/>
    <s v="No"/>
    <s v="Alex"/>
    <x v="2"/>
    <n v="5"/>
    <s v="Extra Shot"/>
    <n v="3"/>
  </r>
  <r>
    <d v="2024-12-19T09:01:00"/>
    <x v="2"/>
    <x v="5"/>
    <x v="0"/>
    <s v="Espresso"/>
    <x v="0"/>
    <n v="5.37"/>
    <s v="Mobile Pay"/>
    <s v="No"/>
    <s v="Chris"/>
    <x v="2"/>
    <n v="3"/>
    <s v="Decaf"/>
    <n v="2"/>
  </r>
  <r>
    <d v="2024-12-30T08:52:00"/>
    <x v="4"/>
    <x v="4"/>
    <x v="4"/>
    <s v="Cappuccino"/>
    <x v="0"/>
    <n v="6.77"/>
    <s v="Mobile Pay"/>
    <s v="No"/>
    <s v="Alex"/>
    <x v="0"/>
    <n v="9"/>
    <s v="Double Espresso"/>
    <n v="1"/>
  </r>
  <r>
    <d v="2024-12-16T08:58:00"/>
    <x v="4"/>
    <x v="4"/>
    <x v="2"/>
    <s v="Espresso"/>
    <x v="1"/>
    <n v="6.56"/>
    <s v="Mobile Pay"/>
    <s v="Yes"/>
    <s v="Maria"/>
    <x v="2"/>
    <n v="9"/>
    <s v="Almond Milk"/>
    <n v="3"/>
  </r>
  <r>
    <d v="2024-12-24T14:04:00"/>
    <x v="5"/>
    <x v="9"/>
    <x v="2"/>
    <s v="Americano"/>
    <x v="0"/>
    <n v="5.24"/>
    <s v="Cash"/>
    <s v="No"/>
    <s v="Jamie"/>
    <x v="2"/>
    <n v="8"/>
    <s v="Extra Shot"/>
    <n v="5"/>
  </r>
  <r>
    <d v="2024-12-27T17:00:00"/>
    <x v="1"/>
    <x v="0"/>
    <x v="0"/>
    <s v="Espresso"/>
    <x v="1"/>
    <n v="6.18"/>
    <s v="Mobile Pay"/>
    <s v="Yes"/>
    <s v="Chris"/>
    <x v="0"/>
    <n v="2"/>
    <s v="Decaf"/>
    <n v="5"/>
  </r>
  <r>
    <d v="2024-12-20T11:06:00"/>
    <x v="1"/>
    <x v="2"/>
    <x v="2"/>
    <s v="Iced Latte"/>
    <x v="2"/>
    <n v="5.85"/>
    <s v="Mobile Pay"/>
    <s v="Yes"/>
    <s v="Taylor"/>
    <x v="2"/>
    <n v="10"/>
    <s v="No Sugar"/>
    <n v="3"/>
  </r>
  <r>
    <d v="2024-12-21T17:28:00"/>
    <x v="6"/>
    <x v="0"/>
    <x v="1"/>
    <s v="Mocha"/>
    <x v="0"/>
    <n v="6.19"/>
    <s v="Credit Card"/>
    <s v="Yes"/>
    <s v="Chris"/>
    <x v="0"/>
    <n v="8"/>
    <s v="Double Espresso"/>
    <n v="3"/>
  </r>
  <r>
    <d v="2024-12-19T16:49:00"/>
    <x v="2"/>
    <x v="7"/>
    <x v="1"/>
    <s v="Mocha"/>
    <x v="1"/>
    <n v="4.2300000000000004"/>
    <s v="Cash"/>
    <s v="No"/>
    <s v="Chris"/>
    <x v="2"/>
    <n v="10"/>
    <s v="Double Espresso"/>
    <n v="2"/>
  </r>
  <r>
    <d v="2024-12-15T16:52:00"/>
    <x v="0"/>
    <x v="7"/>
    <x v="3"/>
    <s v="Caramel Macchiato"/>
    <x v="0"/>
    <n v="4.6900000000000004"/>
    <s v="Credit Card"/>
    <s v="Yes"/>
    <s v="Jordan"/>
    <x v="2"/>
    <n v="3"/>
    <s v="No Sugar"/>
    <n v="2"/>
  </r>
  <r>
    <d v="2024-12-25T15:38:00"/>
    <x v="3"/>
    <x v="3"/>
    <x v="4"/>
    <s v="Caramel Macchiato"/>
    <x v="2"/>
    <n v="5.26"/>
    <s v="Cash"/>
    <s v="No"/>
    <s v="Jamie"/>
    <x v="1"/>
    <n v="4"/>
    <s v="Almond Milk"/>
    <n v="4"/>
  </r>
  <r>
    <d v="2024-12-29T08:31:00"/>
    <x v="0"/>
    <x v="4"/>
    <x v="1"/>
    <s v="Iced Latte"/>
    <x v="2"/>
    <n v="3.89"/>
    <s v="Credit Card"/>
    <s v="No"/>
    <s v="Taylor"/>
    <x v="2"/>
    <n v="5"/>
    <s v="Decaf"/>
    <n v="3"/>
  </r>
  <r>
    <d v="2024-12-27T14:13:00"/>
    <x v="1"/>
    <x v="9"/>
    <x v="0"/>
    <s v="Mocha"/>
    <x v="0"/>
    <n v="4.45"/>
    <s v="Credit Card"/>
    <s v="No"/>
    <s v="Alex"/>
    <x v="0"/>
    <n v="3"/>
    <s v="Extra Shot"/>
    <n v="3"/>
  </r>
  <r>
    <d v="2024-12-22T17:58:00"/>
    <x v="0"/>
    <x v="0"/>
    <x v="4"/>
    <s v="Iced Latte"/>
    <x v="0"/>
    <n v="3.8"/>
    <s v="Cash"/>
    <s v="Yes"/>
    <s v="Maria"/>
    <x v="1"/>
    <n v="4"/>
    <s v="No Sugar"/>
    <n v="5"/>
  </r>
  <r>
    <d v="2024-12-18T11:01:00"/>
    <x v="3"/>
    <x v="2"/>
    <x v="1"/>
    <s v="Caramel Macchiato"/>
    <x v="1"/>
    <n v="6.64"/>
    <s v="Credit Card"/>
    <s v="Yes"/>
    <s v="Jamie"/>
    <x v="0"/>
    <n v="3"/>
    <s v="No Sugar"/>
    <n v="2"/>
  </r>
  <r>
    <d v="2024-12-19T11:23:00"/>
    <x v="2"/>
    <x v="2"/>
    <x v="4"/>
    <s v="Americano"/>
    <x v="0"/>
    <n v="6.76"/>
    <s v="Mobile Pay"/>
    <s v="No"/>
    <s v="Jordan"/>
    <x v="2"/>
    <n v="3"/>
    <s v="Extra Shot"/>
    <n v="2"/>
  </r>
  <r>
    <d v="2024-12-27T11:34:00"/>
    <x v="1"/>
    <x v="2"/>
    <x v="0"/>
    <s v="Americano"/>
    <x v="1"/>
    <n v="4.2699999999999996"/>
    <s v="Cash"/>
    <s v="Yes"/>
    <s v="Alex"/>
    <x v="0"/>
    <n v="5"/>
    <s v="Whipped Cream"/>
    <n v="5"/>
  </r>
  <r>
    <d v="2024-12-19T10:20:00"/>
    <x v="2"/>
    <x v="1"/>
    <x v="1"/>
    <s v="Iced Latte"/>
    <x v="2"/>
    <n v="6.18"/>
    <s v="Credit Card"/>
    <s v="No"/>
    <s v="Maria"/>
    <x v="0"/>
    <n v="3"/>
    <s v="Whipped Cream"/>
    <n v="4"/>
  </r>
  <r>
    <d v="2024-12-27T17:04:00"/>
    <x v="1"/>
    <x v="0"/>
    <x v="1"/>
    <s v="Cappuccino"/>
    <x v="1"/>
    <n v="6.01"/>
    <s v="Mobile Pay"/>
    <s v="No"/>
    <s v="Jamie"/>
    <x v="0"/>
    <n v="9"/>
    <s v="Extra Shot"/>
    <n v="3"/>
  </r>
  <r>
    <d v="2024-12-26T16:44:00"/>
    <x v="2"/>
    <x v="7"/>
    <x v="0"/>
    <s v="Americano"/>
    <x v="1"/>
    <n v="4.9000000000000004"/>
    <s v="Mobile Pay"/>
    <s v="No"/>
    <s v="Jordan"/>
    <x v="0"/>
    <n v="2"/>
    <s v="Extra Shot"/>
    <n v="2"/>
  </r>
  <r>
    <d v="2024-12-29T15:55:00"/>
    <x v="0"/>
    <x v="3"/>
    <x v="1"/>
    <s v="Espresso"/>
    <x v="0"/>
    <n v="4.22"/>
    <s v="Cash"/>
    <s v="Yes"/>
    <s v="Chris"/>
    <x v="1"/>
    <n v="10"/>
    <s v="Almond Milk"/>
    <n v="2"/>
  </r>
  <r>
    <d v="2024-12-27T12:28:00"/>
    <x v="1"/>
    <x v="6"/>
    <x v="3"/>
    <s v="Flat White"/>
    <x v="0"/>
    <n v="5.34"/>
    <s v="Cash"/>
    <s v="No"/>
    <s v="Jamie"/>
    <x v="1"/>
    <n v="9"/>
    <s v="Decaf"/>
    <n v="4"/>
  </r>
  <r>
    <d v="2024-12-20T15:20:00"/>
    <x v="1"/>
    <x v="3"/>
    <x v="4"/>
    <s v="Espresso"/>
    <x v="0"/>
    <n v="3.72"/>
    <s v="Credit Card"/>
    <s v="No"/>
    <s v="Jordan"/>
    <x v="2"/>
    <n v="7"/>
    <s v="Almond Milk"/>
    <n v="3"/>
  </r>
  <r>
    <d v="2024-12-28T16:34:00"/>
    <x v="6"/>
    <x v="7"/>
    <x v="2"/>
    <s v="Caramel Macchiato"/>
    <x v="1"/>
    <n v="6.71"/>
    <s v="Credit Card"/>
    <s v="Yes"/>
    <s v="Alex"/>
    <x v="1"/>
    <n v="2"/>
    <s v="Double Espresso"/>
    <n v="2"/>
  </r>
  <r>
    <d v="2024-12-20T13:16:00"/>
    <x v="1"/>
    <x v="8"/>
    <x v="4"/>
    <s v="Americano"/>
    <x v="2"/>
    <n v="6.38"/>
    <s v="Credit Card"/>
    <s v="Yes"/>
    <s v="Jordan"/>
    <x v="0"/>
    <n v="10"/>
    <s v="No Sugar"/>
    <n v="1"/>
  </r>
  <r>
    <d v="2024-12-27T12:52:00"/>
    <x v="1"/>
    <x v="6"/>
    <x v="4"/>
    <s v="Caramel Macchiato"/>
    <x v="1"/>
    <n v="6.78"/>
    <s v="Mobile Pay"/>
    <s v="Yes"/>
    <s v="Jamie"/>
    <x v="0"/>
    <n v="10"/>
    <s v="Whipped Cream"/>
    <n v="2"/>
  </r>
  <r>
    <d v="2024-12-28T11:14:00"/>
    <x v="6"/>
    <x v="2"/>
    <x v="1"/>
    <s v="Espresso"/>
    <x v="0"/>
    <n v="5.0599999999999996"/>
    <s v="Mobile Pay"/>
    <s v="No"/>
    <s v="Jordan"/>
    <x v="1"/>
    <n v="7"/>
    <s v="Whipped Cream"/>
    <n v="1"/>
  </r>
  <r>
    <d v="2024-12-20T11:27:00"/>
    <x v="1"/>
    <x v="2"/>
    <x v="0"/>
    <s v="Mocha"/>
    <x v="1"/>
    <n v="4.8"/>
    <s v="Mobile Pay"/>
    <s v="Yes"/>
    <s v="Chris"/>
    <x v="2"/>
    <n v="4"/>
    <s v="No Sugar"/>
    <n v="1"/>
  </r>
  <r>
    <d v="2024-12-22T13:21:00"/>
    <x v="0"/>
    <x v="8"/>
    <x v="1"/>
    <s v="Espresso"/>
    <x v="1"/>
    <n v="5.74"/>
    <s v="Cash"/>
    <s v="No"/>
    <s v="Chris"/>
    <x v="0"/>
    <n v="2"/>
    <s v="Double Espresso"/>
    <n v="1"/>
  </r>
  <r>
    <d v="2024-12-29T10:21:00"/>
    <x v="0"/>
    <x v="1"/>
    <x v="3"/>
    <s v="Americano"/>
    <x v="2"/>
    <n v="6.66"/>
    <s v="Mobile Pay"/>
    <s v="No"/>
    <s v="Jamie"/>
    <x v="2"/>
    <n v="8"/>
    <s v="Almond Milk"/>
    <n v="5"/>
  </r>
  <r>
    <d v="2024-12-21T15:06:00"/>
    <x v="6"/>
    <x v="3"/>
    <x v="4"/>
    <s v="Cappuccino"/>
    <x v="1"/>
    <n v="5.56"/>
    <s v="Cash"/>
    <s v="Yes"/>
    <s v="Maria"/>
    <x v="2"/>
    <n v="10"/>
    <s v="Extra Shot"/>
    <n v="1"/>
  </r>
  <r>
    <d v="2024-12-28T17:31:00"/>
    <x v="6"/>
    <x v="0"/>
    <x v="2"/>
    <s v="Mocha"/>
    <x v="0"/>
    <n v="3.28"/>
    <s v="Cash"/>
    <s v="No"/>
    <s v="Maria"/>
    <x v="2"/>
    <n v="6"/>
    <s v="Oat Milk"/>
    <n v="5"/>
  </r>
  <r>
    <d v="2024-12-16T08:23:00"/>
    <x v="4"/>
    <x v="4"/>
    <x v="3"/>
    <s v="Iced Latte"/>
    <x v="0"/>
    <n v="4.3099999999999996"/>
    <s v="Cash"/>
    <s v="No"/>
    <s v="Maria"/>
    <x v="2"/>
    <n v="4"/>
    <s v="Double Espresso"/>
    <n v="4"/>
  </r>
  <r>
    <d v="2024-12-22T09:24:00"/>
    <x v="0"/>
    <x v="5"/>
    <x v="1"/>
    <s v="Mocha"/>
    <x v="0"/>
    <n v="4.24"/>
    <s v="Mobile Pay"/>
    <s v="No"/>
    <s v="Maria"/>
    <x v="0"/>
    <n v="6"/>
    <s v="Double Espresso"/>
    <n v="2"/>
  </r>
  <r>
    <d v="2024-12-23T15:17:00"/>
    <x v="4"/>
    <x v="3"/>
    <x v="1"/>
    <s v="Iced Latte"/>
    <x v="0"/>
    <n v="4.78"/>
    <s v="Cash"/>
    <s v="Yes"/>
    <s v="Taylor"/>
    <x v="1"/>
    <n v="9"/>
    <s v="Decaf"/>
    <n v="4"/>
  </r>
  <r>
    <d v="2024-12-24T09:18:00"/>
    <x v="5"/>
    <x v="5"/>
    <x v="0"/>
    <s v="Flat White"/>
    <x v="2"/>
    <n v="6.37"/>
    <s v="Cash"/>
    <s v="No"/>
    <s v="Taylor"/>
    <x v="2"/>
    <n v="8"/>
    <s v="Extra Shot"/>
    <n v="2"/>
  </r>
  <r>
    <d v="2024-12-29T14:29:00"/>
    <x v="0"/>
    <x v="9"/>
    <x v="0"/>
    <s v="Americano"/>
    <x v="0"/>
    <n v="5.79"/>
    <s v="Credit Card"/>
    <s v="No"/>
    <s v="Jordan"/>
    <x v="2"/>
    <n v="5"/>
    <s v="Whipped Cream"/>
    <n v="2"/>
  </r>
  <r>
    <d v="2024-12-19T16:18:00"/>
    <x v="2"/>
    <x v="7"/>
    <x v="2"/>
    <s v="Americano"/>
    <x v="2"/>
    <n v="5.89"/>
    <s v="Credit Card"/>
    <s v="No"/>
    <s v="Jamie"/>
    <x v="0"/>
    <n v="3"/>
    <s v="No Sugar"/>
    <n v="1"/>
  </r>
  <r>
    <d v="2024-12-27T16:49:00"/>
    <x v="1"/>
    <x v="7"/>
    <x v="4"/>
    <s v="Espresso"/>
    <x v="1"/>
    <n v="3.66"/>
    <s v="Credit Card"/>
    <s v="Yes"/>
    <s v="Jamie"/>
    <x v="2"/>
    <n v="3"/>
    <s v="Oat Milk"/>
    <n v="4"/>
  </r>
  <r>
    <d v="2024-12-21T14:54:00"/>
    <x v="6"/>
    <x v="9"/>
    <x v="1"/>
    <s v="Espresso"/>
    <x v="0"/>
    <n v="3.04"/>
    <s v="Credit Card"/>
    <s v="Yes"/>
    <s v="Chris"/>
    <x v="0"/>
    <n v="9"/>
    <s v="Decaf"/>
    <n v="4"/>
  </r>
  <r>
    <d v="2024-12-16T16:42:00"/>
    <x v="4"/>
    <x v="7"/>
    <x v="1"/>
    <s v="Americano"/>
    <x v="1"/>
    <n v="3.56"/>
    <s v="Cash"/>
    <s v="Yes"/>
    <s v="Maria"/>
    <x v="2"/>
    <n v="3"/>
    <s v="Extra Shot"/>
    <n v="3"/>
  </r>
  <r>
    <d v="2024-12-16T14:10:00"/>
    <x v="4"/>
    <x v="9"/>
    <x v="2"/>
    <s v="Americano"/>
    <x v="0"/>
    <n v="5.71"/>
    <s v="Credit Card"/>
    <s v="No"/>
    <s v="Chris"/>
    <x v="2"/>
    <n v="5"/>
    <s v="Oat Milk"/>
    <n v="1"/>
  </r>
  <r>
    <d v="2024-12-29T16:13:00"/>
    <x v="0"/>
    <x v="7"/>
    <x v="0"/>
    <s v="Americano"/>
    <x v="0"/>
    <n v="6.35"/>
    <s v="Mobile Pay"/>
    <s v="Yes"/>
    <s v="Jamie"/>
    <x v="0"/>
    <n v="6"/>
    <s v="Decaf"/>
    <n v="1"/>
  </r>
  <r>
    <d v="2024-12-24T08:49:00"/>
    <x v="5"/>
    <x v="4"/>
    <x v="0"/>
    <s v="Caramel Macchiato"/>
    <x v="0"/>
    <n v="6.72"/>
    <s v="Cash"/>
    <s v="Yes"/>
    <s v="Maria"/>
    <x v="2"/>
    <n v="2"/>
    <s v="Decaf"/>
    <n v="1"/>
  </r>
  <r>
    <d v="2024-12-30T13:52:00"/>
    <x v="4"/>
    <x v="8"/>
    <x v="1"/>
    <s v="Americano"/>
    <x v="2"/>
    <n v="3.25"/>
    <s v="Credit Card"/>
    <s v="Yes"/>
    <s v="Jordan"/>
    <x v="2"/>
    <n v="2"/>
    <s v="Decaf"/>
    <n v="5"/>
  </r>
  <r>
    <d v="2024-12-16T13:20:00"/>
    <x v="4"/>
    <x v="8"/>
    <x v="3"/>
    <s v="Americano"/>
    <x v="0"/>
    <n v="5.5"/>
    <s v="Mobile Pay"/>
    <s v="No"/>
    <s v="Jamie"/>
    <x v="2"/>
    <n v="5"/>
    <s v="Extra Shot"/>
    <n v="1"/>
  </r>
  <r>
    <d v="2024-12-20T10:00:00"/>
    <x v="1"/>
    <x v="1"/>
    <x v="0"/>
    <s v="Americano"/>
    <x v="1"/>
    <n v="3.05"/>
    <s v="Credit Card"/>
    <s v="No"/>
    <s v="Maria"/>
    <x v="2"/>
    <n v="6"/>
    <s v="Oat Milk"/>
    <n v="5"/>
  </r>
  <r>
    <d v="2024-12-20T09:56:00"/>
    <x v="1"/>
    <x v="5"/>
    <x v="1"/>
    <s v="Espresso"/>
    <x v="1"/>
    <n v="6.07"/>
    <s v="Cash"/>
    <s v="Yes"/>
    <s v="Jordan"/>
    <x v="0"/>
    <n v="4"/>
    <s v="No Sugar"/>
    <n v="1"/>
  </r>
  <r>
    <d v="2024-12-24T14:43:00"/>
    <x v="5"/>
    <x v="9"/>
    <x v="1"/>
    <s v="Flat White"/>
    <x v="0"/>
    <n v="5.54"/>
    <s v="Mobile Pay"/>
    <s v="No"/>
    <s v="Jordan"/>
    <x v="1"/>
    <n v="3"/>
    <s v="No Sugar"/>
    <n v="1"/>
  </r>
  <r>
    <d v="2024-12-24T17:28:00"/>
    <x v="5"/>
    <x v="0"/>
    <x v="0"/>
    <s v="Cappuccino"/>
    <x v="2"/>
    <n v="5.97"/>
    <s v="Mobile Pay"/>
    <s v="Yes"/>
    <s v="Maria"/>
    <x v="2"/>
    <n v="3"/>
    <s v="No Sugar"/>
    <n v="2"/>
  </r>
  <r>
    <d v="2024-12-26T11:39:00"/>
    <x v="2"/>
    <x v="2"/>
    <x v="2"/>
    <s v="Iced Latte"/>
    <x v="0"/>
    <n v="4.5"/>
    <s v="Cash"/>
    <s v="Yes"/>
    <s v="Maria"/>
    <x v="1"/>
    <n v="5"/>
    <s v="Oat Milk"/>
    <n v="1"/>
  </r>
  <r>
    <d v="2024-12-18T17:28:00"/>
    <x v="3"/>
    <x v="0"/>
    <x v="4"/>
    <s v="Mocha"/>
    <x v="1"/>
    <n v="4.2699999999999996"/>
    <s v="Credit Card"/>
    <s v="No"/>
    <s v="Jordan"/>
    <x v="1"/>
    <n v="2"/>
    <s v="Extra Shot"/>
    <n v="3"/>
  </r>
  <r>
    <d v="2024-12-20T11:34:00"/>
    <x v="1"/>
    <x v="2"/>
    <x v="2"/>
    <s v="Americano"/>
    <x v="0"/>
    <n v="6.21"/>
    <s v="Mobile Pay"/>
    <s v="Yes"/>
    <s v="Taylor"/>
    <x v="1"/>
    <n v="10"/>
    <s v="No Sugar"/>
    <n v="2"/>
  </r>
  <r>
    <d v="2024-12-22T08:04:00"/>
    <x v="0"/>
    <x v="4"/>
    <x v="0"/>
    <s v="Iced Latte"/>
    <x v="0"/>
    <n v="3.21"/>
    <s v="Credit Card"/>
    <s v="Yes"/>
    <s v="Maria"/>
    <x v="2"/>
    <n v="4"/>
    <s v="Double Espresso"/>
    <n v="5"/>
  </r>
  <r>
    <d v="2024-12-28T11:15:00"/>
    <x v="6"/>
    <x v="2"/>
    <x v="3"/>
    <s v="Iced Latte"/>
    <x v="1"/>
    <n v="5.9"/>
    <s v="Cash"/>
    <s v="Yes"/>
    <s v="Jordan"/>
    <x v="2"/>
    <n v="5"/>
    <s v="Decaf"/>
    <n v="2"/>
  </r>
  <r>
    <d v="2024-12-24T12:18:00"/>
    <x v="5"/>
    <x v="6"/>
    <x v="3"/>
    <s v="Espresso"/>
    <x v="2"/>
    <n v="3.81"/>
    <s v="Cash"/>
    <s v="Yes"/>
    <s v="Chris"/>
    <x v="1"/>
    <n v="8"/>
    <s v="Extra Shot"/>
    <n v="4"/>
  </r>
  <r>
    <d v="2024-12-22T16:39:00"/>
    <x v="0"/>
    <x v="7"/>
    <x v="0"/>
    <s v="Caramel Macchiato"/>
    <x v="0"/>
    <n v="6.28"/>
    <s v="Cash"/>
    <s v="Yes"/>
    <s v="Jamie"/>
    <x v="1"/>
    <n v="3"/>
    <s v="Whipped Cream"/>
    <n v="3"/>
  </r>
  <r>
    <d v="2024-12-24T10:35:00"/>
    <x v="5"/>
    <x v="1"/>
    <x v="1"/>
    <s v="Flat White"/>
    <x v="1"/>
    <n v="4.8499999999999996"/>
    <s v="Cash"/>
    <s v="No"/>
    <s v="Jamie"/>
    <x v="0"/>
    <n v="9"/>
    <s v="Almond Milk"/>
    <n v="3"/>
  </r>
  <r>
    <d v="2024-12-17T15:12:00"/>
    <x v="5"/>
    <x v="3"/>
    <x v="1"/>
    <s v="Mocha"/>
    <x v="0"/>
    <n v="3.05"/>
    <s v="Mobile Pay"/>
    <s v="No"/>
    <s v="Jamie"/>
    <x v="1"/>
    <n v="8"/>
    <s v="Decaf"/>
    <n v="3"/>
  </r>
  <r>
    <d v="2024-12-21T12:41:00"/>
    <x v="6"/>
    <x v="6"/>
    <x v="3"/>
    <s v="Iced Latte"/>
    <x v="1"/>
    <n v="6.54"/>
    <s v="Credit Card"/>
    <s v="No"/>
    <s v="Taylor"/>
    <x v="2"/>
    <n v="5"/>
    <s v="Whipped Cream"/>
    <n v="4"/>
  </r>
  <r>
    <d v="2024-12-30T13:32:00"/>
    <x v="4"/>
    <x v="8"/>
    <x v="0"/>
    <s v="Americano"/>
    <x v="2"/>
    <n v="4.47"/>
    <s v="Credit Card"/>
    <s v="No"/>
    <s v="Jamie"/>
    <x v="0"/>
    <n v="5"/>
    <s v="Extra Shot"/>
    <n v="4"/>
  </r>
  <r>
    <d v="2024-12-15T13:40:00"/>
    <x v="0"/>
    <x v="8"/>
    <x v="2"/>
    <s v="Americano"/>
    <x v="2"/>
    <n v="5.58"/>
    <s v="Cash"/>
    <s v="No"/>
    <s v="Jordan"/>
    <x v="2"/>
    <n v="6"/>
    <s v="Extra Shot"/>
    <n v="5"/>
  </r>
  <r>
    <d v="2024-12-24T10:00:00"/>
    <x v="5"/>
    <x v="1"/>
    <x v="2"/>
    <s v="Caramel Macchiato"/>
    <x v="0"/>
    <n v="5.58"/>
    <s v="Cash"/>
    <s v="No"/>
    <s v="Jordan"/>
    <x v="0"/>
    <n v="3"/>
    <s v="Double Espresso"/>
    <n v="2"/>
  </r>
  <r>
    <d v="2024-12-29T10:53:00"/>
    <x v="0"/>
    <x v="1"/>
    <x v="0"/>
    <s v="Flat White"/>
    <x v="2"/>
    <n v="4.21"/>
    <s v="Mobile Pay"/>
    <s v="No"/>
    <s v="Taylor"/>
    <x v="1"/>
    <n v="8"/>
    <s v="Whipped Cream"/>
    <n v="1"/>
  </r>
  <r>
    <d v="2024-12-16T17:49:00"/>
    <x v="4"/>
    <x v="0"/>
    <x v="4"/>
    <s v="Caramel Macchiato"/>
    <x v="0"/>
    <n v="4.08"/>
    <s v="Credit Card"/>
    <s v="No"/>
    <s v="Jordan"/>
    <x v="1"/>
    <n v="2"/>
    <s v="Extra Shot"/>
    <n v="4"/>
  </r>
  <r>
    <d v="2024-12-15T09:49:00"/>
    <x v="0"/>
    <x v="5"/>
    <x v="0"/>
    <s v="Cappuccino"/>
    <x v="1"/>
    <n v="5.62"/>
    <s v="Mobile Pay"/>
    <s v="No"/>
    <s v="Maria"/>
    <x v="2"/>
    <n v="7"/>
    <s v="Extra Shot"/>
    <n v="2"/>
  </r>
  <r>
    <d v="2024-12-18T10:32:00"/>
    <x v="3"/>
    <x v="1"/>
    <x v="2"/>
    <s v="Espresso"/>
    <x v="2"/>
    <n v="6.26"/>
    <s v="Credit Card"/>
    <s v="Yes"/>
    <s v="Alex"/>
    <x v="0"/>
    <n v="4"/>
    <s v="Whipped Cream"/>
    <n v="2"/>
  </r>
  <r>
    <d v="2024-12-19T14:28:00"/>
    <x v="2"/>
    <x v="9"/>
    <x v="3"/>
    <s v="Iced Latte"/>
    <x v="2"/>
    <n v="3.66"/>
    <s v="Cash"/>
    <s v="Yes"/>
    <s v="Jamie"/>
    <x v="2"/>
    <n v="6"/>
    <s v="Almond Milk"/>
    <n v="3"/>
  </r>
  <r>
    <d v="2024-12-15T11:30:00"/>
    <x v="0"/>
    <x v="2"/>
    <x v="0"/>
    <s v="Americano"/>
    <x v="0"/>
    <n v="3.04"/>
    <s v="Cash"/>
    <s v="Yes"/>
    <s v="Jordan"/>
    <x v="0"/>
    <n v="2"/>
    <s v="Almond Milk"/>
    <n v="2"/>
  </r>
  <r>
    <d v="2024-12-23T08:24:00"/>
    <x v="4"/>
    <x v="4"/>
    <x v="3"/>
    <s v="Cappuccino"/>
    <x v="1"/>
    <n v="6.73"/>
    <s v="Cash"/>
    <s v="No"/>
    <s v="Taylor"/>
    <x v="1"/>
    <n v="7"/>
    <s v="No Sugar"/>
    <n v="3"/>
  </r>
  <r>
    <d v="2024-12-30T11:23:00"/>
    <x v="4"/>
    <x v="2"/>
    <x v="0"/>
    <s v="Espresso"/>
    <x v="2"/>
    <n v="3.23"/>
    <s v="Cash"/>
    <s v="No"/>
    <s v="Alex"/>
    <x v="2"/>
    <n v="9"/>
    <s v="Whipped Cream"/>
    <n v="4"/>
  </r>
  <r>
    <d v="2024-12-26T10:01:00"/>
    <x v="2"/>
    <x v="1"/>
    <x v="3"/>
    <s v="Iced Latte"/>
    <x v="2"/>
    <n v="4.12"/>
    <s v="Mobile Pay"/>
    <s v="Yes"/>
    <s v="Chris"/>
    <x v="1"/>
    <n v="9"/>
    <s v="Double Espresso"/>
    <n v="4"/>
  </r>
  <r>
    <d v="2024-12-25T08:40:00"/>
    <x v="3"/>
    <x v="4"/>
    <x v="4"/>
    <s v="Iced Latte"/>
    <x v="2"/>
    <n v="4.4400000000000004"/>
    <s v="Credit Card"/>
    <s v="No"/>
    <s v="Jordan"/>
    <x v="1"/>
    <n v="5"/>
    <s v="Double Espresso"/>
    <n v="4"/>
  </r>
  <r>
    <d v="2024-12-21T17:50:00"/>
    <x v="6"/>
    <x v="0"/>
    <x v="2"/>
    <s v="Flat White"/>
    <x v="1"/>
    <n v="6.76"/>
    <s v="Cash"/>
    <s v="Yes"/>
    <s v="Jordan"/>
    <x v="1"/>
    <n v="6"/>
    <s v="Double Espresso"/>
    <n v="2"/>
  </r>
  <r>
    <d v="2024-12-26T16:56:00"/>
    <x v="2"/>
    <x v="7"/>
    <x v="3"/>
    <s v="Caramel Macchiato"/>
    <x v="2"/>
    <n v="5.0199999999999996"/>
    <s v="Credit Card"/>
    <s v="No"/>
    <s v="Alex"/>
    <x v="1"/>
    <n v="10"/>
    <s v="Whipped Cream"/>
    <n v="4"/>
  </r>
  <r>
    <d v="2024-12-17T15:07:00"/>
    <x v="5"/>
    <x v="3"/>
    <x v="0"/>
    <s v="Americano"/>
    <x v="2"/>
    <n v="3.96"/>
    <s v="Credit Card"/>
    <s v="Yes"/>
    <s v="Jordan"/>
    <x v="0"/>
    <n v="3"/>
    <s v="Almond Milk"/>
    <n v="4"/>
  </r>
  <r>
    <d v="2024-12-30T08:10:00"/>
    <x v="4"/>
    <x v="4"/>
    <x v="4"/>
    <s v="Espresso"/>
    <x v="1"/>
    <n v="3.88"/>
    <s v="Cash"/>
    <s v="No"/>
    <s v="Jordan"/>
    <x v="2"/>
    <n v="4"/>
    <s v="Double Espresso"/>
    <n v="4"/>
  </r>
  <r>
    <d v="2024-12-16T13:55:00"/>
    <x v="4"/>
    <x v="8"/>
    <x v="1"/>
    <s v="Cappuccino"/>
    <x v="2"/>
    <n v="3.26"/>
    <s v="Cash"/>
    <s v="No"/>
    <s v="Jordan"/>
    <x v="0"/>
    <n v="8"/>
    <s v="Oat Milk"/>
    <n v="5"/>
  </r>
  <r>
    <d v="2024-12-30T14:51:00"/>
    <x v="4"/>
    <x v="9"/>
    <x v="1"/>
    <s v="Mocha"/>
    <x v="1"/>
    <n v="3.46"/>
    <s v="Credit Card"/>
    <s v="Yes"/>
    <s v="Alex"/>
    <x v="1"/>
    <n v="5"/>
    <s v="Oat Milk"/>
    <n v="1"/>
  </r>
  <r>
    <d v="2024-12-24T10:54:00"/>
    <x v="5"/>
    <x v="1"/>
    <x v="4"/>
    <s v="Espresso"/>
    <x v="2"/>
    <n v="5.95"/>
    <s v="Cash"/>
    <s v="Yes"/>
    <s v="Taylor"/>
    <x v="0"/>
    <n v="5"/>
    <s v="Whipped Cream"/>
    <n v="4"/>
  </r>
  <r>
    <d v="2024-12-30T13:49:00"/>
    <x v="4"/>
    <x v="8"/>
    <x v="4"/>
    <s v="Caramel Macchiato"/>
    <x v="2"/>
    <n v="6.74"/>
    <s v="Credit Card"/>
    <s v="Yes"/>
    <s v="Alex"/>
    <x v="1"/>
    <n v="2"/>
    <s v="Double Espresso"/>
    <n v="4"/>
  </r>
  <r>
    <d v="2024-12-20T12:53:00"/>
    <x v="1"/>
    <x v="6"/>
    <x v="1"/>
    <s v="Espresso"/>
    <x v="2"/>
    <n v="4.82"/>
    <s v="Mobile Pay"/>
    <s v="No"/>
    <s v="Maria"/>
    <x v="0"/>
    <n v="2"/>
    <s v="Double Espresso"/>
    <n v="3"/>
  </r>
  <r>
    <d v="2024-12-19T09:17:00"/>
    <x v="2"/>
    <x v="5"/>
    <x v="3"/>
    <s v="Espresso"/>
    <x v="2"/>
    <n v="6.31"/>
    <s v="Cash"/>
    <s v="No"/>
    <s v="Jordan"/>
    <x v="1"/>
    <n v="2"/>
    <s v="Whipped Cream"/>
    <n v="3"/>
  </r>
  <r>
    <d v="2024-12-17T11:54:00"/>
    <x v="5"/>
    <x v="2"/>
    <x v="1"/>
    <s v="Americano"/>
    <x v="2"/>
    <n v="3.21"/>
    <s v="Credit Card"/>
    <s v="No"/>
    <s v="Jordan"/>
    <x v="1"/>
    <n v="6"/>
    <s v="Whipped Cream"/>
    <n v="2"/>
  </r>
  <r>
    <d v="2024-12-30T16:25:00"/>
    <x v="4"/>
    <x v="7"/>
    <x v="4"/>
    <s v="Espresso"/>
    <x v="2"/>
    <n v="4.8899999999999997"/>
    <s v="Cash"/>
    <s v="No"/>
    <s v="Jamie"/>
    <x v="2"/>
    <n v="10"/>
    <s v="Oat Milk"/>
    <n v="3"/>
  </r>
  <r>
    <d v="2024-12-19T11:44:00"/>
    <x v="2"/>
    <x v="2"/>
    <x v="3"/>
    <s v="Espresso"/>
    <x v="0"/>
    <n v="3.52"/>
    <s v="Mobile Pay"/>
    <s v="Yes"/>
    <s v="Jordan"/>
    <x v="1"/>
    <n v="9"/>
    <s v="Oat Milk"/>
    <n v="2"/>
  </r>
  <r>
    <d v="2024-12-24T15:44:00"/>
    <x v="5"/>
    <x v="3"/>
    <x v="0"/>
    <s v="Flat White"/>
    <x v="0"/>
    <n v="3.84"/>
    <s v="Mobile Pay"/>
    <s v="Yes"/>
    <s v="Jordan"/>
    <x v="0"/>
    <n v="2"/>
    <s v="No Sugar"/>
    <n v="5"/>
  </r>
  <r>
    <d v="2024-12-16T10:24:00"/>
    <x v="4"/>
    <x v="1"/>
    <x v="0"/>
    <s v="Americano"/>
    <x v="0"/>
    <n v="6.7"/>
    <s v="Credit Card"/>
    <s v="No"/>
    <s v="Jamie"/>
    <x v="2"/>
    <n v="2"/>
    <s v="Almond Milk"/>
    <n v="5"/>
  </r>
  <r>
    <d v="2024-12-25T17:27:00"/>
    <x v="3"/>
    <x v="0"/>
    <x v="1"/>
    <s v="Americano"/>
    <x v="2"/>
    <n v="4.62"/>
    <s v="Credit Card"/>
    <s v="Yes"/>
    <s v="Maria"/>
    <x v="1"/>
    <n v="9"/>
    <s v="No Sugar"/>
    <n v="5"/>
  </r>
  <r>
    <d v="2024-12-30T14:49:00"/>
    <x v="4"/>
    <x v="9"/>
    <x v="2"/>
    <s v="Caramel Macchiato"/>
    <x v="1"/>
    <n v="6.46"/>
    <s v="Mobile Pay"/>
    <s v="No"/>
    <s v="Chris"/>
    <x v="0"/>
    <n v="9"/>
    <s v="No Sugar"/>
    <n v="1"/>
  </r>
  <r>
    <d v="2024-12-16T09:07:00"/>
    <x v="4"/>
    <x v="5"/>
    <x v="0"/>
    <s v="Americano"/>
    <x v="2"/>
    <n v="6.63"/>
    <s v="Credit Card"/>
    <s v="Yes"/>
    <s v="Taylor"/>
    <x v="0"/>
    <n v="9"/>
    <s v="No Sugar"/>
    <n v="1"/>
  </r>
  <r>
    <d v="2024-12-27T10:24:00"/>
    <x v="1"/>
    <x v="1"/>
    <x v="0"/>
    <s v="Americano"/>
    <x v="2"/>
    <n v="4.7300000000000004"/>
    <s v="Mobile Pay"/>
    <s v="Yes"/>
    <s v="Alex"/>
    <x v="1"/>
    <n v="3"/>
    <s v="Oat Milk"/>
    <n v="5"/>
  </r>
  <r>
    <d v="2024-12-17T08:25:00"/>
    <x v="5"/>
    <x v="4"/>
    <x v="3"/>
    <s v="Caramel Macchiato"/>
    <x v="2"/>
    <n v="6.13"/>
    <s v="Mobile Pay"/>
    <s v="No"/>
    <s v="Alex"/>
    <x v="0"/>
    <n v="10"/>
    <s v="Oat Milk"/>
    <n v="1"/>
  </r>
  <r>
    <d v="2024-12-27T11:42:00"/>
    <x v="1"/>
    <x v="2"/>
    <x v="2"/>
    <s v="Mocha"/>
    <x v="2"/>
    <n v="5.78"/>
    <s v="Credit Card"/>
    <s v="No"/>
    <s v="Chris"/>
    <x v="2"/>
    <n v="2"/>
    <s v="Extra Shot"/>
    <n v="5"/>
  </r>
  <r>
    <d v="2024-12-18T10:05:00"/>
    <x v="3"/>
    <x v="1"/>
    <x v="3"/>
    <s v="Flat White"/>
    <x v="0"/>
    <n v="3.34"/>
    <s v="Credit Card"/>
    <s v="No"/>
    <s v="Chris"/>
    <x v="0"/>
    <n v="4"/>
    <s v="Decaf"/>
    <n v="1"/>
  </r>
  <r>
    <d v="2024-12-18T08:33:00"/>
    <x v="3"/>
    <x v="4"/>
    <x v="4"/>
    <s v="Americano"/>
    <x v="2"/>
    <n v="4.78"/>
    <s v="Mobile Pay"/>
    <s v="No"/>
    <s v="Jordan"/>
    <x v="1"/>
    <n v="10"/>
    <s v="No Sugar"/>
    <n v="5"/>
  </r>
  <r>
    <d v="2024-12-23T11:44:00"/>
    <x v="4"/>
    <x v="2"/>
    <x v="2"/>
    <s v="Americano"/>
    <x v="0"/>
    <n v="3.95"/>
    <s v="Credit Card"/>
    <s v="Yes"/>
    <s v="Chris"/>
    <x v="2"/>
    <n v="4"/>
    <s v="Double Espresso"/>
    <n v="5"/>
  </r>
  <r>
    <d v="2024-12-18T13:17:00"/>
    <x v="3"/>
    <x v="8"/>
    <x v="1"/>
    <s v="Americano"/>
    <x v="2"/>
    <n v="4.6900000000000004"/>
    <s v="Mobile Pay"/>
    <s v="No"/>
    <s v="Chris"/>
    <x v="1"/>
    <n v="4"/>
    <s v="Decaf"/>
    <n v="4"/>
  </r>
  <r>
    <d v="2024-12-16T12:43:00"/>
    <x v="4"/>
    <x v="6"/>
    <x v="0"/>
    <s v="Americano"/>
    <x v="0"/>
    <n v="5.14"/>
    <s v="Credit Card"/>
    <s v="No"/>
    <s v="Jordan"/>
    <x v="0"/>
    <n v="5"/>
    <s v="Oat Milk"/>
    <n v="3"/>
  </r>
  <r>
    <d v="2024-12-24T16:38:00"/>
    <x v="5"/>
    <x v="7"/>
    <x v="1"/>
    <s v="Espresso"/>
    <x v="0"/>
    <n v="4.2699999999999996"/>
    <s v="Cash"/>
    <s v="No"/>
    <s v="Alex"/>
    <x v="0"/>
    <n v="5"/>
    <s v="Almond Milk"/>
    <n v="3"/>
  </r>
  <r>
    <d v="2024-12-16T09:43:00"/>
    <x v="4"/>
    <x v="5"/>
    <x v="3"/>
    <s v="Espresso"/>
    <x v="0"/>
    <n v="4.32"/>
    <s v="Credit Card"/>
    <s v="No"/>
    <s v="Chris"/>
    <x v="1"/>
    <n v="4"/>
    <s v="Whipped Cream"/>
    <n v="2"/>
  </r>
  <r>
    <d v="2024-12-19T09:24:00"/>
    <x v="2"/>
    <x v="5"/>
    <x v="1"/>
    <s v="Espresso"/>
    <x v="0"/>
    <n v="6.13"/>
    <s v="Credit Card"/>
    <s v="Yes"/>
    <s v="Taylor"/>
    <x v="0"/>
    <n v="6"/>
    <s v="Double Espresso"/>
    <n v="4"/>
  </r>
  <r>
    <d v="2024-12-16T13:44:00"/>
    <x v="4"/>
    <x v="8"/>
    <x v="3"/>
    <s v="Caramel Macchiato"/>
    <x v="1"/>
    <n v="5.21"/>
    <s v="Mobile Pay"/>
    <s v="Yes"/>
    <s v="Alex"/>
    <x v="2"/>
    <n v="7"/>
    <s v="Whipped Cream"/>
    <n v="4"/>
  </r>
  <r>
    <d v="2024-12-17T16:35:00"/>
    <x v="5"/>
    <x v="7"/>
    <x v="3"/>
    <s v="Caramel Macchiato"/>
    <x v="1"/>
    <n v="4.91"/>
    <s v="Credit Card"/>
    <s v="No"/>
    <s v="Alex"/>
    <x v="0"/>
    <n v="10"/>
    <s v="Oat Milk"/>
    <n v="2"/>
  </r>
  <r>
    <d v="2024-12-25T10:24:00"/>
    <x v="3"/>
    <x v="1"/>
    <x v="3"/>
    <s v="Americano"/>
    <x v="1"/>
    <n v="3.21"/>
    <s v="Mobile Pay"/>
    <s v="No"/>
    <s v="Jordan"/>
    <x v="2"/>
    <n v="8"/>
    <s v="Oat Milk"/>
    <n v="4"/>
  </r>
  <r>
    <d v="2024-12-17T13:51:00"/>
    <x v="5"/>
    <x v="8"/>
    <x v="0"/>
    <s v="Cappuccino"/>
    <x v="1"/>
    <n v="4.0999999999999996"/>
    <s v="Cash"/>
    <s v="Yes"/>
    <s v="Chris"/>
    <x v="0"/>
    <n v="3"/>
    <s v="No Sugar"/>
    <n v="4"/>
  </r>
  <r>
    <d v="2024-12-27T09:40:00"/>
    <x v="1"/>
    <x v="5"/>
    <x v="2"/>
    <s v="Iced Latte"/>
    <x v="2"/>
    <n v="3.96"/>
    <s v="Credit Card"/>
    <s v="Yes"/>
    <s v="Taylor"/>
    <x v="2"/>
    <n v="3"/>
    <s v="Oat Milk"/>
    <n v="3"/>
  </r>
  <r>
    <d v="2024-12-23T15:51:00"/>
    <x v="4"/>
    <x v="3"/>
    <x v="2"/>
    <s v="Espresso"/>
    <x v="2"/>
    <n v="5.03"/>
    <s v="Mobile Pay"/>
    <s v="Yes"/>
    <s v="Jamie"/>
    <x v="1"/>
    <n v="10"/>
    <s v="Oat Milk"/>
    <n v="5"/>
  </r>
  <r>
    <d v="2024-12-26T14:00:00"/>
    <x v="2"/>
    <x v="9"/>
    <x v="3"/>
    <s v="Mocha"/>
    <x v="2"/>
    <n v="3.03"/>
    <s v="Cash"/>
    <s v="No"/>
    <s v="Maria"/>
    <x v="0"/>
    <n v="10"/>
    <s v="Oat Milk"/>
    <n v="5"/>
  </r>
  <r>
    <d v="2024-12-15T15:10:00"/>
    <x v="0"/>
    <x v="3"/>
    <x v="3"/>
    <s v="Mocha"/>
    <x v="0"/>
    <n v="3.3"/>
    <s v="Credit Card"/>
    <s v="No"/>
    <s v="Alex"/>
    <x v="1"/>
    <n v="9"/>
    <s v="Decaf"/>
    <n v="2"/>
  </r>
  <r>
    <d v="2024-12-20T09:21:00"/>
    <x v="1"/>
    <x v="5"/>
    <x v="1"/>
    <s v="Caramel Macchiato"/>
    <x v="2"/>
    <n v="6.4"/>
    <s v="Credit Card"/>
    <s v="No"/>
    <s v="Chris"/>
    <x v="1"/>
    <n v="6"/>
    <s v="No Sugar"/>
    <n v="2"/>
  </r>
  <r>
    <d v="2024-12-15T17:25:00"/>
    <x v="0"/>
    <x v="0"/>
    <x v="1"/>
    <s v="Flat White"/>
    <x v="2"/>
    <n v="5.0599999999999996"/>
    <s v="Credit Card"/>
    <s v="No"/>
    <s v="Taylor"/>
    <x v="1"/>
    <n v="2"/>
    <s v="No Sugar"/>
    <n v="1"/>
  </r>
  <r>
    <d v="2024-12-24T13:19:00"/>
    <x v="5"/>
    <x v="8"/>
    <x v="4"/>
    <s v="Iced Latte"/>
    <x v="0"/>
    <n v="4.4000000000000004"/>
    <s v="Mobile Pay"/>
    <s v="Yes"/>
    <s v="Jamie"/>
    <x v="1"/>
    <n v="2"/>
    <s v="Almond Milk"/>
    <n v="4"/>
  </r>
  <r>
    <d v="2024-12-22T09:33:00"/>
    <x v="0"/>
    <x v="5"/>
    <x v="3"/>
    <s v="Mocha"/>
    <x v="1"/>
    <n v="3.5"/>
    <s v="Cash"/>
    <s v="Yes"/>
    <s v="Maria"/>
    <x v="0"/>
    <n v="6"/>
    <s v="Extra Shot"/>
    <n v="4"/>
  </r>
  <r>
    <d v="2024-12-21T12:23:00"/>
    <x v="6"/>
    <x v="6"/>
    <x v="0"/>
    <s v="Mocha"/>
    <x v="2"/>
    <n v="6.25"/>
    <s v="Credit Card"/>
    <s v="No"/>
    <s v="Jordan"/>
    <x v="1"/>
    <n v="4"/>
    <s v="Extra Shot"/>
    <n v="3"/>
  </r>
  <r>
    <d v="2024-12-26T08:22:00"/>
    <x v="2"/>
    <x v="4"/>
    <x v="1"/>
    <s v="Iced Latte"/>
    <x v="0"/>
    <n v="4.1399999999999997"/>
    <s v="Credit Card"/>
    <s v="No"/>
    <s v="Jamie"/>
    <x v="0"/>
    <n v="7"/>
    <s v="Almond Milk"/>
    <n v="2"/>
  </r>
  <r>
    <d v="2024-12-25T15:42:00"/>
    <x v="3"/>
    <x v="3"/>
    <x v="4"/>
    <s v="Iced Latte"/>
    <x v="1"/>
    <n v="4.96"/>
    <s v="Cash"/>
    <s v="Yes"/>
    <s v="Chris"/>
    <x v="1"/>
    <n v="10"/>
    <s v="Oat Milk"/>
    <n v="4"/>
  </r>
  <r>
    <d v="2024-12-17T09:50:00"/>
    <x v="5"/>
    <x v="5"/>
    <x v="2"/>
    <s v="Mocha"/>
    <x v="0"/>
    <n v="4.38"/>
    <s v="Credit Card"/>
    <s v="Yes"/>
    <s v="Alex"/>
    <x v="0"/>
    <n v="7"/>
    <s v="Decaf"/>
    <n v="5"/>
  </r>
  <r>
    <d v="2024-12-26T14:30:00"/>
    <x v="2"/>
    <x v="9"/>
    <x v="4"/>
    <s v="Flat White"/>
    <x v="1"/>
    <n v="3.33"/>
    <s v="Cash"/>
    <s v="Yes"/>
    <s v="Taylor"/>
    <x v="2"/>
    <n v="10"/>
    <s v="Extra Shot"/>
    <n v="2"/>
  </r>
  <r>
    <d v="2024-12-19T09:55:00"/>
    <x v="2"/>
    <x v="5"/>
    <x v="4"/>
    <s v="Americano"/>
    <x v="0"/>
    <n v="5.67"/>
    <s v="Cash"/>
    <s v="Yes"/>
    <s v="Jamie"/>
    <x v="0"/>
    <n v="3"/>
    <s v="Oat Milk"/>
    <n v="5"/>
  </r>
  <r>
    <d v="2024-12-24T11:54:00"/>
    <x v="5"/>
    <x v="2"/>
    <x v="3"/>
    <s v="Americano"/>
    <x v="2"/>
    <n v="3.59"/>
    <s v="Credit Card"/>
    <s v="Yes"/>
    <s v="Jamie"/>
    <x v="2"/>
    <n v="6"/>
    <s v="Extra Shot"/>
    <n v="2"/>
  </r>
  <r>
    <d v="2024-12-21T17:12:00"/>
    <x v="6"/>
    <x v="0"/>
    <x v="2"/>
    <s v="Caramel Macchiato"/>
    <x v="0"/>
    <n v="4.5199999999999996"/>
    <s v="Mobile Pay"/>
    <s v="No"/>
    <s v="Jordan"/>
    <x v="0"/>
    <n v="5"/>
    <s v="Extra Shot"/>
    <n v="3"/>
  </r>
  <r>
    <d v="2024-12-21T08:32:00"/>
    <x v="6"/>
    <x v="4"/>
    <x v="0"/>
    <s v="Americano"/>
    <x v="0"/>
    <n v="4.22"/>
    <s v="Cash"/>
    <s v="No"/>
    <s v="Chris"/>
    <x v="1"/>
    <n v="8"/>
    <s v="Extra Shot"/>
    <n v="3"/>
  </r>
  <r>
    <d v="2024-12-29T10:02:00"/>
    <x v="0"/>
    <x v="1"/>
    <x v="2"/>
    <s v="Iced Latte"/>
    <x v="2"/>
    <n v="5.98"/>
    <s v="Credit Card"/>
    <s v="No"/>
    <s v="Jamie"/>
    <x v="1"/>
    <n v="3"/>
    <s v="Decaf"/>
    <n v="2"/>
  </r>
  <r>
    <d v="2024-12-19T15:23:00"/>
    <x v="2"/>
    <x v="3"/>
    <x v="4"/>
    <s v="Flat White"/>
    <x v="0"/>
    <n v="3.39"/>
    <s v="Credit Card"/>
    <s v="Yes"/>
    <s v="Chris"/>
    <x v="1"/>
    <n v="7"/>
    <s v="Oat Milk"/>
    <n v="5"/>
  </r>
  <r>
    <d v="2024-12-23T13:15:00"/>
    <x v="4"/>
    <x v="8"/>
    <x v="4"/>
    <s v="Mocha"/>
    <x v="2"/>
    <n v="4.54"/>
    <s v="Credit Card"/>
    <s v="Yes"/>
    <s v="Jordan"/>
    <x v="0"/>
    <n v="3"/>
    <s v="Almond Milk"/>
    <n v="5"/>
  </r>
  <r>
    <d v="2024-12-30T11:12:00"/>
    <x v="4"/>
    <x v="2"/>
    <x v="0"/>
    <s v="Iced Latte"/>
    <x v="0"/>
    <n v="6.77"/>
    <s v="Mobile Pay"/>
    <s v="No"/>
    <s v="Chris"/>
    <x v="0"/>
    <n v="9"/>
    <s v="Whipped Cream"/>
    <n v="2"/>
  </r>
  <r>
    <d v="2024-12-23T10:02:00"/>
    <x v="4"/>
    <x v="1"/>
    <x v="1"/>
    <s v="Mocha"/>
    <x v="1"/>
    <n v="5.2"/>
    <s v="Cash"/>
    <s v="No"/>
    <s v="Chris"/>
    <x v="1"/>
    <n v="3"/>
    <s v="Decaf"/>
    <n v="1"/>
  </r>
  <r>
    <d v="2024-12-22T16:59:00"/>
    <x v="0"/>
    <x v="7"/>
    <x v="3"/>
    <s v="Caramel Macchiato"/>
    <x v="0"/>
    <n v="3.67"/>
    <s v="Cash"/>
    <s v="Yes"/>
    <s v="Chris"/>
    <x v="2"/>
    <n v="2"/>
    <s v="Whipped Cream"/>
    <n v="2"/>
  </r>
  <r>
    <d v="2024-12-26T14:31:00"/>
    <x v="2"/>
    <x v="9"/>
    <x v="3"/>
    <s v="Caramel Macchiato"/>
    <x v="2"/>
    <n v="6.89"/>
    <s v="Credit Card"/>
    <s v="No"/>
    <s v="Taylor"/>
    <x v="1"/>
    <n v="10"/>
    <s v="Whipped Cream"/>
    <n v="4"/>
  </r>
  <r>
    <d v="2024-12-21T12:13:00"/>
    <x v="6"/>
    <x v="6"/>
    <x v="1"/>
    <s v="Iced Latte"/>
    <x v="0"/>
    <n v="5.29"/>
    <s v="Mobile Pay"/>
    <s v="Yes"/>
    <s v="Taylor"/>
    <x v="1"/>
    <n v="10"/>
    <s v="Oat Milk"/>
    <n v="5"/>
  </r>
  <r>
    <d v="2024-12-19T11:18:00"/>
    <x v="2"/>
    <x v="2"/>
    <x v="4"/>
    <s v="Cappuccino"/>
    <x v="0"/>
    <n v="3.68"/>
    <s v="Credit Card"/>
    <s v="Yes"/>
    <s v="Chris"/>
    <x v="2"/>
    <n v="4"/>
    <s v="No Sugar"/>
    <n v="2"/>
  </r>
  <r>
    <d v="2024-12-19T08:41:00"/>
    <x v="2"/>
    <x v="4"/>
    <x v="1"/>
    <s v="Caramel Macchiato"/>
    <x v="0"/>
    <n v="5.14"/>
    <s v="Credit Card"/>
    <s v="No"/>
    <s v="Jordan"/>
    <x v="0"/>
    <n v="7"/>
    <s v="No Sugar"/>
    <n v="1"/>
  </r>
  <r>
    <d v="2024-12-30T16:16:00"/>
    <x v="4"/>
    <x v="7"/>
    <x v="1"/>
    <s v="Espresso"/>
    <x v="2"/>
    <n v="4.18"/>
    <s v="Credit Card"/>
    <s v="Yes"/>
    <s v="Chris"/>
    <x v="2"/>
    <n v="6"/>
    <s v="Extra Shot"/>
    <n v="3"/>
  </r>
  <r>
    <d v="2024-12-30T16:42:00"/>
    <x v="4"/>
    <x v="7"/>
    <x v="3"/>
    <s v="Iced Latte"/>
    <x v="2"/>
    <n v="5.98"/>
    <s v="Cash"/>
    <s v="No"/>
    <s v="Jordan"/>
    <x v="0"/>
    <n v="10"/>
    <s v="Extra Shot"/>
    <n v="4"/>
  </r>
  <r>
    <d v="2024-12-18T12:13:00"/>
    <x v="3"/>
    <x v="6"/>
    <x v="3"/>
    <s v="Americano"/>
    <x v="1"/>
    <n v="3.62"/>
    <s v="Credit Card"/>
    <s v="No"/>
    <s v="Chris"/>
    <x v="2"/>
    <n v="9"/>
    <s v="Almond Milk"/>
    <n v="4"/>
  </r>
  <r>
    <d v="2024-12-17T10:52:00"/>
    <x v="5"/>
    <x v="1"/>
    <x v="1"/>
    <s v="Mocha"/>
    <x v="2"/>
    <n v="4.96"/>
    <s v="Mobile Pay"/>
    <s v="Yes"/>
    <s v="Jordan"/>
    <x v="1"/>
    <n v="2"/>
    <s v="No Sugar"/>
    <n v="2"/>
  </r>
  <r>
    <d v="2024-12-29T14:43:00"/>
    <x v="0"/>
    <x v="9"/>
    <x v="3"/>
    <s v="Mocha"/>
    <x v="0"/>
    <n v="3.57"/>
    <s v="Cash"/>
    <s v="Yes"/>
    <s v="Jamie"/>
    <x v="0"/>
    <n v="8"/>
    <s v="Almond Milk"/>
    <n v="5"/>
  </r>
  <r>
    <d v="2024-12-17T08:38:00"/>
    <x v="5"/>
    <x v="4"/>
    <x v="2"/>
    <s v="Espresso"/>
    <x v="1"/>
    <n v="3.08"/>
    <s v="Credit Card"/>
    <s v="Yes"/>
    <s v="Maria"/>
    <x v="2"/>
    <n v="3"/>
    <s v="No Sugar"/>
    <n v="2"/>
  </r>
  <r>
    <d v="2024-12-30T17:00:00"/>
    <x v="4"/>
    <x v="0"/>
    <x v="2"/>
    <s v="Caramel Macchiato"/>
    <x v="0"/>
    <n v="5.17"/>
    <s v="Cash"/>
    <s v="Yes"/>
    <s v="Maria"/>
    <x v="2"/>
    <n v="9"/>
    <s v="Whipped Cream"/>
    <n v="5"/>
  </r>
  <r>
    <d v="2024-12-29T10:19:00"/>
    <x v="0"/>
    <x v="1"/>
    <x v="4"/>
    <s v="Espresso"/>
    <x v="0"/>
    <n v="3.98"/>
    <s v="Mobile Pay"/>
    <s v="No"/>
    <s v="Jordan"/>
    <x v="0"/>
    <n v="3"/>
    <s v="Almond Milk"/>
    <n v="1"/>
  </r>
  <r>
    <d v="2024-12-16T12:06:00"/>
    <x v="4"/>
    <x v="6"/>
    <x v="3"/>
    <s v="Caramel Macchiato"/>
    <x v="1"/>
    <n v="3.57"/>
    <s v="Credit Card"/>
    <s v="Yes"/>
    <s v="Maria"/>
    <x v="1"/>
    <n v="8"/>
    <s v="Extra Shot"/>
    <n v="3"/>
  </r>
  <r>
    <d v="2024-12-25T11:58:00"/>
    <x v="3"/>
    <x v="2"/>
    <x v="0"/>
    <s v="Americano"/>
    <x v="2"/>
    <n v="6.29"/>
    <s v="Credit Card"/>
    <s v="No"/>
    <s v="Maria"/>
    <x v="2"/>
    <n v="5"/>
    <s v="Almond Milk"/>
    <n v="3"/>
  </r>
  <r>
    <d v="2024-12-20T17:21:00"/>
    <x v="1"/>
    <x v="0"/>
    <x v="2"/>
    <s v="Flat White"/>
    <x v="0"/>
    <n v="6.58"/>
    <s v="Mobile Pay"/>
    <s v="Yes"/>
    <s v="Maria"/>
    <x v="1"/>
    <n v="10"/>
    <s v="No Sugar"/>
    <n v="5"/>
  </r>
  <r>
    <d v="2024-12-17T14:09:00"/>
    <x v="5"/>
    <x v="9"/>
    <x v="4"/>
    <s v="Cappuccino"/>
    <x v="1"/>
    <n v="4.3899999999999997"/>
    <s v="Credit Card"/>
    <s v="No"/>
    <s v="Jamie"/>
    <x v="0"/>
    <n v="7"/>
    <s v="No Sugar"/>
    <n v="1"/>
  </r>
  <r>
    <d v="2024-12-27T10:49:00"/>
    <x v="1"/>
    <x v="1"/>
    <x v="1"/>
    <s v="Flat White"/>
    <x v="0"/>
    <n v="4.5599999999999996"/>
    <s v="Mobile Pay"/>
    <s v="No"/>
    <s v="Alex"/>
    <x v="2"/>
    <n v="8"/>
    <s v="Oat Milk"/>
    <n v="3"/>
  </r>
  <r>
    <d v="2024-12-17T13:08:00"/>
    <x v="5"/>
    <x v="8"/>
    <x v="1"/>
    <s v="Caramel Macchiato"/>
    <x v="1"/>
    <n v="4.41"/>
    <s v="Cash"/>
    <s v="No"/>
    <s v="Jamie"/>
    <x v="0"/>
    <n v="8"/>
    <s v="Double Espresso"/>
    <n v="3"/>
  </r>
  <r>
    <d v="2024-12-17T11:24:00"/>
    <x v="5"/>
    <x v="2"/>
    <x v="0"/>
    <s v="Cappuccino"/>
    <x v="1"/>
    <n v="5.15"/>
    <s v="Cash"/>
    <s v="Yes"/>
    <s v="Jamie"/>
    <x v="2"/>
    <n v="8"/>
    <s v="Double Espresso"/>
    <n v="5"/>
  </r>
  <r>
    <d v="2024-12-27T11:44:00"/>
    <x v="1"/>
    <x v="2"/>
    <x v="2"/>
    <s v="Mocha"/>
    <x v="1"/>
    <n v="3.01"/>
    <s v="Credit Card"/>
    <s v="No"/>
    <s v="Taylor"/>
    <x v="1"/>
    <n v="4"/>
    <s v="Almond Milk"/>
    <n v="1"/>
  </r>
  <r>
    <d v="2024-12-29T13:54:00"/>
    <x v="0"/>
    <x v="8"/>
    <x v="1"/>
    <s v="Flat White"/>
    <x v="1"/>
    <n v="3.58"/>
    <s v="Mobile Pay"/>
    <s v="No"/>
    <s v="Maria"/>
    <x v="2"/>
    <n v="5"/>
    <s v="Almond Milk"/>
    <n v="2"/>
  </r>
  <r>
    <d v="2024-12-16T10:24:00"/>
    <x v="4"/>
    <x v="1"/>
    <x v="2"/>
    <s v="Americano"/>
    <x v="1"/>
    <n v="4.49"/>
    <s v="Mobile Pay"/>
    <s v="Yes"/>
    <s v="Jordan"/>
    <x v="0"/>
    <n v="3"/>
    <s v="Decaf"/>
    <n v="5"/>
  </r>
  <r>
    <d v="2024-12-28T08:09:00"/>
    <x v="6"/>
    <x v="4"/>
    <x v="4"/>
    <s v="Mocha"/>
    <x v="0"/>
    <n v="3.98"/>
    <s v="Credit Card"/>
    <s v="No"/>
    <s v="Maria"/>
    <x v="2"/>
    <n v="9"/>
    <s v="Oat Milk"/>
    <n v="2"/>
  </r>
  <r>
    <d v="2024-12-26T12:30:00"/>
    <x v="2"/>
    <x v="6"/>
    <x v="0"/>
    <s v="Americano"/>
    <x v="1"/>
    <n v="4.78"/>
    <s v="Mobile Pay"/>
    <s v="Yes"/>
    <s v="Chris"/>
    <x v="2"/>
    <n v="4"/>
    <s v="Almond Milk"/>
    <n v="1"/>
  </r>
  <r>
    <d v="2024-12-24T10:32:00"/>
    <x v="5"/>
    <x v="1"/>
    <x v="1"/>
    <s v="Iced Latte"/>
    <x v="1"/>
    <n v="6.33"/>
    <s v="Mobile Pay"/>
    <s v="No"/>
    <s v="Taylor"/>
    <x v="0"/>
    <n v="6"/>
    <s v="Double Espresso"/>
    <n v="5"/>
  </r>
  <r>
    <d v="2024-12-19T11:27:00"/>
    <x v="2"/>
    <x v="2"/>
    <x v="1"/>
    <s v="Flat White"/>
    <x v="0"/>
    <n v="5.09"/>
    <s v="Credit Card"/>
    <s v="Yes"/>
    <s v="Jamie"/>
    <x v="0"/>
    <n v="2"/>
    <s v="Extra Shot"/>
    <n v="4"/>
  </r>
  <r>
    <d v="2024-12-17T16:38:00"/>
    <x v="5"/>
    <x v="7"/>
    <x v="2"/>
    <s v="Caramel Macchiato"/>
    <x v="2"/>
    <n v="4.87"/>
    <s v="Cash"/>
    <s v="No"/>
    <s v="Jamie"/>
    <x v="2"/>
    <n v="2"/>
    <s v="Whipped Cream"/>
    <n v="3"/>
  </r>
  <r>
    <d v="2024-12-25T11:17:00"/>
    <x v="3"/>
    <x v="2"/>
    <x v="2"/>
    <s v="Iced Latte"/>
    <x v="0"/>
    <n v="4.45"/>
    <s v="Cash"/>
    <s v="Yes"/>
    <s v="Maria"/>
    <x v="1"/>
    <n v="4"/>
    <s v="Double Espresso"/>
    <n v="1"/>
  </r>
  <r>
    <d v="2024-12-16T17:00:00"/>
    <x v="4"/>
    <x v="0"/>
    <x v="4"/>
    <s v="Mocha"/>
    <x v="2"/>
    <n v="3.81"/>
    <s v="Credit Card"/>
    <s v="Yes"/>
    <s v="Chris"/>
    <x v="2"/>
    <n v="2"/>
    <s v="Double Espresso"/>
    <n v="4"/>
  </r>
  <r>
    <d v="2024-12-15T13:05:00"/>
    <x v="0"/>
    <x v="8"/>
    <x v="4"/>
    <s v="Iced Latte"/>
    <x v="1"/>
    <n v="6.01"/>
    <s v="Cash"/>
    <s v="Yes"/>
    <s v="Chris"/>
    <x v="1"/>
    <n v="7"/>
    <s v="Extra Shot"/>
    <n v="1"/>
  </r>
  <r>
    <d v="2024-12-20T16:06:00"/>
    <x v="1"/>
    <x v="7"/>
    <x v="3"/>
    <s v="Caramel Macchiato"/>
    <x v="0"/>
    <n v="3.09"/>
    <s v="Cash"/>
    <s v="No"/>
    <s v="Taylor"/>
    <x v="2"/>
    <n v="6"/>
    <s v="Extra Shot"/>
    <n v="2"/>
  </r>
  <r>
    <d v="2024-12-25T09:56:00"/>
    <x v="3"/>
    <x v="5"/>
    <x v="2"/>
    <s v="Americano"/>
    <x v="0"/>
    <n v="6.54"/>
    <s v="Mobile Pay"/>
    <s v="Yes"/>
    <s v="Jordan"/>
    <x v="2"/>
    <n v="10"/>
    <s v="Double Espresso"/>
    <n v="5"/>
  </r>
  <r>
    <d v="2024-12-25T13:28:00"/>
    <x v="3"/>
    <x v="8"/>
    <x v="1"/>
    <s v="Flat White"/>
    <x v="1"/>
    <n v="4.4400000000000004"/>
    <s v="Cash"/>
    <s v="Yes"/>
    <s v="Jordan"/>
    <x v="0"/>
    <n v="8"/>
    <s v="Extra Shot"/>
    <n v="2"/>
  </r>
  <r>
    <d v="2024-12-30T17:04:00"/>
    <x v="4"/>
    <x v="0"/>
    <x v="1"/>
    <s v="Cappuccino"/>
    <x v="2"/>
    <n v="6.98"/>
    <s v="Credit Card"/>
    <s v="Yes"/>
    <s v="Maria"/>
    <x v="1"/>
    <n v="10"/>
    <s v="Whipped Cream"/>
    <n v="1"/>
  </r>
  <r>
    <d v="2024-12-22T15:20:00"/>
    <x v="0"/>
    <x v="3"/>
    <x v="1"/>
    <s v="Flat White"/>
    <x v="0"/>
    <n v="3.27"/>
    <s v="Mobile Pay"/>
    <s v="No"/>
    <s v="Chris"/>
    <x v="2"/>
    <n v="3"/>
    <s v="Extra Shot"/>
    <n v="4"/>
  </r>
  <r>
    <d v="2024-12-19T15:16:00"/>
    <x v="2"/>
    <x v="3"/>
    <x v="0"/>
    <s v="Americano"/>
    <x v="0"/>
    <n v="6.76"/>
    <s v="Mobile Pay"/>
    <s v="No"/>
    <s v="Alex"/>
    <x v="1"/>
    <n v="6"/>
    <s v="Decaf"/>
    <n v="4"/>
  </r>
  <r>
    <d v="2024-12-28T10:28:00"/>
    <x v="6"/>
    <x v="1"/>
    <x v="4"/>
    <s v="Cappuccino"/>
    <x v="2"/>
    <n v="6.81"/>
    <s v="Cash"/>
    <s v="Yes"/>
    <s v="Jordan"/>
    <x v="1"/>
    <n v="10"/>
    <s v="Decaf"/>
    <n v="3"/>
  </r>
  <r>
    <d v="2024-12-29T08:39:00"/>
    <x v="0"/>
    <x v="4"/>
    <x v="2"/>
    <s v="Americano"/>
    <x v="0"/>
    <n v="5.8"/>
    <s v="Mobile Pay"/>
    <s v="Yes"/>
    <s v="Maria"/>
    <x v="2"/>
    <n v="6"/>
    <s v="Decaf"/>
    <n v="2"/>
  </r>
  <r>
    <d v="2024-12-24T09:14:00"/>
    <x v="5"/>
    <x v="5"/>
    <x v="0"/>
    <s v="Caramel Macchiato"/>
    <x v="1"/>
    <n v="5.68"/>
    <s v="Cash"/>
    <s v="No"/>
    <s v="Jamie"/>
    <x v="0"/>
    <n v="10"/>
    <s v="Whipped Cream"/>
    <n v="4"/>
  </r>
  <r>
    <d v="2024-12-16T10:46:00"/>
    <x v="4"/>
    <x v="1"/>
    <x v="2"/>
    <s v="Espresso"/>
    <x v="1"/>
    <n v="3.8"/>
    <s v="Cash"/>
    <s v="Yes"/>
    <s v="Chris"/>
    <x v="1"/>
    <n v="9"/>
    <s v="Extra Shot"/>
    <n v="4"/>
  </r>
  <r>
    <d v="2024-12-16T15:02:00"/>
    <x v="4"/>
    <x v="3"/>
    <x v="3"/>
    <s v="Mocha"/>
    <x v="1"/>
    <n v="3.58"/>
    <s v="Credit Card"/>
    <s v="No"/>
    <s v="Taylor"/>
    <x v="2"/>
    <n v="8"/>
    <s v="Almond Milk"/>
    <n v="3"/>
  </r>
  <r>
    <d v="2024-12-27T15:13:00"/>
    <x v="1"/>
    <x v="3"/>
    <x v="2"/>
    <s v="Mocha"/>
    <x v="0"/>
    <n v="6.81"/>
    <s v="Mobile Pay"/>
    <s v="No"/>
    <s v="Chris"/>
    <x v="1"/>
    <n v="4"/>
    <s v="Almond Milk"/>
    <n v="2"/>
  </r>
  <r>
    <d v="2024-12-16T14:05:00"/>
    <x v="4"/>
    <x v="9"/>
    <x v="4"/>
    <s v="Caramel Macchiato"/>
    <x v="2"/>
    <n v="4.8099999999999996"/>
    <s v="Cash"/>
    <s v="Yes"/>
    <s v="Jordan"/>
    <x v="1"/>
    <n v="4"/>
    <s v="Whipped Cream"/>
    <n v="1"/>
  </r>
  <r>
    <d v="2024-12-16T14:21:00"/>
    <x v="4"/>
    <x v="9"/>
    <x v="4"/>
    <s v="Mocha"/>
    <x v="0"/>
    <n v="4.4000000000000004"/>
    <s v="Cash"/>
    <s v="No"/>
    <s v="Jamie"/>
    <x v="0"/>
    <n v="4"/>
    <s v="Oat Milk"/>
    <n v="4"/>
  </r>
  <r>
    <d v="2024-12-20T17:24:00"/>
    <x v="1"/>
    <x v="0"/>
    <x v="2"/>
    <s v="Cappuccino"/>
    <x v="2"/>
    <n v="3.79"/>
    <s v="Mobile Pay"/>
    <s v="Yes"/>
    <s v="Chris"/>
    <x v="0"/>
    <n v="7"/>
    <s v="Almond Milk"/>
    <n v="2"/>
  </r>
  <r>
    <d v="2024-12-29T10:31:00"/>
    <x v="0"/>
    <x v="1"/>
    <x v="4"/>
    <s v="Iced Latte"/>
    <x v="2"/>
    <n v="4.63"/>
    <s v="Mobile Pay"/>
    <s v="Yes"/>
    <s v="Jamie"/>
    <x v="2"/>
    <n v="9"/>
    <s v="Oat Milk"/>
    <n v="5"/>
  </r>
  <r>
    <d v="2024-12-16T11:47:00"/>
    <x v="4"/>
    <x v="2"/>
    <x v="1"/>
    <s v="Espresso"/>
    <x v="2"/>
    <n v="5.18"/>
    <s v="Credit Card"/>
    <s v="No"/>
    <s v="Maria"/>
    <x v="1"/>
    <n v="5"/>
    <s v="Extra Shot"/>
    <n v="5"/>
  </r>
  <r>
    <d v="2024-12-30T13:52:00"/>
    <x v="4"/>
    <x v="8"/>
    <x v="4"/>
    <s v="Iced Latte"/>
    <x v="1"/>
    <n v="6.59"/>
    <s v="Mobile Pay"/>
    <s v="Yes"/>
    <s v="Jordan"/>
    <x v="1"/>
    <n v="9"/>
    <s v="Decaf"/>
    <n v="4"/>
  </r>
  <r>
    <d v="2024-12-20T16:27:00"/>
    <x v="1"/>
    <x v="7"/>
    <x v="3"/>
    <s v="Caramel Macchiato"/>
    <x v="1"/>
    <n v="3.45"/>
    <s v="Credit Card"/>
    <s v="No"/>
    <s v="Jamie"/>
    <x v="1"/>
    <n v="4"/>
    <s v="Double Espresso"/>
    <n v="5"/>
  </r>
  <r>
    <d v="2024-12-17T14:24:00"/>
    <x v="5"/>
    <x v="9"/>
    <x v="4"/>
    <s v="Caramel Macchiato"/>
    <x v="2"/>
    <n v="5.75"/>
    <s v="Cash"/>
    <s v="No"/>
    <s v="Jordan"/>
    <x v="0"/>
    <n v="3"/>
    <s v="Almond Milk"/>
    <n v="1"/>
  </r>
  <r>
    <d v="2024-12-16T08:39:00"/>
    <x v="4"/>
    <x v="4"/>
    <x v="0"/>
    <s v="Iced Latte"/>
    <x v="1"/>
    <n v="6"/>
    <s v="Mobile Pay"/>
    <s v="Yes"/>
    <s v="Jordan"/>
    <x v="1"/>
    <n v="10"/>
    <s v="Double Espresso"/>
    <n v="1"/>
  </r>
  <r>
    <d v="2024-12-25T14:13:00"/>
    <x v="3"/>
    <x v="9"/>
    <x v="1"/>
    <s v="Caramel Macchiato"/>
    <x v="1"/>
    <n v="5.21"/>
    <s v="Credit Card"/>
    <s v="Yes"/>
    <s v="Jamie"/>
    <x v="2"/>
    <n v="7"/>
    <s v="Whipped Cream"/>
    <n v="4"/>
  </r>
  <r>
    <d v="2024-12-21T14:00:00"/>
    <x v="6"/>
    <x v="9"/>
    <x v="4"/>
    <s v="Caramel Macchiato"/>
    <x v="0"/>
    <n v="5.03"/>
    <s v="Cash"/>
    <s v="No"/>
    <s v="Chris"/>
    <x v="1"/>
    <n v="5"/>
    <s v="Almond Milk"/>
    <n v="4"/>
  </r>
  <r>
    <d v="2024-12-15T08:09:00"/>
    <x v="0"/>
    <x v="4"/>
    <x v="4"/>
    <s v="Caramel Macchiato"/>
    <x v="2"/>
    <n v="6.28"/>
    <s v="Mobile Pay"/>
    <s v="No"/>
    <s v="Chris"/>
    <x v="2"/>
    <n v="8"/>
    <s v="Extra Shot"/>
    <n v="5"/>
  </r>
  <r>
    <d v="2024-12-30T11:39:00"/>
    <x v="4"/>
    <x v="2"/>
    <x v="0"/>
    <s v="Caramel Macchiato"/>
    <x v="0"/>
    <n v="6.21"/>
    <s v="Mobile Pay"/>
    <s v="No"/>
    <s v="Maria"/>
    <x v="0"/>
    <n v="8"/>
    <s v="Oat Milk"/>
    <n v="2"/>
  </r>
  <r>
    <d v="2024-12-21T13:33:00"/>
    <x v="6"/>
    <x v="8"/>
    <x v="1"/>
    <s v="Espresso"/>
    <x v="0"/>
    <n v="3.4"/>
    <s v="Credit Card"/>
    <s v="Yes"/>
    <s v="Jordan"/>
    <x v="0"/>
    <n v="8"/>
    <s v="Whipped Cream"/>
    <n v="3"/>
  </r>
  <r>
    <d v="2024-12-28T10:20:00"/>
    <x v="6"/>
    <x v="1"/>
    <x v="1"/>
    <s v="Iced Latte"/>
    <x v="0"/>
    <n v="3.1"/>
    <s v="Credit Card"/>
    <s v="Yes"/>
    <s v="Alex"/>
    <x v="0"/>
    <n v="10"/>
    <s v="Almond Milk"/>
    <n v="5"/>
  </r>
  <r>
    <d v="2024-12-21T10:29:00"/>
    <x v="6"/>
    <x v="1"/>
    <x v="4"/>
    <s v="Mocha"/>
    <x v="0"/>
    <n v="5.61"/>
    <s v="Credit Card"/>
    <s v="No"/>
    <s v="Maria"/>
    <x v="0"/>
    <n v="5"/>
    <s v="Oat Milk"/>
    <n v="4"/>
  </r>
  <r>
    <d v="2024-12-27T08:17:00"/>
    <x v="1"/>
    <x v="4"/>
    <x v="2"/>
    <s v="Mocha"/>
    <x v="2"/>
    <n v="3.09"/>
    <s v="Mobile Pay"/>
    <s v="Yes"/>
    <s v="Alex"/>
    <x v="1"/>
    <n v="3"/>
    <s v="Almond Milk"/>
    <n v="2"/>
  </r>
  <r>
    <d v="2024-12-19T10:05:00"/>
    <x v="2"/>
    <x v="1"/>
    <x v="2"/>
    <s v="Espresso"/>
    <x v="1"/>
    <n v="6.65"/>
    <s v="Credit Card"/>
    <s v="No"/>
    <s v="Alex"/>
    <x v="1"/>
    <n v="2"/>
    <s v="Decaf"/>
    <n v="1"/>
  </r>
  <r>
    <d v="2024-12-22T09:13:00"/>
    <x v="0"/>
    <x v="5"/>
    <x v="0"/>
    <s v="Espresso"/>
    <x v="1"/>
    <n v="5.53"/>
    <s v="Cash"/>
    <s v="Yes"/>
    <s v="Maria"/>
    <x v="1"/>
    <n v="2"/>
    <s v="Extra Shot"/>
    <n v="5"/>
  </r>
  <r>
    <d v="2024-12-25T08:07:00"/>
    <x v="3"/>
    <x v="4"/>
    <x v="4"/>
    <s v="Flat White"/>
    <x v="1"/>
    <n v="6.98"/>
    <s v="Mobile Pay"/>
    <s v="Yes"/>
    <s v="Maria"/>
    <x v="0"/>
    <n v="6"/>
    <s v="Almond Milk"/>
    <n v="2"/>
  </r>
  <r>
    <d v="2024-12-24T16:01:00"/>
    <x v="5"/>
    <x v="7"/>
    <x v="3"/>
    <s v="Cappuccino"/>
    <x v="0"/>
    <n v="3.87"/>
    <s v="Cash"/>
    <s v="Yes"/>
    <s v="Maria"/>
    <x v="2"/>
    <n v="7"/>
    <s v="Extra Shot"/>
    <n v="2"/>
  </r>
  <r>
    <d v="2024-12-16T10:17:00"/>
    <x v="4"/>
    <x v="1"/>
    <x v="4"/>
    <s v="Espresso"/>
    <x v="0"/>
    <n v="6.81"/>
    <s v="Cash"/>
    <s v="No"/>
    <s v="Jamie"/>
    <x v="0"/>
    <n v="9"/>
    <s v="Decaf"/>
    <n v="5"/>
  </r>
  <r>
    <d v="2024-12-30T11:16:00"/>
    <x v="4"/>
    <x v="2"/>
    <x v="1"/>
    <s v="Mocha"/>
    <x v="2"/>
    <n v="6.38"/>
    <s v="Mobile Pay"/>
    <s v="No"/>
    <s v="Jamie"/>
    <x v="2"/>
    <n v="6"/>
    <s v="Extra Shot"/>
    <n v="2"/>
  </r>
  <r>
    <d v="2024-12-30T15:27:00"/>
    <x v="4"/>
    <x v="3"/>
    <x v="0"/>
    <s v="Espresso"/>
    <x v="2"/>
    <n v="5.99"/>
    <s v="Cash"/>
    <s v="Yes"/>
    <s v="Taylor"/>
    <x v="1"/>
    <n v="8"/>
    <s v="Extra Shot"/>
    <n v="5"/>
  </r>
  <r>
    <d v="2024-12-20T09:28:00"/>
    <x v="1"/>
    <x v="5"/>
    <x v="1"/>
    <s v="Iced Latte"/>
    <x v="2"/>
    <n v="4.01"/>
    <s v="Cash"/>
    <s v="No"/>
    <s v="Taylor"/>
    <x v="0"/>
    <n v="10"/>
    <s v="No Sugar"/>
    <n v="4"/>
  </r>
  <r>
    <d v="2024-12-15T10:51:00"/>
    <x v="0"/>
    <x v="1"/>
    <x v="4"/>
    <s v="Espresso"/>
    <x v="0"/>
    <n v="4.43"/>
    <s v="Credit Card"/>
    <s v="Yes"/>
    <s v="Jordan"/>
    <x v="1"/>
    <n v="7"/>
    <s v="Extra Shot"/>
    <n v="3"/>
  </r>
  <r>
    <d v="2024-12-16T13:44:00"/>
    <x v="4"/>
    <x v="8"/>
    <x v="2"/>
    <s v="Americano"/>
    <x v="1"/>
    <n v="3.86"/>
    <s v="Mobile Pay"/>
    <s v="No"/>
    <s v="Maria"/>
    <x v="0"/>
    <n v="3"/>
    <s v="Decaf"/>
    <n v="3"/>
  </r>
  <r>
    <d v="2024-12-24T16:13:00"/>
    <x v="5"/>
    <x v="7"/>
    <x v="2"/>
    <s v="Cappuccino"/>
    <x v="1"/>
    <n v="5.87"/>
    <s v="Mobile Pay"/>
    <s v="Yes"/>
    <s v="Taylor"/>
    <x v="0"/>
    <n v="8"/>
    <s v="Oat Milk"/>
    <n v="4"/>
  </r>
  <r>
    <d v="2024-12-20T13:12:00"/>
    <x v="1"/>
    <x v="8"/>
    <x v="1"/>
    <s v="Iced Latte"/>
    <x v="1"/>
    <n v="4.99"/>
    <s v="Cash"/>
    <s v="No"/>
    <s v="Alex"/>
    <x v="2"/>
    <n v="9"/>
    <s v="Extra Shot"/>
    <n v="5"/>
  </r>
  <r>
    <d v="2024-12-20T14:15:00"/>
    <x v="1"/>
    <x v="9"/>
    <x v="3"/>
    <s v="Iced Latte"/>
    <x v="1"/>
    <n v="3.07"/>
    <s v="Mobile Pay"/>
    <s v="Yes"/>
    <s v="Jamie"/>
    <x v="1"/>
    <n v="4"/>
    <s v="Whipped Cream"/>
    <n v="4"/>
  </r>
  <r>
    <d v="2024-12-15T16:58:00"/>
    <x v="0"/>
    <x v="7"/>
    <x v="3"/>
    <s v="Iced Latte"/>
    <x v="1"/>
    <n v="5.58"/>
    <s v="Credit Card"/>
    <s v="No"/>
    <s v="Alex"/>
    <x v="1"/>
    <n v="6"/>
    <s v="No Sugar"/>
    <n v="3"/>
  </r>
  <r>
    <d v="2024-12-27T14:05:00"/>
    <x v="1"/>
    <x v="9"/>
    <x v="3"/>
    <s v="Caramel Macchiato"/>
    <x v="1"/>
    <n v="4.9800000000000004"/>
    <s v="Credit Card"/>
    <s v="No"/>
    <s v="Chris"/>
    <x v="0"/>
    <n v="9"/>
    <s v="Decaf"/>
    <n v="1"/>
  </r>
  <r>
    <d v="2024-12-28T17:06:00"/>
    <x v="6"/>
    <x v="0"/>
    <x v="2"/>
    <s v="Mocha"/>
    <x v="0"/>
    <n v="6.3"/>
    <s v="Credit Card"/>
    <s v="Yes"/>
    <s v="Chris"/>
    <x v="0"/>
    <n v="8"/>
    <s v="Extra Shot"/>
    <n v="2"/>
  </r>
  <r>
    <d v="2024-12-16T13:52:00"/>
    <x v="4"/>
    <x v="8"/>
    <x v="3"/>
    <s v="Iced Latte"/>
    <x v="2"/>
    <n v="6.47"/>
    <s v="Cash"/>
    <s v="Yes"/>
    <s v="Alex"/>
    <x v="2"/>
    <n v="6"/>
    <s v="Almond Milk"/>
    <n v="3"/>
  </r>
  <r>
    <d v="2024-12-20T17:50:00"/>
    <x v="1"/>
    <x v="0"/>
    <x v="0"/>
    <s v="Flat White"/>
    <x v="2"/>
    <n v="3.68"/>
    <s v="Credit Card"/>
    <s v="No"/>
    <s v="Alex"/>
    <x v="2"/>
    <n v="7"/>
    <s v="Whipped Cream"/>
    <n v="2"/>
  </r>
  <r>
    <d v="2024-12-27T14:40:00"/>
    <x v="1"/>
    <x v="9"/>
    <x v="0"/>
    <s v="Americano"/>
    <x v="0"/>
    <n v="5.09"/>
    <s v="Credit Card"/>
    <s v="No"/>
    <s v="Jordan"/>
    <x v="1"/>
    <n v="6"/>
    <s v="No Sugar"/>
    <n v="4"/>
  </r>
  <r>
    <d v="2024-12-18T12:49:00"/>
    <x v="3"/>
    <x v="6"/>
    <x v="4"/>
    <s v="Americano"/>
    <x v="0"/>
    <n v="4.41"/>
    <s v="Credit Card"/>
    <s v="Yes"/>
    <s v="Jordan"/>
    <x v="2"/>
    <n v="3"/>
    <s v="Decaf"/>
    <n v="1"/>
  </r>
  <r>
    <d v="2024-12-18T11:29:00"/>
    <x v="3"/>
    <x v="2"/>
    <x v="0"/>
    <s v="Mocha"/>
    <x v="1"/>
    <n v="3.42"/>
    <s v="Credit Card"/>
    <s v="No"/>
    <s v="Chris"/>
    <x v="0"/>
    <n v="9"/>
    <s v="Oat Milk"/>
    <n v="2"/>
  </r>
  <r>
    <d v="2024-12-28T09:58:00"/>
    <x v="6"/>
    <x v="5"/>
    <x v="1"/>
    <s v="Mocha"/>
    <x v="1"/>
    <n v="4.54"/>
    <s v="Cash"/>
    <s v="Yes"/>
    <s v="Jamie"/>
    <x v="2"/>
    <n v="3"/>
    <s v="No Sugar"/>
    <n v="4"/>
  </r>
  <r>
    <d v="2024-12-17T12:55:00"/>
    <x v="5"/>
    <x v="6"/>
    <x v="3"/>
    <s v="Americano"/>
    <x v="0"/>
    <n v="3.59"/>
    <s v="Credit Card"/>
    <s v="Yes"/>
    <s v="Maria"/>
    <x v="2"/>
    <n v="9"/>
    <s v="Extra Shot"/>
    <n v="3"/>
  </r>
  <r>
    <d v="2024-12-15T16:28:00"/>
    <x v="0"/>
    <x v="7"/>
    <x v="4"/>
    <s v="Flat White"/>
    <x v="0"/>
    <n v="6.71"/>
    <s v="Credit Card"/>
    <s v="No"/>
    <s v="Jamie"/>
    <x v="2"/>
    <n v="4"/>
    <s v="Decaf"/>
    <n v="5"/>
  </r>
  <r>
    <d v="2024-12-21T13:03:00"/>
    <x v="6"/>
    <x v="8"/>
    <x v="0"/>
    <s v="Flat White"/>
    <x v="1"/>
    <n v="3.39"/>
    <s v="Mobile Pay"/>
    <s v="No"/>
    <s v="Jordan"/>
    <x v="1"/>
    <n v="5"/>
    <s v="No Sugar"/>
    <n v="2"/>
  </r>
  <r>
    <d v="2024-12-21T17:17:00"/>
    <x v="6"/>
    <x v="0"/>
    <x v="3"/>
    <s v="Cappuccino"/>
    <x v="1"/>
    <n v="5.07"/>
    <s v="Credit Card"/>
    <s v="Yes"/>
    <s v="Jordan"/>
    <x v="2"/>
    <n v="3"/>
    <s v="Extra Shot"/>
    <n v="1"/>
  </r>
  <r>
    <d v="2024-12-15T08:36:00"/>
    <x v="0"/>
    <x v="4"/>
    <x v="4"/>
    <s v="Mocha"/>
    <x v="0"/>
    <n v="5.13"/>
    <s v="Cash"/>
    <s v="Yes"/>
    <s v="Taylor"/>
    <x v="0"/>
    <n v="8"/>
    <s v="Decaf"/>
    <n v="4"/>
  </r>
  <r>
    <d v="2024-12-16T12:31:00"/>
    <x v="4"/>
    <x v="6"/>
    <x v="1"/>
    <s v="Mocha"/>
    <x v="0"/>
    <n v="4.3899999999999997"/>
    <s v="Cash"/>
    <s v="No"/>
    <s v="Jordan"/>
    <x v="2"/>
    <n v="3"/>
    <s v="Extra Shot"/>
    <n v="5"/>
  </r>
  <r>
    <d v="2024-12-29T17:30:00"/>
    <x v="0"/>
    <x v="0"/>
    <x v="4"/>
    <s v="Caramel Macchiato"/>
    <x v="2"/>
    <n v="3.95"/>
    <s v="Cash"/>
    <s v="Yes"/>
    <s v="Maria"/>
    <x v="2"/>
    <n v="7"/>
    <s v="Decaf"/>
    <n v="2"/>
  </r>
  <r>
    <d v="2024-12-30T15:27:00"/>
    <x v="4"/>
    <x v="3"/>
    <x v="4"/>
    <s v="Iced Latte"/>
    <x v="0"/>
    <n v="6.9"/>
    <s v="Credit Card"/>
    <s v="Yes"/>
    <s v="Jordan"/>
    <x v="2"/>
    <n v="7"/>
    <s v="Decaf"/>
    <n v="5"/>
  </r>
  <r>
    <d v="2024-12-15T11:30:00"/>
    <x v="0"/>
    <x v="2"/>
    <x v="2"/>
    <s v="Iced Latte"/>
    <x v="0"/>
    <n v="5.27"/>
    <s v="Cash"/>
    <s v="Yes"/>
    <s v="Taylor"/>
    <x v="0"/>
    <n v="4"/>
    <s v="Whipped Cream"/>
    <n v="2"/>
  </r>
  <r>
    <d v="2024-12-27T09:19:00"/>
    <x v="1"/>
    <x v="5"/>
    <x v="4"/>
    <s v="Espresso"/>
    <x v="1"/>
    <n v="5.94"/>
    <s v="Mobile Pay"/>
    <s v="No"/>
    <s v="Jordan"/>
    <x v="1"/>
    <n v="6"/>
    <s v="No Sugar"/>
    <n v="4"/>
  </r>
  <r>
    <d v="2024-12-15T13:19:00"/>
    <x v="0"/>
    <x v="8"/>
    <x v="4"/>
    <s v="Cappuccino"/>
    <x v="2"/>
    <n v="6.43"/>
    <s v="Mobile Pay"/>
    <s v="No"/>
    <s v="Alex"/>
    <x v="1"/>
    <n v="10"/>
    <s v="Oat Milk"/>
    <n v="1"/>
  </r>
  <r>
    <d v="2024-12-17T14:54:00"/>
    <x v="5"/>
    <x v="9"/>
    <x v="1"/>
    <s v="Americano"/>
    <x v="0"/>
    <n v="4.43"/>
    <s v="Credit Card"/>
    <s v="Yes"/>
    <s v="Taylor"/>
    <x v="0"/>
    <n v="8"/>
    <s v="No Sugar"/>
    <n v="2"/>
  </r>
  <r>
    <d v="2024-12-26T11:58:00"/>
    <x v="2"/>
    <x v="2"/>
    <x v="0"/>
    <s v="Americano"/>
    <x v="0"/>
    <n v="6.86"/>
    <s v="Mobile Pay"/>
    <s v="No"/>
    <s v="Taylor"/>
    <x v="2"/>
    <n v="6"/>
    <s v="Oat Milk"/>
    <n v="3"/>
  </r>
  <r>
    <d v="2024-12-29T14:37:00"/>
    <x v="0"/>
    <x v="9"/>
    <x v="0"/>
    <s v="Flat White"/>
    <x v="1"/>
    <n v="3.76"/>
    <s v="Mobile Pay"/>
    <s v="No"/>
    <s v="Taylor"/>
    <x v="2"/>
    <n v="8"/>
    <s v="Whipped Cream"/>
    <n v="4"/>
  </r>
  <r>
    <d v="2024-12-24T13:18:00"/>
    <x v="5"/>
    <x v="8"/>
    <x v="2"/>
    <s v="Iced Latte"/>
    <x v="1"/>
    <n v="6.71"/>
    <s v="Credit Card"/>
    <s v="No"/>
    <s v="Jordan"/>
    <x v="2"/>
    <n v="10"/>
    <s v="No Sugar"/>
    <n v="5"/>
  </r>
  <r>
    <d v="2024-12-23T10:19:00"/>
    <x v="4"/>
    <x v="1"/>
    <x v="0"/>
    <s v="Flat White"/>
    <x v="0"/>
    <n v="6.2"/>
    <s v="Credit Card"/>
    <s v="No"/>
    <s v="Alex"/>
    <x v="2"/>
    <n v="6"/>
    <s v="Whipped Cream"/>
    <n v="5"/>
  </r>
  <r>
    <d v="2024-12-16T15:19:00"/>
    <x v="4"/>
    <x v="3"/>
    <x v="2"/>
    <s v="Espresso"/>
    <x v="1"/>
    <n v="5.64"/>
    <s v="Credit Card"/>
    <s v="Yes"/>
    <s v="Chris"/>
    <x v="2"/>
    <n v="7"/>
    <s v="No Sugar"/>
    <n v="5"/>
  </r>
  <r>
    <d v="2024-12-25T16:09:00"/>
    <x v="3"/>
    <x v="7"/>
    <x v="2"/>
    <s v="Americano"/>
    <x v="1"/>
    <n v="3.57"/>
    <s v="Mobile Pay"/>
    <s v="Yes"/>
    <s v="Jamie"/>
    <x v="0"/>
    <n v="3"/>
    <s v="No Sugar"/>
    <n v="2"/>
  </r>
  <r>
    <d v="2024-12-15T13:15:00"/>
    <x v="0"/>
    <x v="8"/>
    <x v="0"/>
    <s v="Espresso"/>
    <x v="1"/>
    <n v="6.87"/>
    <s v="Credit Card"/>
    <s v="No"/>
    <s v="Chris"/>
    <x v="0"/>
    <n v="6"/>
    <s v="Extra Shot"/>
    <n v="5"/>
  </r>
  <r>
    <d v="2024-12-21T13:51:00"/>
    <x v="6"/>
    <x v="8"/>
    <x v="3"/>
    <s v="Mocha"/>
    <x v="2"/>
    <n v="6.07"/>
    <s v="Cash"/>
    <s v="Yes"/>
    <s v="Jamie"/>
    <x v="0"/>
    <n v="5"/>
    <s v="No Sugar"/>
    <n v="3"/>
  </r>
  <r>
    <d v="2024-12-16T17:59:00"/>
    <x v="4"/>
    <x v="0"/>
    <x v="0"/>
    <s v="Cappuccino"/>
    <x v="0"/>
    <n v="4.5"/>
    <s v="Cash"/>
    <s v="Yes"/>
    <s v="Maria"/>
    <x v="0"/>
    <n v="9"/>
    <s v="Oat Milk"/>
    <n v="3"/>
  </r>
  <r>
    <d v="2024-12-23T13:29:00"/>
    <x v="4"/>
    <x v="8"/>
    <x v="4"/>
    <s v="Espresso"/>
    <x v="1"/>
    <n v="4.68"/>
    <s v="Cash"/>
    <s v="No"/>
    <s v="Alex"/>
    <x v="0"/>
    <n v="2"/>
    <s v="Whipped Cream"/>
    <n v="4"/>
  </r>
  <r>
    <d v="2024-12-16T10:39:00"/>
    <x v="4"/>
    <x v="1"/>
    <x v="4"/>
    <s v="Caramel Macchiato"/>
    <x v="0"/>
    <n v="5.32"/>
    <s v="Cash"/>
    <s v="Yes"/>
    <s v="Taylor"/>
    <x v="0"/>
    <n v="6"/>
    <s v="Almond Milk"/>
    <n v="4"/>
  </r>
  <r>
    <d v="2024-12-17T08:29:00"/>
    <x v="5"/>
    <x v="4"/>
    <x v="3"/>
    <s v="Espresso"/>
    <x v="0"/>
    <n v="3.34"/>
    <s v="Cash"/>
    <s v="Yes"/>
    <s v="Chris"/>
    <x v="0"/>
    <n v="3"/>
    <s v="Whipped Cream"/>
    <n v="3"/>
  </r>
  <r>
    <d v="2024-12-24T13:55:00"/>
    <x v="5"/>
    <x v="8"/>
    <x v="2"/>
    <s v="Iced Latte"/>
    <x v="2"/>
    <n v="5.34"/>
    <s v="Mobile Pay"/>
    <s v="Yes"/>
    <s v="Jordan"/>
    <x v="2"/>
    <n v="10"/>
    <s v="Extra Shot"/>
    <n v="5"/>
  </r>
  <r>
    <d v="2024-12-26T15:08:00"/>
    <x v="2"/>
    <x v="3"/>
    <x v="1"/>
    <s v="Americano"/>
    <x v="2"/>
    <n v="6.41"/>
    <s v="Cash"/>
    <s v="No"/>
    <s v="Jordan"/>
    <x v="2"/>
    <n v="9"/>
    <s v="Double Espresso"/>
    <n v="2"/>
  </r>
  <r>
    <d v="2024-12-16T08:09:00"/>
    <x v="4"/>
    <x v="4"/>
    <x v="3"/>
    <s v="Iced Latte"/>
    <x v="2"/>
    <n v="3.39"/>
    <s v="Credit Card"/>
    <s v="Yes"/>
    <s v="Jamie"/>
    <x v="2"/>
    <n v="10"/>
    <s v="Decaf"/>
    <n v="4"/>
  </r>
  <r>
    <d v="2024-12-15T09:19:00"/>
    <x v="0"/>
    <x v="5"/>
    <x v="0"/>
    <s v="Espresso"/>
    <x v="0"/>
    <n v="6.28"/>
    <s v="Mobile Pay"/>
    <s v="No"/>
    <s v="Taylor"/>
    <x v="0"/>
    <n v="9"/>
    <s v="Whipped Cream"/>
    <n v="5"/>
  </r>
  <r>
    <d v="2024-12-16T10:40:00"/>
    <x v="4"/>
    <x v="1"/>
    <x v="2"/>
    <s v="Mocha"/>
    <x v="0"/>
    <n v="6.27"/>
    <s v="Mobile Pay"/>
    <s v="Yes"/>
    <s v="Maria"/>
    <x v="0"/>
    <n v="10"/>
    <s v="Extra Shot"/>
    <n v="4"/>
  </r>
  <r>
    <d v="2024-12-22T12:42:00"/>
    <x v="0"/>
    <x v="6"/>
    <x v="2"/>
    <s v="Cappuccino"/>
    <x v="1"/>
    <n v="4.47"/>
    <s v="Cash"/>
    <s v="No"/>
    <s v="Jamie"/>
    <x v="0"/>
    <n v="3"/>
    <s v="Decaf"/>
    <n v="4"/>
  </r>
  <r>
    <d v="2024-12-28T10:01:00"/>
    <x v="6"/>
    <x v="1"/>
    <x v="4"/>
    <s v="Espresso"/>
    <x v="0"/>
    <n v="5.26"/>
    <s v="Credit Card"/>
    <s v="No"/>
    <s v="Alex"/>
    <x v="0"/>
    <n v="9"/>
    <s v="Almond Milk"/>
    <n v="3"/>
  </r>
  <r>
    <d v="2024-12-30T15:56:00"/>
    <x v="4"/>
    <x v="3"/>
    <x v="0"/>
    <s v="Flat White"/>
    <x v="0"/>
    <n v="6.93"/>
    <s v="Cash"/>
    <s v="Yes"/>
    <s v="Chris"/>
    <x v="0"/>
    <n v="10"/>
    <s v="Decaf"/>
    <n v="5"/>
  </r>
  <r>
    <d v="2024-12-16T10:22:00"/>
    <x v="4"/>
    <x v="1"/>
    <x v="3"/>
    <s v="Flat White"/>
    <x v="1"/>
    <n v="5.86"/>
    <s v="Credit Card"/>
    <s v="No"/>
    <s v="Jordan"/>
    <x v="1"/>
    <n v="8"/>
    <s v="Almond Milk"/>
    <n v="4"/>
  </r>
  <r>
    <d v="2024-12-21T15:38:00"/>
    <x v="6"/>
    <x v="3"/>
    <x v="1"/>
    <s v="Cappuccino"/>
    <x v="2"/>
    <n v="6.71"/>
    <s v="Mobile Pay"/>
    <s v="No"/>
    <s v="Maria"/>
    <x v="0"/>
    <n v="7"/>
    <s v="Double Espresso"/>
    <n v="5"/>
  </r>
  <r>
    <d v="2024-12-20T17:53:00"/>
    <x v="1"/>
    <x v="0"/>
    <x v="0"/>
    <s v="Iced Latte"/>
    <x v="0"/>
    <n v="3.12"/>
    <s v="Mobile Pay"/>
    <s v="Yes"/>
    <s v="Maria"/>
    <x v="2"/>
    <n v="3"/>
    <s v="Decaf"/>
    <n v="4"/>
  </r>
  <r>
    <d v="2024-12-20T11:49:00"/>
    <x v="1"/>
    <x v="2"/>
    <x v="1"/>
    <s v="Iced Latte"/>
    <x v="0"/>
    <n v="5.91"/>
    <s v="Cash"/>
    <s v="No"/>
    <s v="Alex"/>
    <x v="2"/>
    <n v="6"/>
    <s v="Almond Milk"/>
    <n v="1"/>
  </r>
  <r>
    <d v="2024-12-28T09:28:00"/>
    <x v="6"/>
    <x v="5"/>
    <x v="4"/>
    <s v="Cappuccino"/>
    <x v="2"/>
    <n v="6.36"/>
    <s v="Credit Card"/>
    <s v="No"/>
    <s v="Alex"/>
    <x v="0"/>
    <n v="9"/>
    <s v="Decaf"/>
    <n v="2"/>
  </r>
  <r>
    <d v="2024-12-30T17:35:00"/>
    <x v="4"/>
    <x v="0"/>
    <x v="1"/>
    <s v="Mocha"/>
    <x v="1"/>
    <n v="4.96"/>
    <s v="Mobile Pay"/>
    <s v="No"/>
    <s v="Maria"/>
    <x v="2"/>
    <n v="4"/>
    <s v="Decaf"/>
    <n v="5"/>
  </r>
  <r>
    <d v="2024-12-27T11:05:00"/>
    <x v="1"/>
    <x v="2"/>
    <x v="3"/>
    <s v="Iced Latte"/>
    <x v="2"/>
    <n v="6.84"/>
    <s v="Credit Card"/>
    <s v="Yes"/>
    <s v="Alex"/>
    <x v="2"/>
    <n v="2"/>
    <s v="No Sugar"/>
    <n v="4"/>
  </r>
  <r>
    <d v="2024-12-24T09:21:00"/>
    <x v="5"/>
    <x v="5"/>
    <x v="1"/>
    <s v="Americano"/>
    <x v="2"/>
    <n v="6.83"/>
    <s v="Mobile Pay"/>
    <s v="No"/>
    <s v="Maria"/>
    <x v="2"/>
    <n v="9"/>
    <s v="Double Espresso"/>
    <n v="3"/>
  </r>
  <r>
    <d v="2024-12-20T16:54:00"/>
    <x v="1"/>
    <x v="7"/>
    <x v="1"/>
    <s v="Caramel Macchiato"/>
    <x v="0"/>
    <n v="4.76"/>
    <s v="Mobile Pay"/>
    <s v="No"/>
    <s v="Alex"/>
    <x v="0"/>
    <n v="3"/>
    <s v="Extra Shot"/>
    <n v="5"/>
  </r>
  <r>
    <d v="2024-12-19T09:31:00"/>
    <x v="2"/>
    <x v="5"/>
    <x v="1"/>
    <s v="Iced Latte"/>
    <x v="2"/>
    <n v="5.16"/>
    <s v="Credit Card"/>
    <s v="Yes"/>
    <s v="Chris"/>
    <x v="1"/>
    <n v="8"/>
    <s v="Oat Milk"/>
    <n v="3"/>
  </r>
  <r>
    <d v="2024-12-16T10:18:00"/>
    <x v="4"/>
    <x v="1"/>
    <x v="2"/>
    <s v="Cappuccino"/>
    <x v="2"/>
    <n v="3.97"/>
    <s v="Mobile Pay"/>
    <s v="No"/>
    <s v="Jamie"/>
    <x v="0"/>
    <n v="2"/>
    <s v="Double Espresso"/>
    <n v="1"/>
  </r>
  <r>
    <d v="2024-12-24T12:41:00"/>
    <x v="5"/>
    <x v="6"/>
    <x v="2"/>
    <s v="Iced Latte"/>
    <x v="1"/>
    <n v="4.6900000000000004"/>
    <s v="Credit Card"/>
    <s v="No"/>
    <s v="Alex"/>
    <x v="2"/>
    <n v="5"/>
    <s v="Double Espresso"/>
    <n v="3"/>
  </r>
  <r>
    <d v="2024-12-29T08:15:00"/>
    <x v="0"/>
    <x v="4"/>
    <x v="0"/>
    <s v="Iced Latte"/>
    <x v="2"/>
    <n v="6.62"/>
    <s v="Mobile Pay"/>
    <s v="Yes"/>
    <s v="Chris"/>
    <x v="2"/>
    <n v="8"/>
    <s v="Double Espresso"/>
    <n v="5"/>
  </r>
  <r>
    <d v="2024-12-29T16:30:00"/>
    <x v="0"/>
    <x v="7"/>
    <x v="1"/>
    <s v="Flat White"/>
    <x v="2"/>
    <n v="3.17"/>
    <s v="Credit Card"/>
    <s v="No"/>
    <s v="Taylor"/>
    <x v="2"/>
    <n v="7"/>
    <s v="Decaf"/>
    <n v="4"/>
  </r>
  <r>
    <d v="2024-12-19T11:01:00"/>
    <x v="2"/>
    <x v="2"/>
    <x v="2"/>
    <s v="Iced Latte"/>
    <x v="0"/>
    <n v="5.14"/>
    <s v="Cash"/>
    <s v="Yes"/>
    <s v="Taylor"/>
    <x v="1"/>
    <n v="2"/>
    <s v="Decaf"/>
    <n v="4"/>
  </r>
  <r>
    <d v="2024-12-26T14:44:00"/>
    <x v="2"/>
    <x v="9"/>
    <x v="0"/>
    <s v="Cappuccino"/>
    <x v="0"/>
    <n v="3.46"/>
    <s v="Credit Card"/>
    <s v="No"/>
    <s v="Chris"/>
    <x v="2"/>
    <n v="7"/>
    <s v="Decaf"/>
    <n v="1"/>
  </r>
  <r>
    <d v="2024-12-18T09:37:00"/>
    <x v="3"/>
    <x v="5"/>
    <x v="2"/>
    <s v="Mocha"/>
    <x v="1"/>
    <n v="5.99"/>
    <s v="Mobile Pay"/>
    <s v="Yes"/>
    <s v="Alex"/>
    <x v="0"/>
    <n v="5"/>
    <s v="Whipped Cream"/>
    <n v="1"/>
  </r>
  <r>
    <d v="2024-12-16T10:28:00"/>
    <x v="4"/>
    <x v="1"/>
    <x v="1"/>
    <s v="Flat White"/>
    <x v="0"/>
    <n v="4.26"/>
    <s v="Mobile Pay"/>
    <s v="Yes"/>
    <s v="Chris"/>
    <x v="2"/>
    <n v="8"/>
    <s v="Decaf"/>
    <n v="1"/>
  </r>
  <r>
    <d v="2024-12-25T09:16:00"/>
    <x v="3"/>
    <x v="5"/>
    <x v="3"/>
    <s v="Mocha"/>
    <x v="1"/>
    <n v="5.82"/>
    <s v="Cash"/>
    <s v="Yes"/>
    <s v="Jamie"/>
    <x v="0"/>
    <n v="6"/>
    <s v="No Sugar"/>
    <n v="5"/>
  </r>
  <r>
    <d v="2024-12-19T11:33:00"/>
    <x v="2"/>
    <x v="2"/>
    <x v="4"/>
    <s v="Flat White"/>
    <x v="2"/>
    <n v="5.17"/>
    <s v="Credit Card"/>
    <s v="Yes"/>
    <s v="Chris"/>
    <x v="1"/>
    <n v="9"/>
    <s v="No Sugar"/>
    <n v="1"/>
  </r>
  <r>
    <d v="2024-12-18T10:53:00"/>
    <x v="3"/>
    <x v="1"/>
    <x v="3"/>
    <s v="Mocha"/>
    <x v="1"/>
    <n v="5.97"/>
    <s v="Credit Card"/>
    <s v="Yes"/>
    <s v="Chris"/>
    <x v="0"/>
    <n v="4"/>
    <s v="Almond Milk"/>
    <n v="2"/>
  </r>
  <r>
    <d v="2024-12-26T15:07:00"/>
    <x v="2"/>
    <x v="3"/>
    <x v="2"/>
    <s v="Espresso"/>
    <x v="0"/>
    <n v="4.08"/>
    <s v="Mobile Pay"/>
    <s v="No"/>
    <s v="Chris"/>
    <x v="2"/>
    <n v="2"/>
    <s v="No Sugar"/>
    <n v="5"/>
  </r>
  <r>
    <d v="2024-12-21T08:55:00"/>
    <x v="6"/>
    <x v="4"/>
    <x v="0"/>
    <s v="Espresso"/>
    <x v="1"/>
    <n v="3.18"/>
    <s v="Credit Card"/>
    <s v="No"/>
    <s v="Maria"/>
    <x v="0"/>
    <n v="8"/>
    <s v="Double Espresso"/>
    <n v="1"/>
  </r>
  <r>
    <d v="2024-12-25T08:34:00"/>
    <x v="3"/>
    <x v="4"/>
    <x v="4"/>
    <s v="Iced Latte"/>
    <x v="2"/>
    <n v="6.02"/>
    <s v="Cash"/>
    <s v="No"/>
    <s v="Taylor"/>
    <x v="2"/>
    <n v="2"/>
    <s v="No Sugar"/>
    <n v="5"/>
  </r>
  <r>
    <d v="2024-12-21T14:50:00"/>
    <x v="6"/>
    <x v="9"/>
    <x v="2"/>
    <s v="Caramel Macchiato"/>
    <x v="0"/>
    <n v="5.21"/>
    <s v="Mobile Pay"/>
    <s v="No"/>
    <s v="Taylor"/>
    <x v="1"/>
    <n v="8"/>
    <s v="Double Espresso"/>
    <n v="5"/>
  </r>
  <r>
    <d v="2024-12-27T12:10:00"/>
    <x v="1"/>
    <x v="6"/>
    <x v="0"/>
    <s v="Espresso"/>
    <x v="2"/>
    <n v="6.97"/>
    <s v="Credit Card"/>
    <s v="Yes"/>
    <s v="Alex"/>
    <x v="1"/>
    <n v="6"/>
    <s v="Almond Milk"/>
    <n v="2"/>
  </r>
  <r>
    <d v="2024-12-27T12:21:00"/>
    <x v="1"/>
    <x v="6"/>
    <x v="3"/>
    <s v="Espresso"/>
    <x v="0"/>
    <n v="5.46"/>
    <s v="Cash"/>
    <s v="No"/>
    <s v="Jordan"/>
    <x v="1"/>
    <n v="2"/>
    <s v="Almond Milk"/>
    <n v="3"/>
  </r>
  <r>
    <d v="2024-12-24T13:53:00"/>
    <x v="5"/>
    <x v="8"/>
    <x v="4"/>
    <s v="Caramel Macchiato"/>
    <x v="0"/>
    <n v="4.78"/>
    <s v="Credit Card"/>
    <s v="No"/>
    <s v="Alex"/>
    <x v="1"/>
    <n v="2"/>
    <s v="No Sugar"/>
    <n v="4"/>
  </r>
  <r>
    <d v="2024-12-25T16:13:00"/>
    <x v="3"/>
    <x v="7"/>
    <x v="0"/>
    <s v="Iced Latte"/>
    <x v="2"/>
    <n v="6.76"/>
    <s v="Cash"/>
    <s v="No"/>
    <s v="Alex"/>
    <x v="1"/>
    <n v="4"/>
    <s v="No Sugar"/>
    <n v="3"/>
  </r>
  <r>
    <d v="2024-12-19T15:08:00"/>
    <x v="2"/>
    <x v="3"/>
    <x v="1"/>
    <s v="Americano"/>
    <x v="0"/>
    <n v="3.59"/>
    <s v="Mobile Pay"/>
    <s v="Yes"/>
    <s v="Maria"/>
    <x v="2"/>
    <n v="2"/>
    <s v="Extra Shot"/>
    <n v="5"/>
  </r>
  <r>
    <d v="2024-12-28T17:20:00"/>
    <x v="6"/>
    <x v="0"/>
    <x v="2"/>
    <s v="Cappuccino"/>
    <x v="2"/>
    <n v="3.91"/>
    <s v="Mobile Pay"/>
    <s v="No"/>
    <s v="Chris"/>
    <x v="2"/>
    <n v="7"/>
    <s v="Double Espresso"/>
    <n v="1"/>
  </r>
  <r>
    <d v="2024-12-24T13:06:00"/>
    <x v="5"/>
    <x v="8"/>
    <x v="2"/>
    <s v="Cappuccino"/>
    <x v="1"/>
    <n v="3.45"/>
    <s v="Credit Card"/>
    <s v="Yes"/>
    <s v="Maria"/>
    <x v="1"/>
    <n v="7"/>
    <s v="Whipped Cream"/>
    <n v="4"/>
  </r>
  <r>
    <d v="2024-12-16T14:56:00"/>
    <x v="4"/>
    <x v="9"/>
    <x v="4"/>
    <s v="Mocha"/>
    <x v="0"/>
    <n v="4.3099999999999996"/>
    <s v="Cash"/>
    <s v="No"/>
    <s v="Jamie"/>
    <x v="0"/>
    <n v="7"/>
    <s v="Decaf"/>
    <n v="3"/>
  </r>
  <r>
    <d v="2024-12-24T10:23:00"/>
    <x v="5"/>
    <x v="1"/>
    <x v="2"/>
    <s v="Flat White"/>
    <x v="0"/>
    <n v="6.65"/>
    <s v="Credit Card"/>
    <s v="Yes"/>
    <s v="Taylor"/>
    <x v="2"/>
    <n v="7"/>
    <s v="Double Espresso"/>
    <n v="5"/>
  </r>
  <r>
    <d v="2024-12-27T13:13:00"/>
    <x v="1"/>
    <x v="8"/>
    <x v="0"/>
    <s v="Caramel Macchiato"/>
    <x v="2"/>
    <n v="3.13"/>
    <s v="Mobile Pay"/>
    <s v="Yes"/>
    <s v="Jamie"/>
    <x v="0"/>
    <n v="3"/>
    <s v="Almond Milk"/>
    <n v="2"/>
  </r>
  <r>
    <d v="2024-12-24T17:40:00"/>
    <x v="5"/>
    <x v="0"/>
    <x v="3"/>
    <s v="Americano"/>
    <x v="1"/>
    <n v="5.16"/>
    <s v="Credit Card"/>
    <s v="Yes"/>
    <s v="Taylor"/>
    <x v="1"/>
    <n v="10"/>
    <s v="Double Espresso"/>
    <n v="4"/>
  </r>
  <r>
    <d v="2024-12-20T11:53:00"/>
    <x v="1"/>
    <x v="2"/>
    <x v="3"/>
    <s v="Flat White"/>
    <x v="0"/>
    <n v="4.3099999999999996"/>
    <s v="Cash"/>
    <s v="Yes"/>
    <s v="Jamie"/>
    <x v="1"/>
    <n v="3"/>
    <s v="Oat Milk"/>
    <n v="2"/>
  </r>
  <r>
    <d v="2024-12-22T14:23:00"/>
    <x v="0"/>
    <x v="9"/>
    <x v="2"/>
    <s v="Flat White"/>
    <x v="2"/>
    <n v="5.0199999999999996"/>
    <s v="Cash"/>
    <s v="No"/>
    <s v="Taylor"/>
    <x v="2"/>
    <n v="9"/>
    <s v="Whipped Cream"/>
    <n v="4"/>
  </r>
  <r>
    <d v="2024-12-18T10:59:00"/>
    <x v="3"/>
    <x v="1"/>
    <x v="3"/>
    <s v="Mocha"/>
    <x v="1"/>
    <n v="5.7"/>
    <s v="Mobile Pay"/>
    <s v="Yes"/>
    <s v="Taylor"/>
    <x v="1"/>
    <n v="6"/>
    <s v="No Sugar"/>
    <n v="3"/>
  </r>
  <r>
    <d v="2024-12-16T14:26:00"/>
    <x v="4"/>
    <x v="9"/>
    <x v="3"/>
    <s v="Mocha"/>
    <x v="2"/>
    <n v="4.9800000000000004"/>
    <s v="Credit Card"/>
    <s v="Yes"/>
    <s v="Jamie"/>
    <x v="2"/>
    <n v="4"/>
    <s v="Almond Milk"/>
    <n v="4"/>
  </r>
  <r>
    <d v="2024-12-19T16:45:00"/>
    <x v="2"/>
    <x v="7"/>
    <x v="0"/>
    <s v="Americano"/>
    <x v="0"/>
    <n v="3.51"/>
    <s v="Credit Card"/>
    <s v="No"/>
    <s v="Alex"/>
    <x v="0"/>
    <n v="4"/>
    <s v="Almond Milk"/>
    <n v="2"/>
  </r>
  <r>
    <d v="2024-12-23T16:58:00"/>
    <x v="4"/>
    <x v="7"/>
    <x v="0"/>
    <s v="Espresso"/>
    <x v="1"/>
    <n v="3.51"/>
    <s v="Mobile Pay"/>
    <s v="Yes"/>
    <s v="Jordan"/>
    <x v="1"/>
    <n v="3"/>
    <s v="No Sugar"/>
    <n v="3"/>
  </r>
  <r>
    <d v="2024-12-24T17:06:00"/>
    <x v="5"/>
    <x v="0"/>
    <x v="2"/>
    <s v="Iced Latte"/>
    <x v="2"/>
    <n v="6.68"/>
    <s v="Cash"/>
    <s v="No"/>
    <s v="Jordan"/>
    <x v="1"/>
    <n v="8"/>
    <s v="No Sugar"/>
    <n v="4"/>
  </r>
  <r>
    <d v="2024-12-26T10:46:00"/>
    <x v="2"/>
    <x v="1"/>
    <x v="3"/>
    <s v="Caramel Macchiato"/>
    <x v="2"/>
    <n v="3.34"/>
    <s v="Credit Card"/>
    <s v="No"/>
    <s v="Jordan"/>
    <x v="0"/>
    <n v="9"/>
    <s v="Decaf"/>
    <n v="3"/>
  </r>
  <r>
    <d v="2024-12-22T16:46:00"/>
    <x v="0"/>
    <x v="7"/>
    <x v="3"/>
    <s v="Flat White"/>
    <x v="0"/>
    <n v="3.93"/>
    <s v="Cash"/>
    <s v="No"/>
    <s v="Alex"/>
    <x v="0"/>
    <n v="10"/>
    <s v="Double Espresso"/>
    <n v="5"/>
  </r>
  <r>
    <d v="2024-12-23T14:18:00"/>
    <x v="4"/>
    <x v="9"/>
    <x v="4"/>
    <s v="Espresso"/>
    <x v="1"/>
    <n v="6.03"/>
    <s v="Credit Card"/>
    <s v="Yes"/>
    <s v="Jordan"/>
    <x v="0"/>
    <n v="5"/>
    <s v="Decaf"/>
    <n v="5"/>
  </r>
  <r>
    <d v="2024-12-19T17:20:00"/>
    <x v="2"/>
    <x v="0"/>
    <x v="2"/>
    <s v="Flat White"/>
    <x v="1"/>
    <n v="3.66"/>
    <s v="Cash"/>
    <s v="No"/>
    <s v="Jamie"/>
    <x v="1"/>
    <n v="5"/>
    <s v="Extra Shot"/>
    <n v="3"/>
  </r>
  <r>
    <d v="2024-12-30T12:38:00"/>
    <x v="4"/>
    <x v="6"/>
    <x v="2"/>
    <s v="Mocha"/>
    <x v="2"/>
    <n v="4.1100000000000003"/>
    <s v="Credit Card"/>
    <s v="Yes"/>
    <s v="Taylor"/>
    <x v="0"/>
    <n v="4"/>
    <s v="Almond Milk"/>
    <n v="5"/>
  </r>
  <r>
    <d v="2024-12-29T16:34:00"/>
    <x v="0"/>
    <x v="7"/>
    <x v="1"/>
    <s v="Iced Latte"/>
    <x v="1"/>
    <n v="6.33"/>
    <s v="Credit Card"/>
    <s v="No"/>
    <s v="Maria"/>
    <x v="1"/>
    <n v="8"/>
    <s v="Oat Milk"/>
    <n v="4"/>
  </r>
  <r>
    <d v="2024-12-23T15:18:00"/>
    <x v="4"/>
    <x v="3"/>
    <x v="2"/>
    <s v="Americano"/>
    <x v="2"/>
    <n v="6.68"/>
    <s v="Credit Card"/>
    <s v="No"/>
    <s v="Jamie"/>
    <x v="1"/>
    <n v="6"/>
    <s v="Almond Milk"/>
    <n v="2"/>
  </r>
  <r>
    <d v="2024-12-30T09:22:00"/>
    <x v="4"/>
    <x v="5"/>
    <x v="2"/>
    <s v="Americano"/>
    <x v="0"/>
    <n v="5.91"/>
    <s v="Cash"/>
    <s v="Yes"/>
    <s v="Taylor"/>
    <x v="1"/>
    <n v="6"/>
    <s v="Decaf"/>
    <n v="5"/>
  </r>
  <r>
    <d v="2024-12-25T09:45:00"/>
    <x v="3"/>
    <x v="5"/>
    <x v="4"/>
    <s v="Iced Latte"/>
    <x v="1"/>
    <n v="3.4"/>
    <s v="Mobile Pay"/>
    <s v="No"/>
    <s v="Maria"/>
    <x v="0"/>
    <n v="2"/>
    <s v="Oat Milk"/>
    <n v="1"/>
  </r>
  <r>
    <d v="2024-12-18T17:24:00"/>
    <x v="3"/>
    <x v="0"/>
    <x v="1"/>
    <s v="Americano"/>
    <x v="0"/>
    <n v="4.0599999999999996"/>
    <s v="Credit Card"/>
    <s v="No"/>
    <s v="Maria"/>
    <x v="0"/>
    <n v="9"/>
    <s v="No Sugar"/>
    <n v="2"/>
  </r>
  <r>
    <d v="2024-12-18T09:33:00"/>
    <x v="3"/>
    <x v="5"/>
    <x v="1"/>
    <s v="Iced Latte"/>
    <x v="1"/>
    <n v="3.27"/>
    <s v="Mobile Pay"/>
    <s v="Yes"/>
    <s v="Jordan"/>
    <x v="2"/>
    <n v="2"/>
    <s v="Decaf"/>
    <n v="3"/>
  </r>
  <r>
    <d v="2024-12-24T17:15:00"/>
    <x v="5"/>
    <x v="0"/>
    <x v="4"/>
    <s v="Espresso"/>
    <x v="2"/>
    <n v="5.63"/>
    <s v="Credit Card"/>
    <s v="No"/>
    <s v="Maria"/>
    <x v="1"/>
    <n v="9"/>
    <s v="Decaf"/>
    <n v="4"/>
  </r>
  <r>
    <d v="2024-12-24T16:30:00"/>
    <x v="5"/>
    <x v="7"/>
    <x v="4"/>
    <s v="Iced Latte"/>
    <x v="0"/>
    <n v="3.45"/>
    <s v="Cash"/>
    <s v="No"/>
    <s v="Jamie"/>
    <x v="1"/>
    <n v="5"/>
    <s v="Oat Milk"/>
    <n v="4"/>
  </r>
  <r>
    <d v="2024-12-16T15:20:00"/>
    <x v="4"/>
    <x v="3"/>
    <x v="2"/>
    <s v="Flat White"/>
    <x v="2"/>
    <n v="4.59"/>
    <s v="Credit Card"/>
    <s v="No"/>
    <s v="Jamie"/>
    <x v="0"/>
    <n v="8"/>
    <s v="Oat Milk"/>
    <n v="2"/>
  </r>
  <r>
    <d v="2024-12-15T12:32:00"/>
    <x v="0"/>
    <x v="6"/>
    <x v="1"/>
    <s v="Caramel Macchiato"/>
    <x v="1"/>
    <n v="3.24"/>
    <s v="Cash"/>
    <s v="No"/>
    <s v="Jordan"/>
    <x v="1"/>
    <n v="8"/>
    <s v="Decaf"/>
    <n v="4"/>
  </r>
  <r>
    <d v="2024-12-21T12:58:00"/>
    <x v="6"/>
    <x v="6"/>
    <x v="2"/>
    <s v="Flat White"/>
    <x v="1"/>
    <n v="5.91"/>
    <s v="Cash"/>
    <s v="Yes"/>
    <s v="Chris"/>
    <x v="1"/>
    <n v="8"/>
    <s v="Extra Shot"/>
    <n v="5"/>
  </r>
  <r>
    <d v="2024-12-29T16:13:00"/>
    <x v="0"/>
    <x v="7"/>
    <x v="2"/>
    <s v="Cappuccino"/>
    <x v="2"/>
    <n v="4.32"/>
    <s v="Mobile Pay"/>
    <s v="Yes"/>
    <s v="Jordan"/>
    <x v="2"/>
    <n v="8"/>
    <s v="Almond Milk"/>
    <n v="3"/>
  </r>
  <r>
    <d v="2024-12-29T16:04:00"/>
    <x v="0"/>
    <x v="7"/>
    <x v="2"/>
    <s v="Cappuccino"/>
    <x v="0"/>
    <n v="4.45"/>
    <s v="Credit Card"/>
    <s v="Yes"/>
    <s v="Taylor"/>
    <x v="1"/>
    <n v="5"/>
    <s v="No Sugar"/>
    <n v="2"/>
  </r>
  <r>
    <d v="2024-12-29T13:26:00"/>
    <x v="0"/>
    <x v="8"/>
    <x v="1"/>
    <s v="Cappuccino"/>
    <x v="2"/>
    <n v="3.99"/>
    <s v="Credit Card"/>
    <s v="Yes"/>
    <s v="Alex"/>
    <x v="0"/>
    <n v="3"/>
    <s v="Double Espresso"/>
    <n v="4"/>
  </r>
  <r>
    <d v="2024-12-27T08:10:00"/>
    <x v="1"/>
    <x v="4"/>
    <x v="4"/>
    <s v="Flat White"/>
    <x v="0"/>
    <n v="3.92"/>
    <s v="Mobile Pay"/>
    <s v="Yes"/>
    <s v="Alex"/>
    <x v="1"/>
    <n v="3"/>
    <s v="Whipped Cream"/>
    <n v="4"/>
  </r>
  <r>
    <d v="2024-12-25T10:52:00"/>
    <x v="3"/>
    <x v="1"/>
    <x v="4"/>
    <s v="Caramel Macchiato"/>
    <x v="0"/>
    <n v="3.31"/>
    <s v="Mobile Pay"/>
    <s v="No"/>
    <s v="Alex"/>
    <x v="2"/>
    <n v="10"/>
    <s v="Double Espresso"/>
    <n v="2"/>
  </r>
  <r>
    <d v="2024-12-16T17:50:00"/>
    <x v="4"/>
    <x v="0"/>
    <x v="0"/>
    <s v="Mocha"/>
    <x v="2"/>
    <n v="6.44"/>
    <s v="Cash"/>
    <s v="No"/>
    <s v="Taylor"/>
    <x v="0"/>
    <n v="2"/>
    <s v="No Sugar"/>
    <n v="3"/>
  </r>
  <r>
    <d v="2024-12-22T09:16:00"/>
    <x v="0"/>
    <x v="5"/>
    <x v="3"/>
    <s v="Espresso"/>
    <x v="1"/>
    <n v="4.16"/>
    <s v="Credit Card"/>
    <s v="Yes"/>
    <s v="Jamie"/>
    <x v="0"/>
    <n v="6"/>
    <s v="Decaf"/>
    <n v="3"/>
  </r>
  <r>
    <d v="2024-12-29T16:32:00"/>
    <x v="0"/>
    <x v="7"/>
    <x v="1"/>
    <s v="Espresso"/>
    <x v="0"/>
    <n v="6.97"/>
    <s v="Mobile Pay"/>
    <s v="No"/>
    <s v="Chris"/>
    <x v="0"/>
    <n v="3"/>
    <s v="Decaf"/>
    <n v="2"/>
  </r>
  <r>
    <d v="2024-12-24T08:25:00"/>
    <x v="5"/>
    <x v="4"/>
    <x v="1"/>
    <s v="Espresso"/>
    <x v="1"/>
    <n v="4.91"/>
    <s v="Credit Card"/>
    <s v="No"/>
    <s v="Chris"/>
    <x v="2"/>
    <n v="3"/>
    <s v="Almond Milk"/>
    <n v="5"/>
  </r>
  <r>
    <d v="2024-12-17T15:37:00"/>
    <x v="5"/>
    <x v="3"/>
    <x v="1"/>
    <s v="Iced Latte"/>
    <x v="0"/>
    <n v="4.6100000000000003"/>
    <s v="Cash"/>
    <s v="Yes"/>
    <s v="Alex"/>
    <x v="1"/>
    <n v="6"/>
    <s v="Decaf"/>
    <n v="3"/>
  </r>
  <r>
    <d v="2024-12-26T10:02:00"/>
    <x v="2"/>
    <x v="1"/>
    <x v="4"/>
    <s v="Americano"/>
    <x v="2"/>
    <n v="5.39"/>
    <s v="Credit Card"/>
    <s v="No"/>
    <s v="Jordan"/>
    <x v="2"/>
    <n v="10"/>
    <s v="Whipped Cream"/>
    <n v="4"/>
  </r>
  <r>
    <d v="2024-12-23T13:41:00"/>
    <x v="4"/>
    <x v="8"/>
    <x v="1"/>
    <s v="Flat White"/>
    <x v="1"/>
    <n v="5.84"/>
    <s v="Mobile Pay"/>
    <s v="Yes"/>
    <s v="Alex"/>
    <x v="1"/>
    <n v="3"/>
    <s v="Decaf"/>
    <n v="2"/>
  </r>
  <r>
    <d v="2024-12-27T10:33:00"/>
    <x v="1"/>
    <x v="1"/>
    <x v="2"/>
    <s v="Mocha"/>
    <x v="0"/>
    <n v="4.75"/>
    <s v="Credit Card"/>
    <s v="Yes"/>
    <s v="Jamie"/>
    <x v="1"/>
    <n v="4"/>
    <s v="Oat Milk"/>
    <n v="5"/>
  </r>
  <r>
    <d v="2024-12-22T16:26:00"/>
    <x v="0"/>
    <x v="7"/>
    <x v="0"/>
    <s v="Iced Latte"/>
    <x v="1"/>
    <n v="3.47"/>
    <s v="Cash"/>
    <s v="No"/>
    <s v="Taylor"/>
    <x v="1"/>
    <n v="7"/>
    <s v="Double Espresso"/>
    <n v="2"/>
  </r>
  <r>
    <d v="2024-12-17T16:43:00"/>
    <x v="5"/>
    <x v="7"/>
    <x v="1"/>
    <s v="Caramel Macchiato"/>
    <x v="2"/>
    <n v="6.81"/>
    <s v="Cash"/>
    <s v="No"/>
    <s v="Jamie"/>
    <x v="1"/>
    <n v="5"/>
    <s v="No Sugar"/>
    <n v="2"/>
  </r>
  <r>
    <d v="2024-12-17T15:00:00"/>
    <x v="5"/>
    <x v="3"/>
    <x v="4"/>
    <s v="Espresso"/>
    <x v="0"/>
    <n v="3.6"/>
    <s v="Credit Card"/>
    <s v="Yes"/>
    <s v="Chris"/>
    <x v="0"/>
    <n v="5"/>
    <s v="Extra Shot"/>
    <n v="1"/>
  </r>
  <r>
    <d v="2024-12-23T13:06:00"/>
    <x v="4"/>
    <x v="8"/>
    <x v="2"/>
    <s v="Cappuccino"/>
    <x v="1"/>
    <n v="5.38"/>
    <s v="Credit Card"/>
    <s v="No"/>
    <s v="Jordan"/>
    <x v="0"/>
    <n v="5"/>
    <s v="No Sugar"/>
    <n v="1"/>
  </r>
  <r>
    <d v="2024-12-29T12:18:00"/>
    <x v="0"/>
    <x v="6"/>
    <x v="0"/>
    <s v="Cappuccino"/>
    <x v="2"/>
    <n v="4.22"/>
    <s v="Mobile Pay"/>
    <s v="No"/>
    <s v="Chris"/>
    <x v="0"/>
    <n v="10"/>
    <s v="Oat Milk"/>
    <n v="2"/>
  </r>
  <r>
    <d v="2024-12-16T10:06:00"/>
    <x v="4"/>
    <x v="1"/>
    <x v="1"/>
    <s v="Flat White"/>
    <x v="0"/>
    <n v="4.05"/>
    <s v="Credit Card"/>
    <s v="Yes"/>
    <s v="Taylor"/>
    <x v="0"/>
    <n v="8"/>
    <s v="No Sugar"/>
    <n v="5"/>
  </r>
  <r>
    <d v="2024-12-27T17:38:00"/>
    <x v="1"/>
    <x v="0"/>
    <x v="4"/>
    <s v="Caramel Macchiato"/>
    <x v="2"/>
    <n v="6.49"/>
    <s v="Mobile Pay"/>
    <s v="No"/>
    <s v="Maria"/>
    <x v="2"/>
    <n v="2"/>
    <s v="Whipped Cream"/>
    <n v="2"/>
  </r>
  <r>
    <d v="2024-12-30T09:59:00"/>
    <x v="4"/>
    <x v="5"/>
    <x v="3"/>
    <s v="Mocha"/>
    <x v="0"/>
    <n v="3.66"/>
    <s v="Credit Card"/>
    <s v="No"/>
    <s v="Alex"/>
    <x v="2"/>
    <n v="4"/>
    <s v="Double Espresso"/>
    <n v="4"/>
  </r>
  <r>
    <d v="2024-12-21T15:20:00"/>
    <x v="6"/>
    <x v="3"/>
    <x v="4"/>
    <s v="Cappuccino"/>
    <x v="0"/>
    <n v="3.96"/>
    <s v="Cash"/>
    <s v="No"/>
    <s v="Jamie"/>
    <x v="0"/>
    <n v="9"/>
    <s v="No Sugar"/>
    <n v="3"/>
  </r>
  <r>
    <d v="2024-12-28T13:33:00"/>
    <x v="6"/>
    <x v="8"/>
    <x v="2"/>
    <s v="Cappuccino"/>
    <x v="0"/>
    <n v="6.82"/>
    <s v="Mobile Pay"/>
    <s v="No"/>
    <s v="Jordan"/>
    <x v="2"/>
    <n v="8"/>
    <s v="Double Espresso"/>
    <n v="4"/>
  </r>
  <r>
    <d v="2024-12-22T12:43:00"/>
    <x v="0"/>
    <x v="6"/>
    <x v="2"/>
    <s v="Cappuccino"/>
    <x v="1"/>
    <n v="5.61"/>
    <s v="Credit Card"/>
    <s v="Yes"/>
    <s v="Chris"/>
    <x v="1"/>
    <n v="7"/>
    <s v="Oat Milk"/>
    <n v="4"/>
  </r>
  <r>
    <d v="2024-12-18T16:56:00"/>
    <x v="3"/>
    <x v="7"/>
    <x v="1"/>
    <s v="Espresso"/>
    <x v="1"/>
    <n v="3.72"/>
    <s v="Mobile Pay"/>
    <s v="Yes"/>
    <s v="Maria"/>
    <x v="1"/>
    <n v="7"/>
    <s v="Double Espresso"/>
    <n v="2"/>
  </r>
  <r>
    <d v="2024-12-15T12:21:00"/>
    <x v="0"/>
    <x v="6"/>
    <x v="2"/>
    <s v="Flat White"/>
    <x v="1"/>
    <n v="5.01"/>
    <s v="Credit Card"/>
    <s v="No"/>
    <s v="Alex"/>
    <x v="0"/>
    <n v="6"/>
    <s v="Oat Milk"/>
    <n v="4"/>
  </r>
  <r>
    <d v="2024-12-21T12:17:00"/>
    <x v="6"/>
    <x v="6"/>
    <x v="2"/>
    <s v="Cappuccino"/>
    <x v="0"/>
    <n v="6.45"/>
    <s v="Cash"/>
    <s v="No"/>
    <s v="Jamie"/>
    <x v="2"/>
    <n v="9"/>
    <s v="Oat Milk"/>
    <n v="5"/>
  </r>
  <r>
    <d v="2024-12-27T08:23:00"/>
    <x v="1"/>
    <x v="4"/>
    <x v="2"/>
    <s v="Cappuccino"/>
    <x v="2"/>
    <n v="3.61"/>
    <s v="Mobile Pay"/>
    <s v="Yes"/>
    <s v="Maria"/>
    <x v="2"/>
    <n v="8"/>
    <s v="Whipped Cream"/>
    <n v="1"/>
  </r>
  <r>
    <d v="2024-12-15T08:20:00"/>
    <x v="0"/>
    <x v="4"/>
    <x v="2"/>
    <s v="Caramel Macchiato"/>
    <x v="2"/>
    <n v="4.1100000000000003"/>
    <s v="Credit Card"/>
    <s v="Yes"/>
    <s v="Chris"/>
    <x v="0"/>
    <n v="7"/>
    <s v="Oat Milk"/>
    <n v="2"/>
  </r>
  <r>
    <d v="2024-12-29T17:46:00"/>
    <x v="0"/>
    <x v="0"/>
    <x v="4"/>
    <s v="Cappuccino"/>
    <x v="0"/>
    <n v="6.76"/>
    <s v="Cash"/>
    <s v="No"/>
    <s v="Jordan"/>
    <x v="0"/>
    <n v="2"/>
    <s v="Almond Milk"/>
    <n v="2"/>
  </r>
  <r>
    <d v="2024-12-28T16:09:00"/>
    <x v="6"/>
    <x v="7"/>
    <x v="4"/>
    <s v="Iced Latte"/>
    <x v="0"/>
    <n v="4.7699999999999996"/>
    <s v="Cash"/>
    <s v="Yes"/>
    <s v="Jordan"/>
    <x v="0"/>
    <n v="8"/>
    <s v="Extra Shot"/>
    <n v="1"/>
  </r>
  <r>
    <d v="2024-12-19T16:22:00"/>
    <x v="2"/>
    <x v="7"/>
    <x v="2"/>
    <s v="Flat White"/>
    <x v="1"/>
    <n v="5.27"/>
    <s v="Mobile Pay"/>
    <s v="Yes"/>
    <s v="Taylor"/>
    <x v="1"/>
    <n v="3"/>
    <s v="Almond Milk"/>
    <n v="1"/>
  </r>
  <r>
    <d v="2024-12-17T09:11:00"/>
    <x v="5"/>
    <x v="5"/>
    <x v="4"/>
    <s v="Cappuccino"/>
    <x v="2"/>
    <n v="6.86"/>
    <s v="Credit Card"/>
    <s v="Yes"/>
    <s v="Maria"/>
    <x v="0"/>
    <n v="7"/>
    <s v="Decaf"/>
    <n v="1"/>
  </r>
  <r>
    <d v="2024-12-29T11:19:00"/>
    <x v="0"/>
    <x v="2"/>
    <x v="1"/>
    <s v="Americano"/>
    <x v="2"/>
    <n v="3.53"/>
    <s v="Credit Card"/>
    <s v="No"/>
    <s v="Jordan"/>
    <x v="1"/>
    <n v="4"/>
    <s v="No Sugar"/>
    <n v="2"/>
  </r>
  <r>
    <d v="2024-12-24T14:14:00"/>
    <x v="5"/>
    <x v="9"/>
    <x v="1"/>
    <s v="Flat White"/>
    <x v="0"/>
    <n v="3.71"/>
    <s v="Cash"/>
    <s v="No"/>
    <s v="Jordan"/>
    <x v="1"/>
    <n v="6"/>
    <s v="Almond Milk"/>
    <n v="4"/>
  </r>
  <r>
    <d v="2024-12-20T13:22:00"/>
    <x v="1"/>
    <x v="8"/>
    <x v="3"/>
    <s v="Espresso"/>
    <x v="2"/>
    <n v="5.75"/>
    <s v="Credit Card"/>
    <s v="Yes"/>
    <s v="Taylor"/>
    <x v="1"/>
    <n v="4"/>
    <s v="Double Espresso"/>
    <n v="5"/>
  </r>
  <r>
    <d v="2024-12-18T14:22:00"/>
    <x v="3"/>
    <x v="9"/>
    <x v="4"/>
    <s v="Mocha"/>
    <x v="1"/>
    <n v="5.8"/>
    <s v="Mobile Pay"/>
    <s v="No"/>
    <s v="Alex"/>
    <x v="0"/>
    <n v="5"/>
    <s v="No Sugar"/>
    <n v="2"/>
  </r>
  <r>
    <d v="2024-12-22T08:59:00"/>
    <x v="0"/>
    <x v="4"/>
    <x v="2"/>
    <s v="Cappuccino"/>
    <x v="2"/>
    <n v="5.52"/>
    <s v="Cash"/>
    <s v="Yes"/>
    <s v="Jamie"/>
    <x v="0"/>
    <n v="7"/>
    <s v="No Sugar"/>
    <n v="5"/>
  </r>
  <r>
    <d v="2024-12-21T17:57:00"/>
    <x v="6"/>
    <x v="0"/>
    <x v="2"/>
    <s v="Flat White"/>
    <x v="2"/>
    <n v="3.42"/>
    <s v="Cash"/>
    <s v="Yes"/>
    <s v="Maria"/>
    <x v="1"/>
    <n v="9"/>
    <s v="No Sugar"/>
    <n v="3"/>
  </r>
  <r>
    <d v="2024-12-25T09:11:00"/>
    <x v="3"/>
    <x v="5"/>
    <x v="4"/>
    <s v="Flat White"/>
    <x v="0"/>
    <n v="4.87"/>
    <s v="Credit Card"/>
    <s v="Yes"/>
    <s v="Jamie"/>
    <x v="0"/>
    <n v="9"/>
    <s v="Double Espresso"/>
    <n v="5"/>
  </r>
  <r>
    <d v="2024-12-26T14:30:00"/>
    <x v="2"/>
    <x v="9"/>
    <x v="1"/>
    <s v="Flat White"/>
    <x v="2"/>
    <n v="4.49"/>
    <s v="Cash"/>
    <s v="No"/>
    <s v="Jordan"/>
    <x v="1"/>
    <n v="6"/>
    <s v="Almond Milk"/>
    <n v="2"/>
  </r>
  <r>
    <d v="2024-12-27T16:06:00"/>
    <x v="1"/>
    <x v="7"/>
    <x v="0"/>
    <s v="Espresso"/>
    <x v="1"/>
    <n v="6.82"/>
    <s v="Cash"/>
    <s v="Yes"/>
    <s v="Maria"/>
    <x v="0"/>
    <n v="4"/>
    <s v="No Sugar"/>
    <n v="5"/>
  </r>
  <r>
    <d v="2024-12-30T16:12:00"/>
    <x v="4"/>
    <x v="7"/>
    <x v="3"/>
    <s v="Caramel Macchiato"/>
    <x v="0"/>
    <n v="3.52"/>
    <s v="Cash"/>
    <s v="Yes"/>
    <s v="Alex"/>
    <x v="1"/>
    <n v="4"/>
    <s v="Whipped Cream"/>
    <n v="3"/>
  </r>
  <r>
    <d v="2024-12-22T10:29:00"/>
    <x v="0"/>
    <x v="1"/>
    <x v="2"/>
    <s v="Americano"/>
    <x v="0"/>
    <n v="3.8"/>
    <s v="Credit Card"/>
    <s v="No"/>
    <s v="Chris"/>
    <x v="2"/>
    <n v="4"/>
    <s v="Extra Shot"/>
    <n v="2"/>
  </r>
  <r>
    <d v="2024-12-21T11:09:00"/>
    <x v="6"/>
    <x v="2"/>
    <x v="3"/>
    <s v="Caramel Macchiato"/>
    <x v="1"/>
    <n v="3.02"/>
    <s v="Credit Card"/>
    <s v="No"/>
    <s v="Alex"/>
    <x v="1"/>
    <n v="10"/>
    <s v="Oat Milk"/>
    <n v="4"/>
  </r>
  <r>
    <d v="2024-12-26T15:42:00"/>
    <x v="2"/>
    <x v="3"/>
    <x v="0"/>
    <s v="Caramel Macchiato"/>
    <x v="1"/>
    <n v="5.82"/>
    <s v="Credit Card"/>
    <s v="No"/>
    <s v="Maria"/>
    <x v="1"/>
    <n v="4"/>
    <s v="Decaf"/>
    <n v="3"/>
  </r>
  <r>
    <d v="2024-12-29T14:38:00"/>
    <x v="0"/>
    <x v="9"/>
    <x v="0"/>
    <s v="Cappuccino"/>
    <x v="0"/>
    <n v="4.3899999999999997"/>
    <s v="Mobile Pay"/>
    <s v="Yes"/>
    <s v="Maria"/>
    <x v="0"/>
    <n v="4"/>
    <s v="Whipped Cream"/>
    <n v="2"/>
  </r>
  <r>
    <d v="2024-12-20T13:32:00"/>
    <x v="1"/>
    <x v="8"/>
    <x v="2"/>
    <s v="Cappuccino"/>
    <x v="2"/>
    <n v="6.01"/>
    <s v="Credit Card"/>
    <s v="Yes"/>
    <s v="Maria"/>
    <x v="1"/>
    <n v="5"/>
    <s v="Almond Milk"/>
    <n v="2"/>
  </r>
  <r>
    <d v="2024-12-19T09:21:00"/>
    <x v="2"/>
    <x v="5"/>
    <x v="0"/>
    <s v="Americano"/>
    <x v="0"/>
    <n v="4.7"/>
    <s v="Cash"/>
    <s v="No"/>
    <s v="Jamie"/>
    <x v="0"/>
    <n v="9"/>
    <s v="Almond Milk"/>
    <n v="3"/>
  </r>
  <r>
    <d v="2024-12-30T14:11:00"/>
    <x v="4"/>
    <x v="9"/>
    <x v="1"/>
    <s v="Espresso"/>
    <x v="2"/>
    <n v="5.07"/>
    <s v="Credit Card"/>
    <s v="No"/>
    <s v="Alex"/>
    <x v="1"/>
    <n v="3"/>
    <s v="Oat Milk"/>
    <n v="4"/>
  </r>
  <r>
    <d v="2024-12-27T08:10:00"/>
    <x v="1"/>
    <x v="4"/>
    <x v="4"/>
    <s v="Mocha"/>
    <x v="2"/>
    <n v="5.03"/>
    <s v="Mobile Pay"/>
    <s v="No"/>
    <s v="Alex"/>
    <x v="1"/>
    <n v="8"/>
    <s v="Decaf"/>
    <n v="1"/>
  </r>
  <r>
    <d v="2024-12-19T12:47:00"/>
    <x v="2"/>
    <x v="6"/>
    <x v="2"/>
    <s v="Cappuccino"/>
    <x v="1"/>
    <n v="5.01"/>
    <s v="Cash"/>
    <s v="No"/>
    <s v="Taylor"/>
    <x v="1"/>
    <n v="3"/>
    <s v="Whipped Cream"/>
    <n v="2"/>
  </r>
  <r>
    <d v="2024-12-30T16:48:00"/>
    <x v="4"/>
    <x v="7"/>
    <x v="0"/>
    <s v="Caramel Macchiato"/>
    <x v="2"/>
    <n v="3.32"/>
    <s v="Credit Card"/>
    <s v="No"/>
    <s v="Jordan"/>
    <x v="0"/>
    <n v="6"/>
    <s v="Extra Shot"/>
    <n v="5"/>
  </r>
  <r>
    <d v="2024-12-28T15:27:00"/>
    <x v="6"/>
    <x v="3"/>
    <x v="2"/>
    <s v="Espresso"/>
    <x v="1"/>
    <n v="3.16"/>
    <s v="Cash"/>
    <s v="No"/>
    <s v="Chris"/>
    <x v="2"/>
    <n v="7"/>
    <s v="No Sugar"/>
    <n v="4"/>
  </r>
  <r>
    <d v="2024-12-20T12:49:00"/>
    <x v="1"/>
    <x v="6"/>
    <x v="2"/>
    <s v="Cappuccino"/>
    <x v="1"/>
    <n v="3.71"/>
    <s v="Cash"/>
    <s v="No"/>
    <s v="Alex"/>
    <x v="1"/>
    <n v="7"/>
    <s v="No Sugar"/>
    <n v="1"/>
  </r>
  <r>
    <d v="2024-12-24T13:46:00"/>
    <x v="5"/>
    <x v="8"/>
    <x v="2"/>
    <s v="Cappuccino"/>
    <x v="2"/>
    <n v="4.58"/>
    <s v="Credit Card"/>
    <s v="Yes"/>
    <s v="Taylor"/>
    <x v="2"/>
    <n v="4"/>
    <s v="Oat Milk"/>
    <n v="2"/>
  </r>
  <r>
    <d v="2024-12-25T14:57:00"/>
    <x v="3"/>
    <x v="9"/>
    <x v="4"/>
    <s v="Flat White"/>
    <x v="1"/>
    <n v="5.76"/>
    <s v="Credit Card"/>
    <s v="No"/>
    <s v="Alex"/>
    <x v="2"/>
    <n v="7"/>
    <s v="No Sugar"/>
    <n v="1"/>
  </r>
  <r>
    <d v="2024-12-17T09:24:00"/>
    <x v="5"/>
    <x v="5"/>
    <x v="3"/>
    <s v="Americano"/>
    <x v="0"/>
    <n v="4.3499999999999996"/>
    <s v="Mobile Pay"/>
    <s v="No"/>
    <s v="Jamie"/>
    <x v="1"/>
    <n v="2"/>
    <s v="Extra Shot"/>
    <n v="3"/>
  </r>
  <r>
    <d v="2024-12-26T09:53:00"/>
    <x v="2"/>
    <x v="5"/>
    <x v="0"/>
    <s v="Iced Latte"/>
    <x v="0"/>
    <n v="5.28"/>
    <s v="Cash"/>
    <s v="Yes"/>
    <s v="Jordan"/>
    <x v="2"/>
    <n v="7"/>
    <s v="Double Espresso"/>
    <n v="4"/>
  </r>
  <r>
    <d v="2024-12-18T14:17:00"/>
    <x v="3"/>
    <x v="9"/>
    <x v="1"/>
    <s v="Flat White"/>
    <x v="2"/>
    <n v="5.69"/>
    <s v="Mobile Pay"/>
    <s v="No"/>
    <s v="Maria"/>
    <x v="0"/>
    <n v="6"/>
    <s v="No Sugar"/>
    <n v="1"/>
  </r>
  <r>
    <d v="2024-12-21T08:50:00"/>
    <x v="6"/>
    <x v="4"/>
    <x v="0"/>
    <s v="Americano"/>
    <x v="0"/>
    <n v="4.0999999999999996"/>
    <s v="Cash"/>
    <s v="No"/>
    <s v="Alex"/>
    <x v="2"/>
    <n v="5"/>
    <s v="Almond Milk"/>
    <n v="3"/>
  </r>
  <r>
    <d v="2024-12-18T17:18:00"/>
    <x v="3"/>
    <x v="0"/>
    <x v="3"/>
    <s v="Caramel Macchiato"/>
    <x v="1"/>
    <n v="5.35"/>
    <s v="Mobile Pay"/>
    <s v="No"/>
    <s v="Taylor"/>
    <x v="1"/>
    <n v="9"/>
    <s v="Double Espresso"/>
    <n v="1"/>
  </r>
  <r>
    <d v="2024-12-20T13:22:00"/>
    <x v="1"/>
    <x v="8"/>
    <x v="0"/>
    <s v="Mocha"/>
    <x v="1"/>
    <n v="6.42"/>
    <s v="Cash"/>
    <s v="Yes"/>
    <s v="Taylor"/>
    <x v="0"/>
    <n v="4"/>
    <s v="Oat Milk"/>
    <n v="4"/>
  </r>
  <r>
    <d v="2024-12-19T08:42:00"/>
    <x v="2"/>
    <x v="4"/>
    <x v="3"/>
    <s v="Iced Latte"/>
    <x v="2"/>
    <n v="4.95"/>
    <s v="Cash"/>
    <s v="Yes"/>
    <s v="Maria"/>
    <x v="0"/>
    <n v="10"/>
    <s v="No Sugar"/>
    <n v="3"/>
  </r>
  <r>
    <d v="2024-12-19T13:28:00"/>
    <x v="2"/>
    <x v="8"/>
    <x v="0"/>
    <s v="Iced Latte"/>
    <x v="0"/>
    <n v="5.5"/>
    <s v="Credit Card"/>
    <s v="No"/>
    <s v="Taylor"/>
    <x v="1"/>
    <n v="8"/>
    <s v="Whipped Cream"/>
    <n v="1"/>
  </r>
  <r>
    <d v="2024-12-27T12:35:00"/>
    <x v="1"/>
    <x v="6"/>
    <x v="0"/>
    <s v="Mocha"/>
    <x v="1"/>
    <n v="6.68"/>
    <s v="Credit Card"/>
    <s v="No"/>
    <s v="Taylor"/>
    <x v="2"/>
    <n v="3"/>
    <s v="Decaf"/>
    <n v="2"/>
  </r>
  <r>
    <d v="2024-12-18T09:36:00"/>
    <x v="3"/>
    <x v="5"/>
    <x v="4"/>
    <s v="Mocha"/>
    <x v="0"/>
    <n v="6.07"/>
    <s v="Mobile Pay"/>
    <s v="No"/>
    <s v="Taylor"/>
    <x v="1"/>
    <n v="7"/>
    <s v="Whipped Cream"/>
    <n v="2"/>
  </r>
  <r>
    <d v="2024-12-21T17:17:00"/>
    <x v="6"/>
    <x v="0"/>
    <x v="4"/>
    <s v="Caramel Macchiato"/>
    <x v="1"/>
    <n v="5.52"/>
    <s v="Mobile Pay"/>
    <s v="No"/>
    <s v="Taylor"/>
    <x v="0"/>
    <n v="10"/>
    <s v="Decaf"/>
    <n v="2"/>
  </r>
  <r>
    <d v="2024-12-28T15:48:00"/>
    <x v="6"/>
    <x v="3"/>
    <x v="0"/>
    <s v="Flat White"/>
    <x v="1"/>
    <n v="3.63"/>
    <s v="Credit Card"/>
    <s v="No"/>
    <s v="Chris"/>
    <x v="2"/>
    <n v="10"/>
    <s v="Whipped Cream"/>
    <n v="3"/>
  </r>
  <r>
    <d v="2024-12-27T10:43:00"/>
    <x v="1"/>
    <x v="1"/>
    <x v="2"/>
    <s v="Espresso"/>
    <x v="2"/>
    <n v="5.61"/>
    <s v="Cash"/>
    <s v="No"/>
    <s v="Maria"/>
    <x v="0"/>
    <n v="2"/>
    <s v="Double Espresso"/>
    <n v="2"/>
  </r>
  <r>
    <d v="2024-12-17T17:32:00"/>
    <x v="5"/>
    <x v="0"/>
    <x v="2"/>
    <s v="Cappuccino"/>
    <x v="2"/>
    <n v="5.93"/>
    <s v="Credit Card"/>
    <s v="No"/>
    <s v="Taylor"/>
    <x v="2"/>
    <n v="4"/>
    <s v="Double Espresso"/>
    <n v="4"/>
  </r>
  <r>
    <d v="2024-12-25T13:01:00"/>
    <x v="3"/>
    <x v="8"/>
    <x v="3"/>
    <s v="Caramel Macchiato"/>
    <x v="2"/>
    <n v="4.5599999999999996"/>
    <s v="Mobile Pay"/>
    <s v="Yes"/>
    <s v="Maria"/>
    <x v="1"/>
    <n v="7"/>
    <s v="Oat Milk"/>
    <n v="2"/>
  </r>
  <r>
    <d v="2024-12-17T11:20:00"/>
    <x v="5"/>
    <x v="2"/>
    <x v="1"/>
    <s v="Flat White"/>
    <x v="0"/>
    <n v="6.58"/>
    <s v="Credit Card"/>
    <s v="No"/>
    <s v="Jamie"/>
    <x v="2"/>
    <n v="9"/>
    <s v="Extra Shot"/>
    <n v="2"/>
  </r>
  <r>
    <d v="2024-12-30T16:41:00"/>
    <x v="4"/>
    <x v="7"/>
    <x v="2"/>
    <s v="Caramel Macchiato"/>
    <x v="2"/>
    <n v="6.35"/>
    <s v="Credit Card"/>
    <s v="Yes"/>
    <s v="Jamie"/>
    <x v="0"/>
    <n v="3"/>
    <s v="Almond Milk"/>
    <n v="1"/>
  </r>
  <r>
    <d v="2024-12-25T14:55:00"/>
    <x v="3"/>
    <x v="9"/>
    <x v="3"/>
    <s v="Espresso"/>
    <x v="1"/>
    <n v="3.28"/>
    <s v="Cash"/>
    <s v="No"/>
    <s v="Jordan"/>
    <x v="0"/>
    <n v="3"/>
    <s v="Oat Milk"/>
    <n v="5"/>
  </r>
  <r>
    <d v="2024-12-25T16:45:00"/>
    <x v="3"/>
    <x v="7"/>
    <x v="2"/>
    <s v="Espresso"/>
    <x v="1"/>
    <n v="6.31"/>
    <s v="Credit Card"/>
    <s v="No"/>
    <s v="Jamie"/>
    <x v="0"/>
    <n v="2"/>
    <s v="No Sugar"/>
    <n v="4"/>
  </r>
  <r>
    <d v="2024-12-26T16:40:00"/>
    <x v="2"/>
    <x v="7"/>
    <x v="0"/>
    <s v="Espresso"/>
    <x v="0"/>
    <n v="3.41"/>
    <s v="Cash"/>
    <s v="Yes"/>
    <s v="Jordan"/>
    <x v="2"/>
    <n v="7"/>
    <s v="Decaf"/>
    <n v="3"/>
  </r>
  <r>
    <d v="2024-12-17T11:50:00"/>
    <x v="5"/>
    <x v="2"/>
    <x v="0"/>
    <s v="Mocha"/>
    <x v="1"/>
    <n v="3.39"/>
    <s v="Mobile Pay"/>
    <s v="Yes"/>
    <s v="Jamie"/>
    <x v="0"/>
    <n v="9"/>
    <s v="Whipped Cream"/>
    <n v="2"/>
  </r>
  <r>
    <d v="2024-12-27T13:18:00"/>
    <x v="1"/>
    <x v="8"/>
    <x v="0"/>
    <s v="Flat White"/>
    <x v="1"/>
    <n v="5.8"/>
    <s v="Mobile Pay"/>
    <s v="No"/>
    <s v="Taylor"/>
    <x v="2"/>
    <n v="4"/>
    <s v="Extra Shot"/>
    <n v="5"/>
  </r>
  <r>
    <d v="2024-12-19T11:56:00"/>
    <x v="2"/>
    <x v="2"/>
    <x v="4"/>
    <s v="Cappuccino"/>
    <x v="1"/>
    <n v="5.86"/>
    <s v="Cash"/>
    <s v="Yes"/>
    <s v="Taylor"/>
    <x v="0"/>
    <n v="6"/>
    <s v="Decaf"/>
    <n v="4"/>
  </r>
  <r>
    <d v="2024-12-25T10:47:00"/>
    <x v="3"/>
    <x v="1"/>
    <x v="1"/>
    <s v="Mocha"/>
    <x v="2"/>
    <n v="4.17"/>
    <s v="Cash"/>
    <s v="No"/>
    <s v="Jordan"/>
    <x v="2"/>
    <n v="2"/>
    <s v="Whipped Cream"/>
    <n v="2"/>
  </r>
  <r>
    <d v="2024-12-24T10:37:00"/>
    <x v="5"/>
    <x v="1"/>
    <x v="2"/>
    <s v="Flat White"/>
    <x v="1"/>
    <n v="5.88"/>
    <s v="Mobile Pay"/>
    <s v="No"/>
    <s v="Jamie"/>
    <x v="0"/>
    <n v="4"/>
    <s v="No Sugar"/>
    <n v="2"/>
  </r>
  <r>
    <d v="2024-12-24T16:20:00"/>
    <x v="5"/>
    <x v="7"/>
    <x v="3"/>
    <s v="Flat White"/>
    <x v="1"/>
    <n v="6.46"/>
    <s v="Cash"/>
    <s v="Yes"/>
    <s v="Taylor"/>
    <x v="1"/>
    <n v="4"/>
    <s v="Decaf"/>
    <n v="4"/>
  </r>
  <r>
    <d v="2024-12-15T09:21:00"/>
    <x v="0"/>
    <x v="5"/>
    <x v="1"/>
    <s v="Flat White"/>
    <x v="0"/>
    <n v="3.9"/>
    <s v="Cash"/>
    <s v="Yes"/>
    <s v="Jordan"/>
    <x v="2"/>
    <n v="7"/>
    <s v="Decaf"/>
    <n v="4"/>
  </r>
  <r>
    <d v="2024-12-24T08:53:00"/>
    <x v="5"/>
    <x v="4"/>
    <x v="3"/>
    <s v="Mocha"/>
    <x v="2"/>
    <n v="3.81"/>
    <s v="Mobile Pay"/>
    <s v="Yes"/>
    <s v="Jamie"/>
    <x v="0"/>
    <n v="3"/>
    <s v="No Sugar"/>
    <n v="5"/>
  </r>
  <r>
    <d v="2024-12-16T16:34:00"/>
    <x v="4"/>
    <x v="7"/>
    <x v="3"/>
    <s v="Caramel Macchiato"/>
    <x v="0"/>
    <n v="6.88"/>
    <s v="Credit Card"/>
    <s v="No"/>
    <s v="Taylor"/>
    <x v="0"/>
    <n v="5"/>
    <s v="Extra Shot"/>
    <n v="3"/>
  </r>
  <r>
    <d v="2024-12-27T10:44:00"/>
    <x v="1"/>
    <x v="1"/>
    <x v="1"/>
    <s v="Mocha"/>
    <x v="2"/>
    <n v="5.87"/>
    <s v="Credit Card"/>
    <s v="Yes"/>
    <s v="Taylor"/>
    <x v="1"/>
    <n v="10"/>
    <s v="No Sugar"/>
    <n v="1"/>
  </r>
  <r>
    <d v="2024-12-26T09:57:00"/>
    <x v="2"/>
    <x v="5"/>
    <x v="1"/>
    <s v="Cappuccino"/>
    <x v="1"/>
    <n v="3.24"/>
    <s v="Credit Card"/>
    <s v="Yes"/>
    <s v="Taylor"/>
    <x v="0"/>
    <n v="9"/>
    <s v="Decaf"/>
    <n v="1"/>
  </r>
  <r>
    <d v="2024-12-23T08:20:00"/>
    <x v="4"/>
    <x v="4"/>
    <x v="2"/>
    <s v="Mocha"/>
    <x v="1"/>
    <n v="3.47"/>
    <s v="Credit Card"/>
    <s v="No"/>
    <s v="Maria"/>
    <x v="2"/>
    <n v="10"/>
    <s v="Double Espresso"/>
    <n v="2"/>
  </r>
  <r>
    <d v="2024-12-24T12:36:00"/>
    <x v="5"/>
    <x v="6"/>
    <x v="2"/>
    <s v="Cappuccino"/>
    <x v="1"/>
    <n v="6.44"/>
    <s v="Credit Card"/>
    <s v="No"/>
    <s v="Jordan"/>
    <x v="2"/>
    <n v="9"/>
    <s v="Almond Milk"/>
    <n v="3"/>
  </r>
  <r>
    <d v="2024-12-27T17:17:00"/>
    <x v="1"/>
    <x v="0"/>
    <x v="0"/>
    <s v="Americano"/>
    <x v="0"/>
    <n v="4.3099999999999996"/>
    <s v="Cash"/>
    <s v="No"/>
    <s v="Jordan"/>
    <x v="1"/>
    <n v="6"/>
    <s v="Whipped Cream"/>
    <n v="5"/>
  </r>
  <r>
    <d v="2024-12-18T12:43:00"/>
    <x v="3"/>
    <x v="6"/>
    <x v="3"/>
    <s v="Cappuccino"/>
    <x v="1"/>
    <n v="5.5"/>
    <s v="Credit Card"/>
    <s v="Yes"/>
    <s v="Jamie"/>
    <x v="2"/>
    <n v="7"/>
    <s v="Double Espresso"/>
    <n v="4"/>
  </r>
  <r>
    <d v="2024-12-22T10:04:00"/>
    <x v="0"/>
    <x v="1"/>
    <x v="0"/>
    <s v="Americano"/>
    <x v="1"/>
    <n v="3.38"/>
    <s v="Cash"/>
    <s v="No"/>
    <s v="Jordan"/>
    <x v="0"/>
    <n v="10"/>
    <s v="Whipped Cream"/>
    <n v="2"/>
  </r>
  <r>
    <d v="2024-12-18T09:48:00"/>
    <x v="3"/>
    <x v="5"/>
    <x v="1"/>
    <s v="Mocha"/>
    <x v="1"/>
    <n v="5.01"/>
    <s v="Cash"/>
    <s v="No"/>
    <s v="Alex"/>
    <x v="0"/>
    <n v="6"/>
    <s v="Double Espresso"/>
    <n v="2"/>
  </r>
  <r>
    <d v="2024-12-24T10:20:00"/>
    <x v="5"/>
    <x v="1"/>
    <x v="1"/>
    <s v="Mocha"/>
    <x v="1"/>
    <n v="6.14"/>
    <s v="Credit Card"/>
    <s v="Yes"/>
    <s v="Chris"/>
    <x v="0"/>
    <n v="9"/>
    <s v="Oat Milk"/>
    <n v="5"/>
  </r>
  <r>
    <d v="2024-12-27T12:14:00"/>
    <x v="1"/>
    <x v="6"/>
    <x v="4"/>
    <s v="Espresso"/>
    <x v="1"/>
    <n v="4.4800000000000004"/>
    <s v="Cash"/>
    <s v="No"/>
    <s v="Jordan"/>
    <x v="1"/>
    <n v="7"/>
    <s v="Decaf"/>
    <n v="3"/>
  </r>
  <r>
    <d v="2024-12-21T14:48:00"/>
    <x v="6"/>
    <x v="9"/>
    <x v="0"/>
    <s v="Iced Latte"/>
    <x v="1"/>
    <n v="3.22"/>
    <s v="Cash"/>
    <s v="No"/>
    <s v="Jordan"/>
    <x v="2"/>
    <n v="9"/>
    <s v="Whipped Cream"/>
    <n v="3"/>
  </r>
  <r>
    <d v="2024-12-15T11:13:00"/>
    <x v="0"/>
    <x v="2"/>
    <x v="4"/>
    <s v="Flat White"/>
    <x v="1"/>
    <n v="3.09"/>
    <s v="Cash"/>
    <s v="No"/>
    <s v="Chris"/>
    <x v="0"/>
    <n v="10"/>
    <s v="Oat Milk"/>
    <n v="2"/>
  </r>
  <r>
    <d v="2024-12-27T17:32:00"/>
    <x v="1"/>
    <x v="0"/>
    <x v="0"/>
    <s v="Caramel Macchiato"/>
    <x v="1"/>
    <n v="3.43"/>
    <s v="Credit Card"/>
    <s v="Yes"/>
    <s v="Chris"/>
    <x v="0"/>
    <n v="9"/>
    <s v="Oat Milk"/>
    <n v="5"/>
  </r>
  <r>
    <d v="2024-12-22T08:49:00"/>
    <x v="0"/>
    <x v="4"/>
    <x v="0"/>
    <s v="Americano"/>
    <x v="2"/>
    <n v="4.95"/>
    <s v="Cash"/>
    <s v="No"/>
    <s v="Alex"/>
    <x v="2"/>
    <n v="2"/>
    <s v="Oat Milk"/>
    <n v="3"/>
  </r>
  <r>
    <d v="2024-12-19T13:28:00"/>
    <x v="2"/>
    <x v="8"/>
    <x v="4"/>
    <s v="Iced Latte"/>
    <x v="1"/>
    <n v="3.54"/>
    <s v="Mobile Pay"/>
    <s v="Yes"/>
    <s v="Chris"/>
    <x v="0"/>
    <n v="8"/>
    <s v="Whipped Cream"/>
    <n v="2"/>
  </r>
  <r>
    <d v="2024-12-28T17:19:00"/>
    <x v="6"/>
    <x v="0"/>
    <x v="3"/>
    <s v="Mocha"/>
    <x v="2"/>
    <n v="3.35"/>
    <s v="Credit Card"/>
    <s v="No"/>
    <s v="Taylor"/>
    <x v="0"/>
    <n v="6"/>
    <s v="Double Espresso"/>
    <n v="5"/>
  </r>
  <r>
    <d v="2024-12-28T08:08:00"/>
    <x v="6"/>
    <x v="4"/>
    <x v="2"/>
    <s v="Caramel Macchiato"/>
    <x v="2"/>
    <n v="5.85"/>
    <s v="Cash"/>
    <s v="No"/>
    <s v="Jamie"/>
    <x v="0"/>
    <n v="5"/>
    <s v="Extra Shot"/>
    <n v="3"/>
  </r>
  <r>
    <d v="2024-12-22T15:23:00"/>
    <x v="0"/>
    <x v="3"/>
    <x v="4"/>
    <s v="Mocha"/>
    <x v="2"/>
    <n v="6.89"/>
    <s v="Cash"/>
    <s v="No"/>
    <s v="Taylor"/>
    <x v="0"/>
    <n v="2"/>
    <s v="Extra Shot"/>
    <n v="1"/>
  </r>
  <r>
    <d v="2024-12-25T14:25:00"/>
    <x v="3"/>
    <x v="9"/>
    <x v="0"/>
    <s v="Caramel Macchiato"/>
    <x v="0"/>
    <n v="6.33"/>
    <s v="Credit Card"/>
    <s v="No"/>
    <s v="Alex"/>
    <x v="0"/>
    <n v="8"/>
    <s v="Almond Milk"/>
    <n v="5"/>
  </r>
  <r>
    <d v="2024-12-28T13:50:00"/>
    <x v="6"/>
    <x v="8"/>
    <x v="3"/>
    <s v="Espresso"/>
    <x v="1"/>
    <n v="5.3"/>
    <s v="Mobile Pay"/>
    <s v="Yes"/>
    <s v="Jordan"/>
    <x v="2"/>
    <n v="3"/>
    <s v="Double Espresso"/>
    <n v="1"/>
  </r>
  <r>
    <d v="2024-12-23T16:54:00"/>
    <x v="4"/>
    <x v="7"/>
    <x v="2"/>
    <s v="Cappuccino"/>
    <x v="1"/>
    <n v="5.44"/>
    <s v="Credit Card"/>
    <s v="Yes"/>
    <s v="Jordan"/>
    <x v="1"/>
    <n v="6"/>
    <s v="Decaf"/>
    <n v="4"/>
  </r>
  <r>
    <d v="2024-12-29T10:41:00"/>
    <x v="0"/>
    <x v="1"/>
    <x v="4"/>
    <s v="Iced Latte"/>
    <x v="0"/>
    <n v="5.59"/>
    <s v="Cash"/>
    <s v="No"/>
    <s v="Taylor"/>
    <x v="0"/>
    <n v="8"/>
    <s v="Almond Milk"/>
    <n v="4"/>
  </r>
  <r>
    <d v="2024-12-24T08:39:00"/>
    <x v="5"/>
    <x v="4"/>
    <x v="0"/>
    <s v="Iced Latte"/>
    <x v="0"/>
    <n v="3.9"/>
    <s v="Cash"/>
    <s v="Yes"/>
    <s v="Chris"/>
    <x v="2"/>
    <n v="7"/>
    <s v="Double Espresso"/>
    <n v="4"/>
  </r>
  <r>
    <d v="2024-12-25T11:49:00"/>
    <x v="3"/>
    <x v="2"/>
    <x v="3"/>
    <s v="Flat White"/>
    <x v="2"/>
    <n v="6.47"/>
    <s v="Credit Card"/>
    <s v="Yes"/>
    <s v="Maria"/>
    <x v="2"/>
    <n v="6"/>
    <s v="Extra Shot"/>
    <n v="1"/>
  </r>
  <r>
    <d v="2024-12-15T17:54:00"/>
    <x v="0"/>
    <x v="0"/>
    <x v="2"/>
    <s v="Caramel Macchiato"/>
    <x v="0"/>
    <n v="5.16"/>
    <s v="Credit Card"/>
    <s v="No"/>
    <s v="Chris"/>
    <x v="2"/>
    <n v="5"/>
    <s v="Extra Shot"/>
    <n v="3"/>
  </r>
  <r>
    <d v="2024-12-17T12:14:00"/>
    <x v="5"/>
    <x v="6"/>
    <x v="1"/>
    <s v="Caramel Macchiato"/>
    <x v="1"/>
    <n v="3.11"/>
    <s v="Cash"/>
    <s v="Yes"/>
    <s v="Jamie"/>
    <x v="2"/>
    <n v="9"/>
    <s v="Whipped Cream"/>
    <n v="2"/>
  </r>
  <r>
    <d v="2024-12-21T15:28:00"/>
    <x v="6"/>
    <x v="3"/>
    <x v="0"/>
    <s v="Mocha"/>
    <x v="0"/>
    <n v="6.08"/>
    <s v="Mobile Pay"/>
    <s v="Yes"/>
    <s v="Alex"/>
    <x v="2"/>
    <n v="10"/>
    <s v="Double Espresso"/>
    <n v="5"/>
  </r>
  <r>
    <d v="2024-12-16T11:07:00"/>
    <x v="4"/>
    <x v="2"/>
    <x v="0"/>
    <s v="Americano"/>
    <x v="2"/>
    <n v="4.43"/>
    <s v="Cash"/>
    <s v="No"/>
    <s v="Maria"/>
    <x v="2"/>
    <n v="3"/>
    <s v="Whipped Cream"/>
    <n v="5"/>
  </r>
  <r>
    <d v="2024-12-20T12:32:00"/>
    <x v="1"/>
    <x v="6"/>
    <x v="2"/>
    <s v="Espresso"/>
    <x v="0"/>
    <n v="3.03"/>
    <s v="Cash"/>
    <s v="No"/>
    <s v="Alex"/>
    <x v="1"/>
    <n v="7"/>
    <s v="No Sugar"/>
    <n v="1"/>
  </r>
  <r>
    <d v="2024-12-21T12:14:00"/>
    <x v="6"/>
    <x v="6"/>
    <x v="2"/>
    <s v="Americano"/>
    <x v="2"/>
    <n v="6.24"/>
    <s v="Cash"/>
    <s v="Yes"/>
    <s v="Chris"/>
    <x v="0"/>
    <n v="7"/>
    <s v="Almond Milk"/>
    <n v="2"/>
  </r>
  <r>
    <d v="2024-12-28T10:36:00"/>
    <x v="6"/>
    <x v="1"/>
    <x v="2"/>
    <s v="Mocha"/>
    <x v="2"/>
    <n v="3.62"/>
    <s v="Mobile Pay"/>
    <s v="No"/>
    <s v="Alex"/>
    <x v="2"/>
    <n v="5"/>
    <s v="Whipped Cream"/>
    <n v="3"/>
  </r>
  <r>
    <d v="2024-12-20T14:52:00"/>
    <x v="1"/>
    <x v="9"/>
    <x v="1"/>
    <s v="Espresso"/>
    <x v="0"/>
    <n v="3.7"/>
    <s v="Mobile Pay"/>
    <s v="Yes"/>
    <s v="Jordan"/>
    <x v="0"/>
    <n v="4"/>
    <s v="No Sugar"/>
    <n v="1"/>
  </r>
  <r>
    <d v="2024-12-27T08:31:00"/>
    <x v="1"/>
    <x v="4"/>
    <x v="1"/>
    <s v="Flat White"/>
    <x v="1"/>
    <n v="5.5"/>
    <s v="Cash"/>
    <s v="No"/>
    <s v="Alex"/>
    <x v="2"/>
    <n v="7"/>
    <s v="Almond Milk"/>
    <n v="4"/>
  </r>
  <r>
    <d v="2024-12-15T10:58:00"/>
    <x v="0"/>
    <x v="1"/>
    <x v="0"/>
    <s v="Iced Latte"/>
    <x v="2"/>
    <n v="4.51"/>
    <s v="Mobile Pay"/>
    <s v="Yes"/>
    <s v="Maria"/>
    <x v="2"/>
    <n v="2"/>
    <s v="No Sugar"/>
    <n v="2"/>
  </r>
  <r>
    <d v="2024-12-16T09:07:00"/>
    <x v="4"/>
    <x v="5"/>
    <x v="0"/>
    <s v="Espresso"/>
    <x v="1"/>
    <n v="6.42"/>
    <s v="Mobile Pay"/>
    <s v="No"/>
    <s v="Maria"/>
    <x v="0"/>
    <n v="2"/>
    <s v="No Sugar"/>
    <n v="4"/>
  </r>
  <r>
    <d v="2024-12-22T12:08:00"/>
    <x v="0"/>
    <x v="6"/>
    <x v="4"/>
    <s v="Americano"/>
    <x v="2"/>
    <n v="4.46"/>
    <s v="Mobile Pay"/>
    <s v="Yes"/>
    <s v="Jamie"/>
    <x v="1"/>
    <n v="5"/>
    <s v="Extra Shot"/>
    <n v="2"/>
  </r>
  <r>
    <d v="2024-12-23T10:14:00"/>
    <x v="4"/>
    <x v="1"/>
    <x v="2"/>
    <s v="Americano"/>
    <x v="0"/>
    <n v="5.87"/>
    <s v="Cash"/>
    <s v="Yes"/>
    <s v="Maria"/>
    <x v="2"/>
    <n v="6"/>
    <s v="Extra Shot"/>
    <n v="3"/>
  </r>
  <r>
    <d v="2024-12-20T15:42:00"/>
    <x v="1"/>
    <x v="3"/>
    <x v="3"/>
    <s v="Cappuccino"/>
    <x v="2"/>
    <n v="5.31"/>
    <s v="Cash"/>
    <s v="Yes"/>
    <s v="Chris"/>
    <x v="1"/>
    <n v="7"/>
    <s v="Oat Milk"/>
    <n v="2"/>
  </r>
  <r>
    <d v="2024-12-24T08:47:00"/>
    <x v="5"/>
    <x v="4"/>
    <x v="0"/>
    <s v="Americano"/>
    <x v="0"/>
    <n v="6.18"/>
    <s v="Credit Card"/>
    <s v="Yes"/>
    <s v="Maria"/>
    <x v="0"/>
    <n v="2"/>
    <s v="Whipped Cream"/>
    <n v="2"/>
  </r>
  <r>
    <d v="2024-12-17T13:00:00"/>
    <x v="5"/>
    <x v="8"/>
    <x v="3"/>
    <s v="Espresso"/>
    <x v="1"/>
    <n v="6.43"/>
    <s v="Credit Card"/>
    <s v="No"/>
    <s v="Jamie"/>
    <x v="2"/>
    <n v="9"/>
    <s v="Double Espresso"/>
    <n v="3"/>
  </r>
  <r>
    <d v="2024-12-23T09:47:00"/>
    <x v="4"/>
    <x v="5"/>
    <x v="4"/>
    <s v="Americano"/>
    <x v="2"/>
    <n v="6.7"/>
    <s v="Cash"/>
    <s v="Yes"/>
    <s v="Chris"/>
    <x v="1"/>
    <n v="9"/>
    <s v="Whipped Cream"/>
    <n v="5"/>
  </r>
  <r>
    <d v="2024-12-22T09:42:00"/>
    <x v="0"/>
    <x v="5"/>
    <x v="4"/>
    <s v="Caramel Macchiato"/>
    <x v="2"/>
    <n v="4.05"/>
    <s v="Cash"/>
    <s v="No"/>
    <s v="Jordan"/>
    <x v="2"/>
    <n v="10"/>
    <s v="Extra Shot"/>
    <n v="1"/>
  </r>
  <r>
    <d v="2024-12-18T15:53:00"/>
    <x v="3"/>
    <x v="3"/>
    <x v="2"/>
    <s v="Iced Latte"/>
    <x v="2"/>
    <n v="5.85"/>
    <s v="Credit Card"/>
    <s v="No"/>
    <s v="Chris"/>
    <x v="1"/>
    <n v="8"/>
    <s v="Double Espresso"/>
    <n v="1"/>
  </r>
  <r>
    <d v="2024-12-30T16:11:00"/>
    <x v="4"/>
    <x v="7"/>
    <x v="0"/>
    <s v="Caramel Macchiato"/>
    <x v="2"/>
    <n v="3.78"/>
    <s v="Mobile Pay"/>
    <s v="Yes"/>
    <s v="Alex"/>
    <x v="2"/>
    <n v="7"/>
    <s v="Double Espresso"/>
    <n v="5"/>
  </r>
  <r>
    <d v="2024-12-27T17:55:00"/>
    <x v="1"/>
    <x v="0"/>
    <x v="3"/>
    <s v="Cappuccino"/>
    <x v="0"/>
    <n v="6.2"/>
    <s v="Cash"/>
    <s v="Yes"/>
    <s v="Jordan"/>
    <x v="0"/>
    <n v="4"/>
    <s v="No Sugar"/>
    <n v="2"/>
  </r>
  <r>
    <d v="2024-12-16T10:40:00"/>
    <x v="4"/>
    <x v="1"/>
    <x v="3"/>
    <s v="Mocha"/>
    <x v="2"/>
    <n v="3.61"/>
    <s v="Mobile Pay"/>
    <s v="No"/>
    <s v="Maria"/>
    <x v="1"/>
    <n v="2"/>
    <s v="Decaf"/>
    <n v="3"/>
  </r>
  <r>
    <d v="2024-12-21T16:26:00"/>
    <x v="6"/>
    <x v="7"/>
    <x v="0"/>
    <s v="Espresso"/>
    <x v="1"/>
    <n v="3.54"/>
    <s v="Cash"/>
    <s v="Yes"/>
    <s v="Alex"/>
    <x v="1"/>
    <n v="10"/>
    <s v="Oat Milk"/>
    <n v="3"/>
  </r>
  <r>
    <d v="2024-12-18T17:38:00"/>
    <x v="3"/>
    <x v="0"/>
    <x v="2"/>
    <s v="Iced Latte"/>
    <x v="1"/>
    <n v="3.56"/>
    <s v="Cash"/>
    <s v="Yes"/>
    <s v="Maria"/>
    <x v="1"/>
    <n v="4"/>
    <s v="Oat Milk"/>
    <n v="4"/>
  </r>
  <r>
    <d v="2024-12-21T11:15:00"/>
    <x v="6"/>
    <x v="2"/>
    <x v="4"/>
    <s v="Iced Latte"/>
    <x v="0"/>
    <n v="6.85"/>
    <s v="Cash"/>
    <s v="Yes"/>
    <s v="Jamie"/>
    <x v="2"/>
    <n v="4"/>
    <s v="Extra Shot"/>
    <n v="4"/>
  </r>
  <r>
    <d v="2024-12-17T12:48:00"/>
    <x v="5"/>
    <x v="6"/>
    <x v="4"/>
    <s v="Iced Latte"/>
    <x v="2"/>
    <n v="3.47"/>
    <s v="Cash"/>
    <s v="Yes"/>
    <s v="Jordan"/>
    <x v="0"/>
    <n v="9"/>
    <s v="Extra Shot"/>
    <n v="4"/>
  </r>
  <r>
    <d v="2024-12-19T09:34:00"/>
    <x v="2"/>
    <x v="5"/>
    <x v="3"/>
    <s v="Espresso"/>
    <x v="0"/>
    <n v="3.28"/>
    <s v="Mobile Pay"/>
    <s v="No"/>
    <s v="Chris"/>
    <x v="2"/>
    <n v="8"/>
    <s v="Whipped Cream"/>
    <n v="3"/>
  </r>
  <r>
    <d v="2024-12-16T15:27:00"/>
    <x v="4"/>
    <x v="3"/>
    <x v="3"/>
    <s v="Mocha"/>
    <x v="2"/>
    <n v="5.77"/>
    <s v="Cash"/>
    <s v="No"/>
    <s v="Maria"/>
    <x v="0"/>
    <n v="3"/>
    <s v="Almond Milk"/>
    <n v="5"/>
  </r>
  <r>
    <d v="2024-12-30T13:15:00"/>
    <x v="4"/>
    <x v="8"/>
    <x v="0"/>
    <s v="Caramel Macchiato"/>
    <x v="2"/>
    <n v="6.85"/>
    <s v="Cash"/>
    <s v="Yes"/>
    <s v="Jordan"/>
    <x v="2"/>
    <n v="6"/>
    <s v="Whipped Cream"/>
    <n v="3"/>
  </r>
  <r>
    <d v="2024-12-29T16:21:00"/>
    <x v="0"/>
    <x v="7"/>
    <x v="0"/>
    <s v="Americano"/>
    <x v="1"/>
    <n v="6.93"/>
    <s v="Credit Card"/>
    <s v="Yes"/>
    <s v="Alex"/>
    <x v="0"/>
    <n v="9"/>
    <s v="Extra Shot"/>
    <n v="5"/>
  </r>
  <r>
    <d v="2024-12-22T17:27:00"/>
    <x v="0"/>
    <x v="0"/>
    <x v="4"/>
    <s v="Iced Latte"/>
    <x v="2"/>
    <n v="4.95"/>
    <s v="Mobile Pay"/>
    <s v="No"/>
    <s v="Taylor"/>
    <x v="0"/>
    <n v="8"/>
    <s v="Almond Milk"/>
    <n v="5"/>
  </r>
  <r>
    <d v="2024-12-16T09:36:00"/>
    <x v="4"/>
    <x v="5"/>
    <x v="2"/>
    <s v="Iced Latte"/>
    <x v="0"/>
    <n v="4.4400000000000004"/>
    <s v="Mobile Pay"/>
    <s v="No"/>
    <s v="Jamie"/>
    <x v="0"/>
    <n v="2"/>
    <s v="No Sugar"/>
    <n v="4"/>
  </r>
  <r>
    <d v="2024-12-28T17:55:00"/>
    <x v="6"/>
    <x v="0"/>
    <x v="3"/>
    <s v="Iced Latte"/>
    <x v="1"/>
    <n v="6.25"/>
    <s v="Mobile Pay"/>
    <s v="No"/>
    <s v="Jordan"/>
    <x v="2"/>
    <n v="5"/>
    <s v="Double Espresso"/>
    <n v="2"/>
  </r>
  <r>
    <d v="2024-12-15T13:06:00"/>
    <x v="0"/>
    <x v="8"/>
    <x v="4"/>
    <s v="Espresso"/>
    <x v="0"/>
    <n v="5.92"/>
    <s v="Cash"/>
    <s v="No"/>
    <s v="Jordan"/>
    <x v="1"/>
    <n v="7"/>
    <s v="Extra Shot"/>
    <n v="3"/>
  </r>
  <r>
    <d v="2024-12-22T08:20:00"/>
    <x v="0"/>
    <x v="4"/>
    <x v="0"/>
    <s v="Americano"/>
    <x v="2"/>
    <n v="4.05"/>
    <s v="Credit Card"/>
    <s v="Yes"/>
    <s v="Taylor"/>
    <x v="0"/>
    <n v="7"/>
    <s v="Oat Milk"/>
    <n v="4"/>
  </r>
  <r>
    <d v="2024-12-27T10:54:00"/>
    <x v="1"/>
    <x v="1"/>
    <x v="0"/>
    <s v="Caramel Macchiato"/>
    <x v="0"/>
    <n v="4.34"/>
    <s v="Mobile Pay"/>
    <s v="Yes"/>
    <s v="Chris"/>
    <x v="1"/>
    <n v="3"/>
    <s v="Oat Milk"/>
    <n v="1"/>
  </r>
  <r>
    <d v="2024-12-25T13:39:00"/>
    <x v="3"/>
    <x v="8"/>
    <x v="0"/>
    <s v="Americano"/>
    <x v="0"/>
    <n v="6.03"/>
    <s v="Credit Card"/>
    <s v="No"/>
    <s v="Jordan"/>
    <x v="1"/>
    <n v="7"/>
    <s v="No Sugar"/>
    <n v="4"/>
  </r>
  <r>
    <d v="2024-12-29T10:10:00"/>
    <x v="0"/>
    <x v="1"/>
    <x v="4"/>
    <s v="Iced Latte"/>
    <x v="0"/>
    <n v="3.76"/>
    <s v="Cash"/>
    <s v="No"/>
    <s v="Taylor"/>
    <x v="0"/>
    <n v="4"/>
    <s v="Decaf"/>
    <n v="5"/>
  </r>
  <r>
    <d v="2024-12-26T11:05:00"/>
    <x v="2"/>
    <x v="2"/>
    <x v="2"/>
    <s v="Americano"/>
    <x v="2"/>
    <n v="6.66"/>
    <s v="Mobile Pay"/>
    <s v="No"/>
    <s v="Chris"/>
    <x v="2"/>
    <n v="7"/>
    <s v="Double Espresso"/>
    <n v="3"/>
  </r>
  <r>
    <d v="2024-12-21T14:06:00"/>
    <x v="6"/>
    <x v="9"/>
    <x v="4"/>
    <s v="Cappuccino"/>
    <x v="2"/>
    <n v="6.88"/>
    <s v="Cash"/>
    <s v="Yes"/>
    <s v="Jamie"/>
    <x v="2"/>
    <n v="5"/>
    <s v="Double Espresso"/>
    <n v="2"/>
  </r>
  <r>
    <d v="2024-12-25T12:01:00"/>
    <x v="3"/>
    <x v="6"/>
    <x v="0"/>
    <s v="Mocha"/>
    <x v="2"/>
    <n v="6.93"/>
    <s v="Credit Card"/>
    <s v="Yes"/>
    <s v="Jamie"/>
    <x v="0"/>
    <n v="5"/>
    <s v="Extra Shot"/>
    <n v="1"/>
  </r>
  <r>
    <d v="2024-12-19T08:54:00"/>
    <x v="2"/>
    <x v="4"/>
    <x v="3"/>
    <s v="Espresso"/>
    <x v="1"/>
    <n v="4.66"/>
    <s v="Mobile Pay"/>
    <s v="Yes"/>
    <s v="Jamie"/>
    <x v="2"/>
    <n v="10"/>
    <s v="Double Espresso"/>
    <n v="4"/>
  </r>
  <r>
    <d v="2024-12-25T14:47:00"/>
    <x v="3"/>
    <x v="9"/>
    <x v="4"/>
    <s v="Americano"/>
    <x v="1"/>
    <n v="6.21"/>
    <s v="Cash"/>
    <s v="No"/>
    <s v="Chris"/>
    <x v="1"/>
    <n v="5"/>
    <s v="No Sugar"/>
    <n v="5"/>
  </r>
  <r>
    <d v="2024-12-20T10:20:00"/>
    <x v="1"/>
    <x v="1"/>
    <x v="1"/>
    <s v="Caramel Macchiato"/>
    <x v="2"/>
    <n v="5.32"/>
    <s v="Credit Card"/>
    <s v="No"/>
    <s v="Taylor"/>
    <x v="1"/>
    <n v="3"/>
    <s v="Whipped Cream"/>
    <n v="5"/>
  </r>
  <r>
    <d v="2024-12-18T13:45:00"/>
    <x v="3"/>
    <x v="8"/>
    <x v="3"/>
    <s v="Caramel Macchiato"/>
    <x v="0"/>
    <n v="4.8600000000000003"/>
    <s v="Mobile Pay"/>
    <s v="Yes"/>
    <s v="Jamie"/>
    <x v="0"/>
    <n v="9"/>
    <s v="Decaf"/>
    <n v="5"/>
  </r>
  <r>
    <d v="2024-12-21T10:01:00"/>
    <x v="6"/>
    <x v="1"/>
    <x v="3"/>
    <s v="Espresso"/>
    <x v="2"/>
    <n v="5.6"/>
    <s v="Cash"/>
    <s v="No"/>
    <s v="Jordan"/>
    <x v="2"/>
    <n v="3"/>
    <s v="Oat Milk"/>
    <n v="3"/>
  </r>
  <r>
    <d v="2024-12-16T12:36:00"/>
    <x v="4"/>
    <x v="6"/>
    <x v="4"/>
    <s v="Americano"/>
    <x v="0"/>
    <n v="5.85"/>
    <s v="Cash"/>
    <s v="No"/>
    <s v="Jordan"/>
    <x v="2"/>
    <n v="8"/>
    <s v="Extra Shot"/>
    <n v="4"/>
  </r>
  <r>
    <d v="2024-12-19T12:21:00"/>
    <x v="2"/>
    <x v="6"/>
    <x v="1"/>
    <s v="Cappuccino"/>
    <x v="2"/>
    <n v="6.79"/>
    <s v="Credit Card"/>
    <s v="No"/>
    <s v="Alex"/>
    <x v="0"/>
    <n v="2"/>
    <s v="Oat Milk"/>
    <n v="3"/>
  </r>
  <r>
    <d v="2024-12-24T09:39:00"/>
    <x v="5"/>
    <x v="5"/>
    <x v="2"/>
    <s v="Cappuccino"/>
    <x v="1"/>
    <n v="5.92"/>
    <s v="Mobile Pay"/>
    <s v="Yes"/>
    <s v="Maria"/>
    <x v="0"/>
    <n v="4"/>
    <s v="Whipped Cream"/>
    <n v="2"/>
  </r>
  <r>
    <d v="2024-12-15T15:46:00"/>
    <x v="0"/>
    <x v="3"/>
    <x v="2"/>
    <s v="Flat White"/>
    <x v="0"/>
    <n v="3.38"/>
    <s v="Cash"/>
    <s v="No"/>
    <s v="Jamie"/>
    <x v="1"/>
    <n v="9"/>
    <s v="Extra Shot"/>
    <n v="3"/>
  </r>
  <r>
    <d v="2024-12-17T12:22:00"/>
    <x v="5"/>
    <x v="6"/>
    <x v="1"/>
    <s v="Americano"/>
    <x v="1"/>
    <n v="6.52"/>
    <s v="Cash"/>
    <s v="Yes"/>
    <s v="Maria"/>
    <x v="1"/>
    <n v="8"/>
    <s v="Extra Shot"/>
    <n v="2"/>
  </r>
  <r>
    <d v="2024-12-20T09:21:00"/>
    <x v="1"/>
    <x v="5"/>
    <x v="0"/>
    <s v="Caramel Macchiato"/>
    <x v="0"/>
    <n v="5.0999999999999996"/>
    <s v="Credit Card"/>
    <s v="Yes"/>
    <s v="Taylor"/>
    <x v="2"/>
    <n v="7"/>
    <s v="Almond Milk"/>
    <n v="2"/>
  </r>
  <r>
    <d v="2024-12-15T16:00:00"/>
    <x v="0"/>
    <x v="7"/>
    <x v="2"/>
    <s v="Flat White"/>
    <x v="1"/>
    <n v="4.2300000000000004"/>
    <s v="Mobile Pay"/>
    <s v="No"/>
    <s v="Alex"/>
    <x v="2"/>
    <n v="5"/>
    <s v="Oat Milk"/>
    <n v="5"/>
  </r>
  <r>
    <d v="2024-12-22T16:13:00"/>
    <x v="0"/>
    <x v="7"/>
    <x v="4"/>
    <s v="Iced Latte"/>
    <x v="2"/>
    <n v="6.65"/>
    <s v="Mobile Pay"/>
    <s v="No"/>
    <s v="Taylor"/>
    <x v="2"/>
    <n v="9"/>
    <s v="Oat Milk"/>
    <n v="2"/>
  </r>
  <r>
    <d v="2024-12-23T15:01:00"/>
    <x v="4"/>
    <x v="3"/>
    <x v="3"/>
    <s v="Iced Latte"/>
    <x v="2"/>
    <n v="6.55"/>
    <s v="Credit Card"/>
    <s v="No"/>
    <s v="Chris"/>
    <x v="2"/>
    <n v="7"/>
    <s v="Oat Milk"/>
    <n v="2"/>
  </r>
  <r>
    <d v="2024-12-24T10:57:00"/>
    <x v="5"/>
    <x v="1"/>
    <x v="2"/>
    <s v="Espresso"/>
    <x v="0"/>
    <n v="5.41"/>
    <s v="Mobile Pay"/>
    <s v="No"/>
    <s v="Jamie"/>
    <x v="0"/>
    <n v="10"/>
    <s v="Whipped Cream"/>
    <n v="4"/>
  </r>
  <r>
    <d v="2024-12-27T09:42:00"/>
    <x v="1"/>
    <x v="5"/>
    <x v="3"/>
    <s v="Iced Latte"/>
    <x v="1"/>
    <n v="3.98"/>
    <s v="Credit Card"/>
    <s v="Yes"/>
    <s v="Jamie"/>
    <x v="2"/>
    <n v="8"/>
    <s v="Almond Milk"/>
    <n v="3"/>
  </r>
  <r>
    <d v="2024-12-15T15:51:00"/>
    <x v="0"/>
    <x v="3"/>
    <x v="3"/>
    <s v="Iced Latte"/>
    <x v="2"/>
    <n v="3.36"/>
    <s v="Mobile Pay"/>
    <s v="No"/>
    <s v="Taylor"/>
    <x v="0"/>
    <n v="10"/>
    <s v="Double Espresso"/>
    <n v="4"/>
  </r>
  <r>
    <d v="2024-12-27T11:18:00"/>
    <x v="1"/>
    <x v="2"/>
    <x v="4"/>
    <s v="Mocha"/>
    <x v="1"/>
    <n v="6.05"/>
    <s v="Cash"/>
    <s v="No"/>
    <s v="Jamie"/>
    <x v="1"/>
    <n v="8"/>
    <s v="Almond Milk"/>
    <n v="4"/>
  </r>
  <r>
    <d v="2024-12-15T09:20:00"/>
    <x v="0"/>
    <x v="5"/>
    <x v="3"/>
    <s v="Espresso"/>
    <x v="2"/>
    <n v="4.5599999999999996"/>
    <s v="Cash"/>
    <s v="No"/>
    <s v="Jordan"/>
    <x v="0"/>
    <n v="2"/>
    <s v="Double Espresso"/>
    <n v="1"/>
  </r>
  <r>
    <d v="2024-12-18T09:19:00"/>
    <x v="3"/>
    <x v="5"/>
    <x v="3"/>
    <s v="Americano"/>
    <x v="2"/>
    <n v="5.17"/>
    <s v="Mobile Pay"/>
    <s v="No"/>
    <s v="Jordan"/>
    <x v="2"/>
    <n v="10"/>
    <s v="Almond Milk"/>
    <n v="1"/>
  </r>
  <r>
    <d v="2024-12-30T14:12:00"/>
    <x v="4"/>
    <x v="9"/>
    <x v="4"/>
    <s v="Cappuccino"/>
    <x v="0"/>
    <n v="6.29"/>
    <s v="Mobile Pay"/>
    <s v="No"/>
    <s v="Jordan"/>
    <x v="0"/>
    <n v="10"/>
    <s v="Whipped Cream"/>
    <n v="2"/>
  </r>
  <r>
    <d v="2024-12-23T08:58:00"/>
    <x v="4"/>
    <x v="4"/>
    <x v="1"/>
    <s v="Iced Latte"/>
    <x v="1"/>
    <n v="6.8"/>
    <s v="Credit Card"/>
    <s v="No"/>
    <s v="Alex"/>
    <x v="0"/>
    <n v="5"/>
    <s v="Decaf"/>
    <n v="2"/>
  </r>
  <r>
    <d v="2024-12-24T17:00:00"/>
    <x v="5"/>
    <x v="0"/>
    <x v="2"/>
    <s v="Espresso"/>
    <x v="0"/>
    <n v="6.6"/>
    <s v="Credit Card"/>
    <s v="No"/>
    <s v="Alex"/>
    <x v="2"/>
    <n v="7"/>
    <s v="Extra Shot"/>
    <n v="4"/>
  </r>
  <r>
    <d v="2024-12-28T13:58:00"/>
    <x v="6"/>
    <x v="8"/>
    <x v="0"/>
    <s v="Iced Latte"/>
    <x v="0"/>
    <n v="3.57"/>
    <s v="Credit Card"/>
    <s v="No"/>
    <s v="Jamie"/>
    <x v="0"/>
    <n v="6"/>
    <s v="Extra Shot"/>
    <n v="3"/>
  </r>
  <r>
    <d v="2024-12-21T08:26:00"/>
    <x v="6"/>
    <x v="4"/>
    <x v="0"/>
    <s v="Espresso"/>
    <x v="1"/>
    <n v="6.37"/>
    <s v="Credit Card"/>
    <s v="No"/>
    <s v="Chris"/>
    <x v="0"/>
    <n v="2"/>
    <s v="Oat Milk"/>
    <n v="4"/>
  </r>
  <r>
    <d v="2024-12-15T15:08:00"/>
    <x v="0"/>
    <x v="3"/>
    <x v="1"/>
    <s v="Iced Latte"/>
    <x v="2"/>
    <n v="3.46"/>
    <s v="Credit Card"/>
    <s v="No"/>
    <s v="Alex"/>
    <x v="2"/>
    <n v="10"/>
    <s v="No Sugar"/>
    <n v="2"/>
  </r>
  <r>
    <d v="2024-12-30T12:43:00"/>
    <x v="4"/>
    <x v="6"/>
    <x v="0"/>
    <s v="Flat White"/>
    <x v="2"/>
    <n v="4.1500000000000004"/>
    <s v="Mobile Pay"/>
    <s v="No"/>
    <s v="Alex"/>
    <x v="2"/>
    <n v="8"/>
    <s v="Whipped Cream"/>
    <n v="2"/>
  </r>
  <r>
    <d v="2024-12-30T16:54:00"/>
    <x v="4"/>
    <x v="7"/>
    <x v="0"/>
    <s v="Mocha"/>
    <x v="0"/>
    <n v="5.07"/>
    <s v="Credit Card"/>
    <s v="No"/>
    <s v="Jamie"/>
    <x v="2"/>
    <n v="3"/>
    <s v="Extra Shot"/>
    <n v="1"/>
  </r>
  <r>
    <d v="2024-12-28T10:05:00"/>
    <x v="6"/>
    <x v="1"/>
    <x v="2"/>
    <s v="Mocha"/>
    <x v="1"/>
    <n v="5.46"/>
    <s v="Cash"/>
    <s v="Yes"/>
    <s v="Jamie"/>
    <x v="0"/>
    <n v="2"/>
    <s v="Oat Milk"/>
    <n v="5"/>
  </r>
  <r>
    <d v="2024-12-27T11:49:00"/>
    <x v="1"/>
    <x v="2"/>
    <x v="1"/>
    <s v="Americano"/>
    <x v="1"/>
    <n v="3.18"/>
    <s v="Credit Card"/>
    <s v="Yes"/>
    <s v="Chris"/>
    <x v="1"/>
    <n v="4"/>
    <s v="No Sugar"/>
    <n v="4"/>
  </r>
  <r>
    <d v="2024-12-18T08:25:00"/>
    <x v="3"/>
    <x v="4"/>
    <x v="0"/>
    <s v="Mocha"/>
    <x v="1"/>
    <n v="5.0199999999999996"/>
    <s v="Credit Card"/>
    <s v="Yes"/>
    <s v="Jordan"/>
    <x v="2"/>
    <n v="7"/>
    <s v="Oat Milk"/>
    <n v="4"/>
  </r>
  <r>
    <d v="2024-12-15T15:04:00"/>
    <x v="0"/>
    <x v="3"/>
    <x v="1"/>
    <s v="Cappuccino"/>
    <x v="2"/>
    <n v="4.1500000000000004"/>
    <s v="Credit Card"/>
    <s v="Yes"/>
    <s v="Taylor"/>
    <x v="1"/>
    <n v="2"/>
    <s v="Almond Milk"/>
    <n v="1"/>
  </r>
  <r>
    <d v="2024-12-21T16:01:00"/>
    <x v="6"/>
    <x v="7"/>
    <x v="3"/>
    <s v="Americano"/>
    <x v="0"/>
    <n v="5.9"/>
    <s v="Cash"/>
    <s v="No"/>
    <s v="Alex"/>
    <x v="2"/>
    <n v="3"/>
    <s v="Oat Milk"/>
    <n v="2"/>
  </r>
  <r>
    <d v="2024-12-15T08:36:00"/>
    <x v="0"/>
    <x v="4"/>
    <x v="2"/>
    <s v="Caramel Macchiato"/>
    <x v="1"/>
    <n v="6.07"/>
    <s v="Credit Card"/>
    <s v="Yes"/>
    <s v="Jordan"/>
    <x v="2"/>
    <n v="10"/>
    <s v="Almond Milk"/>
    <n v="1"/>
  </r>
  <r>
    <d v="2024-12-25T15:59:00"/>
    <x v="3"/>
    <x v="3"/>
    <x v="3"/>
    <s v="Americano"/>
    <x v="1"/>
    <n v="4.13"/>
    <s v="Mobile Pay"/>
    <s v="No"/>
    <s v="Jamie"/>
    <x v="0"/>
    <n v="5"/>
    <s v="Oat Milk"/>
    <n v="4"/>
  </r>
  <r>
    <d v="2024-12-24T13:40:00"/>
    <x v="5"/>
    <x v="8"/>
    <x v="0"/>
    <s v="Espresso"/>
    <x v="0"/>
    <n v="4.82"/>
    <s v="Cash"/>
    <s v="Yes"/>
    <s v="Maria"/>
    <x v="1"/>
    <n v="4"/>
    <s v="Decaf"/>
    <n v="3"/>
  </r>
  <r>
    <d v="2024-12-29T13:47:00"/>
    <x v="0"/>
    <x v="8"/>
    <x v="2"/>
    <s v="Espresso"/>
    <x v="1"/>
    <n v="3.58"/>
    <s v="Cash"/>
    <s v="No"/>
    <s v="Jordan"/>
    <x v="0"/>
    <n v="5"/>
    <s v="Decaf"/>
    <n v="2"/>
  </r>
  <r>
    <d v="2024-12-28T13:13:00"/>
    <x v="6"/>
    <x v="8"/>
    <x v="0"/>
    <s v="Espresso"/>
    <x v="1"/>
    <n v="4.84"/>
    <s v="Cash"/>
    <s v="No"/>
    <s v="Jamie"/>
    <x v="1"/>
    <n v="7"/>
    <s v="No Sugar"/>
    <n v="3"/>
  </r>
  <r>
    <d v="2024-12-25T10:46:00"/>
    <x v="3"/>
    <x v="1"/>
    <x v="3"/>
    <s v="Mocha"/>
    <x v="0"/>
    <n v="3.87"/>
    <s v="Credit Card"/>
    <s v="Yes"/>
    <s v="Jordan"/>
    <x v="0"/>
    <n v="7"/>
    <s v="Decaf"/>
    <n v="5"/>
  </r>
  <r>
    <d v="2024-12-28T14:23:00"/>
    <x v="6"/>
    <x v="9"/>
    <x v="4"/>
    <s v="Mocha"/>
    <x v="1"/>
    <n v="3.57"/>
    <s v="Credit Card"/>
    <s v="No"/>
    <s v="Chris"/>
    <x v="0"/>
    <n v="8"/>
    <s v="Almond Milk"/>
    <n v="2"/>
  </r>
  <r>
    <d v="2024-12-18T16:56:00"/>
    <x v="3"/>
    <x v="7"/>
    <x v="1"/>
    <s v="Americano"/>
    <x v="1"/>
    <n v="6.75"/>
    <s v="Cash"/>
    <s v="Yes"/>
    <s v="Jamie"/>
    <x v="2"/>
    <n v="5"/>
    <s v="Decaf"/>
    <n v="5"/>
  </r>
  <r>
    <d v="2024-12-25T12:47:00"/>
    <x v="3"/>
    <x v="6"/>
    <x v="3"/>
    <s v="Caramel Macchiato"/>
    <x v="0"/>
    <n v="5.56"/>
    <s v="Mobile Pay"/>
    <s v="Yes"/>
    <s v="Maria"/>
    <x v="1"/>
    <n v="7"/>
    <s v="Decaf"/>
    <n v="2"/>
  </r>
  <r>
    <d v="2024-12-28T10:48:00"/>
    <x v="6"/>
    <x v="1"/>
    <x v="0"/>
    <s v="Flat White"/>
    <x v="2"/>
    <n v="6.73"/>
    <s v="Mobile Pay"/>
    <s v="Yes"/>
    <s v="Jordan"/>
    <x v="2"/>
    <n v="3"/>
    <s v="Almond Milk"/>
    <n v="1"/>
  </r>
  <r>
    <d v="2024-12-15T08:21:00"/>
    <x v="0"/>
    <x v="4"/>
    <x v="2"/>
    <s v="Flat White"/>
    <x v="1"/>
    <n v="3.81"/>
    <s v="Credit Card"/>
    <s v="Yes"/>
    <s v="Chris"/>
    <x v="2"/>
    <n v="7"/>
    <s v="Double Espresso"/>
    <n v="3"/>
  </r>
  <r>
    <d v="2024-12-24T15:30:00"/>
    <x v="5"/>
    <x v="3"/>
    <x v="4"/>
    <s v="Americano"/>
    <x v="0"/>
    <n v="4.16"/>
    <s v="Credit Card"/>
    <s v="Yes"/>
    <s v="Maria"/>
    <x v="2"/>
    <n v="8"/>
    <s v="Almond Milk"/>
    <n v="5"/>
  </r>
  <r>
    <d v="2024-12-29T14:10:00"/>
    <x v="0"/>
    <x v="9"/>
    <x v="3"/>
    <s v="Cappuccino"/>
    <x v="2"/>
    <n v="4.88"/>
    <s v="Cash"/>
    <s v="Yes"/>
    <s v="Alex"/>
    <x v="0"/>
    <n v="4"/>
    <s v="Decaf"/>
    <n v="1"/>
  </r>
  <r>
    <d v="2024-12-27T10:56:00"/>
    <x v="1"/>
    <x v="1"/>
    <x v="0"/>
    <s v="Espresso"/>
    <x v="1"/>
    <n v="4.91"/>
    <s v="Credit Card"/>
    <s v="No"/>
    <s v="Jamie"/>
    <x v="0"/>
    <n v="4"/>
    <s v="Decaf"/>
    <n v="1"/>
  </r>
  <r>
    <d v="2024-12-30T17:22:00"/>
    <x v="4"/>
    <x v="0"/>
    <x v="4"/>
    <s v="Iced Latte"/>
    <x v="1"/>
    <n v="3.28"/>
    <s v="Credit Card"/>
    <s v="No"/>
    <s v="Jordan"/>
    <x v="1"/>
    <n v="4"/>
    <s v="Almond Milk"/>
    <n v="2"/>
  </r>
  <r>
    <d v="2024-12-30T13:18:00"/>
    <x v="4"/>
    <x v="8"/>
    <x v="2"/>
    <s v="Flat White"/>
    <x v="2"/>
    <n v="6.93"/>
    <s v="Cash"/>
    <s v="Yes"/>
    <s v="Taylor"/>
    <x v="0"/>
    <n v="8"/>
    <s v="Extra Shot"/>
    <n v="3"/>
  </r>
  <r>
    <d v="2024-12-28T11:32:00"/>
    <x v="6"/>
    <x v="2"/>
    <x v="4"/>
    <s v="Cappuccino"/>
    <x v="0"/>
    <n v="4.96"/>
    <s v="Credit Card"/>
    <s v="Yes"/>
    <s v="Jordan"/>
    <x v="2"/>
    <n v="6"/>
    <s v="No Sugar"/>
    <n v="4"/>
  </r>
  <r>
    <d v="2024-12-30T13:02:00"/>
    <x v="4"/>
    <x v="8"/>
    <x v="4"/>
    <s v="Americano"/>
    <x v="2"/>
    <n v="4.83"/>
    <s v="Credit Card"/>
    <s v="No"/>
    <s v="Taylor"/>
    <x v="2"/>
    <n v="4"/>
    <s v="Whipped Cream"/>
    <n v="5"/>
  </r>
  <r>
    <d v="2024-12-15T17:01:00"/>
    <x v="0"/>
    <x v="0"/>
    <x v="4"/>
    <s v="Espresso"/>
    <x v="0"/>
    <n v="6.62"/>
    <s v="Cash"/>
    <s v="No"/>
    <s v="Alex"/>
    <x v="0"/>
    <n v="6"/>
    <s v="Oat Milk"/>
    <n v="4"/>
  </r>
  <r>
    <d v="2024-12-20T16:54:00"/>
    <x v="1"/>
    <x v="7"/>
    <x v="0"/>
    <s v="Espresso"/>
    <x v="2"/>
    <n v="4.37"/>
    <s v="Cash"/>
    <s v="No"/>
    <s v="Taylor"/>
    <x v="2"/>
    <n v="9"/>
    <s v="No Sugar"/>
    <n v="3"/>
  </r>
  <r>
    <d v="2024-12-16T15:58:00"/>
    <x v="4"/>
    <x v="3"/>
    <x v="2"/>
    <s v="Caramel Macchiato"/>
    <x v="2"/>
    <n v="6.65"/>
    <s v="Mobile Pay"/>
    <s v="Yes"/>
    <s v="Alex"/>
    <x v="2"/>
    <n v="3"/>
    <s v="Extra Shot"/>
    <n v="1"/>
  </r>
  <r>
    <d v="2024-12-17T09:09:00"/>
    <x v="5"/>
    <x v="5"/>
    <x v="3"/>
    <s v="Caramel Macchiato"/>
    <x v="0"/>
    <n v="6.12"/>
    <s v="Credit Card"/>
    <s v="Yes"/>
    <s v="Jordan"/>
    <x v="2"/>
    <n v="7"/>
    <s v="Whipped Cream"/>
    <n v="5"/>
  </r>
  <r>
    <d v="2024-12-16T17:40:00"/>
    <x v="4"/>
    <x v="0"/>
    <x v="0"/>
    <s v="Americano"/>
    <x v="1"/>
    <n v="6.14"/>
    <s v="Credit Card"/>
    <s v="Yes"/>
    <s v="Alex"/>
    <x v="0"/>
    <n v="4"/>
    <s v="Extra Shot"/>
    <n v="1"/>
  </r>
  <r>
    <d v="2024-12-17T09:00:00"/>
    <x v="5"/>
    <x v="5"/>
    <x v="0"/>
    <s v="Caramel Macchiato"/>
    <x v="2"/>
    <n v="3.93"/>
    <s v="Credit Card"/>
    <s v="Yes"/>
    <s v="Jamie"/>
    <x v="1"/>
    <n v="10"/>
    <s v="Extra Shot"/>
    <n v="4"/>
  </r>
  <r>
    <d v="2024-12-28T15:38:00"/>
    <x v="6"/>
    <x v="3"/>
    <x v="1"/>
    <s v="Espresso"/>
    <x v="1"/>
    <n v="5.93"/>
    <s v="Mobile Pay"/>
    <s v="Yes"/>
    <s v="Jamie"/>
    <x v="2"/>
    <n v="10"/>
    <s v="Almond Milk"/>
    <n v="1"/>
  </r>
  <r>
    <d v="2024-12-17T11:16:00"/>
    <x v="5"/>
    <x v="2"/>
    <x v="1"/>
    <s v="Cappuccino"/>
    <x v="2"/>
    <n v="6.89"/>
    <s v="Mobile Pay"/>
    <s v="Yes"/>
    <s v="Jordan"/>
    <x v="2"/>
    <n v="5"/>
    <s v="Extra Shot"/>
    <n v="3"/>
  </r>
  <r>
    <d v="2024-12-27T11:10:00"/>
    <x v="1"/>
    <x v="2"/>
    <x v="0"/>
    <s v="Americano"/>
    <x v="2"/>
    <n v="4.1900000000000004"/>
    <s v="Cash"/>
    <s v="No"/>
    <s v="Maria"/>
    <x v="1"/>
    <n v="6"/>
    <s v="Whipped Cream"/>
    <n v="3"/>
  </r>
  <r>
    <d v="2024-12-26T16:00:00"/>
    <x v="2"/>
    <x v="7"/>
    <x v="4"/>
    <s v="Flat White"/>
    <x v="0"/>
    <n v="3.26"/>
    <s v="Credit Card"/>
    <s v="No"/>
    <s v="Chris"/>
    <x v="0"/>
    <n v="2"/>
    <s v="Double Espresso"/>
    <n v="4"/>
  </r>
  <r>
    <d v="2024-12-16T15:00:00"/>
    <x v="4"/>
    <x v="3"/>
    <x v="2"/>
    <s v="Flat White"/>
    <x v="2"/>
    <n v="6.09"/>
    <s v="Cash"/>
    <s v="Yes"/>
    <s v="Taylor"/>
    <x v="1"/>
    <n v="7"/>
    <s v="Decaf"/>
    <n v="3"/>
  </r>
  <r>
    <d v="2024-12-26T15:23:00"/>
    <x v="2"/>
    <x v="3"/>
    <x v="0"/>
    <s v="Flat White"/>
    <x v="1"/>
    <n v="4.25"/>
    <s v="Mobile Pay"/>
    <s v="Yes"/>
    <s v="Maria"/>
    <x v="0"/>
    <n v="4"/>
    <s v="Almond Milk"/>
    <n v="3"/>
  </r>
  <r>
    <d v="2024-12-21T15:20:00"/>
    <x v="6"/>
    <x v="3"/>
    <x v="0"/>
    <s v="Espresso"/>
    <x v="1"/>
    <n v="4.8099999999999996"/>
    <s v="Credit Card"/>
    <s v="No"/>
    <s v="Jamie"/>
    <x v="2"/>
    <n v="4"/>
    <s v="Whipped Cream"/>
    <n v="3"/>
  </r>
  <r>
    <d v="2024-12-21T10:25:00"/>
    <x v="6"/>
    <x v="1"/>
    <x v="4"/>
    <s v="Iced Latte"/>
    <x v="1"/>
    <n v="6.17"/>
    <s v="Mobile Pay"/>
    <s v="Yes"/>
    <s v="Maria"/>
    <x v="0"/>
    <n v="4"/>
    <s v="Extra Shot"/>
    <n v="1"/>
  </r>
  <r>
    <d v="2024-12-15T15:09:00"/>
    <x v="0"/>
    <x v="3"/>
    <x v="4"/>
    <s v="Flat White"/>
    <x v="0"/>
    <n v="3.09"/>
    <s v="Cash"/>
    <s v="Yes"/>
    <s v="Chris"/>
    <x v="0"/>
    <n v="6"/>
    <s v="Extra Shot"/>
    <n v="2"/>
  </r>
  <r>
    <d v="2024-12-22T15:27:00"/>
    <x v="0"/>
    <x v="3"/>
    <x v="0"/>
    <s v="Caramel Macchiato"/>
    <x v="0"/>
    <n v="4.95"/>
    <s v="Mobile Pay"/>
    <s v="Yes"/>
    <s v="Chris"/>
    <x v="2"/>
    <n v="3"/>
    <s v="No Sugar"/>
    <n v="4"/>
  </r>
  <r>
    <d v="2024-12-24T10:15:00"/>
    <x v="5"/>
    <x v="1"/>
    <x v="3"/>
    <s v="Espresso"/>
    <x v="0"/>
    <n v="4.67"/>
    <s v="Credit Card"/>
    <s v="No"/>
    <s v="Jordan"/>
    <x v="2"/>
    <n v="7"/>
    <s v="Oat Milk"/>
    <n v="3"/>
  </r>
  <r>
    <d v="2024-12-25T14:39:00"/>
    <x v="3"/>
    <x v="9"/>
    <x v="2"/>
    <s v="Cappuccino"/>
    <x v="0"/>
    <n v="5.12"/>
    <s v="Cash"/>
    <s v="No"/>
    <s v="Jordan"/>
    <x v="2"/>
    <n v="7"/>
    <s v="Double Espresso"/>
    <n v="4"/>
  </r>
  <r>
    <d v="2024-12-16T15:23:00"/>
    <x v="4"/>
    <x v="3"/>
    <x v="0"/>
    <s v="Mocha"/>
    <x v="0"/>
    <n v="6.78"/>
    <s v="Mobile Pay"/>
    <s v="Yes"/>
    <s v="Chris"/>
    <x v="0"/>
    <n v="9"/>
    <s v="Whipped Cream"/>
    <n v="3"/>
  </r>
  <r>
    <d v="2024-12-23T17:50:00"/>
    <x v="4"/>
    <x v="0"/>
    <x v="4"/>
    <s v="Americano"/>
    <x v="0"/>
    <n v="6.61"/>
    <s v="Cash"/>
    <s v="Yes"/>
    <s v="Jordan"/>
    <x v="0"/>
    <n v="5"/>
    <s v="Whipped Cream"/>
    <n v="2"/>
  </r>
  <r>
    <d v="2024-12-22T15:56:00"/>
    <x v="0"/>
    <x v="3"/>
    <x v="2"/>
    <s v="Flat White"/>
    <x v="2"/>
    <n v="6.52"/>
    <s v="Cash"/>
    <s v="Yes"/>
    <s v="Taylor"/>
    <x v="1"/>
    <n v="3"/>
    <s v="Double Espresso"/>
    <n v="4"/>
  </r>
  <r>
    <d v="2024-12-22T12:04:00"/>
    <x v="0"/>
    <x v="6"/>
    <x v="0"/>
    <s v="Espresso"/>
    <x v="0"/>
    <n v="6.17"/>
    <s v="Cash"/>
    <s v="Yes"/>
    <s v="Chris"/>
    <x v="2"/>
    <n v="9"/>
    <s v="Extra Shot"/>
    <n v="2"/>
  </r>
  <r>
    <d v="2024-12-25T13:22:00"/>
    <x v="3"/>
    <x v="8"/>
    <x v="3"/>
    <s v="Espresso"/>
    <x v="2"/>
    <n v="3.58"/>
    <s v="Cash"/>
    <s v="No"/>
    <s v="Jamie"/>
    <x v="1"/>
    <n v="10"/>
    <s v="Extra Shot"/>
    <n v="2"/>
  </r>
  <r>
    <d v="2024-12-30T17:38:00"/>
    <x v="4"/>
    <x v="0"/>
    <x v="2"/>
    <s v="Flat White"/>
    <x v="2"/>
    <n v="3.24"/>
    <s v="Credit Card"/>
    <s v="No"/>
    <s v="Maria"/>
    <x v="1"/>
    <n v="8"/>
    <s v="Oat Milk"/>
    <n v="1"/>
  </r>
  <r>
    <d v="2024-12-19T11:09:00"/>
    <x v="2"/>
    <x v="2"/>
    <x v="4"/>
    <s v="Iced Latte"/>
    <x v="0"/>
    <n v="5.61"/>
    <s v="Cash"/>
    <s v="Yes"/>
    <s v="Chris"/>
    <x v="1"/>
    <n v="4"/>
    <s v="Decaf"/>
    <n v="4"/>
  </r>
  <r>
    <d v="2024-12-23T17:28:00"/>
    <x v="4"/>
    <x v="0"/>
    <x v="4"/>
    <s v="Iced Latte"/>
    <x v="1"/>
    <n v="4.82"/>
    <s v="Credit Card"/>
    <s v="No"/>
    <s v="Chris"/>
    <x v="2"/>
    <n v="4"/>
    <s v="No Sugar"/>
    <n v="1"/>
  </r>
  <r>
    <d v="2024-12-16T13:35:00"/>
    <x v="4"/>
    <x v="8"/>
    <x v="0"/>
    <s v="Flat White"/>
    <x v="0"/>
    <n v="4.26"/>
    <s v="Mobile Pay"/>
    <s v="No"/>
    <s v="Taylor"/>
    <x v="2"/>
    <n v="8"/>
    <s v="Oat Milk"/>
    <n v="3"/>
  </r>
  <r>
    <d v="2024-12-21T13:39:00"/>
    <x v="6"/>
    <x v="8"/>
    <x v="2"/>
    <s v="Americano"/>
    <x v="1"/>
    <n v="4.3"/>
    <s v="Mobile Pay"/>
    <s v="Yes"/>
    <s v="Taylor"/>
    <x v="2"/>
    <n v="4"/>
    <s v="Decaf"/>
    <n v="1"/>
  </r>
  <r>
    <d v="2024-12-29T10:09:00"/>
    <x v="0"/>
    <x v="1"/>
    <x v="2"/>
    <s v="Cappuccino"/>
    <x v="0"/>
    <n v="6.76"/>
    <s v="Credit Card"/>
    <s v="Yes"/>
    <s v="Chris"/>
    <x v="1"/>
    <n v="7"/>
    <s v="Almond Milk"/>
    <n v="4"/>
  </r>
  <r>
    <d v="2024-12-20T09:31:00"/>
    <x v="1"/>
    <x v="5"/>
    <x v="0"/>
    <s v="Cappuccino"/>
    <x v="0"/>
    <n v="5.0999999999999996"/>
    <s v="Mobile Pay"/>
    <s v="No"/>
    <s v="Jordan"/>
    <x v="2"/>
    <n v="10"/>
    <s v="Whipped Cream"/>
    <n v="1"/>
  </r>
  <r>
    <d v="2024-12-28T15:10:00"/>
    <x v="6"/>
    <x v="3"/>
    <x v="2"/>
    <s v="Caramel Macchiato"/>
    <x v="1"/>
    <n v="3.91"/>
    <s v="Credit Card"/>
    <s v="Yes"/>
    <s v="Alex"/>
    <x v="0"/>
    <n v="5"/>
    <s v="Decaf"/>
    <n v="1"/>
  </r>
  <r>
    <d v="2024-12-15T11:09:00"/>
    <x v="0"/>
    <x v="2"/>
    <x v="1"/>
    <s v="Cappuccino"/>
    <x v="1"/>
    <n v="4.29"/>
    <s v="Mobile Pay"/>
    <s v="No"/>
    <s v="Alex"/>
    <x v="0"/>
    <n v="6"/>
    <s v="Decaf"/>
    <n v="1"/>
  </r>
  <r>
    <d v="2024-12-25T14:35:00"/>
    <x v="3"/>
    <x v="9"/>
    <x v="2"/>
    <s v="Iced Latte"/>
    <x v="0"/>
    <n v="5.36"/>
    <s v="Credit Card"/>
    <s v="Yes"/>
    <s v="Taylor"/>
    <x v="1"/>
    <n v="2"/>
    <s v="No Sugar"/>
    <n v="1"/>
  </r>
  <r>
    <d v="2024-12-24T13:32:00"/>
    <x v="5"/>
    <x v="8"/>
    <x v="1"/>
    <s v="Espresso"/>
    <x v="0"/>
    <n v="3.61"/>
    <s v="Credit Card"/>
    <s v="No"/>
    <s v="Chris"/>
    <x v="0"/>
    <n v="7"/>
    <s v="Double Espresso"/>
    <n v="4"/>
  </r>
  <r>
    <d v="2024-12-17T11:48:00"/>
    <x v="5"/>
    <x v="2"/>
    <x v="3"/>
    <s v="Flat White"/>
    <x v="1"/>
    <n v="3.78"/>
    <s v="Cash"/>
    <s v="No"/>
    <s v="Alex"/>
    <x v="0"/>
    <n v="6"/>
    <s v="Decaf"/>
    <n v="1"/>
  </r>
  <r>
    <d v="2024-12-22T16:49:00"/>
    <x v="0"/>
    <x v="7"/>
    <x v="0"/>
    <s v="Mocha"/>
    <x v="0"/>
    <n v="3.45"/>
    <s v="Cash"/>
    <s v="Yes"/>
    <s v="Jordan"/>
    <x v="2"/>
    <n v="5"/>
    <s v="Whipped Cream"/>
    <n v="5"/>
  </r>
  <r>
    <d v="2024-12-26T12:53:00"/>
    <x v="2"/>
    <x v="6"/>
    <x v="1"/>
    <s v="Cappuccino"/>
    <x v="1"/>
    <n v="4.4400000000000004"/>
    <s v="Credit Card"/>
    <s v="Yes"/>
    <s v="Taylor"/>
    <x v="1"/>
    <n v="5"/>
    <s v="Double Espresso"/>
    <n v="1"/>
  </r>
  <r>
    <d v="2024-12-19T11:53:00"/>
    <x v="2"/>
    <x v="2"/>
    <x v="1"/>
    <s v="Caramel Macchiato"/>
    <x v="1"/>
    <n v="3.83"/>
    <s v="Mobile Pay"/>
    <s v="No"/>
    <s v="Jordan"/>
    <x v="1"/>
    <n v="9"/>
    <s v="Decaf"/>
    <n v="5"/>
  </r>
  <r>
    <d v="2024-12-27T15:30:00"/>
    <x v="1"/>
    <x v="3"/>
    <x v="3"/>
    <s v="Cappuccino"/>
    <x v="1"/>
    <n v="6.18"/>
    <s v="Mobile Pay"/>
    <s v="Yes"/>
    <s v="Alex"/>
    <x v="0"/>
    <n v="3"/>
    <s v="Almond Milk"/>
    <n v="1"/>
  </r>
  <r>
    <d v="2024-12-24T08:17:00"/>
    <x v="5"/>
    <x v="4"/>
    <x v="2"/>
    <s v="Flat White"/>
    <x v="1"/>
    <n v="4.53"/>
    <s v="Mobile Pay"/>
    <s v="Yes"/>
    <s v="Alex"/>
    <x v="2"/>
    <n v="7"/>
    <s v="Extra Shot"/>
    <n v="2"/>
  </r>
  <r>
    <d v="2024-12-30T13:04:00"/>
    <x v="4"/>
    <x v="8"/>
    <x v="4"/>
    <s v="Espresso"/>
    <x v="2"/>
    <n v="3.09"/>
    <s v="Credit Card"/>
    <s v="Yes"/>
    <s v="Chris"/>
    <x v="2"/>
    <n v="6"/>
    <s v="Decaf"/>
    <n v="2"/>
  </r>
  <r>
    <d v="2024-12-16T08:56:00"/>
    <x v="4"/>
    <x v="4"/>
    <x v="0"/>
    <s v="Mocha"/>
    <x v="0"/>
    <n v="3.45"/>
    <s v="Mobile Pay"/>
    <s v="Yes"/>
    <s v="Jamie"/>
    <x v="0"/>
    <n v="10"/>
    <s v="No Sugar"/>
    <n v="3"/>
  </r>
  <r>
    <d v="2024-12-15T17:30:00"/>
    <x v="0"/>
    <x v="0"/>
    <x v="2"/>
    <s v="Americano"/>
    <x v="2"/>
    <n v="3.61"/>
    <s v="Credit Card"/>
    <s v="No"/>
    <s v="Jordan"/>
    <x v="1"/>
    <n v="2"/>
    <s v="Almond Milk"/>
    <n v="4"/>
  </r>
  <r>
    <d v="2024-12-21T15:26:00"/>
    <x v="6"/>
    <x v="3"/>
    <x v="1"/>
    <s v="Iced Latte"/>
    <x v="2"/>
    <n v="6.59"/>
    <s v="Mobile Pay"/>
    <s v="Yes"/>
    <s v="Chris"/>
    <x v="0"/>
    <n v="6"/>
    <s v="Oat Milk"/>
    <n v="4"/>
  </r>
  <r>
    <d v="2024-12-18T12:01:00"/>
    <x v="3"/>
    <x v="6"/>
    <x v="4"/>
    <s v="Caramel Macchiato"/>
    <x v="0"/>
    <n v="3.94"/>
    <s v="Cash"/>
    <s v="Yes"/>
    <s v="Jordan"/>
    <x v="2"/>
    <n v="8"/>
    <s v="Double Espresso"/>
    <n v="4"/>
  </r>
  <r>
    <d v="2024-12-27T08:18:00"/>
    <x v="1"/>
    <x v="4"/>
    <x v="4"/>
    <s v="Iced Latte"/>
    <x v="2"/>
    <n v="4.47"/>
    <s v="Cash"/>
    <s v="Yes"/>
    <s v="Chris"/>
    <x v="0"/>
    <n v="7"/>
    <s v="Oat Milk"/>
    <n v="5"/>
  </r>
  <r>
    <d v="2024-12-23T13:47:00"/>
    <x v="4"/>
    <x v="8"/>
    <x v="4"/>
    <s v="Espresso"/>
    <x v="0"/>
    <n v="5.32"/>
    <s v="Cash"/>
    <s v="No"/>
    <s v="Chris"/>
    <x v="1"/>
    <n v="4"/>
    <s v="Whipped Cream"/>
    <n v="4"/>
  </r>
  <r>
    <d v="2024-12-25T14:23:00"/>
    <x v="3"/>
    <x v="9"/>
    <x v="0"/>
    <s v="Iced Latte"/>
    <x v="2"/>
    <n v="4.01"/>
    <s v="Credit Card"/>
    <s v="No"/>
    <s v="Chris"/>
    <x v="0"/>
    <n v="9"/>
    <s v="Decaf"/>
    <n v="5"/>
  </r>
  <r>
    <d v="2024-12-28T10:56:00"/>
    <x v="6"/>
    <x v="1"/>
    <x v="2"/>
    <s v="Flat White"/>
    <x v="2"/>
    <n v="6.67"/>
    <s v="Mobile Pay"/>
    <s v="Yes"/>
    <s v="Taylor"/>
    <x v="1"/>
    <n v="10"/>
    <s v="Oat Milk"/>
    <n v="2"/>
  </r>
  <r>
    <d v="2024-12-28T17:08:00"/>
    <x v="6"/>
    <x v="0"/>
    <x v="1"/>
    <s v="Caramel Macchiato"/>
    <x v="2"/>
    <n v="4.59"/>
    <s v="Cash"/>
    <s v="Yes"/>
    <s v="Taylor"/>
    <x v="0"/>
    <n v="2"/>
    <s v="Double Espresso"/>
    <n v="1"/>
  </r>
  <r>
    <d v="2024-12-24T12:59:00"/>
    <x v="5"/>
    <x v="6"/>
    <x v="3"/>
    <s v="Americano"/>
    <x v="0"/>
    <n v="5.96"/>
    <s v="Mobile Pay"/>
    <s v="No"/>
    <s v="Jamie"/>
    <x v="2"/>
    <n v="7"/>
    <s v="Oat Milk"/>
    <n v="3"/>
  </r>
  <r>
    <d v="2024-12-23T14:33:00"/>
    <x v="4"/>
    <x v="9"/>
    <x v="0"/>
    <s v="Mocha"/>
    <x v="2"/>
    <n v="4.4000000000000004"/>
    <s v="Cash"/>
    <s v="Yes"/>
    <s v="Maria"/>
    <x v="0"/>
    <n v="9"/>
    <s v="Extra Shot"/>
    <n v="2"/>
  </r>
  <r>
    <d v="2024-12-26T16:51:00"/>
    <x v="2"/>
    <x v="7"/>
    <x v="2"/>
    <s v="Espresso"/>
    <x v="0"/>
    <n v="6.66"/>
    <s v="Mobile Pay"/>
    <s v="No"/>
    <s v="Maria"/>
    <x v="1"/>
    <n v="6"/>
    <s v="Whipped Cream"/>
    <n v="2"/>
  </r>
  <r>
    <d v="2024-12-23T09:52:00"/>
    <x v="4"/>
    <x v="5"/>
    <x v="1"/>
    <s v="Iced Latte"/>
    <x v="0"/>
    <n v="3.12"/>
    <s v="Credit Card"/>
    <s v="Yes"/>
    <s v="Maria"/>
    <x v="0"/>
    <n v="3"/>
    <s v="Almond Milk"/>
    <n v="3"/>
  </r>
  <r>
    <d v="2024-12-22T09:27:00"/>
    <x v="0"/>
    <x v="5"/>
    <x v="4"/>
    <s v="Americano"/>
    <x v="1"/>
    <n v="3.04"/>
    <s v="Mobile Pay"/>
    <s v="No"/>
    <s v="Chris"/>
    <x v="1"/>
    <n v="7"/>
    <s v="Extra Shot"/>
    <n v="3"/>
  </r>
  <r>
    <d v="2024-12-21T17:58:00"/>
    <x v="6"/>
    <x v="0"/>
    <x v="0"/>
    <s v="Americano"/>
    <x v="2"/>
    <n v="5.37"/>
    <s v="Mobile Pay"/>
    <s v="No"/>
    <s v="Alex"/>
    <x v="1"/>
    <n v="7"/>
    <s v="No Sugar"/>
    <n v="1"/>
  </r>
  <r>
    <d v="2024-12-19T15:55:00"/>
    <x v="2"/>
    <x v="3"/>
    <x v="0"/>
    <s v="Caramel Macchiato"/>
    <x v="2"/>
    <n v="6.08"/>
    <s v="Cash"/>
    <s v="No"/>
    <s v="Jordan"/>
    <x v="1"/>
    <n v="2"/>
    <s v="Decaf"/>
    <n v="1"/>
  </r>
  <r>
    <d v="2024-12-30T09:30:00"/>
    <x v="4"/>
    <x v="5"/>
    <x v="4"/>
    <s v="Cappuccino"/>
    <x v="0"/>
    <n v="3.33"/>
    <s v="Mobile Pay"/>
    <s v="Yes"/>
    <s v="Jamie"/>
    <x v="1"/>
    <n v="7"/>
    <s v="Extra Shot"/>
    <n v="5"/>
  </r>
  <r>
    <d v="2024-12-30T08:20:00"/>
    <x v="4"/>
    <x v="4"/>
    <x v="4"/>
    <s v="Cappuccino"/>
    <x v="2"/>
    <n v="6.42"/>
    <s v="Credit Card"/>
    <s v="No"/>
    <s v="Alex"/>
    <x v="2"/>
    <n v="4"/>
    <s v="Double Espresso"/>
    <n v="1"/>
  </r>
  <r>
    <d v="2024-12-29T15:04:00"/>
    <x v="0"/>
    <x v="3"/>
    <x v="3"/>
    <s v="Mocha"/>
    <x v="1"/>
    <n v="4.0999999999999996"/>
    <s v="Mobile Pay"/>
    <s v="No"/>
    <s v="Taylor"/>
    <x v="0"/>
    <n v="2"/>
    <s v="No Sugar"/>
    <n v="5"/>
  </r>
  <r>
    <d v="2024-12-16T16:31:00"/>
    <x v="4"/>
    <x v="7"/>
    <x v="1"/>
    <s v="Espresso"/>
    <x v="1"/>
    <n v="6.41"/>
    <s v="Credit Card"/>
    <s v="No"/>
    <s v="Taylor"/>
    <x v="1"/>
    <n v="8"/>
    <s v="Almond Milk"/>
    <n v="2"/>
  </r>
  <r>
    <d v="2024-12-30T09:12:00"/>
    <x v="4"/>
    <x v="5"/>
    <x v="0"/>
    <s v="Espresso"/>
    <x v="0"/>
    <n v="3.02"/>
    <s v="Mobile Pay"/>
    <s v="Yes"/>
    <s v="Jamie"/>
    <x v="2"/>
    <n v="6"/>
    <s v="Extra Shot"/>
    <n v="2"/>
  </r>
  <r>
    <d v="2024-12-20T17:54:00"/>
    <x v="1"/>
    <x v="0"/>
    <x v="0"/>
    <s v="Mocha"/>
    <x v="2"/>
    <n v="4.78"/>
    <s v="Mobile Pay"/>
    <s v="Yes"/>
    <s v="Alex"/>
    <x v="2"/>
    <n v="4"/>
    <s v="Extra Shot"/>
    <n v="5"/>
  </r>
  <r>
    <d v="2024-12-24T15:31:00"/>
    <x v="5"/>
    <x v="3"/>
    <x v="4"/>
    <s v="Caramel Macchiato"/>
    <x v="2"/>
    <n v="4.72"/>
    <s v="Mobile Pay"/>
    <s v="No"/>
    <s v="Jordan"/>
    <x v="0"/>
    <n v="3"/>
    <s v="Decaf"/>
    <n v="4"/>
  </r>
  <r>
    <d v="2024-12-15T14:35:00"/>
    <x v="0"/>
    <x v="9"/>
    <x v="0"/>
    <s v="Iced Latte"/>
    <x v="0"/>
    <n v="3.35"/>
    <s v="Mobile Pay"/>
    <s v="No"/>
    <s v="Jamie"/>
    <x v="1"/>
    <n v="10"/>
    <s v="Extra Shot"/>
    <n v="2"/>
  </r>
  <r>
    <d v="2024-12-16T10:05:00"/>
    <x v="4"/>
    <x v="1"/>
    <x v="3"/>
    <s v="Mocha"/>
    <x v="2"/>
    <n v="3.79"/>
    <s v="Mobile Pay"/>
    <s v="No"/>
    <s v="Taylor"/>
    <x v="1"/>
    <n v="9"/>
    <s v="Almond Milk"/>
    <n v="2"/>
  </r>
  <r>
    <d v="2024-12-24T09:35:00"/>
    <x v="5"/>
    <x v="5"/>
    <x v="2"/>
    <s v="Mocha"/>
    <x v="0"/>
    <n v="3.59"/>
    <s v="Credit Card"/>
    <s v="No"/>
    <s v="Alex"/>
    <x v="1"/>
    <n v="2"/>
    <s v="Double Espresso"/>
    <n v="1"/>
  </r>
  <r>
    <d v="2024-12-16T12:37:00"/>
    <x v="4"/>
    <x v="6"/>
    <x v="3"/>
    <s v="Iced Latte"/>
    <x v="1"/>
    <n v="6.52"/>
    <s v="Credit Card"/>
    <s v="No"/>
    <s v="Maria"/>
    <x v="1"/>
    <n v="5"/>
    <s v="Extra Shot"/>
    <n v="4"/>
  </r>
  <r>
    <d v="2024-12-22T11:06:00"/>
    <x v="0"/>
    <x v="2"/>
    <x v="1"/>
    <s v="Espresso"/>
    <x v="2"/>
    <n v="5.53"/>
    <s v="Mobile Pay"/>
    <s v="Yes"/>
    <s v="Maria"/>
    <x v="0"/>
    <n v="4"/>
    <s v="Whipped Cream"/>
    <n v="5"/>
  </r>
  <r>
    <d v="2024-12-17T09:30:00"/>
    <x v="5"/>
    <x v="5"/>
    <x v="3"/>
    <s v="Iced Latte"/>
    <x v="2"/>
    <n v="3.66"/>
    <s v="Mobile Pay"/>
    <s v="No"/>
    <s v="Jordan"/>
    <x v="1"/>
    <n v="5"/>
    <s v="Whipped Cream"/>
    <n v="3"/>
  </r>
  <r>
    <d v="2024-12-21T14:02:00"/>
    <x v="6"/>
    <x v="9"/>
    <x v="4"/>
    <s v="Caramel Macchiato"/>
    <x v="1"/>
    <n v="3.11"/>
    <s v="Mobile Pay"/>
    <s v="No"/>
    <s v="Jamie"/>
    <x v="1"/>
    <n v="5"/>
    <s v="Oat Milk"/>
    <n v="2"/>
  </r>
  <r>
    <d v="2024-12-22T16:56:00"/>
    <x v="0"/>
    <x v="7"/>
    <x v="0"/>
    <s v="Americano"/>
    <x v="2"/>
    <n v="3.63"/>
    <s v="Mobile Pay"/>
    <s v="No"/>
    <s v="Jamie"/>
    <x v="2"/>
    <n v="8"/>
    <s v="Double Espresso"/>
    <n v="1"/>
  </r>
  <r>
    <d v="2024-12-21T16:05:00"/>
    <x v="6"/>
    <x v="7"/>
    <x v="1"/>
    <s v="Caramel Macchiato"/>
    <x v="2"/>
    <n v="3.16"/>
    <s v="Cash"/>
    <s v="No"/>
    <s v="Chris"/>
    <x v="1"/>
    <n v="7"/>
    <s v="No Sugar"/>
    <n v="5"/>
  </r>
  <r>
    <d v="2024-12-24T12:54:00"/>
    <x v="5"/>
    <x v="6"/>
    <x v="0"/>
    <s v="Cappuccino"/>
    <x v="1"/>
    <n v="4.54"/>
    <s v="Mobile Pay"/>
    <s v="Yes"/>
    <s v="Jamie"/>
    <x v="1"/>
    <n v="3"/>
    <s v="Oat Milk"/>
    <n v="4"/>
  </r>
  <r>
    <d v="2024-12-30T16:33:00"/>
    <x v="4"/>
    <x v="7"/>
    <x v="3"/>
    <s v="Americano"/>
    <x v="0"/>
    <n v="4.01"/>
    <s v="Cash"/>
    <s v="No"/>
    <s v="Chris"/>
    <x v="0"/>
    <n v="10"/>
    <s v="Extra Shot"/>
    <n v="3"/>
  </r>
  <r>
    <d v="2024-12-29T13:58:00"/>
    <x v="0"/>
    <x v="8"/>
    <x v="1"/>
    <s v="Cappuccino"/>
    <x v="0"/>
    <n v="4.3899999999999997"/>
    <s v="Cash"/>
    <s v="Yes"/>
    <s v="Chris"/>
    <x v="0"/>
    <n v="8"/>
    <s v="No Sugar"/>
    <n v="3"/>
  </r>
  <r>
    <d v="2024-12-24T11:49:00"/>
    <x v="5"/>
    <x v="2"/>
    <x v="3"/>
    <s v="Caramel Macchiato"/>
    <x v="0"/>
    <n v="6.21"/>
    <s v="Mobile Pay"/>
    <s v="No"/>
    <s v="Maria"/>
    <x v="0"/>
    <n v="7"/>
    <s v="Oat Milk"/>
    <n v="5"/>
  </r>
  <r>
    <d v="2024-12-23T11:51:00"/>
    <x v="4"/>
    <x v="2"/>
    <x v="0"/>
    <s v="Cappuccino"/>
    <x v="2"/>
    <n v="3.69"/>
    <s v="Mobile Pay"/>
    <s v="No"/>
    <s v="Jordan"/>
    <x v="2"/>
    <n v="5"/>
    <s v="Double Espresso"/>
    <n v="3"/>
  </r>
  <r>
    <d v="2024-12-17T15:23:00"/>
    <x v="5"/>
    <x v="3"/>
    <x v="1"/>
    <s v="Espresso"/>
    <x v="1"/>
    <n v="5.87"/>
    <s v="Mobile Pay"/>
    <s v="No"/>
    <s v="Taylor"/>
    <x v="1"/>
    <n v="4"/>
    <s v="No Sugar"/>
    <n v="5"/>
  </r>
  <r>
    <d v="2024-12-16T09:24:00"/>
    <x v="4"/>
    <x v="5"/>
    <x v="3"/>
    <s v="Espresso"/>
    <x v="0"/>
    <n v="3.27"/>
    <s v="Cash"/>
    <s v="No"/>
    <s v="Jamie"/>
    <x v="0"/>
    <n v="6"/>
    <s v="Double Espresso"/>
    <n v="5"/>
  </r>
  <r>
    <d v="2024-12-21T12:03:00"/>
    <x v="6"/>
    <x v="6"/>
    <x v="0"/>
    <s v="Americano"/>
    <x v="1"/>
    <n v="5.38"/>
    <s v="Cash"/>
    <s v="No"/>
    <s v="Jamie"/>
    <x v="1"/>
    <n v="3"/>
    <s v="Extra Shot"/>
    <n v="2"/>
  </r>
  <r>
    <d v="2024-12-16T08:02:00"/>
    <x v="4"/>
    <x v="4"/>
    <x v="2"/>
    <s v="Flat White"/>
    <x v="0"/>
    <n v="5.19"/>
    <s v="Cash"/>
    <s v="Yes"/>
    <s v="Alex"/>
    <x v="0"/>
    <n v="8"/>
    <s v="Extra Shot"/>
    <n v="1"/>
  </r>
  <r>
    <d v="2024-12-29T17:03:00"/>
    <x v="0"/>
    <x v="0"/>
    <x v="2"/>
    <s v="Iced Latte"/>
    <x v="1"/>
    <n v="6.91"/>
    <s v="Mobile Pay"/>
    <s v="No"/>
    <s v="Chris"/>
    <x v="1"/>
    <n v="5"/>
    <s v="Extra Shot"/>
    <n v="2"/>
  </r>
  <r>
    <d v="2024-12-24T17:48:00"/>
    <x v="5"/>
    <x v="0"/>
    <x v="4"/>
    <s v="Cappuccino"/>
    <x v="1"/>
    <n v="6.36"/>
    <s v="Credit Card"/>
    <s v="Yes"/>
    <s v="Taylor"/>
    <x v="0"/>
    <n v="7"/>
    <s v="Whipped Cream"/>
    <n v="2"/>
  </r>
  <r>
    <d v="2024-12-17T14:13:00"/>
    <x v="5"/>
    <x v="9"/>
    <x v="3"/>
    <s v="Cappuccino"/>
    <x v="0"/>
    <n v="6.82"/>
    <s v="Credit Card"/>
    <s v="No"/>
    <s v="Jamie"/>
    <x v="2"/>
    <n v="3"/>
    <s v="Extra Shot"/>
    <n v="4"/>
  </r>
  <r>
    <d v="2024-12-18T15:39:00"/>
    <x v="3"/>
    <x v="3"/>
    <x v="1"/>
    <s v="Mocha"/>
    <x v="0"/>
    <n v="4.12"/>
    <s v="Credit Card"/>
    <s v="Yes"/>
    <s v="Jordan"/>
    <x v="1"/>
    <n v="8"/>
    <s v="Double Espresso"/>
    <n v="5"/>
  </r>
  <r>
    <d v="2024-12-28T15:13:00"/>
    <x v="6"/>
    <x v="3"/>
    <x v="1"/>
    <s v="Iced Latte"/>
    <x v="0"/>
    <n v="4.63"/>
    <s v="Cash"/>
    <s v="No"/>
    <s v="Maria"/>
    <x v="0"/>
    <n v="8"/>
    <s v="Whipped Cream"/>
    <n v="5"/>
  </r>
  <r>
    <d v="2024-12-27T08:34:00"/>
    <x v="1"/>
    <x v="4"/>
    <x v="4"/>
    <s v="Mocha"/>
    <x v="2"/>
    <n v="4.97"/>
    <s v="Mobile Pay"/>
    <s v="No"/>
    <s v="Chris"/>
    <x v="2"/>
    <n v="9"/>
    <s v="Double Espresso"/>
    <n v="5"/>
  </r>
  <r>
    <d v="2024-12-21T15:38:00"/>
    <x v="6"/>
    <x v="3"/>
    <x v="1"/>
    <s v="Flat White"/>
    <x v="0"/>
    <n v="5.81"/>
    <s v="Mobile Pay"/>
    <s v="No"/>
    <s v="Maria"/>
    <x v="1"/>
    <n v="5"/>
    <s v="Extra Shot"/>
    <n v="3"/>
  </r>
  <r>
    <d v="2024-12-20T12:15:00"/>
    <x v="1"/>
    <x v="6"/>
    <x v="4"/>
    <s v="Mocha"/>
    <x v="1"/>
    <n v="5.4"/>
    <s v="Cash"/>
    <s v="Yes"/>
    <s v="Jordan"/>
    <x v="0"/>
    <n v="5"/>
    <s v="Oat Milk"/>
    <n v="1"/>
  </r>
  <r>
    <d v="2024-12-22T08:24:00"/>
    <x v="0"/>
    <x v="4"/>
    <x v="3"/>
    <s v="Flat White"/>
    <x v="1"/>
    <n v="4.5199999999999996"/>
    <s v="Cash"/>
    <s v="No"/>
    <s v="Jordan"/>
    <x v="1"/>
    <n v="8"/>
    <s v="Almond Milk"/>
    <n v="4"/>
  </r>
  <r>
    <d v="2024-12-19T11:17:00"/>
    <x v="2"/>
    <x v="2"/>
    <x v="4"/>
    <s v="Flat White"/>
    <x v="1"/>
    <n v="3.63"/>
    <s v="Credit Card"/>
    <s v="Yes"/>
    <s v="Alex"/>
    <x v="1"/>
    <n v="7"/>
    <s v="Almond Milk"/>
    <n v="2"/>
  </r>
  <r>
    <d v="2024-12-16T10:05:00"/>
    <x v="4"/>
    <x v="1"/>
    <x v="3"/>
    <s v="Americano"/>
    <x v="2"/>
    <n v="3.2"/>
    <s v="Credit Card"/>
    <s v="No"/>
    <s v="Jamie"/>
    <x v="2"/>
    <n v="6"/>
    <s v="Extra Shot"/>
    <n v="4"/>
  </r>
  <r>
    <d v="2024-12-19T10:14:00"/>
    <x v="2"/>
    <x v="1"/>
    <x v="0"/>
    <s v="Flat White"/>
    <x v="0"/>
    <n v="5.08"/>
    <s v="Credit Card"/>
    <s v="Yes"/>
    <s v="Taylor"/>
    <x v="2"/>
    <n v="4"/>
    <s v="No Sugar"/>
    <n v="5"/>
  </r>
  <r>
    <d v="2024-12-22T14:57:00"/>
    <x v="0"/>
    <x v="9"/>
    <x v="1"/>
    <s v="Mocha"/>
    <x v="0"/>
    <n v="6.23"/>
    <s v="Credit Card"/>
    <s v="Yes"/>
    <s v="Alex"/>
    <x v="2"/>
    <n v="6"/>
    <s v="Whipped Cream"/>
    <n v="2"/>
  </r>
  <r>
    <d v="2024-12-23T15:35:00"/>
    <x v="4"/>
    <x v="3"/>
    <x v="4"/>
    <s v="Americano"/>
    <x v="0"/>
    <n v="3.61"/>
    <s v="Credit Card"/>
    <s v="Yes"/>
    <s v="Alex"/>
    <x v="1"/>
    <n v="4"/>
    <s v="Whipped Cream"/>
    <n v="3"/>
  </r>
  <r>
    <d v="2024-12-23T08:32:00"/>
    <x v="4"/>
    <x v="4"/>
    <x v="3"/>
    <s v="Iced Latte"/>
    <x v="1"/>
    <n v="3.54"/>
    <s v="Credit Card"/>
    <s v="No"/>
    <s v="Maria"/>
    <x v="2"/>
    <n v="5"/>
    <s v="Whipped Cream"/>
    <n v="5"/>
  </r>
  <r>
    <d v="2024-12-28T17:50:00"/>
    <x v="6"/>
    <x v="0"/>
    <x v="4"/>
    <s v="Espresso"/>
    <x v="0"/>
    <n v="4.82"/>
    <s v="Mobile Pay"/>
    <s v="Yes"/>
    <s v="Jordan"/>
    <x v="2"/>
    <n v="4"/>
    <s v="Oat Milk"/>
    <n v="5"/>
  </r>
  <r>
    <d v="2024-12-27T09:24:00"/>
    <x v="1"/>
    <x v="5"/>
    <x v="1"/>
    <s v="Iced Latte"/>
    <x v="1"/>
    <n v="4.84"/>
    <s v="Cash"/>
    <s v="No"/>
    <s v="Taylor"/>
    <x v="0"/>
    <n v="8"/>
    <s v="Double Espresso"/>
    <n v="4"/>
  </r>
  <r>
    <d v="2024-12-30T16:22:00"/>
    <x v="4"/>
    <x v="7"/>
    <x v="3"/>
    <s v="Cappuccino"/>
    <x v="2"/>
    <n v="6.35"/>
    <s v="Cash"/>
    <s v="No"/>
    <s v="Taylor"/>
    <x v="1"/>
    <n v="4"/>
    <s v="Double Espresso"/>
    <n v="4"/>
  </r>
  <r>
    <d v="2024-12-17T08:13:00"/>
    <x v="5"/>
    <x v="4"/>
    <x v="2"/>
    <s v="Cappuccino"/>
    <x v="1"/>
    <n v="6.37"/>
    <s v="Credit Card"/>
    <s v="No"/>
    <s v="Jamie"/>
    <x v="1"/>
    <n v="6"/>
    <s v="No Sugar"/>
    <n v="1"/>
  </r>
  <r>
    <d v="2024-12-20T11:48:00"/>
    <x v="1"/>
    <x v="2"/>
    <x v="2"/>
    <s v="Mocha"/>
    <x v="1"/>
    <n v="6.1"/>
    <s v="Credit Card"/>
    <s v="No"/>
    <s v="Taylor"/>
    <x v="0"/>
    <n v="4"/>
    <s v="Oat Milk"/>
    <n v="3"/>
  </r>
  <r>
    <d v="2024-12-21T10:01:00"/>
    <x v="6"/>
    <x v="1"/>
    <x v="1"/>
    <s v="Espresso"/>
    <x v="1"/>
    <n v="4.95"/>
    <s v="Cash"/>
    <s v="No"/>
    <s v="Chris"/>
    <x v="2"/>
    <n v="9"/>
    <s v="Extra Shot"/>
    <n v="4"/>
  </r>
  <r>
    <d v="2024-12-30T11:09:00"/>
    <x v="4"/>
    <x v="2"/>
    <x v="2"/>
    <s v="Flat White"/>
    <x v="1"/>
    <n v="3.21"/>
    <s v="Cash"/>
    <s v="No"/>
    <s v="Jordan"/>
    <x v="1"/>
    <n v="3"/>
    <s v="Double Espresso"/>
    <n v="3"/>
  </r>
  <r>
    <d v="2024-12-20T16:35:00"/>
    <x v="1"/>
    <x v="7"/>
    <x v="0"/>
    <s v="Iced Latte"/>
    <x v="1"/>
    <n v="3.27"/>
    <s v="Cash"/>
    <s v="Yes"/>
    <s v="Chris"/>
    <x v="0"/>
    <n v="4"/>
    <s v="Almond Milk"/>
    <n v="1"/>
  </r>
  <r>
    <d v="2024-12-17T16:17:00"/>
    <x v="5"/>
    <x v="7"/>
    <x v="2"/>
    <s v="Iced Latte"/>
    <x v="2"/>
    <n v="3.87"/>
    <s v="Mobile Pay"/>
    <s v="No"/>
    <s v="Alex"/>
    <x v="1"/>
    <n v="8"/>
    <s v="No Sugar"/>
    <n v="5"/>
  </r>
  <r>
    <d v="2024-12-22T17:20:00"/>
    <x v="0"/>
    <x v="0"/>
    <x v="4"/>
    <s v="Flat White"/>
    <x v="0"/>
    <n v="6.2"/>
    <s v="Mobile Pay"/>
    <s v="Yes"/>
    <s v="Jamie"/>
    <x v="1"/>
    <n v="8"/>
    <s v="Whipped Cream"/>
    <n v="5"/>
  </r>
  <r>
    <d v="2024-12-15T16:46:00"/>
    <x v="0"/>
    <x v="7"/>
    <x v="3"/>
    <s v="Cappuccino"/>
    <x v="0"/>
    <n v="6.99"/>
    <s v="Credit Card"/>
    <s v="No"/>
    <s v="Chris"/>
    <x v="0"/>
    <n v="9"/>
    <s v="Oat Milk"/>
    <n v="3"/>
  </r>
  <r>
    <d v="2024-12-17T11:05:00"/>
    <x v="5"/>
    <x v="2"/>
    <x v="3"/>
    <s v="Espresso"/>
    <x v="1"/>
    <n v="4.58"/>
    <s v="Credit Card"/>
    <s v="Yes"/>
    <s v="Chris"/>
    <x v="2"/>
    <n v="4"/>
    <s v="Extra Shot"/>
    <n v="4"/>
  </r>
  <r>
    <d v="2024-12-24T14:51:00"/>
    <x v="5"/>
    <x v="9"/>
    <x v="1"/>
    <s v="Espresso"/>
    <x v="2"/>
    <n v="5.27"/>
    <s v="Credit Card"/>
    <s v="Yes"/>
    <s v="Alex"/>
    <x v="2"/>
    <n v="2"/>
    <s v="No Sugar"/>
    <n v="4"/>
  </r>
  <r>
    <d v="2024-12-27T11:29:00"/>
    <x v="1"/>
    <x v="2"/>
    <x v="1"/>
    <s v="Americano"/>
    <x v="1"/>
    <n v="3.46"/>
    <s v="Mobile Pay"/>
    <s v="No"/>
    <s v="Chris"/>
    <x v="0"/>
    <n v="7"/>
    <s v="Whipped Cream"/>
    <n v="4"/>
  </r>
  <r>
    <d v="2024-12-30T12:36:00"/>
    <x v="4"/>
    <x v="6"/>
    <x v="3"/>
    <s v="Cappuccino"/>
    <x v="2"/>
    <n v="4.32"/>
    <s v="Mobile Pay"/>
    <s v="No"/>
    <s v="Taylor"/>
    <x v="2"/>
    <n v="10"/>
    <s v="Oat Milk"/>
    <n v="3"/>
  </r>
  <r>
    <d v="2024-12-27T11:14:00"/>
    <x v="1"/>
    <x v="2"/>
    <x v="2"/>
    <s v="Espresso"/>
    <x v="1"/>
    <n v="4.09"/>
    <s v="Mobile Pay"/>
    <s v="No"/>
    <s v="Jamie"/>
    <x v="0"/>
    <n v="8"/>
    <s v="Almond Milk"/>
    <n v="5"/>
  </r>
  <r>
    <d v="2024-12-19T12:06:00"/>
    <x v="2"/>
    <x v="6"/>
    <x v="1"/>
    <s v="Cappuccino"/>
    <x v="0"/>
    <n v="6.38"/>
    <s v="Credit Card"/>
    <s v="Yes"/>
    <s v="Jamie"/>
    <x v="2"/>
    <n v="3"/>
    <s v="Oat Milk"/>
    <n v="5"/>
  </r>
  <r>
    <d v="2024-12-23T14:47:00"/>
    <x v="4"/>
    <x v="9"/>
    <x v="0"/>
    <s v="Espresso"/>
    <x v="2"/>
    <n v="4.32"/>
    <s v="Credit Card"/>
    <s v="Yes"/>
    <s v="Maria"/>
    <x v="0"/>
    <n v="9"/>
    <s v="Oat Milk"/>
    <n v="1"/>
  </r>
  <r>
    <d v="2024-12-27T08:27:00"/>
    <x v="1"/>
    <x v="4"/>
    <x v="0"/>
    <s v="Caramel Macchiato"/>
    <x v="1"/>
    <n v="3.62"/>
    <s v="Cash"/>
    <s v="Yes"/>
    <s v="Chris"/>
    <x v="1"/>
    <n v="3"/>
    <s v="No Sugar"/>
    <n v="2"/>
  </r>
  <r>
    <d v="2024-12-22T15:59:00"/>
    <x v="0"/>
    <x v="3"/>
    <x v="0"/>
    <s v="Cappuccino"/>
    <x v="0"/>
    <n v="4.62"/>
    <s v="Credit Card"/>
    <s v="No"/>
    <s v="Maria"/>
    <x v="0"/>
    <n v="4"/>
    <s v="No Sugar"/>
    <n v="2"/>
  </r>
  <r>
    <d v="2024-12-24T17:24:00"/>
    <x v="5"/>
    <x v="0"/>
    <x v="2"/>
    <s v="Iced Latte"/>
    <x v="0"/>
    <n v="3.33"/>
    <s v="Mobile Pay"/>
    <s v="Yes"/>
    <s v="Maria"/>
    <x v="0"/>
    <n v="8"/>
    <s v="Decaf"/>
    <n v="1"/>
  </r>
  <r>
    <d v="2024-12-29T10:03:00"/>
    <x v="0"/>
    <x v="1"/>
    <x v="2"/>
    <s v="Espresso"/>
    <x v="0"/>
    <n v="3.13"/>
    <s v="Cash"/>
    <s v="No"/>
    <s v="Jordan"/>
    <x v="0"/>
    <n v="7"/>
    <s v="Oat Milk"/>
    <n v="5"/>
  </r>
  <r>
    <d v="2024-12-16T10:57:00"/>
    <x v="4"/>
    <x v="1"/>
    <x v="4"/>
    <s v="Flat White"/>
    <x v="0"/>
    <n v="3.16"/>
    <s v="Mobile Pay"/>
    <s v="Yes"/>
    <s v="Alex"/>
    <x v="0"/>
    <n v="2"/>
    <s v="Whipped Cream"/>
    <n v="2"/>
  </r>
  <r>
    <d v="2024-12-27T14:52:00"/>
    <x v="1"/>
    <x v="9"/>
    <x v="0"/>
    <s v="Iced Latte"/>
    <x v="1"/>
    <n v="5.37"/>
    <s v="Mobile Pay"/>
    <s v="Yes"/>
    <s v="Taylor"/>
    <x v="1"/>
    <n v="4"/>
    <s v="Almond Milk"/>
    <n v="4"/>
  </r>
  <r>
    <d v="2024-12-24T12:10:00"/>
    <x v="5"/>
    <x v="6"/>
    <x v="3"/>
    <s v="Iced Latte"/>
    <x v="1"/>
    <n v="5.43"/>
    <s v="Mobile Pay"/>
    <s v="No"/>
    <s v="Alex"/>
    <x v="1"/>
    <n v="7"/>
    <s v="Oat Milk"/>
    <n v="2"/>
  </r>
  <r>
    <d v="2024-12-26T15:22:00"/>
    <x v="2"/>
    <x v="3"/>
    <x v="3"/>
    <s v="Flat White"/>
    <x v="1"/>
    <n v="5.61"/>
    <s v="Cash"/>
    <s v="No"/>
    <s v="Maria"/>
    <x v="1"/>
    <n v="7"/>
    <s v="Extra Shot"/>
    <n v="2"/>
  </r>
  <r>
    <d v="2024-12-22T10:02:00"/>
    <x v="0"/>
    <x v="1"/>
    <x v="2"/>
    <s v="Iced Latte"/>
    <x v="2"/>
    <n v="6.5"/>
    <s v="Credit Card"/>
    <s v="Yes"/>
    <s v="Jamie"/>
    <x v="2"/>
    <n v="4"/>
    <s v="Oat Milk"/>
    <n v="1"/>
  </r>
  <r>
    <d v="2024-12-19T13:44:00"/>
    <x v="2"/>
    <x v="8"/>
    <x v="4"/>
    <s v="Cappuccino"/>
    <x v="0"/>
    <n v="5.87"/>
    <s v="Cash"/>
    <s v="No"/>
    <s v="Alex"/>
    <x v="0"/>
    <n v="10"/>
    <s v="Oat Milk"/>
    <n v="5"/>
  </r>
  <r>
    <d v="2024-12-19T11:57:00"/>
    <x v="2"/>
    <x v="2"/>
    <x v="0"/>
    <s v="Americano"/>
    <x v="0"/>
    <n v="4.46"/>
    <s v="Cash"/>
    <s v="Yes"/>
    <s v="Chris"/>
    <x v="2"/>
    <n v="2"/>
    <s v="Almond Milk"/>
    <n v="3"/>
  </r>
  <r>
    <d v="2024-12-21T15:29:00"/>
    <x v="6"/>
    <x v="3"/>
    <x v="0"/>
    <s v="Caramel Macchiato"/>
    <x v="2"/>
    <n v="6.45"/>
    <s v="Cash"/>
    <s v="Yes"/>
    <s v="Chris"/>
    <x v="0"/>
    <n v="8"/>
    <s v="Oat Milk"/>
    <n v="3"/>
  </r>
  <r>
    <d v="2024-12-30T17:55:00"/>
    <x v="4"/>
    <x v="0"/>
    <x v="1"/>
    <s v="Iced Latte"/>
    <x v="0"/>
    <n v="6.82"/>
    <s v="Cash"/>
    <s v="Yes"/>
    <s v="Jamie"/>
    <x v="1"/>
    <n v="4"/>
    <s v="Almond Milk"/>
    <n v="2"/>
  </r>
  <r>
    <d v="2024-12-18T17:31:00"/>
    <x v="3"/>
    <x v="0"/>
    <x v="4"/>
    <s v="Mocha"/>
    <x v="2"/>
    <n v="3.72"/>
    <s v="Credit Card"/>
    <s v="Yes"/>
    <s v="Jordan"/>
    <x v="1"/>
    <n v="7"/>
    <s v="Whipped Cream"/>
    <n v="5"/>
  </r>
  <r>
    <d v="2024-12-20T08:06:00"/>
    <x v="1"/>
    <x v="4"/>
    <x v="0"/>
    <s v="Caramel Macchiato"/>
    <x v="2"/>
    <n v="3.81"/>
    <s v="Credit Card"/>
    <s v="No"/>
    <s v="Jordan"/>
    <x v="0"/>
    <n v="10"/>
    <s v="No Sugar"/>
    <n v="5"/>
  </r>
  <r>
    <d v="2024-12-21T16:37:00"/>
    <x v="6"/>
    <x v="7"/>
    <x v="3"/>
    <s v="Cappuccino"/>
    <x v="0"/>
    <n v="4.74"/>
    <s v="Mobile Pay"/>
    <s v="Yes"/>
    <s v="Jamie"/>
    <x v="0"/>
    <n v="10"/>
    <s v="No Sugar"/>
    <n v="5"/>
  </r>
  <r>
    <d v="2024-12-30T15:02:00"/>
    <x v="4"/>
    <x v="3"/>
    <x v="4"/>
    <s v="Flat White"/>
    <x v="0"/>
    <n v="4.63"/>
    <s v="Mobile Pay"/>
    <s v="Yes"/>
    <s v="Jamie"/>
    <x v="1"/>
    <n v="9"/>
    <s v="Double Espresso"/>
    <n v="5"/>
  </r>
  <r>
    <d v="2024-12-18T13:53:00"/>
    <x v="3"/>
    <x v="8"/>
    <x v="3"/>
    <s v="Mocha"/>
    <x v="1"/>
    <n v="4.0599999999999996"/>
    <s v="Mobile Pay"/>
    <s v="Yes"/>
    <s v="Maria"/>
    <x v="0"/>
    <n v="6"/>
    <s v="Decaf"/>
    <n v="3"/>
  </r>
  <r>
    <d v="2024-12-15T11:02:00"/>
    <x v="0"/>
    <x v="2"/>
    <x v="1"/>
    <s v="Caramel Macchiato"/>
    <x v="1"/>
    <n v="3.96"/>
    <s v="Credit Card"/>
    <s v="No"/>
    <s v="Alex"/>
    <x v="2"/>
    <n v="6"/>
    <s v="Double Espresso"/>
    <n v="5"/>
  </r>
  <r>
    <d v="2024-12-30T08:32:00"/>
    <x v="4"/>
    <x v="4"/>
    <x v="4"/>
    <s v="Caramel Macchiato"/>
    <x v="2"/>
    <n v="5.65"/>
    <s v="Cash"/>
    <s v="Yes"/>
    <s v="Taylor"/>
    <x v="0"/>
    <n v="10"/>
    <s v="No Sugar"/>
    <n v="1"/>
  </r>
  <r>
    <d v="2024-12-28T14:35:00"/>
    <x v="6"/>
    <x v="9"/>
    <x v="4"/>
    <s v="Mocha"/>
    <x v="2"/>
    <n v="5.62"/>
    <s v="Credit Card"/>
    <s v="No"/>
    <s v="Alex"/>
    <x v="1"/>
    <n v="5"/>
    <s v="Decaf"/>
    <n v="1"/>
  </r>
  <r>
    <d v="2024-12-16T12:10:00"/>
    <x v="4"/>
    <x v="6"/>
    <x v="4"/>
    <s v="Americano"/>
    <x v="1"/>
    <n v="4.66"/>
    <s v="Cash"/>
    <s v="Yes"/>
    <s v="Jordan"/>
    <x v="2"/>
    <n v="7"/>
    <s v="Almond Milk"/>
    <n v="3"/>
  </r>
  <r>
    <d v="2024-12-19T16:44:00"/>
    <x v="2"/>
    <x v="7"/>
    <x v="3"/>
    <s v="Americano"/>
    <x v="0"/>
    <n v="3.3"/>
    <s v="Credit Card"/>
    <s v="Yes"/>
    <s v="Alex"/>
    <x v="2"/>
    <n v="3"/>
    <s v="Whipped Cream"/>
    <n v="3"/>
  </r>
  <r>
    <d v="2024-12-30T09:48:00"/>
    <x v="4"/>
    <x v="5"/>
    <x v="0"/>
    <s v="Flat White"/>
    <x v="0"/>
    <n v="5"/>
    <s v="Mobile Pay"/>
    <s v="No"/>
    <s v="Taylor"/>
    <x v="2"/>
    <n v="9"/>
    <s v="Oat Milk"/>
    <n v="5"/>
  </r>
  <r>
    <d v="2024-12-19T09:22:00"/>
    <x v="2"/>
    <x v="5"/>
    <x v="2"/>
    <s v="Flat White"/>
    <x v="0"/>
    <n v="4.55"/>
    <s v="Credit Card"/>
    <s v="No"/>
    <s v="Jordan"/>
    <x v="2"/>
    <n v="3"/>
    <s v="Almond Milk"/>
    <n v="2"/>
  </r>
  <r>
    <d v="2024-12-17T10:33:00"/>
    <x v="5"/>
    <x v="1"/>
    <x v="3"/>
    <s v="Mocha"/>
    <x v="1"/>
    <n v="6.96"/>
    <s v="Mobile Pay"/>
    <s v="No"/>
    <s v="Alex"/>
    <x v="1"/>
    <n v="8"/>
    <s v="Whipped Cream"/>
    <n v="4"/>
  </r>
  <r>
    <d v="2024-12-16T16:49:00"/>
    <x v="4"/>
    <x v="7"/>
    <x v="0"/>
    <s v="Mocha"/>
    <x v="0"/>
    <n v="3.76"/>
    <s v="Mobile Pay"/>
    <s v="No"/>
    <s v="Taylor"/>
    <x v="0"/>
    <n v="3"/>
    <s v="Oat Milk"/>
    <n v="2"/>
  </r>
  <r>
    <d v="2024-12-28T15:35:00"/>
    <x v="6"/>
    <x v="3"/>
    <x v="0"/>
    <s v="Espresso"/>
    <x v="1"/>
    <n v="5.57"/>
    <s v="Credit Card"/>
    <s v="Yes"/>
    <s v="Alex"/>
    <x v="1"/>
    <n v="5"/>
    <s v="Almond Milk"/>
    <n v="5"/>
  </r>
  <r>
    <d v="2024-12-20T13:41:00"/>
    <x v="1"/>
    <x v="8"/>
    <x v="4"/>
    <s v="Espresso"/>
    <x v="2"/>
    <n v="6.35"/>
    <s v="Cash"/>
    <s v="No"/>
    <s v="Alex"/>
    <x v="2"/>
    <n v="3"/>
    <s v="Double Espresso"/>
    <n v="5"/>
  </r>
  <r>
    <d v="2024-12-23T09:37:00"/>
    <x v="4"/>
    <x v="5"/>
    <x v="1"/>
    <s v="Espresso"/>
    <x v="1"/>
    <n v="5.21"/>
    <s v="Mobile Pay"/>
    <s v="No"/>
    <s v="Alex"/>
    <x v="0"/>
    <n v="2"/>
    <s v="Whipped Cream"/>
    <n v="3"/>
  </r>
  <r>
    <d v="2024-12-18T16:52:00"/>
    <x v="3"/>
    <x v="7"/>
    <x v="0"/>
    <s v="Flat White"/>
    <x v="0"/>
    <n v="6.43"/>
    <s v="Credit Card"/>
    <s v="No"/>
    <s v="Jordan"/>
    <x v="2"/>
    <n v="6"/>
    <s v="Whipped Cream"/>
    <n v="4"/>
  </r>
  <r>
    <d v="2024-12-30T12:21:00"/>
    <x v="4"/>
    <x v="6"/>
    <x v="0"/>
    <s v="Iced Latte"/>
    <x v="2"/>
    <n v="4.46"/>
    <s v="Cash"/>
    <s v="No"/>
    <s v="Jordan"/>
    <x v="1"/>
    <n v="8"/>
    <s v="Almond Milk"/>
    <n v="1"/>
  </r>
  <r>
    <d v="2024-12-30T13:11:00"/>
    <x v="4"/>
    <x v="8"/>
    <x v="2"/>
    <s v="Caramel Macchiato"/>
    <x v="0"/>
    <n v="6.73"/>
    <s v="Mobile Pay"/>
    <s v="Yes"/>
    <s v="Chris"/>
    <x v="2"/>
    <n v="3"/>
    <s v="No Sugar"/>
    <n v="3"/>
  </r>
  <r>
    <d v="2024-12-20T09:11:00"/>
    <x v="1"/>
    <x v="5"/>
    <x v="3"/>
    <s v="Mocha"/>
    <x v="2"/>
    <n v="6.2"/>
    <s v="Credit Card"/>
    <s v="Yes"/>
    <s v="Chris"/>
    <x v="1"/>
    <n v="10"/>
    <s v="Whipped Cream"/>
    <n v="5"/>
  </r>
  <r>
    <d v="2024-12-29T09:51:00"/>
    <x v="0"/>
    <x v="5"/>
    <x v="3"/>
    <s v="Cappuccino"/>
    <x v="2"/>
    <n v="5.18"/>
    <s v="Mobile Pay"/>
    <s v="No"/>
    <s v="Alex"/>
    <x v="1"/>
    <n v="2"/>
    <s v="No Sugar"/>
    <n v="4"/>
  </r>
  <r>
    <d v="2024-12-16T13:17:00"/>
    <x v="4"/>
    <x v="8"/>
    <x v="2"/>
    <s v="Mocha"/>
    <x v="0"/>
    <n v="3.38"/>
    <s v="Mobile Pay"/>
    <s v="Yes"/>
    <s v="Alex"/>
    <x v="1"/>
    <n v="2"/>
    <s v="Decaf"/>
    <n v="3"/>
  </r>
  <r>
    <d v="2024-12-21T09:16:00"/>
    <x v="6"/>
    <x v="5"/>
    <x v="1"/>
    <s v="Cappuccino"/>
    <x v="2"/>
    <n v="6.58"/>
    <s v="Credit Card"/>
    <s v="Yes"/>
    <s v="Chris"/>
    <x v="2"/>
    <n v="4"/>
    <s v="Oat Milk"/>
    <n v="5"/>
  </r>
  <r>
    <d v="2024-12-26T09:40:00"/>
    <x v="2"/>
    <x v="5"/>
    <x v="2"/>
    <s v="Espresso"/>
    <x v="0"/>
    <n v="5.91"/>
    <s v="Credit Card"/>
    <s v="Yes"/>
    <s v="Jordan"/>
    <x v="0"/>
    <n v="10"/>
    <s v="Extra Shot"/>
    <n v="4"/>
  </r>
  <r>
    <d v="2024-12-15T16:56:00"/>
    <x v="0"/>
    <x v="7"/>
    <x v="4"/>
    <s v="Cappuccino"/>
    <x v="2"/>
    <n v="6.11"/>
    <s v="Credit Card"/>
    <s v="No"/>
    <s v="Taylor"/>
    <x v="2"/>
    <n v="2"/>
    <s v="Decaf"/>
    <n v="2"/>
  </r>
  <r>
    <d v="2024-12-24T14:12:00"/>
    <x v="5"/>
    <x v="9"/>
    <x v="3"/>
    <s v="Flat White"/>
    <x v="1"/>
    <n v="3.54"/>
    <s v="Mobile Pay"/>
    <s v="No"/>
    <s v="Taylor"/>
    <x v="1"/>
    <n v="6"/>
    <s v="Extra Shot"/>
    <n v="5"/>
  </r>
  <r>
    <d v="2024-12-28T09:45:00"/>
    <x v="6"/>
    <x v="5"/>
    <x v="0"/>
    <s v="Flat White"/>
    <x v="2"/>
    <n v="5.42"/>
    <s v="Credit Card"/>
    <s v="Yes"/>
    <s v="Jamie"/>
    <x v="0"/>
    <n v="5"/>
    <s v="Oat Milk"/>
    <n v="3"/>
  </r>
  <r>
    <d v="2024-12-26T17:11:00"/>
    <x v="2"/>
    <x v="0"/>
    <x v="3"/>
    <s v="Iced Latte"/>
    <x v="2"/>
    <n v="4"/>
    <s v="Mobile Pay"/>
    <s v="Yes"/>
    <s v="Maria"/>
    <x v="2"/>
    <n v="2"/>
    <s v="Oat Milk"/>
    <n v="1"/>
  </r>
  <r>
    <d v="2024-12-25T10:13:00"/>
    <x v="3"/>
    <x v="1"/>
    <x v="4"/>
    <s v="Iced Latte"/>
    <x v="2"/>
    <n v="3.01"/>
    <s v="Credit Card"/>
    <s v="Yes"/>
    <s v="Jordan"/>
    <x v="2"/>
    <n v="8"/>
    <s v="Almond Milk"/>
    <n v="3"/>
  </r>
  <r>
    <d v="2024-12-18T10:09:00"/>
    <x v="3"/>
    <x v="1"/>
    <x v="2"/>
    <s v="Caramel Macchiato"/>
    <x v="1"/>
    <n v="4.3"/>
    <s v="Cash"/>
    <s v="No"/>
    <s v="Jordan"/>
    <x v="0"/>
    <n v="6"/>
    <s v="Decaf"/>
    <n v="2"/>
  </r>
  <r>
    <d v="2024-12-28T10:13:00"/>
    <x v="6"/>
    <x v="1"/>
    <x v="0"/>
    <s v="Flat White"/>
    <x v="0"/>
    <n v="6.48"/>
    <s v="Mobile Pay"/>
    <s v="Yes"/>
    <s v="Jamie"/>
    <x v="1"/>
    <n v="6"/>
    <s v="Decaf"/>
    <n v="1"/>
  </r>
  <r>
    <d v="2024-12-19T14:29:00"/>
    <x v="2"/>
    <x v="9"/>
    <x v="1"/>
    <s v="Iced Latte"/>
    <x v="0"/>
    <n v="5.99"/>
    <s v="Mobile Pay"/>
    <s v="No"/>
    <s v="Maria"/>
    <x v="1"/>
    <n v="3"/>
    <s v="No Sugar"/>
    <n v="2"/>
  </r>
  <r>
    <d v="2024-12-19T10:27:00"/>
    <x v="2"/>
    <x v="1"/>
    <x v="2"/>
    <s v="Espresso"/>
    <x v="2"/>
    <n v="3.26"/>
    <s v="Cash"/>
    <s v="No"/>
    <s v="Chris"/>
    <x v="0"/>
    <n v="5"/>
    <s v="Decaf"/>
    <n v="2"/>
  </r>
  <r>
    <d v="2024-12-26T12:53:00"/>
    <x v="2"/>
    <x v="6"/>
    <x v="0"/>
    <s v="Espresso"/>
    <x v="1"/>
    <n v="3.64"/>
    <s v="Credit Card"/>
    <s v="No"/>
    <s v="Maria"/>
    <x v="2"/>
    <n v="5"/>
    <s v="Oat Milk"/>
    <n v="4"/>
  </r>
  <r>
    <d v="2024-12-21T16:32:00"/>
    <x v="6"/>
    <x v="7"/>
    <x v="1"/>
    <s v="Iced Latte"/>
    <x v="1"/>
    <n v="5.88"/>
    <s v="Mobile Pay"/>
    <s v="No"/>
    <s v="Jordan"/>
    <x v="2"/>
    <n v="6"/>
    <s v="Whipped Cream"/>
    <n v="5"/>
  </r>
  <r>
    <d v="2024-12-27T14:01:00"/>
    <x v="1"/>
    <x v="9"/>
    <x v="2"/>
    <s v="Cappuccino"/>
    <x v="0"/>
    <n v="3.96"/>
    <s v="Cash"/>
    <s v="No"/>
    <s v="Maria"/>
    <x v="0"/>
    <n v="10"/>
    <s v="Whipped Cream"/>
    <n v="5"/>
  </r>
  <r>
    <d v="2024-12-24T16:58:00"/>
    <x v="5"/>
    <x v="7"/>
    <x v="1"/>
    <s v="Americano"/>
    <x v="1"/>
    <n v="6.91"/>
    <s v="Credit Card"/>
    <s v="Yes"/>
    <s v="Alex"/>
    <x v="1"/>
    <n v="10"/>
    <s v="Decaf"/>
    <n v="5"/>
  </r>
  <r>
    <d v="2024-12-20T15:12:00"/>
    <x v="1"/>
    <x v="3"/>
    <x v="1"/>
    <s v="Iced Latte"/>
    <x v="2"/>
    <n v="4.2300000000000004"/>
    <s v="Cash"/>
    <s v="No"/>
    <s v="Jordan"/>
    <x v="1"/>
    <n v="5"/>
    <s v="Oat Milk"/>
    <n v="4"/>
  </r>
  <r>
    <d v="2024-12-25T17:36:00"/>
    <x v="3"/>
    <x v="0"/>
    <x v="3"/>
    <s v="Flat White"/>
    <x v="0"/>
    <n v="4.5199999999999996"/>
    <s v="Mobile Pay"/>
    <s v="Yes"/>
    <s v="Maria"/>
    <x v="1"/>
    <n v="2"/>
    <s v="Whipped Cream"/>
    <n v="3"/>
  </r>
  <r>
    <d v="2024-12-20T11:34:00"/>
    <x v="1"/>
    <x v="2"/>
    <x v="4"/>
    <s v="Espresso"/>
    <x v="0"/>
    <n v="4.72"/>
    <s v="Mobile Pay"/>
    <s v="Yes"/>
    <s v="Jordan"/>
    <x v="2"/>
    <n v="3"/>
    <s v="Double Espresso"/>
    <n v="2"/>
  </r>
  <r>
    <d v="2024-12-18T08:13:00"/>
    <x v="3"/>
    <x v="4"/>
    <x v="0"/>
    <s v="Espresso"/>
    <x v="2"/>
    <n v="6.98"/>
    <s v="Credit Card"/>
    <s v="Yes"/>
    <s v="Jordan"/>
    <x v="0"/>
    <n v="9"/>
    <s v="Oat Milk"/>
    <n v="2"/>
  </r>
  <r>
    <d v="2024-12-18T11:13:00"/>
    <x v="3"/>
    <x v="2"/>
    <x v="4"/>
    <s v="Iced Latte"/>
    <x v="0"/>
    <n v="4.03"/>
    <s v="Mobile Pay"/>
    <s v="No"/>
    <s v="Alex"/>
    <x v="1"/>
    <n v="9"/>
    <s v="Extra Shot"/>
    <n v="1"/>
  </r>
  <r>
    <d v="2024-12-20T11:39:00"/>
    <x v="1"/>
    <x v="2"/>
    <x v="2"/>
    <s v="Iced Latte"/>
    <x v="1"/>
    <n v="6.16"/>
    <s v="Mobile Pay"/>
    <s v="Yes"/>
    <s v="Alex"/>
    <x v="1"/>
    <n v="6"/>
    <s v="Double Espresso"/>
    <n v="2"/>
  </r>
  <r>
    <d v="2024-12-25T08:59:00"/>
    <x v="3"/>
    <x v="4"/>
    <x v="0"/>
    <s v="Caramel Macchiato"/>
    <x v="0"/>
    <n v="6.18"/>
    <s v="Cash"/>
    <s v="Yes"/>
    <s v="Alex"/>
    <x v="0"/>
    <n v="5"/>
    <s v="Double Espresso"/>
    <n v="3"/>
  </r>
  <r>
    <d v="2024-12-15T13:59:00"/>
    <x v="0"/>
    <x v="8"/>
    <x v="4"/>
    <s v="Caramel Macchiato"/>
    <x v="1"/>
    <n v="5.23"/>
    <s v="Credit Card"/>
    <s v="Yes"/>
    <s v="Jordan"/>
    <x v="2"/>
    <n v="2"/>
    <s v="Oat Milk"/>
    <n v="3"/>
  </r>
  <r>
    <d v="2024-12-18T10:14:00"/>
    <x v="3"/>
    <x v="1"/>
    <x v="2"/>
    <s v="Americano"/>
    <x v="0"/>
    <n v="3.78"/>
    <s v="Credit Card"/>
    <s v="Yes"/>
    <s v="Maria"/>
    <x v="1"/>
    <n v="9"/>
    <s v="Almond Milk"/>
    <n v="4"/>
  </r>
  <r>
    <d v="2024-12-18T10:02:00"/>
    <x v="3"/>
    <x v="1"/>
    <x v="2"/>
    <s v="Americano"/>
    <x v="2"/>
    <n v="3.82"/>
    <s v="Mobile Pay"/>
    <s v="No"/>
    <s v="Jordan"/>
    <x v="1"/>
    <n v="4"/>
    <s v="Oat Milk"/>
    <n v="1"/>
  </r>
  <r>
    <d v="2024-12-28T10:30:00"/>
    <x v="6"/>
    <x v="1"/>
    <x v="0"/>
    <s v="Iced Latte"/>
    <x v="0"/>
    <n v="4.5"/>
    <s v="Mobile Pay"/>
    <s v="Yes"/>
    <s v="Jordan"/>
    <x v="1"/>
    <n v="3"/>
    <s v="Almond Milk"/>
    <n v="2"/>
  </r>
  <r>
    <d v="2024-12-18T10:26:00"/>
    <x v="3"/>
    <x v="1"/>
    <x v="2"/>
    <s v="Espresso"/>
    <x v="0"/>
    <n v="5.8"/>
    <s v="Credit Card"/>
    <s v="No"/>
    <s v="Jordan"/>
    <x v="0"/>
    <n v="10"/>
    <s v="Oat Milk"/>
    <n v="5"/>
  </r>
  <r>
    <d v="2024-12-30T17:57:00"/>
    <x v="4"/>
    <x v="0"/>
    <x v="3"/>
    <s v="Flat White"/>
    <x v="1"/>
    <n v="3.63"/>
    <s v="Mobile Pay"/>
    <s v="Yes"/>
    <s v="Jamie"/>
    <x v="1"/>
    <n v="4"/>
    <s v="Double Espresso"/>
    <n v="4"/>
  </r>
  <r>
    <d v="2024-12-19T12:38:00"/>
    <x v="2"/>
    <x v="6"/>
    <x v="1"/>
    <s v="Americano"/>
    <x v="0"/>
    <n v="3.79"/>
    <s v="Cash"/>
    <s v="No"/>
    <s v="Taylor"/>
    <x v="1"/>
    <n v="3"/>
    <s v="Whipped Cream"/>
    <n v="5"/>
  </r>
  <r>
    <d v="2024-12-16T10:57:00"/>
    <x v="4"/>
    <x v="1"/>
    <x v="2"/>
    <s v="Mocha"/>
    <x v="2"/>
    <n v="5.8"/>
    <s v="Credit Card"/>
    <s v="No"/>
    <s v="Jamie"/>
    <x v="0"/>
    <n v="4"/>
    <s v="Almond Milk"/>
    <n v="5"/>
  </r>
  <r>
    <d v="2024-12-17T11:51:00"/>
    <x v="5"/>
    <x v="2"/>
    <x v="1"/>
    <s v="Mocha"/>
    <x v="0"/>
    <n v="5.03"/>
    <s v="Mobile Pay"/>
    <s v="Yes"/>
    <s v="Maria"/>
    <x v="0"/>
    <n v="10"/>
    <s v="Almond Milk"/>
    <n v="3"/>
  </r>
  <r>
    <d v="2024-12-23T09:16:00"/>
    <x v="4"/>
    <x v="5"/>
    <x v="4"/>
    <s v="Flat White"/>
    <x v="2"/>
    <n v="3.54"/>
    <s v="Credit Card"/>
    <s v="Yes"/>
    <s v="Jamie"/>
    <x v="1"/>
    <n v="5"/>
    <s v="Extra Shot"/>
    <n v="2"/>
  </r>
  <r>
    <d v="2024-12-26T09:33:00"/>
    <x v="2"/>
    <x v="5"/>
    <x v="1"/>
    <s v="Cappuccino"/>
    <x v="1"/>
    <n v="3.29"/>
    <s v="Mobile Pay"/>
    <s v="Yes"/>
    <s v="Jordan"/>
    <x v="1"/>
    <n v="9"/>
    <s v="Extra Shot"/>
    <n v="3"/>
  </r>
  <r>
    <d v="2024-12-30T13:01:00"/>
    <x v="4"/>
    <x v="8"/>
    <x v="2"/>
    <s v="Caramel Macchiato"/>
    <x v="0"/>
    <n v="6.12"/>
    <s v="Mobile Pay"/>
    <s v="Yes"/>
    <s v="Jordan"/>
    <x v="2"/>
    <n v="3"/>
    <s v="No Sugar"/>
    <n v="2"/>
  </r>
  <r>
    <d v="2024-12-27T17:05:00"/>
    <x v="1"/>
    <x v="0"/>
    <x v="2"/>
    <s v="Americano"/>
    <x v="0"/>
    <n v="4.92"/>
    <s v="Credit Card"/>
    <s v="No"/>
    <s v="Taylor"/>
    <x v="0"/>
    <n v="7"/>
    <s v="Almond Milk"/>
    <n v="5"/>
  </r>
  <r>
    <d v="2024-12-15T10:22:00"/>
    <x v="0"/>
    <x v="1"/>
    <x v="4"/>
    <s v="Espresso"/>
    <x v="2"/>
    <n v="3.46"/>
    <s v="Mobile Pay"/>
    <s v="No"/>
    <s v="Chris"/>
    <x v="1"/>
    <n v="4"/>
    <s v="Almond Milk"/>
    <n v="5"/>
  </r>
  <r>
    <d v="2024-12-28T17:42:00"/>
    <x v="6"/>
    <x v="0"/>
    <x v="3"/>
    <s v="Cappuccino"/>
    <x v="1"/>
    <n v="4.1500000000000004"/>
    <s v="Mobile Pay"/>
    <s v="Yes"/>
    <s v="Maria"/>
    <x v="2"/>
    <n v="6"/>
    <s v="Double Espresso"/>
    <n v="5"/>
  </r>
  <r>
    <d v="2024-12-27T13:24:00"/>
    <x v="1"/>
    <x v="8"/>
    <x v="0"/>
    <s v="Iced Latte"/>
    <x v="2"/>
    <n v="4.74"/>
    <s v="Credit Card"/>
    <s v="Yes"/>
    <s v="Taylor"/>
    <x v="2"/>
    <n v="2"/>
    <s v="Oat Milk"/>
    <n v="3"/>
  </r>
  <r>
    <d v="2024-12-29T14:22:00"/>
    <x v="0"/>
    <x v="9"/>
    <x v="4"/>
    <s v="Iced Latte"/>
    <x v="1"/>
    <n v="5.9"/>
    <s v="Cash"/>
    <s v="Yes"/>
    <s v="Jamie"/>
    <x v="1"/>
    <n v="3"/>
    <s v="Extra Shot"/>
    <n v="4"/>
  </r>
  <r>
    <d v="2024-12-17T12:32:00"/>
    <x v="5"/>
    <x v="6"/>
    <x v="1"/>
    <s v="Flat White"/>
    <x v="1"/>
    <n v="5.65"/>
    <s v="Cash"/>
    <s v="No"/>
    <s v="Maria"/>
    <x v="0"/>
    <n v="8"/>
    <s v="Oat Milk"/>
    <n v="1"/>
  </r>
  <r>
    <d v="2024-12-23T08:40:00"/>
    <x v="4"/>
    <x v="4"/>
    <x v="0"/>
    <s v="Iced Latte"/>
    <x v="1"/>
    <n v="3.83"/>
    <s v="Cash"/>
    <s v="No"/>
    <s v="Taylor"/>
    <x v="1"/>
    <n v="2"/>
    <s v="Whipped Cream"/>
    <n v="5"/>
  </r>
  <r>
    <d v="2024-12-27T16:11:00"/>
    <x v="1"/>
    <x v="7"/>
    <x v="1"/>
    <s v="Iced Latte"/>
    <x v="0"/>
    <n v="4.07"/>
    <s v="Credit Card"/>
    <s v="Yes"/>
    <s v="Jamie"/>
    <x v="1"/>
    <n v="10"/>
    <s v="Almond Milk"/>
    <n v="5"/>
  </r>
  <r>
    <d v="2024-12-29T08:16:00"/>
    <x v="0"/>
    <x v="4"/>
    <x v="4"/>
    <s v="Caramel Macchiato"/>
    <x v="2"/>
    <n v="3.71"/>
    <s v="Cash"/>
    <s v="No"/>
    <s v="Maria"/>
    <x v="0"/>
    <n v="5"/>
    <s v="Decaf"/>
    <n v="2"/>
  </r>
  <r>
    <d v="2024-12-23T09:25:00"/>
    <x v="4"/>
    <x v="5"/>
    <x v="4"/>
    <s v="Mocha"/>
    <x v="0"/>
    <n v="5.69"/>
    <s v="Credit Card"/>
    <s v="No"/>
    <s v="Taylor"/>
    <x v="0"/>
    <n v="6"/>
    <s v="Oat Milk"/>
    <n v="2"/>
  </r>
  <r>
    <d v="2024-12-23T12:26:00"/>
    <x v="4"/>
    <x v="6"/>
    <x v="4"/>
    <s v="Mocha"/>
    <x v="0"/>
    <n v="3.97"/>
    <s v="Cash"/>
    <s v="Yes"/>
    <s v="Chris"/>
    <x v="0"/>
    <n v="10"/>
    <s v="Decaf"/>
    <n v="2"/>
  </r>
  <r>
    <d v="2024-12-16T12:05:00"/>
    <x v="4"/>
    <x v="6"/>
    <x v="0"/>
    <s v="Caramel Macchiato"/>
    <x v="0"/>
    <n v="6.29"/>
    <s v="Cash"/>
    <s v="No"/>
    <s v="Maria"/>
    <x v="1"/>
    <n v="7"/>
    <s v="Whipped Cream"/>
    <n v="3"/>
  </r>
  <r>
    <d v="2024-12-28T08:11:00"/>
    <x v="6"/>
    <x v="4"/>
    <x v="0"/>
    <s v="Caramel Macchiato"/>
    <x v="0"/>
    <n v="5.88"/>
    <s v="Cash"/>
    <s v="No"/>
    <s v="Taylor"/>
    <x v="0"/>
    <n v="4"/>
    <s v="No Sugar"/>
    <n v="2"/>
  </r>
  <r>
    <d v="2024-12-30T08:42:00"/>
    <x v="4"/>
    <x v="4"/>
    <x v="2"/>
    <s v="Espresso"/>
    <x v="1"/>
    <n v="4.2300000000000004"/>
    <s v="Cash"/>
    <s v="No"/>
    <s v="Taylor"/>
    <x v="0"/>
    <n v="10"/>
    <s v="Double Espresso"/>
    <n v="1"/>
  </r>
  <r>
    <d v="2024-12-27T09:23:00"/>
    <x v="1"/>
    <x v="5"/>
    <x v="1"/>
    <s v="Cappuccino"/>
    <x v="2"/>
    <n v="5"/>
    <s v="Credit Card"/>
    <s v="No"/>
    <s v="Chris"/>
    <x v="0"/>
    <n v="4"/>
    <s v="Decaf"/>
    <n v="5"/>
  </r>
  <r>
    <d v="2024-12-28T08:43:00"/>
    <x v="6"/>
    <x v="4"/>
    <x v="4"/>
    <s v="Iced Latte"/>
    <x v="1"/>
    <n v="5.75"/>
    <s v="Credit Card"/>
    <s v="No"/>
    <s v="Maria"/>
    <x v="2"/>
    <n v="5"/>
    <s v="Extra Shot"/>
    <n v="3"/>
  </r>
  <r>
    <d v="2024-12-18T16:16:00"/>
    <x v="3"/>
    <x v="7"/>
    <x v="3"/>
    <s v="Flat White"/>
    <x v="2"/>
    <n v="3.49"/>
    <s v="Mobile Pay"/>
    <s v="Yes"/>
    <s v="Maria"/>
    <x v="2"/>
    <n v="3"/>
    <s v="Almond Milk"/>
    <n v="5"/>
  </r>
  <r>
    <d v="2024-12-22T15:46:00"/>
    <x v="0"/>
    <x v="3"/>
    <x v="2"/>
    <s v="Cappuccino"/>
    <x v="0"/>
    <n v="5.43"/>
    <s v="Credit Card"/>
    <s v="Yes"/>
    <s v="Taylor"/>
    <x v="2"/>
    <n v="5"/>
    <s v="Decaf"/>
    <n v="2"/>
  </r>
  <r>
    <d v="2024-12-17T13:14:00"/>
    <x v="5"/>
    <x v="8"/>
    <x v="2"/>
    <s v="Espresso"/>
    <x v="0"/>
    <n v="5.89"/>
    <s v="Credit Card"/>
    <s v="No"/>
    <s v="Chris"/>
    <x v="1"/>
    <n v="3"/>
    <s v="Decaf"/>
    <n v="5"/>
  </r>
  <r>
    <d v="2024-12-28T16:46:00"/>
    <x v="6"/>
    <x v="7"/>
    <x v="3"/>
    <s v="Iced Latte"/>
    <x v="0"/>
    <n v="6.65"/>
    <s v="Credit Card"/>
    <s v="Yes"/>
    <s v="Alex"/>
    <x v="0"/>
    <n v="3"/>
    <s v="No Sugar"/>
    <n v="4"/>
  </r>
  <r>
    <d v="2024-12-16T10:53:00"/>
    <x v="4"/>
    <x v="1"/>
    <x v="3"/>
    <s v="Cappuccino"/>
    <x v="0"/>
    <n v="3.98"/>
    <s v="Cash"/>
    <s v="No"/>
    <s v="Jamie"/>
    <x v="0"/>
    <n v="9"/>
    <s v="No Sugar"/>
    <n v="3"/>
  </r>
  <r>
    <d v="2024-12-28T17:07:00"/>
    <x v="6"/>
    <x v="0"/>
    <x v="0"/>
    <s v="Iced Latte"/>
    <x v="2"/>
    <n v="5.72"/>
    <s v="Cash"/>
    <s v="No"/>
    <s v="Taylor"/>
    <x v="1"/>
    <n v="4"/>
    <s v="Almond Milk"/>
    <n v="1"/>
  </r>
  <r>
    <d v="2024-12-19T09:51:00"/>
    <x v="2"/>
    <x v="5"/>
    <x v="2"/>
    <s v="Caramel Macchiato"/>
    <x v="2"/>
    <n v="5.56"/>
    <s v="Mobile Pay"/>
    <s v="No"/>
    <s v="Alex"/>
    <x v="0"/>
    <n v="6"/>
    <s v="Extra Shot"/>
    <n v="2"/>
  </r>
  <r>
    <d v="2024-12-21T15:21:00"/>
    <x v="6"/>
    <x v="3"/>
    <x v="2"/>
    <s v="Cappuccino"/>
    <x v="0"/>
    <n v="6.03"/>
    <s v="Cash"/>
    <s v="Yes"/>
    <s v="Maria"/>
    <x v="0"/>
    <n v="4"/>
    <s v="Extra Shot"/>
    <n v="5"/>
  </r>
  <r>
    <d v="2024-12-24T10:04:00"/>
    <x v="5"/>
    <x v="1"/>
    <x v="1"/>
    <s v="Espresso"/>
    <x v="1"/>
    <n v="4.34"/>
    <s v="Cash"/>
    <s v="Yes"/>
    <s v="Alex"/>
    <x v="1"/>
    <n v="2"/>
    <s v="Oat Milk"/>
    <n v="3"/>
  </r>
  <r>
    <d v="2024-12-17T16:26:00"/>
    <x v="5"/>
    <x v="7"/>
    <x v="2"/>
    <s v="Caramel Macchiato"/>
    <x v="1"/>
    <n v="5.52"/>
    <s v="Cash"/>
    <s v="Yes"/>
    <s v="Jamie"/>
    <x v="1"/>
    <n v="8"/>
    <s v="Decaf"/>
    <n v="1"/>
  </r>
  <r>
    <d v="2024-12-23T09:07:00"/>
    <x v="4"/>
    <x v="5"/>
    <x v="1"/>
    <s v="Espresso"/>
    <x v="0"/>
    <n v="6.76"/>
    <s v="Credit Card"/>
    <s v="Yes"/>
    <s v="Taylor"/>
    <x v="2"/>
    <n v="7"/>
    <s v="Decaf"/>
    <n v="4"/>
  </r>
  <r>
    <d v="2024-12-29T09:52:00"/>
    <x v="0"/>
    <x v="5"/>
    <x v="2"/>
    <s v="Espresso"/>
    <x v="0"/>
    <n v="5.74"/>
    <s v="Credit Card"/>
    <s v="No"/>
    <s v="Jordan"/>
    <x v="2"/>
    <n v="3"/>
    <s v="Extra Shot"/>
    <n v="2"/>
  </r>
  <r>
    <d v="2024-12-19T13:22:00"/>
    <x v="2"/>
    <x v="8"/>
    <x v="2"/>
    <s v="Caramel Macchiato"/>
    <x v="1"/>
    <n v="5.04"/>
    <s v="Credit Card"/>
    <s v="No"/>
    <s v="Taylor"/>
    <x v="2"/>
    <n v="9"/>
    <s v="Oat Milk"/>
    <n v="4"/>
  </r>
  <r>
    <d v="2024-12-21T16:41:00"/>
    <x v="6"/>
    <x v="7"/>
    <x v="1"/>
    <s v="Cappuccino"/>
    <x v="0"/>
    <n v="6.94"/>
    <s v="Cash"/>
    <s v="No"/>
    <s v="Jordan"/>
    <x v="2"/>
    <n v="3"/>
    <s v="Extra Shot"/>
    <n v="3"/>
  </r>
  <r>
    <d v="2024-12-29T08:50:00"/>
    <x v="0"/>
    <x v="4"/>
    <x v="3"/>
    <s v="Espresso"/>
    <x v="0"/>
    <n v="4.37"/>
    <s v="Credit Card"/>
    <s v="No"/>
    <s v="Jordan"/>
    <x v="0"/>
    <n v="10"/>
    <s v="Extra Shot"/>
    <n v="4"/>
  </r>
  <r>
    <d v="2024-12-15T11:41:00"/>
    <x v="0"/>
    <x v="2"/>
    <x v="4"/>
    <s v="Cappuccino"/>
    <x v="2"/>
    <n v="3.5"/>
    <s v="Credit Card"/>
    <s v="No"/>
    <s v="Jamie"/>
    <x v="0"/>
    <n v="2"/>
    <s v="Double Espresso"/>
    <n v="1"/>
  </r>
  <r>
    <d v="2024-12-23T17:37:00"/>
    <x v="4"/>
    <x v="0"/>
    <x v="2"/>
    <s v="Caramel Macchiato"/>
    <x v="1"/>
    <n v="4.1399999999999997"/>
    <s v="Credit Card"/>
    <s v="Yes"/>
    <s v="Jordan"/>
    <x v="1"/>
    <n v="6"/>
    <s v="Double Espresso"/>
    <n v="2"/>
  </r>
  <r>
    <d v="2024-12-21T17:45:00"/>
    <x v="6"/>
    <x v="0"/>
    <x v="3"/>
    <s v="Cappuccino"/>
    <x v="2"/>
    <n v="4.68"/>
    <s v="Mobile Pay"/>
    <s v="No"/>
    <s v="Jordan"/>
    <x v="1"/>
    <n v="10"/>
    <s v="Oat Milk"/>
    <n v="5"/>
  </r>
  <r>
    <d v="2024-12-27T15:05:00"/>
    <x v="1"/>
    <x v="3"/>
    <x v="3"/>
    <s v="Flat White"/>
    <x v="0"/>
    <n v="5.14"/>
    <s v="Cash"/>
    <s v="No"/>
    <s v="Jordan"/>
    <x v="0"/>
    <n v="5"/>
    <s v="Extra Shot"/>
    <n v="3"/>
  </r>
  <r>
    <d v="2024-12-24T12:01:00"/>
    <x v="5"/>
    <x v="6"/>
    <x v="3"/>
    <s v="Flat White"/>
    <x v="2"/>
    <n v="5.48"/>
    <s v="Credit Card"/>
    <s v="Yes"/>
    <s v="Maria"/>
    <x v="2"/>
    <n v="4"/>
    <s v="Whipped Cream"/>
    <n v="2"/>
  </r>
  <r>
    <d v="2024-12-19T10:49:00"/>
    <x v="2"/>
    <x v="1"/>
    <x v="0"/>
    <s v="Espresso"/>
    <x v="2"/>
    <n v="5.24"/>
    <s v="Credit Card"/>
    <s v="No"/>
    <s v="Taylor"/>
    <x v="0"/>
    <n v="2"/>
    <s v="Double Espresso"/>
    <n v="4"/>
  </r>
  <r>
    <d v="2024-12-17T09:29:00"/>
    <x v="5"/>
    <x v="5"/>
    <x v="0"/>
    <s v="Iced Latte"/>
    <x v="2"/>
    <n v="4.7699999999999996"/>
    <s v="Mobile Pay"/>
    <s v="Yes"/>
    <s v="Chris"/>
    <x v="0"/>
    <n v="5"/>
    <s v="Double Espresso"/>
    <n v="5"/>
  </r>
  <r>
    <d v="2024-12-18T17:58:00"/>
    <x v="3"/>
    <x v="0"/>
    <x v="4"/>
    <s v="Americano"/>
    <x v="0"/>
    <n v="6.59"/>
    <s v="Mobile Pay"/>
    <s v="Yes"/>
    <s v="Jordan"/>
    <x v="0"/>
    <n v="2"/>
    <s v="Whipped Cream"/>
    <n v="3"/>
  </r>
  <r>
    <d v="2024-12-28T13:26:00"/>
    <x v="6"/>
    <x v="8"/>
    <x v="2"/>
    <s v="Mocha"/>
    <x v="2"/>
    <n v="5.27"/>
    <s v="Cash"/>
    <s v="No"/>
    <s v="Alex"/>
    <x v="0"/>
    <n v="4"/>
    <s v="Decaf"/>
    <n v="5"/>
  </r>
  <r>
    <d v="2024-12-27T16:43:00"/>
    <x v="1"/>
    <x v="7"/>
    <x v="1"/>
    <s v="Espresso"/>
    <x v="2"/>
    <n v="4.0599999999999996"/>
    <s v="Mobile Pay"/>
    <s v="No"/>
    <s v="Taylor"/>
    <x v="1"/>
    <n v="7"/>
    <s v="Decaf"/>
    <n v="1"/>
  </r>
  <r>
    <d v="2024-12-29T11:00:00"/>
    <x v="0"/>
    <x v="2"/>
    <x v="3"/>
    <s v="Espresso"/>
    <x v="1"/>
    <n v="3.39"/>
    <s v="Mobile Pay"/>
    <s v="Yes"/>
    <s v="Maria"/>
    <x v="0"/>
    <n v="7"/>
    <s v="Double Espresso"/>
    <n v="3"/>
  </r>
  <r>
    <d v="2024-12-30T09:16:00"/>
    <x v="4"/>
    <x v="5"/>
    <x v="1"/>
    <s v="Caramel Macchiato"/>
    <x v="1"/>
    <n v="4.59"/>
    <s v="Credit Card"/>
    <s v="Yes"/>
    <s v="Taylor"/>
    <x v="1"/>
    <n v="10"/>
    <s v="No Sugar"/>
    <n v="1"/>
  </r>
  <r>
    <d v="2024-12-28T10:30:00"/>
    <x v="6"/>
    <x v="1"/>
    <x v="1"/>
    <s v="Iced Latte"/>
    <x v="0"/>
    <n v="5.67"/>
    <s v="Mobile Pay"/>
    <s v="No"/>
    <s v="Taylor"/>
    <x v="1"/>
    <n v="8"/>
    <s v="Almond Milk"/>
    <n v="1"/>
  </r>
  <r>
    <d v="2024-12-16T14:32:00"/>
    <x v="4"/>
    <x v="9"/>
    <x v="1"/>
    <s v="Iced Latte"/>
    <x v="0"/>
    <n v="5.67"/>
    <s v="Mobile Pay"/>
    <s v="No"/>
    <s v="Alex"/>
    <x v="2"/>
    <n v="3"/>
    <s v="Decaf"/>
    <n v="5"/>
  </r>
  <r>
    <d v="2024-12-15T12:05:00"/>
    <x v="0"/>
    <x v="6"/>
    <x v="4"/>
    <s v="Americano"/>
    <x v="2"/>
    <n v="3.29"/>
    <s v="Mobile Pay"/>
    <s v="No"/>
    <s v="Alex"/>
    <x v="1"/>
    <n v="8"/>
    <s v="Whipped Cream"/>
    <n v="2"/>
  </r>
  <r>
    <d v="2024-12-28T16:12:00"/>
    <x v="6"/>
    <x v="7"/>
    <x v="3"/>
    <s v="Espresso"/>
    <x v="2"/>
    <n v="4.6399999999999997"/>
    <s v="Credit Card"/>
    <s v="Yes"/>
    <s v="Jordan"/>
    <x v="1"/>
    <n v="5"/>
    <s v="Oat Milk"/>
    <n v="3"/>
  </r>
  <r>
    <d v="2024-12-19T15:28:00"/>
    <x v="2"/>
    <x v="3"/>
    <x v="0"/>
    <s v="Cappuccino"/>
    <x v="1"/>
    <n v="4.5599999999999996"/>
    <s v="Credit Card"/>
    <s v="No"/>
    <s v="Maria"/>
    <x v="0"/>
    <n v="8"/>
    <s v="Whipped Cream"/>
    <n v="4"/>
  </r>
  <r>
    <d v="2024-12-25T17:08:00"/>
    <x v="3"/>
    <x v="0"/>
    <x v="4"/>
    <s v="Iced Latte"/>
    <x v="2"/>
    <n v="6.19"/>
    <s v="Mobile Pay"/>
    <s v="No"/>
    <s v="Jordan"/>
    <x v="0"/>
    <n v="9"/>
    <s v="Decaf"/>
    <n v="1"/>
  </r>
  <r>
    <d v="2024-12-30T17:44:00"/>
    <x v="4"/>
    <x v="0"/>
    <x v="3"/>
    <s v="Iced Latte"/>
    <x v="1"/>
    <n v="3.09"/>
    <s v="Mobile Pay"/>
    <s v="No"/>
    <s v="Alex"/>
    <x v="2"/>
    <n v="5"/>
    <s v="Extra Shot"/>
    <n v="4"/>
  </r>
  <r>
    <d v="2024-12-18T10:59:00"/>
    <x v="3"/>
    <x v="1"/>
    <x v="4"/>
    <s v="Flat White"/>
    <x v="2"/>
    <n v="6.72"/>
    <s v="Credit Card"/>
    <s v="No"/>
    <s v="Jamie"/>
    <x v="2"/>
    <n v="9"/>
    <s v="Double Espresso"/>
    <n v="1"/>
  </r>
  <r>
    <d v="2024-12-22T11:54:00"/>
    <x v="0"/>
    <x v="2"/>
    <x v="1"/>
    <s v="Americano"/>
    <x v="0"/>
    <n v="3.31"/>
    <s v="Credit Card"/>
    <s v="Yes"/>
    <s v="Jamie"/>
    <x v="2"/>
    <n v="5"/>
    <s v="Whipped Cream"/>
    <n v="4"/>
  </r>
  <r>
    <d v="2024-12-18T16:42:00"/>
    <x v="3"/>
    <x v="7"/>
    <x v="4"/>
    <s v="Mocha"/>
    <x v="1"/>
    <n v="4.9800000000000004"/>
    <s v="Mobile Pay"/>
    <s v="No"/>
    <s v="Jamie"/>
    <x v="2"/>
    <n v="5"/>
    <s v="Extra Shot"/>
    <n v="4"/>
  </r>
  <r>
    <d v="2024-12-16T16:18:00"/>
    <x v="4"/>
    <x v="7"/>
    <x v="4"/>
    <s v="Flat White"/>
    <x v="2"/>
    <n v="3.2"/>
    <s v="Credit Card"/>
    <s v="No"/>
    <s v="Alex"/>
    <x v="2"/>
    <n v="8"/>
    <s v="No Sugar"/>
    <n v="5"/>
  </r>
  <r>
    <d v="2024-12-15T09:27:00"/>
    <x v="0"/>
    <x v="5"/>
    <x v="4"/>
    <s v="Flat White"/>
    <x v="0"/>
    <n v="3.95"/>
    <s v="Credit Card"/>
    <s v="No"/>
    <s v="Alex"/>
    <x v="1"/>
    <n v="9"/>
    <s v="Double Espresso"/>
    <n v="1"/>
  </r>
  <r>
    <d v="2024-12-29T15:47:00"/>
    <x v="0"/>
    <x v="3"/>
    <x v="0"/>
    <s v="Americano"/>
    <x v="2"/>
    <n v="3.68"/>
    <s v="Credit Card"/>
    <s v="Yes"/>
    <s v="Alex"/>
    <x v="2"/>
    <n v="3"/>
    <s v="Decaf"/>
    <n v="5"/>
  </r>
  <r>
    <d v="2024-12-23T10:06:00"/>
    <x v="4"/>
    <x v="1"/>
    <x v="1"/>
    <s v="Flat White"/>
    <x v="2"/>
    <n v="6.72"/>
    <s v="Cash"/>
    <s v="Yes"/>
    <s v="Taylor"/>
    <x v="0"/>
    <n v="7"/>
    <s v="Oat Milk"/>
    <n v="4"/>
  </r>
  <r>
    <d v="2024-12-27T17:28:00"/>
    <x v="1"/>
    <x v="0"/>
    <x v="1"/>
    <s v="Caramel Macchiato"/>
    <x v="1"/>
    <n v="6.47"/>
    <s v="Credit Card"/>
    <s v="Yes"/>
    <s v="Alex"/>
    <x v="0"/>
    <n v="4"/>
    <s v="Double Espresso"/>
    <n v="3"/>
  </r>
  <r>
    <d v="2024-12-21T13:14:00"/>
    <x v="6"/>
    <x v="8"/>
    <x v="3"/>
    <s v="Caramel Macchiato"/>
    <x v="1"/>
    <n v="6.84"/>
    <s v="Credit Card"/>
    <s v="No"/>
    <s v="Jordan"/>
    <x v="0"/>
    <n v="10"/>
    <s v="Oat Milk"/>
    <n v="4"/>
  </r>
  <r>
    <d v="2024-12-21T09:29:00"/>
    <x v="6"/>
    <x v="5"/>
    <x v="0"/>
    <s v="Americano"/>
    <x v="0"/>
    <n v="4.6100000000000003"/>
    <s v="Cash"/>
    <s v="Yes"/>
    <s v="Jamie"/>
    <x v="0"/>
    <n v="4"/>
    <s v="Whipped Cream"/>
    <n v="1"/>
  </r>
  <r>
    <d v="2024-12-20T08:24:00"/>
    <x v="1"/>
    <x v="4"/>
    <x v="3"/>
    <s v="Mocha"/>
    <x v="0"/>
    <n v="5.64"/>
    <s v="Credit Card"/>
    <s v="Yes"/>
    <s v="Maria"/>
    <x v="0"/>
    <n v="7"/>
    <s v="No Sugar"/>
    <n v="2"/>
  </r>
  <r>
    <d v="2024-12-16T14:43:00"/>
    <x v="4"/>
    <x v="9"/>
    <x v="4"/>
    <s v="Iced Latte"/>
    <x v="1"/>
    <n v="5.16"/>
    <s v="Cash"/>
    <s v="Yes"/>
    <s v="Jordan"/>
    <x v="1"/>
    <n v="8"/>
    <s v="Double Espresso"/>
    <n v="2"/>
  </r>
  <r>
    <d v="2024-12-26T16:41:00"/>
    <x v="2"/>
    <x v="7"/>
    <x v="1"/>
    <s v="Iced Latte"/>
    <x v="2"/>
    <n v="3.55"/>
    <s v="Mobile Pay"/>
    <s v="No"/>
    <s v="Jamie"/>
    <x v="0"/>
    <n v="2"/>
    <s v="Double Espresso"/>
    <n v="5"/>
  </r>
  <r>
    <d v="2024-12-23T12:15:00"/>
    <x v="4"/>
    <x v="6"/>
    <x v="0"/>
    <s v="Cappuccino"/>
    <x v="2"/>
    <n v="5.17"/>
    <s v="Mobile Pay"/>
    <s v="Yes"/>
    <s v="Maria"/>
    <x v="2"/>
    <n v="2"/>
    <s v="Whipped Cream"/>
    <n v="3"/>
  </r>
  <r>
    <d v="2024-12-27T17:44:00"/>
    <x v="1"/>
    <x v="0"/>
    <x v="1"/>
    <s v="Americano"/>
    <x v="2"/>
    <n v="4.7300000000000004"/>
    <s v="Mobile Pay"/>
    <s v="No"/>
    <s v="Taylor"/>
    <x v="1"/>
    <n v="4"/>
    <s v="No Sugar"/>
    <n v="5"/>
  </r>
  <r>
    <d v="2024-12-20T17:32:00"/>
    <x v="1"/>
    <x v="0"/>
    <x v="3"/>
    <s v="Americano"/>
    <x v="0"/>
    <n v="5.59"/>
    <s v="Cash"/>
    <s v="No"/>
    <s v="Jamie"/>
    <x v="0"/>
    <n v="10"/>
    <s v="Double Espresso"/>
    <n v="4"/>
  </r>
  <r>
    <d v="2024-12-30T08:44:00"/>
    <x v="4"/>
    <x v="4"/>
    <x v="0"/>
    <s v="Iced Latte"/>
    <x v="1"/>
    <n v="6.69"/>
    <s v="Credit Card"/>
    <s v="No"/>
    <s v="Jamie"/>
    <x v="1"/>
    <n v="9"/>
    <s v="Extra Shot"/>
    <n v="5"/>
  </r>
  <r>
    <d v="2024-12-27T10:01:00"/>
    <x v="1"/>
    <x v="1"/>
    <x v="3"/>
    <s v="Espresso"/>
    <x v="1"/>
    <n v="4.5199999999999996"/>
    <s v="Credit Card"/>
    <s v="Yes"/>
    <s v="Jordan"/>
    <x v="0"/>
    <n v="9"/>
    <s v="Decaf"/>
    <n v="5"/>
  </r>
  <r>
    <d v="2024-12-23T14:34:00"/>
    <x v="4"/>
    <x v="9"/>
    <x v="1"/>
    <s v="Caramel Macchiato"/>
    <x v="2"/>
    <n v="5.3"/>
    <s v="Cash"/>
    <s v="No"/>
    <s v="Jordan"/>
    <x v="2"/>
    <n v="4"/>
    <s v="No Sugar"/>
    <n v="5"/>
  </r>
  <r>
    <d v="2024-12-24T15:47:00"/>
    <x v="5"/>
    <x v="3"/>
    <x v="2"/>
    <s v="Caramel Macchiato"/>
    <x v="2"/>
    <n v="5.13"/>
    <s v="Mobile Pay"/>
    <s v="Yes"/>
    <s v="Jamie"/>
    <x v="0"/>
    <n v="4"/>
    <s v="Oat Milk"/>
    <n v="2"/>
  </r>
  <r>
    <d v="2024-12-20T12:56:00"/>
    <x v="1"/>
    <x v="6"/>
    <x v="2"/>
    <s v="Americano"/>
    <x v="1"/>
    <n v="6.02"/>
    <s v="Cash"/>
    <s v="No"/>
    <s v="Jordan"/>
    <x v="0"/>
    <n v="7"/>
    <s v="Oat Milk"/>
    <n v="4"/>
  </r>
  <r>
    <d v="2024-12-24T08:43:00"/>
    <x v="5"/>
    <x v="4"/>
    <x v="2"/>
    <s v="Mocha"/>
    <x v="1"/>
    <n v="6.6"/>
    <s v="Credit Card"/>
    <s v="No"/>
    <s v="Chris"/>
    <x v="1"/>
    <n v="6"/>
    <s v="Extra Shot"/>
    <n v="5"/>
  </r>
  <r>
    <d v="2024-12-21T17:25:00"/>
    <x v="6"/>
    <x v="0"/>
    <x v="1"/>
    <s v="Mocha"/>
    <x v="1"/>
    <n v="6.31"/>
    <s v="Mobile Pay"/>
    <s v="No"/>
    <s v="Maria"/>
    <x v="0"/>
    <n v="5"/>
    <s v="Oat Milk"/>
    <n v="2"/>
  </r>
  <r>
    <d v="2024-12-25T17:54:00"/>
    <x v="3"/>
    <x v="0"/>
    <x v="4"/>
    <s v="Caramel Macchiato"/>
    <x v="1"/>
    <n v="6.32"/>
    <s v="Credit Card"/>
    <s v="Yes"/>
    <s v="Taylor"/>
    <x v="0"/>
    <n v="3"/>
    <s v="No Sugar"/>
    <n v="4"/>
  </r>
  <r>
    <d v="2024-12-17T09:43:00"/>
    <x v="5"/>
    <x v="5"/>
    <x v="4"/>
    <s v="Mocha"/>
    <x v="2"/>
    <n v="6.05"/>
    <s v="Mobile Pay"/>
    <s v="No"/>
    <s v="Maria"/>
    <x v="1"/>
    <n v="8"/>
    <s v="Extra Shot"/>
    <n v="5"/>
  </r>
  <r>
    <d v="2024-12-17T17:14:00"/>
    <x v="5"/>
    <x v="0"/>
    <x v="1"/>
    <s v="Flat White"/>
    <x v="2"/>
    <n v="5.43"/>
    <s v="Mobile Pay"/>
    <s v="No"/>
    <s v="Alex"/>
    <x v="2"/>
    <n v="10"/>
    <s v="Almond Milk"/>
    <n v="5"/>
  </r>
  <r>
    <d v="2024-12-26T13:23:00"/>
    <x v="2"/>
    <x v="8"/>
    <x v="2"/>
    <s v="Americano"/>
    <x v="1"/>
    <n v="5.08"/>
    <s v="Cash"/>
    <s v="No"/>
    <s v="Alex"/>
    <x v="0"/>
    <n v="7"/>
    <s v="Whipped Cream"/>
    <n v="4"/>
  </r>
  <r>
    <d v="2024-12-27T12:52:00"/>
    <x v="1"/>
    <x v="6"/>
    <x v="4"/>
    <s v="Mocha"/>
    <x v="0"/>
    <n v="3.78"/>
    <s v="Mobile Pay"/>
    <s v="Yes"/>
    <s v="Jordan"/>
    <x v="0"/>
    <n v="3"/>
    <s v="Whipped Cream"/>
    <n v="1"/>
  </r>
  <r>
    <d v="2024-12-29T17:30:00"/>
    <x v="0"/>
    <x v="0"/>
    <x v="1"/>
    <s v="Iced Latte"/>
    <x v="0"/>
    <n v="5.09"/>
    <s v="Mobile Pay"/>
    <s v="No"/>
    <s v="Taylor"/>
    <x v="2"/>
    <n v="6"/>
    <s v="Whipped Cream"/>
    <n v="1"/>
  </r>
  <r>
    <d v="2024-12-16T13:13:00"/>
    <x v="4"/>
    <x v="8"/>
    <x v="0"/>
    <s v="Flat White"/>
    <x v="0"/>
    <n v="4.3"/>
    <s v="Cash"/>
    <s v="Yes"/>
    <s v="Chris"/>
    <x v="1"/>
    <n v="5"/>
    <s v="Almond Milk"/>
    <n v="2"/>
  </r>
  <r>
    <d v="2024-12-26T13:39:00"/>
    <x v="2"/>
    <x v="8"/>
    <x v="1"/>
    <s v="Caramel Macchiato"/>
    <x v="1"/>
    <n v="4.9000000000000004"/>
    <s v="Mobile Pay"/>
    <s v="Yes"/>
    <s v="Maria"/>
    <x v="1"/>
    <n v="9"/>
    <s v="Whipped Cream"/>
    <n v="3"/>
  </r>
  <r>
    <d v="2024-12-15T17:17:00"/>
    <x v="0"/>
    <x v="0"/>
    <x v="1"/>
    <s v="Americano"/>
    <x v="2"/>
    <n v="6.21"/>
    <s v="Cash"/>
    <s v="Yes"/>
    <s v="Alex"/>
    <x v="1"/>
    <n v="4"/>
    <s v="Decaf"/>
    <n v="4"/>
  </r>
  <r>
    <d v="2024-12-24T09:44:00"/>
    <x v="5"/>
    <x v="5"/>
    <x v="3"/>
    <s v="Cappuccino"/>
    <x v="1"/>
    <n v="5.25"/>
    <s v="Mobile Pay"/>
    <s v="Yes"/>
    <s v="Jamie"/>
    <x v="2"/>
    <n v="6"/>
    <s v="No Sugar"/>
    <n v="2"/>
  </r>
  <r>
    <d v="2024-12-18T16:33:00"/>
    <x v="3"/>
    <x v="7"/>
    <x v="3"/>
    <s v="Caramel Macchiato"/>
    <x v="1"/>
    <n v="4.6100000000000003"/>
    <s v="Credit Card"/>
    <s v="No"/>
    <s v="Taylor"/>
    <x v="1"/>
    <n v="8"/>
    <s v="Almond Milk"/>
    <n v="3"/>
  </r>
  <r>
    <d v="2024-12-28T17:32:00"/>
    <x v="6"/>
    <x v="0"/>
    <x v="0"/>
    <s v="Caramel Macchiato"/>
    <x v="1"/>
    <n v="5.16"/>
    <s v="Cash"/>
    <s v="No"/>
    <s v="Maria"/>
    <x v="2"/>
    <n v="9"/>
    <s v="Oat Milk"/>
    <n v="3"/>
  </r>
  <r>
    <d v="2024-12-23T12:34:00"/>
    <x v="4"/>
    <x v="6"/>
    <x v="4"/>
    <s v="Americano"/>
    <x v="2"/>
    <n v="4.6900000000000004"/>
    <s v="Cash"/>
    <s v="No"/>
    <s v="Jordan"/>
    <x v="0"/>
    <n v="6"/>
    <s v="Extra Shot"/>
    <n v="5"/>
  </r>
  <r>
    <d v="2024-12-17T17:58:00"/>
    <x v="5"/>
    <x v="0"/>
    <x v="2"/>
    <s v="Iced Latte"/>
    <x v="2"/>
    <n v="4.71"/>
    <s v="Cash"/>
    <s v="Yes"/>
    <s v="Maria"/>
    <x v="2"/>
    <n v="2"/>
    <s v="Almond Milk"/>
    <n v="2"/>
  </r>
  <r>
    <d v="2024-12-27T13:40:00"/>
    <x v="1"/>
    <x v="8"/>
    <x v="1"/>
    <s v="Cappuccino"/>
    <x v="2"/>
    <n v="6.51"/>
    <s v="Credit Card"/>
    <s v="Yes"/>
    <s v="Maria"/>
    <x v="0"/>
    <n v="3"/>
    <s v="Whipped Cream"/>
    <n v="3"/>
  </r>
  <r>
    <d v="2024-12-28T09:13:00"/>
    <x v="6"/>
    <x v="5"/>
    <x v="2"/>
    <s v="Flat White"/>
    <x v="1"/>
    <n v="4.92"/>
    <s v="Mobile Pay"/>
    <s v="Yes"/>
    <s v="Jordan"/>
    <x v="0"/>
    <n v="8"/>
    <s v="Double Espresso"/>
    <n v="2"/>
  </r>
  <r>
    <d v="2024-12-25T12:19:00"/>
    <x v="3"/>
    <x v="6"/>
    <x v="4"/>
    <s v="Caramel Macchiato"/>
    <x v="2"/>
    <n v="5.0999999999999996"/>
    <s v="Cash"/>
    <s v="No"/>
    <s v="Taylor"/>
    <x v="0"/>
    <n v="9"/>
    <s v="Extra Shot"/>
    <n v="4"/>
  </r>
  <r>
    <d v="2024-12-30T11:27:00"/>
    <x v="4"/>
    <x v="2"/>
    <x v="0"/>
    <s v="Americano"/>
    <x v="1"/>
    <n v="5.88"/>
    <s v="Cash"/>
    <s v="No"/>
    <s v="Maria"/>
    <x v="0"/>
    <n v="2"/>
    <s v="Extra Shot"/>
    <n v="3"/>
  </r>
  <r>
    <d v="2024-12-28T10:58:00"/>
    <x v="6"/>
    <x v="1"/>
    <x v="4"/>
    <s v="Flat White"/>
    <x v="0"/>
    <n v="6.8"/>
    <s v="Credit Card"/>
    <s v="Yes"/>
    <s v="Maria"/>
    <x v="0"/>
    <n v="10"/>
    <s v="Whipped Cream"/>
    <n v="1"/>
  </r>
  <r>
    <d v="2024-12-26T11:53:00"/>
    <x v="2"/>
    <x v="2"/>
    <x v="2"/>
    <s v="Mocha"/>
    <x v="0"/>
    <n v="5.43"/>
    <s v="Mobile Pay"/>
    <s v="Yes"/>
    <s v="Jordan"/>
    <x v="1"/>
    <n v="3"/>
    <s v="Almond Milk"/>
    <n v="4"/>
  </r>
  <r>
    <d v="2024-12-26T09:33:00"/>
    <x v="2"/>
    <x v="5"/>
    <x v="1"/>
    <s v="Espresso"/>
    <x v="1"/>
    <n v="4.96"/>
    <s v="Credit Card"/>
    <s v="No"/>
    <s v="Chris"/>
    <x v="2"/>
    <n v="10"/>
    <s v="Extra Shot"/>
    <n v="4"/>
  </r>
  <r>
    <d v="2024-12-21T09:42:00"/>
    <x v="6"/>
    <x v="5"/>
    <x v="0"/>
    <s v="Mocha"/>
    <x v="0"/>
    <n v="6.6"/>
    <s v="Cash"/>
    <s v="No"/>
    <s v="Chris"/>
    <x v="1"/>
    <n v="7"/>
    <s v="Double Espresso"/>
    <n v="3"/>
  </r>
  <r>
    <d v="2024-12-22T14:09:00"/>
    <x v="0"/>
    <x v="9"/>
    <x v="3"/>
    <s v="Iced Latte"/>
    <x v="1"/>
    <n v="3.57"/>
    <s v="Credit Card"/>
    <s v="No"/>
    <s v="Jamie"/>
    <x v="0"/>
    <n v="10"/>
    <s v="Extra Shot"/>
    <n v="1"/>
  </r>
  <r>
    <d v="2024-12-21T16:55:00"/>
    <x v="6"/>
    <x v="7"/>
    <x v="1"/>
    <s v="Americano"/>
    <x v="1"/>
    <n v="6.84"/>
    <s v="Mobile Pay"/>
    <s v="No"/>
    <s v="Maria"/>
    <x v="2"/>
    <n v="9"/>
    <s v="Oat Milk"/>
    <n v="2"/>
  </r>
  <r>
    <d v="2024-12-18T11:59:00"/>
    <x v="3"/>
    <x v="2"/>
    <x v="3"/>
    <s v="Americano"/>
    <x v="2"/>
    <n v="6.87"/>
    <s v="Credit Card"/>
    <s v="No"/>
    <s v="Maria"/>
    <x v="2"/>
    <n v="4"/>
    <s v="Double Espresso"/>
    <n v="5"/>
  </r>
  <r>
    <d v="2024-12-29T11:47:00"/>
    <x v="0"/>
    <x v="2"/>
    <x v="0"/>
    <s v="Mocha"/>
    <x v="0"/>
    <n v="5.93"/>
    <s v="Cash"/>
    <s v="Yes"/>
    <s v="Jordan"/>
    <x v="1"/>
    <n v="5"/>
    <s v="Double Espresso"/>
    <n v="5"/>
  </r>
  <r>
    <d v="2024-12-17T10:20:00"/>
    <x v="5"/>
    <x v="1"/>
    <x v="4"/>
    <s v="Americano"/>
    <x v="0"/>
    <n v="6.16"/>
    <s v="Mobile Pay"/>
    <s v="Yes"/>
    <s v="Chris"/>
    <x v="0"/>
    <n v="6"/>
    <s v="No Sugar"/>
    <n v="4"/>
  </r>
  <r>
    <d v="2024-12-16T15:47:00"/>
    <x v="4"/>
    <x v="3"/>
    <x v="0"/>
    <s v="Mocha"/>
    <x v="0"/>
    <n v="6.23"/>
    <s v="Cash"/>
    <s v="Yes"/>
    <s v="Alex"/>
    <x v="0"/>
    <n v="7"/>
    <s v="No Sugar"/>
    <n v="3"/>
  </r>
  <r>
    <d v="2024-12-24T15:39:00"/>
    <x v="5"/>
    <x v="3"/>
    <x v="2"/>
    <s v="Mocha"/>
    <x v="1"/>
    <n v="5.41"/>
    <s v="Mobile Pay"/>
    <s v="No"/>
    <s v="Alex"/>
    <x v="2"/>
    <n v="4"/>
    <s v="Decaf"/>
    <n v="1"/>
  </r>
  <r>
    <d v="2024-12-17T13:15:00"/>
    <x v="5"/>
    <x v="8"/>
    <x v="3"/>
    <s v="Espresso"/>
    <x v="2"/>
    <n v="6.64"/>
    <s v="Mobile Pay"/>
    <s v="Yes"/>
    <s v="Maria"/>
    <x v="1"/>
    <n v="7"/>
    <s v="Extra Shot"/>
    <n v="5"/>
  </r>
  <r>
    <d v="2024-12-30T16:15:00"/>
    <x v="4"/>
    <x v="7"/>
    <x v="1"/>
    <s v="Mocha"/>
    <x v="0"/>
    <n v="6.25"/>
    <s v="Credit Card"/>
    <s v="Yes"/>
    <s v="Chris"/>
    <x v="1"/>
    <n v="2"/>
    <s v="Double Espresso"/>
    <n v="2"/>
  </r>
  <r>
    <d v="2024-12-17T08:16:00"/>
    <x v="5"/>
    <x v="4"/>
    <x v="3"/>
    <s v="Espresso"/>
    <x v="2"/>
    <n v="6.24"/>
    <s v="Mobile Pay"/>
    <s v="No"/>
    <s v="Taylor"/>
    <x v="0"/>
    <n v="10"/>
    <s v="Whipped Cream"/>
    <n v="5"/>
  </r>
  <r>
    <d v="2024-12-22T11:44:00"/>
    <x v="0"/>
    <x v="2"/>
    <x v="4"/>
    <s v="Americano"/>
    <x v="2"/>
    <n v="4.43"/>
    <s v="Credit Card"/>
    <s v="No"/>
    <s v="Alex"/>
    <x v="2"/>
    <n v="5"/>
    <s v="Almond Milk"/>
    <n v="3"/>
  </r>
  <r>
    <d v="2024-12-30T11:59:00"/>
    <x v="4"/>
    <x v="2"/>
    <x v="0"/>
    <s v="Americano"/>
    <x v="0"/>
    <n v="6.26"/>
    <s v="Mobile Pay"/>
    <s v="No"/>
    <s v="Alex"/>
    <x v="1"/>
    <n v="3"/>
    <s v="No Sugar"/>
    <n v="2"/>
  </r>
  <r>
    <d v="2024-12-30T17:57:00"/>
    <x v="4"/>
    <x v="0"/>
    <x v="2"/>
    <s v="Iced Latte"/>
    <x v="0"/>
    <n v="5.57"/>
    <s v="Credit Card"/>
    <s v="No"/>
    <s v="Jordan"/>
    <x v="2"/>
    <n v="3"/>
    <s v="No Sugar"/>
    <n v="2"/>
  </r>
  <r>
    <d v="2024-12-22T16:12:00"/>
    <x v="0"/>
    <x v="7"/>
    <x v="2"/>
    <s v="Cappuccino"/>
    <x v="0"/>
    <n v="6.65"/>
    <s v="Mobile Pay"/>
    <s v="No"/>
    <s v="Jamie"/>
    <x v="2"/>
    <n v="5"/>
    <s v="Oat Milk"/>
    <n v="5"/>
  </r>
  <r>
    <d v="2024-12-22T17:07:00"/>
    <x v="0"/>
    <x v="0"/>
    <x v="1"/>
    <s v="Espresso"/>
    <x v="0"/>
    <n v="5.53"/>
    <s v="Mobile Pay"/>
    <s v="Yes"/>
    <s v="Alex"/>
    <x v="2"/>
    <n v="4"/>
    <s v="Almond Milk"/>
    <n v="4"/>
  </r>
  <r>
    <d v="2024-12-21T10:03:00"/>
    <x v="6"/>
    <x v="1"/>
    <x v="2"/>
    <s v="Cappuccino"/>
    <x v="2"/>
    <n v="5.69"/>
    <s v="Credit Card"/>
    <s v="Yes"/>
    <s v="Jamie"/>
    <x v="1"/>
    <n v="3"/>
    <s v="Extra Shot"/>
    <n v="2"/>
  </r>
  <r>
    <d v="2024-12-15T17:46:00"/>
    <x v="0"/>
    <x v="0"/>
    <x v="2"/>
    <s v="Espresso"/>
    <x v="0"/>
    <n v="5.89"/>
    <s v="Mobile Pay"/>
    <s v="No"/>
    <s v="Maria"/>
    <x v="2"/>
    <n v="5"/>
    <s v="Almond Milk"/>
    <n v="3"/>
  </r>
  <r>
    <d v="2024-12-24T14:24:00"/>
    <x v="5"/>
    <x v="9"/>
    <x v="4"/>
    <s v="Mocha"/>
    <x v="2"/>
    <n v="3.05"/>
    <s v="Credit Card"/>
    <s v="No"/>
    <s v="Jordan"/>
    <x v="0"/>
    <n v="6"/>
    <s v="Whipped Cream"/>
    <n v="5"/>
  </r>
  <r>
    <d v="2024-12-16T12:11:00"/>
    <x v="4"/>
    <x v="6"/>
    <x v="2"/>
    <s v="Iced Latte"/>
    <x v="1"/>
    <n v="3.09"/>
    <s v="Mobile Pay"/>
    <s v="No"/>
    <s v="Jordan"/>
    <x v="0"/>
    <n v="4"/>
    <s v="No Sugar"/>
    <n v="1"/>
  </r>
  <r>
    <d v="2024-12-24T13:08:00"/>
    <x v="5"/>
    <x v="8"/>
    <x v="1"/>
    <s v="Cappuccino"/>
    <x v="1"/>
    <n v="4.5"/>
    <s v="Credit Card"/>
    <s v="Yes"/>
    <s v="Jordan"/>
    <x v="1"/>
    <n v="7"/>
    <s v="Oat Milk"/>
    <n v="4"/>
  </r>
  <r>
    <d v="2024-12-28T09:51:00"/>
    <x v="6"/>
    <x v="5"/>
    <x v="2"/>
    <s v="Caramel Macchiato"/>
    <x v="0"/>
    <n v="5.86"/>
    <s v="Mobile Pay"/>
    <s v="No"/>
    <s v="Maria"/>
    <x v="0"/>
    <n v="9"/>
    <s v="Whipped Cream"/>
    <n v="1"/>
  </r>
  <r>
    <d v="2024-12-27T11:29:00"/>
    <x v="1"/>
    <x v="2"/>
    <x v="2"/>
    <s v="Mocha"/>
    <x v="1"/>
    <n v="3.76"/>
    <s v="Cash"/>
    <s v="No"/>
    <s v="Taylor"/>
    <x v="1"/>
    <n v="8"/>
    <s v="No Sugar"/>
    <n v="2"/>
  </r>
  <r>
    <d v="2024-12-18T08:16:00"/>
    <x v="3"/>
    <x v="4"/>
    <x v="2"/>
    <s v="Americano"/>
    <x v="0"/>
    <n v="3.1"/>
    <s v="Cash"/>
    <s v="Yes"/>
    <s v="Jamie"/>
    <x v="2"/>
    <n v="7"/>
    <s v="Double Espresso"/>
    <n v="2"/>
  </r>
  <r>
    <d v="2024-12-22T16:31:00"/>
    <x v="0"/>
    <x v="7"/>
    <x v="4"/>
    <s v="Iced Latte"/>
    <x v="0"/>
    <n v="5.4"/>
    <s v="Credit Card"/>
    <s v="No"/>
    <s v="Jordan"/>
    <x v="0"/>
    <n v="3"/>
    <s v="Decaf"/>
    <n v="4"/>
  </r>
  <r>
    <d v="2024-12-28T08:26:00"/>
    <x v="6"/>
    <x v="4"/>
    <x v="1"/>
    <s v="Mocha"/>
    <x v="0"/>
    <n v="6.44"/>
    <s v="Mobile Pay"/>
    <s v="Yes"/>
    <s v="Chris"/>
    <x v="1"/>
    <n v="6"/>
    <s v="Whipped Cream"/>
    <n v="2"/>
  </r>
  <r>
    <d v="2024-12-28T08:14:00"/>
    <x v="6"/>
    <x v="4"/>
    <x v="4"/>
    <s v="Iced Latte"/>
    <x v="0"/>
    <n v="3.23"/>
    <s v="Credit Card"/>
    <s v="No"/>
    <s v="Jamie"/>
    <x v="1"/>
    <n v="9"/>
    <s v="No Sugar"/>
    <n v="4"/>
  </r>
  <r>
    <d v="2024-12-29T12:39:00"/>
    <x v="0"/>
    <x v="6"/>
    <x v="2"/>
    <s v="Flat White"/>
    <x v="1"/>
    <n v="5.36"/>
    <s v="Cash"/>
    <s v="No"/>
    <s v="Chris"/>
    <x v="1"/>
    <n v="4"/>
    <s v="Extra Shot"/>
    <n v="3"/>
  </r>
  <r>
    <d v="2024-12-22T09:08:00"/>
    <x v="0"/>
    <x v="5"/>
    <x v="4"/>
    <s v="Espresso"/>
    <x v="1"/>
    <n v="3.01"/>
    <s v="Credit Card"/>
    <s v="Yes"/>
    <s v="Alex"/>
    <x v="0"/>
    <n v="3"/>
    <s v="Almond Milk"/>
    <n v="2"/>
  </r>
  <r>
    <d v="2024-12-15T14:35:00"/>
    <x v="0"/>
    <x v="9"/>
    <x v="1"/>
    <s v="Iced Latte"/>
    <x v="1"/>
    <n v="4.59"/>
    <s v="Credit Card"/>
    <s v="No"/>
    <s v="Maria"/>
    <x v="1"/>
    <n v="10"/>
    <s v="Almond Milk"/>
    <n v="5"/>
  </r>
  <r>
    <d v="2024-12-15T09:51:00"/>
    <x v="0"/>
    <x v="5"/>
    <x v="4"/>
    <s v="Espresso"/>
    <x v="0"/>
    <n v="3.59"/>
    <s v="Credit Card"/>
    <s v="Yes"/>
    <s v="Chris"/>
    <x v="0"/>
    <n v="2"/>
    <s v="Decaf"/>
    <n v="1"/>
  </r>
  <r>
    <d v="2024-12-18T08:26:00"/>
    <x v="3"/>
    <x v="4"/>
    <x v="0"/>
    <s v="Iced Latte"/>
    <x v="0"/>
    <n v="3.22"/>
    <s v="Mobile Pay"/>
    <s v="Yes"/>
    <s v="Chris"/>
    <x v="2"/>
    <n v="2"/>
    <s v="Whipped Cream"/>
    <n v="3"/>
  </r>
  <r>
    <d v="2024-12-20T16:17:00"/>
    <x v="1"/>
    <x v="7"/>
    <x v="0"/>
    <s v="Flat White"/>
    <x v="0"/>
    <n v="6.2"/>
    <s v="Credit Card"/>
    <s v="Yes"/>
    <s v="Jordan"/>
    <x v="2"/>
    <n v="2"/>
    <s v="Almond Milk"/>
    <n v="5"/>
  </r>
  <r>
    <d v="2024-12-21T13:34:00"/>
    <x v="6"/>
    <x v="8"/>
    <x v="3"/>
    <s v="Americano"/>
    <x v="1"/>
    <n v="4.79"/>
    <s v="Mobile Pay"/>
    <s v="No"/>
    <s v="Taylor"/>
    <x v="1"/>
    <n v="9"/>
    <s v="Almond Milk"/>
    <n v="2"/>
  </r>
  <r>
    <d v="2024-12-16T08:21:00"/>
    <x v="4"/>
    <x v="4"/>
    <x v="1"/>
    <s v="Americano"/>
    <x v="0"/>
    <n v="5.43"/>
    <s v="Credit Card"/>
    <s v="No"/>
    <s v="Chris"/>
    <x v="1"/>
    <n v="8"/>
    <s v="Decaf"/>
    <n v="2"/>
  </r>
  <r>
    <d v="2024-12-16T17:04:00"/>
    <x v="4"/>
    <x v="0"/>
    <x v="3"/>
    <s v="Mocha"/>
    <x v="0"/>
    <n v="5.8"/>
    <s v="Cash"/>
    <s v="Yes"/>
    <s v="Alex"/>
    <x v="2"/>
    <n v="6"/>
    <s v="Decaf"/>
    <n v="4"/>
  </r>
  <r>
    <d v="2024-12-21T12:21:00"/>
    <x v="6"/>
    <x v="6"/>
    <x v="3"/>
    <s v="Iced Latte"/>
    <x v="0"/>
    <n v="6.18"/>
    <s v="Credit Card"/>
    <s v="No"/>
    <s v="Taylor"/>
    <x v="1"/>
    <n v="9"/>
    <s v="Almond Milk"/>
    <n v="3"/>
  </r>
  <r>
    <d v="2024-12-15T12:37:00"/>
    <x v="0"/>
    <x v="6"/>
    <x v="1"/>
    <s v="Cappuccino"/>
    <x v="2"/>
    <n v="3.27"/>
    <s v="Mobile Pay"/>
    <s v="No"/>
    <s v="Taylor"/>
    <x v="2"/>
    <n v="7"/>
    <s v="Extra Shot"/>
    <n v="1"/>
  </r>
  <r>
    <d v="2024-12-20T10:02:00"/>
    <x v="1"/>
    <x v="1"/>
    <x v="4"/>
    <s v="Cappuccino"/>
    <x v="2"/>
    <n v="5.01"/>
    <s v="Mobile Pay"/>
    <s v="No"/>
    <s v="Jordan"/>
    <x v="0"/>
    <n v="9"/>
    <s v="Decaf"/>
    <n v="5"/>
  </r>
  <r>
    <d v="2024-12-23T15:40:00"/>
    <x v="4"/>
    <x v="3"/>
    <x v="1"/>
    <s v="Americano"/>
    <x v="0"/>
    <n v="3.79"/>
    <s v="Mobile Pay"/>
    <s v="No"/>
    <s v="Jordan"/>
    <x v="2"/>
    <n v="8"/>
    <s v="Decaf"/>
    <n v="5"/>
  </r>
  <r>
    <d v="2024-12-23T12:06:00"/>
    <x v="4"/>
    <x v="6"/>
    <x v="0"/>
    <s v="Espresso"/>
    <x v="0"/>
    <n v="3.59"/>
    <s v="Cash"/>
    <s v="No"/>
    <s v="Alex"/>
    <x v="1"/>
    <n v="9"/>
    <s v="Double Espresso"/>
    <n v="3"/>
  </r>
  <r>
    <d v="2024-12-18T10:48:00"/>
    <x v="3"/>
    <x v="1"/>
    <x v="4"/>
    <s v="Espresso"/>
    <x v="0"/>
    <n v="3.84"/>
    <s v="Mobile Pay"/>
    <s v="No"/>
    <s v="Taylor"/>
    <x v="0"/>
    <n v="3"/>
    <s v="Double Espresso"/>
    <n v="4"/>
  </r>
  <r>
    <d v="2024-12-27T09:45:00"/>
    <x v="1"/>
    <x v="5"/>
    <x v="4"/>
    <s v="Mocha"/>
    <x v="1"/>
    <n v="6.39"/>
    <s v="Mobile Pay"/>
    <s v="Yes"/>
    <s v="Alex"/>
    <x v="2"/>
    <n v="9"/>
    <s v="Almond Milk"/>
    <n v="5"/>
  </r>
  <r>
    <d v="2024-12-22T16:54:00"/>
    <x v="0"/>
    <x v="7"/>
    <x v="1"/>
    <s v="Iced Latte"/>
    <x v="0"/>
    <n v="4.6399999999999997"/>
    <s v="Credit Card"/>
    <s v="Yes"/>
    <s v="Jordan"/>
    <x v="0"/>
    <n v="6"/>
    <s v="Almond Milk"/>
    <n v="5"/>
  </r>
  <r>
    <d v="2024-12-30T09:15:00"/>
    <x v="4"/>
    <x v="5"/>
    <x v="4"/>
    <s v="Americano"/>
    <x v="2"/>
    <n v="6"/>
    <s v="Mobile Pay"/>
    <s v="No"/>
    <s v="Maria"/>
    <x v="2"/>
    <n v="3"/>
    <s v="Decaf"/>
    <n v="1"/>
  </r>
  <r>
    <d v="2024-12-26T16:32:00"/>
    <x v="2"/>
    <x v="7"/>
    <x v="3"/>
    <s v="Flat White"/>
    <x v="2"/>
    <n v="5.03"/>
    <s v="Credit Card"/>
    <s v="No"/>
    <s v="Chris"/>
    <x v="1"/>
    <n v="10"/>
    <s v="Extra Shot"/>
    <n v="2"/>
  </r>
  <r>
    <d v="2024-12-27T15:56:00"/>
    <x v="1"/>
    <x v="3"/>
    <x v="4"/>
    <s v="Cappuccino"/>
    <x v="2"/>
    <n v="5.95"/>
    <s v="Credit Card"/>
    <s v="No"/>
    <s v="Taylor"/>
    <x v="1"/>
    <n v="9"/>
    <s v="Almond Milk"/>
    <n v="5"/>
  </r>
  <r>
    <d v="2024-12-17T08:16:00"/>
    <x v="5"/>
    <x v="4"/>
    <x v="3"/>
    <s v="Iced Latte"/>
    <x v="1"/>
    <n v="4.9000000000000004"/>
    <s v="Cash"/>
    <s v="Yes"/>
    <s v="Maria"/>
    <x v="2"/>
    <n v="8"/>
    <s v="Double Espresso"/>
    <n v="1"/>
  </r>
  <r>
    <d v="2024-12-19T14:05:00"/>
    <x v="2"/>
    <x v="9"/>
    <x v="2"/>
    <s v="Mocha"/>
    <x v="2"/>
    <n v="6.56"/>
    <s v="Mobile Pay"/>
    <s v="No"/>
    <s v="Maria"/>
    <x v="0"/>
    <n v="8"/>
    <s v="Double Espresso"/>
    <n v="5"/>
  </r>
  <r>
    <d v="2024-12-17T14:37:00"/>
    <x v="5"/>
    <x v="9"/>
    <x v="0"/>
    <s v="Americano"/>
    <x v="2"/>
    <n v="3.2"/>
    <s v="Credit Card"/>
    <s v="No"/>
    <s v="Maria"/>
    <x v="0"/>
    <n v="3"/>
    <s v="No Sugar"/>
    <n v="1"/>
  </r>
  <r>
    <d v="2024-12-27T14:07:00"/>
    <x v="1"/>
    <x v="9"/>
    <x v="4"/>
    <s v="Espresso"/>
    <x v="0"/>
    <n v="4.9800000000000004"/>
    <s v="Mobile Pay"/>
    <s v="Yes"/>
    <s v="Maria"/>
    <x v="1"/>
    <n v="6"/>
    <s v="Oat Milk"/>
    <n v="5"/>
  </r>
  <r>
    <d v="2024-12-23T13:46:00"/>
    <x v="4"/>
    <x v="8"/>
    <x v="0"/>
    <s v="Flat White"/>
    <x v="0"/>
    <n v="6.12"/>
    <s v="Cash"/>
    <s v="No"/>
    <s v="Maria"/>
    <x v="1"/>
    <n v="2"/>
    <s v="Double Espresso"/>
    <n v="4"/>
  </r>
  <r>
    <d v="2024-12-26T12:53:00"/>
    <x v="2"/>
    <x v="6"/>
    <x v="3"/>
    <s v="Espresso"/>
    <x v="1"/>
    <n v="5.19"/>
    <s v="Mobile Pay"/>
    <s v="No"/>
    <s v="Taylor"/>
    <x v="1"/>
    <n v="2"/>
    <s v="No Sugar"/>
    <n v="4"/>
  </r>
  <r>
    <d v="2024-12-23T10:04:00"/>
    <x v="4"/>
    <x v="1"/>
    <x v="0"/>
    <s v="Iced Latte"/>
    <x v="0"/>
    <n v="5.24"/>
    <s v="Credit Card"/>
    <s v="No"/>
    <s v="Maria"/>
    <x v="2"/>
    <n v="7"/>
    <s v="Double Espresso"/>
    <n v="2"/>
  </r>
  <r>
    <d v="2024-12-28T14:17:00"/>
    <x v="6"/>
    <x v="9"/>
    <x v="3"/>
    <s v="Cappuccino"/>
    <x v="0"/>
    <n v="3"/>
    <s v="Mobile Pay"/>
    <s v="Yes"/>
    <s v="Chris"/>
    <x v="0"/>
    <n v="8"/>
    <s v="Double Espresso"/>
    <n v="5"/>
  </r>
  <r>
    <d v="2024-12-18T08:56:00"/>
    <x v="3"/>
    <x v="4"/>
    <x v="0"/>
    <s v="Mocha"/>
    <x v="1"/>
    <n v="4.58"/>
    <s v="Credit Card"/>
    <s v="No"/>
    <s v="Taylor"/>
    <x v="0"/>
    <n v="3"/>
    <s v="Decaf"/>
    <n v="1"/>
  </r>
  <r>
    <d v="2024-12-24T09:05:00"/>
    <x v="5"/>
    <x v="5"/>
    <x v="4"/>
    <s v="Iced Latte"/>
    <x v="0"/>
    <n v="6.99"/>
    <s v="Credit Card"/>
    <s v="Yes"/>
    <s v="Chris"/>
    <x v="0"/>
    <n v="4"/>
    <s v="Whipped Cream"/>
    <n v="2"/>
  </r>
  <r>
    <d v="2024-12-26T09:14:00"/>
    <x v="2"/>
    <x v="5"/>
    <x v="1"/>
    <s v="Espresso"/>
    <x v="2"/>
    <n v="4.63"/>
    <s v="Credit Card"/>
    <s v="No"/>
    <s v="Maria"/>
    <x v="2"/>
    <n v="2"/>
    <s v="No Sugar"/>
    <n v="3"/>
  </r>
  <r>
    <d v="2024-12-23T09:25:00"/>
    <x v="4"/>
    <x v="5"/>
    <x v="4"/>
    <s v="Caramel Macchiato"/>
    <x v="2"/>
    <n v="3.09"/>
    <s v="Credit Card"/>
    <s v="No"/>
    <s v="Chris"/>
    <x v="1"/>
    <n v="9"/>
    <s v="Extra Shot"/>
    <n v="3"/>
  </r>
  <r>
    <d v="2024-12-16T09:27:00"/>
    <x v="4"/>
    <x v="5"/>
    <x v="4"/>
    <s v="Americano"/>
    <x v="0"/>
    <n v="6.49"/>
    <s v="Mobile Pay"/>
    <s v="No"/>
    <s v="Chris"/>
    <x v="2"/>
    <n v="8"/>
    <s v="Decaf"/>
    <n v="1"/>
  </r>
  <r>
    <d v="2024-12-22T15:57:00"/>
    <x v="0"/>
    <x v="3"/>
    <x v="2"/>
    <s v="Caramel Macchiato"/>
    <x v="2"/>
    <n v="3.51"/>
    <s v="Cash"/>
    <s v="Yes"/>
    <s v="Taylor"/>
    <x v="0"/>
    <n v="2"/>
    <s v="Whipped Cream"/>
    <n v="4"/>
  </r>
  <r>
    <d v="2024-12-22T16:09:00"/>
    <x v="0"/>
    <x v="7"/>
    <x v="2"/>
    <s v="Flat White"/>
    <x v="0"/>
    <n v="4.7699999999999996"/>
    <s v="Cash"/>
    <s v="Yes"/>
    <s v="Maria"/>
    <x v="1"/>
    <n v="4"/>
    <s v="Decaf"/>
    <n v="4"/>
  </r>
  <r>
    <d v="2024-12-30T16:27:00"/>
    <x v="4"/>
    <x v="7"/>
    <x v="3"/>
    <s v="Americano"/>
    <x v="2"/>
    <n v="5.47"/>
    <s v="Credit Card"/>
    <s v="No"/>
    <s v="Jordan"/>
    <x v="0"/>
    <n v="10"/>
    <s v="Decaf"/>
    <n v="3"/>
  </r>
  <r>
    <d v="2024-12-29T14:36:00"/>
    <x v="0"/>
    <x v="9"/>
    <x v="4"/>
    <s v="Americano"/>
    <x v="0"/>
    <n v="4.3099999999999996"/>
    <s v="Mobile Pay"/>
    <s v="No"/>
    <s v="Chris"/>
    <x v="0"/>
    <n v="2"/>
    <s v="Almond Milk"/>
    <n v="1"/>
  </r>
  <r>
    <d v="2024-12-24T17:43:00"/>
    <x v="5"/>
    <x v="0"/>
    <x v="1"/>
    <s v="Iced Latte"/>
    <x v="2"/>
    <n v="6.12"/>
    <s v="Cash"/>
    <s v="Yes"/>
    <s v="Jordan"/>
    <x v="1"/>
    <n v="2"/>
    <s v="No Sugar"/>
    <n v="1"/>
  </r>
  <r>
    <d v="2024-12-16T09:27:00"/>
    <x v="4"/>
    <x v="5"/>
    <x v="2"/>
    <s v="Mocha"/>
    <x v="2"/>
    <n v="5.15"/>
    <s v="Mobile Pay"/>
    <s v="No"/>
    <s v="Maria"/>
    <x v="1"/>
    <n v="7"/>
    <s v="Extra Shot"/>
    <n v="4"/>
  </r>
  <r>
    <d v="2024-12-30T10:06:00"/>
    <x v="4"/>
    <x v="1"/>
    <x v="3"/>
    <s v="Cappuccino"/>
    <x v="1"/>
    <n v="4.3099999999999996"/>
    <s v="Mobile Pay"/>
    <s v="Yes"/>
    <s v="Jamie"/>
    <x v="1"/>
    <n v="2"/>
    <s v="Almond Milk"/>
    <n v="1"/>
  </r>
  <r>
    <d v="2024-12-24T17:19:00"/>
    <x v="5"/>
    <x v="0"/>
    <x v="1"/>
    <s v="Flat White"/>
    <x v="2"/>
    <n v="6.89"/>
    <s v="Cash"/>
    <s v="Yes"/>
    <s v="Alex"/>
    <x v="1"/>
    <n v="8"/>
    <s v="Decaf"/>
    <n v="3"/>
  </r>
  <r>
    <d v="2024-12-27T16:39:00"/>
    <x v="1"/>
    <x v="7"/>
    <x v="0"/>
    <s v="Espresso"/>
    <x v="1"/>
    <n v="4.6399999999999997"/>
    <s v="Cash"/>
    <s v="No"/>
    <s v="Chris"/>
    <x v="2"/>
    <n v="2"/>
    <s v="Whipped Cream"/>
    <n v="3"/>
  </r>
  <r>
    <d v="2024-12-20T13:31:00"/>
    <x v="1"/>
    <x v="8"/>
    <x v="0"/>
    <s v="Flat White"/>
    <x v="2"/>
    <n v="6.57"/>
    <s v="Mobile Pay"/>
    <s v="No"/>
    <s v="Chris"/>
    <x v="1"/>
    <n v="5"/>
    <s v="Extra Shot"/>
    <n v="5"/>
  </r>
  <r>
    <d v="2024-12-27T08:27:00"/>
    <x v="1"/>
    <x v="4"/>
    <x v="1"/>
    <s v="Mocha"/>
    <x v="1"/>
    <n v="4.03"/>
    <s v="Cash"/>
    <s v="No"/>
    <s v="Maria"/>
    <x v="0"/>
    <n v="4"/>
    <s v="Whipped Cream"/>
    <n v="4"/>
  </r>
  <r>
    <d v="2024-12-20T12:03:00"/>
    <x v="1"/>
    <x v="6"/>
    <x v="2"/>
    <s v="Espresso"/>
    <x v="2"/>
    <n v="4.34"/>
    <s v="Mobile Pay"/>
    <s v="No"/>
    <s v="Maria"/>
    <x v="2"/>
    <n v="2"/>
    <s v="Oat Milk"/>
    <n v="4"/>
  </r>
  <r>
    <d v="2024-12-17T10:07:00"/>
    <x v="5"/>
    <x v="1"/>
    <x v="1"/>
    <s v="Mocha"/>
    <x v="1"/>
    <n v="3.72"/>
    <s v="Cash"/>
    <s v="No"/>
    <s v="Jamie"/>
    <x v="0"/>
    <n v="9"/>
    <s v="No Sugar"/>
    <n v="4"/>
  </r>
  <r>
    <d v="2024-12-17T13:39:00"/>
    <x v="5"/>
    <x v="8"/>
    <x v="2"/>
    <s v="Espresso"/>
    <x v="0"/>
    <n v="3.41"/>
    <s v="Credit Card"/>
    <s v="No"/>
    <s v="Jordan"/>
    <x v="2"/>
    <n v="3"/>
    <s v="No Sugar"/>
    <n v="5"/>
  </r>
  <r>
    <d v="2024-12-28T12:34:00"/>
    <x v="6"/>
    <x v="6"/>
    <x v="3"/>
    <s v="Americano"/>
    <x v="1"/>
    <n v="6.97"/>
    <s v="Credit Card"/>
    <s v="Yes"/>
    <s v="Alex"/>
    <x v="1"/>
    <n v="10"/>
    <s v="Decaf"/>
    <n v="4"/>
  </r>
  <r>
    <d v="2024-12-26T16:08:00"/>
    <x v="2"/>
    <x v="7"/>
    <x v="1"/>
    <s v="Caramel Macchiato"/>
    <x v="0"/>
    <n v="3.69"/>
    <s v="Mobile Pay"/>
    <s v="No"/>
    <s v="Jamie"/>
    <x v="2"/>
    <n v="6"/>
    <s v="Decaf"/>
    <n v="2"/>
  </r>
  <r>
    <d v="2024-12-30T14:50:00"/>
    <x v="4"/>
    <x v="9"/>
    <x v="4"/>
    <s v="Caramel Macchiato"/>
    <x v="0"/>
    <n v="5.55"/>
    <s v="Cash"/>
    <s v="Yes"/>
    <s v="Maria"/>
    <x v="0"/>
    <n v="3"/>
    <s v="Extra Shot"/>
    <n v="1"/>
  </r>
  <r>
    <d v="2024-12-18T12:14:00"/>
    <x v="3"/>
    <x v="6"/>
    <x v="0"/>
    <s v="Flat White"/>
    <x v="0"/>
    <n v="4.72"/>
    <s v="Mobile Pay"/>
    <s v="No"/>
    <s v="Taylor"/>
    <x v="2"/>
    <n v="9"/>
    <s v="Double Espresso"/>
    <n v="3"/>
  </r>
  <r>
    <d v="2024-12-30T10:23:00"/>
    <x v="4"/>
    <x v="1"/>
    <x v="4"/>
    <s v="Cappuccino"/>
    <x v="0"/>
    <n v="4.24"/>
    <s v="Credit Card"/>
    <s v="Yes"/>
    <s v="Taylor"/>
    <x v="1"/>
    <n v="6"/>
    <s v="No Sugar"/>
    <n v="3"/>
  </r>
  <r>
    <d v="2024-12-15T14:16:00"/>
    <x v="0"/>
    <x v="9"/>
    <x v="4"/>
    <s v="Americano"/>
    <x v="1"/>
    <n v="4.1399999999999997"/>
    <s v="Cash"/>
    <s v="No"/>
    <s v="Jordan"/>
    <x v="2"/>
    <n v="5"/>
    <s v="Whipped Cream"/>
    <n v="1"/>
  </r>
  <r>
    <d v="2024-12-16T11:09:00"/>
    <x v="4"/>
    <x v="2"/>
    <x v="0"/>
    <s v="Flat White"/>
    <x v="2"/>
    <n v="5.46"/>
    <s v="Mobile Pay"/>
    <s v="No"/>
    <s v="Jordan"/>
    <x v="0"/>
    <n v="3"/>
    <s v="Decaf"/>
    <n v="4"/>
  </r>
  <r>
    <d v="2024-12-29T14:48:00"/>
    <x v="0"/>
    <x v="9"/>
    <x v="1"/>
    <s v="Mocha"/>
    <x v="2"/>
    <n v="4.17"/>
    <s v="Mobile Pay"/>
    <s v="Yes"/>
    <s v="Jamie"/>
    <x v="2"/>
    <n v="2"/>
    <s v="Extra Shot"/>
    <n v="5"/>
  </r>
  <r>
    <d v="2024-12-23T10:52:00"/>
    <x v="4"/>
    <x v="1"/>
    <x v="2"/>
    <s v="Espresso"/>
    <x v="1"/>
    <n v="5.86"/>
    <s v="Mobile Pay"/>
    <s v="Yes"/>
    <s v="Alex"/>
    <x v="0"/>
    <n v="8"/>
    <s v="Extra Shot"/>
    <n v="1"/>
  </r>
  <r>
    <d v="2024-12-19T11:02:00"/>
    <x v="2"/>
    <x v="2"/>
    <x v="0"/>
    <s v="Cappuccino"/>
    <x v="0"/>
    <n v="4.3"/>
    <s v="Mobile Pay"/>
    <s v="Yes"/>
    <s v="Chris"/>
    <x v="0"/>
    <n v="5"/>
    <s v="No Sugar"/>
    <n v="2"/>
  </r>
  <r>
    <d v="2024-12-29T08:02:00"/>
    <x v="0"/>
    <x v="4"/>
    <x v="2"/>
    <s v="Cappuccino"/>
    <x v="0"/>
    <n v="5.86"/>
    <s v="Cash"/>
    <s v="No"/>
    <s v="Jamie"/>
    <x v="0"/>
    <n v="6"/>
    <s v="Double Espresso"/>
    <n v="1"/>
  </r>
  <r>
    <d v="2024-12-28T13:11:00"/>
    <x v="6"/>
    <x v="8"/>
    <x v="4"/>
    <s v="Flat White"/>
    <x v="1"/>
    <n v="6.67"/>
    <s v="Cash"/>
    <s v="No"/>
    <s v="Chris"/>
    <x v="1"/>
    <n v="2"/>
    <s v="Whipped Cream"/>
    <n v="5"/>
  </r>
  <r>
    <d v="2024-12-18T16:56:00"/>
    <x v="3"/>
    <x v="7"/>
    <x v="4"/>
    <s v="Americano"/>
    <x v="0"/>
    <n v="4.9000000000000004"/>
    <s v="Mobile Pay"/>
    <s v="Yes"/>
    <s v="Jamie"/>
    <x v="0"/>
    <n v="10"/>
    <s v="Almond Milk"/>
    <n v="1"/>
  </r>
  <r>
    <d v="2024-12-25T13:15:00"/>
    <x v="3"/>
    <x v="8"/>
    <x v="3"/>
    <s v="Iced Latte"/>
    <x v="0"/>
    <n v="5.15"/>
    <s v="Mobile Pay"/>
    <s v="No"/>
    <s v="Taylor"/>
    <x v="0"/>
    <n v="8"/>
    <s v="Whipped Cream"/>
    <n v="5"/>
  </r>
  <r>
    <d v="2024-12-24T14:37:00"/>
    <x v="5"/>
    <x v="9"/>
    <x v="3"/>
    <s v="Cappuccino"/>
    <x v="0"/>
    <n v="6.54"/>
    <s v="Mobile Pay"/>
    <s v="Yes"/>
    <s v="Chris"/>
    <x v="1"/>
    <n v="9"/>
    <s v="Double Espresso"/>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12-29T17:48:00"/>
    <x v="0"/>
    <x v="0"/>
    <x v="0"/>
    <x v="0"/>
    <x v="0"/>
    <n v="4.6399999999999997"/>
    <s v="Cash"/>
    <s v="No"/>
    <s v="Maria"/>
    <x v="0"/>
    <n v="9"/>
    <s v="Oat Milk"/>
    <x v="0"/>
  </r>
  <r>
    <d v="2024-12-27T10:12:00"/>
    <x v="1"/>
    <x v="1"/>
    <x v="1"/>
    <x v="1"/>
    <x v="1"/>
    <n v="4.16"/>
    <s v="Cash"/>
    <s v="Yes"/>
    <s v="Chris"/>
    <x v="0"/>
    <n v="6"/>
    <s v="Decaf"/>
    <x v="0"/>
  </r>
  <r>
    <d v="2024-12-26T11:01:00"/>
    <x v="2"/>
    <x v="2"/>
    <x v="2"/>
    <x v="2"/>
    <x v="1"/>
    <n v="4.2"/>
    <s v="Mobile Pay"/>
    <s v="No"/>
    <s v="Alex"/>
    <x v="0"/>
    <n v="6"/>
    <s v="Decaf"/>
    <x v="1"/>
  </r>
  <r>
    <d v="2024-12-22T11:01:00"/>
    <x v="0"/>
    <x v="2"/>
    <x v="2"/>
    <x v="1"/>
    <x v="1"/>
    <n v="4.97"/>
    <s v="Credit Card"/>
    <s v="No"/>
    <s v="Taylor"/>
    <x v="1"/>
    <n v="8"/>
    <s v="Whipped Cream"/>
    <x v="2"/>
  </r>
  <r>
    <d v="2024-12-25T15:44:00"/>
    <x v="3"/>
    <x v="3"/>
    <x v="2"/>
    <x v="3"/>
    <x v="2"/>
    <n v="5.93"/>
    <s v="Credit Card"/>
    <s v="No"/>
    <s v="Maria"/>
    <x v="0"/>
    <n v="2"/>
    <s v="Extra Shot"/>
    <x v="2"/>
  </r>
  <r>
    <d v="2024-12-22T10:22:00"/>
    <x v="0"/>
    <x v="1"/>
    <x v="1"/>
    <x v="0"/>
    <x v="1"/>
    <n v="4.4400000000000004"/>
    <s v="Mobile Pay"/>
    <s v="No"/>
    <s v="Alex"/>
    <x v="1"/>
    <n v="6"/>
    <s v="Double Espresso"/>
    <x v="3"/>
  </r>
  <r>
    <d v="2024-12-23T10:48:00"/>
    <x v="4"/>
    <x v="1"/>
    <x v="2"/>
    <x v="4"/>
    <x v="0"/>
    <n v="5.17"/>
    <s v="Cash"/>
    <s v="No"/>
    <s v="Chris"/>
    <x v="0"/>
    <n v="7"/>
    <s v="Almond Milk"/>
    <x v="0"/>
  </r>
  <r>
    <d v="2024-12-24T10:00:00"/>
    <x v="5"/>
    <x v="1"/>
    <x v="1"/>
    <x v="4"/>
    <x v="1"/>
    <n v="4.49"/>
    <s v="Cash"/>
    <s v="No"/>
    <s v="Chris"/>
    <x v="2"/>
    <n v="3"/>
    <s v="Extra Shot"/>
    <x v="1"/>
  </r>
  <r>
    <d v="2024-12-23T11:50:00"/>
    <x v="4"/>
    <x v="2"/>
    <x v="3"/>
    <x v="4"/>
    <x v="2"/>
    <n v="6.33"/>
    <s v="Mobile Pay"/>
    <s v="Yes"/>
    <s v="Jamie"/>
    <x v="1"/>
    <n v="3"/>
    <s v="Almond Milk"/>
    <x v="1"/>
  </r>
  <r>
    <d v="2024-12-29T15:22:00"/>
    <x v="0"/>
    <x v="3"/>
    <x v="4"/>
    <x v="5"/>
    <x v="1"/>
    <n v="3.56"/>
    <s v="Cash"/>
    <s v="No"/>
    <s v="Maria"/>
    <x v="0"/>
    <n v="6"/>
    <s v="Almond Milk"/>
    <x v="3"/>
  </r>
  <r>
    <d v="2024-12-18T10:44:00"/>
    <x v="3"/>
    <x v="1"/>
    <x v="1"/>
    <x v="3"/>
    <x v="0"/>
    <n v="3.84"/>
    <s v="Credit Card"/>
    <s v="No"/>
    <s v="Jordan"/>
    <x v="2"/>
    <n v="3"/>
    <s v="Almond Milk"/>
    <x v="4"/>
  </r>
  <r>
    <d v="2024-12-27T08:12:00"/>
    <x v="1"/>
    <x v="4"/>
    <x v="2"/>
    <x v="0"/>
    <x v="2"/>
    <n v="5.05"/>
    <s v="Credit Card"/>
    <s v="No"/>
    <s v="Alex"/>
    <x v="1"/>
    <n v="2"/>
    <s v="Almond Milk"/>
    <x v="2"/>
  </r>
  <r>
    <d v="2024-12-25T09:50:00"/>
    <x v="3"/>
    <x v="5"/>
    <x v="2"/>
    <x v="4"/>
    <x v="0"/>
    <n v="5.35"/>
    <s v="Credit Card"/>
    <s v="Yes"/>
    <s v="Jordan"/>
    <x v="1"/>
    <n v="2"/>
    <s v="Almond Milk"/>
    <x v="1"/>
  </r>
  <r>
    <d v="2024-12-28T12:37:00"/>
    <x v="6"/>
    <x v="6"/>
    <x v="4"/>
    <x v="3"/>
    <x v="0"/>
    <n v="6.42"/>
    <s v="Mobile Pay"/>
    <s v="Yes"/>
    <s v="Taylor"/>
    <x v="0"/>
    <n v="3"/>
    <s v="Almond Milk"/>
    <x v="0"/>
  </r>
  <r>
    <d v="2024-12-27T16:13:00"/>
    <x v="1"/>
    <x v="7"/>
    <x v="1"/>
    <x v="3"/>
    <x v="0"/>
    <n v="6.61"/>
    <s v="Mobile Pay"/>
    <s v="Yes"/>
    <s v="Jordan"/>
    <x v="2"/>
    <n v="5"/>
    <s v="Double Espresso"/>
    <x v="4"/>
  </r>
  <r>
    <d v="2024-12-20T17:11:00"/>
    <x v="1"/>
    <x v="0"/>
    <x v="0"/>
    <x v="5"/>
    <x v="0"/>
    <n v="3.72"/>
    <s v="Cash"/>
    <s v="No"/>
    <s v="Jamie"/>
    <x v="2"/>
    <n v="10"/>
    <s v="Extra Shot"/>
    <x v="4"/>
  </r>
  <r>
    <d v="2024-12-16T13:07:00"/>
    <x v="4"/>
    <x v="8"/>
    <x v="0"/>
    <x v="0"/>
    <x v="2"/>
    <n v="3.54"/>
    <s v="Cash"/>
    <s v="No"/>
    <s v="Taylor"/>
    <x v="0"/>
    <n v="2"/>
    <s v="Almond Milk"/>
    <x v="2"/>
  </r>
  <r>
    <d v="2024-12-22T14:18:00"/>
    <x v="0"/>
    <x v="9"/>
    <x v="0"/>
    <x v="4"/>
    <x v="2"/>
    <n v="4.25"/>
    <s v="Cash"/>
    <s v="Yes"/>
    <s v="Taylor"/>
    <x v="1"/>
    <n v="6"/>
    <s v="Whipped Cream"/>
    <x v="4"/>
  </r>
  <r>
    <d v="2024-12-18T09:57:00"/>
    <x v="3"/>
    <x v="5"/>
    <x v="0"/>
    <x v="5"/>
    <x v="1"/>
    <n v="3.72"/>
    <s v="Mobile Pay"/>
    <s v="No"/>
    <s v="Jordan"/>
    <x v="2"/>
    <n v="8"/>
    <s v="Decaf"/>
    <x v="0"/>
  </r>
  <r>
    <d v="2024-12-25T09:07:00"/>
    <x v="3"/>
    <x v="5"/>
    <x v="1"/>
    <x v="6"/>
    <x v="1"/>
    <n v="5.78"/>
    <s v="Credit Card"/>
    <s v="Yes"/>
    <s v="Alex"/>
    <x v="1"/>
    <n v="5"/>
    <s v="No Sugar"/>
    <x v="1"/>
  </r>
  <r>
    <d v="2024-12-24T14:07:00"/>
    <x v="5"/>
    <x v="9"/>
    <x v="1"/>
    <x v="1"/>
    <x v="1"/>
    <n v="5.9"/>
    <s v="Cash"/>
    <s v="No"/>
    <s v="Jordan"/>
    <x v="1"/>
    <n v="7"/>
    <s v="Decaf"/>
    <x v="0"/>
  </r>
  <r>
    <d v="2024-12-30T15:32:00"/>
    <x v="4"/>
    <x v="3"/>
    <x v="4"/>
    <x v="2"/>
    <x v="1"/>
    <n v="3.43"/>
    <s v="Cash"/>
    <s v="No"/>
    <s v="Jamie"/>
    <x v="2"/>
    <n v="4"/>
    <s v="Almond Milk"/>
    <x v="3"/>
  </r>
  <r>
    <d v="2024-12-26T09:31:00"/>
    <x v="2"/>
    <x v="5"/>
    <x v="2"/>
    <x v="2"/>
    <x v="1"/>
    <n v="5.42"/>
    <s v="Cash"/>
    <s v="Yes"/>
    <s v="Chris"/>
    <x v="0"/>
    <n v="3"/>
    <s v="Whipped Cream"/>
    <x v="3"/>
  </r>
  <r>
    <d v="2024-12-25T16:49:00"/>
    <x v="3"/>
    <x v="7"/>
    <x v="0"/>
    <x v="1"/>
    <x v="1"/>
    <n v="3.81"/>
    <s v="Mobile Pay"/>
    <s v="No"/>
    <s v="Jamie"/>
    <x v="0"/>
    <n v="6"/>
    <s v="Double Espresso"/>
    <x v="2"/>
  </r>
  <r>
    <d v="2024-12-27T16:34:00"/>
    <x v="1"/>
    <x v="7"/>
    <x v="2"/>
    <x v="1"/>
    <x v="0"/>
    <n v="6.96"/>
    <s v="Credit Card"/>
    <s v="No"/>
    <s v="Jamie"/>
    <x v="1"/>
    <n v="8"/>
    <s v="Decaf"/>
    <x v="4"/>
  </r>
  <r>
    <d v="2024-12-15T10:35:00"/>
    <x v="0"/>
    <x v="1"/>
    <x v="4"/>
    <x v="5"/>
    <x v="0"/>
    <n v="4.97"/>
    <s v="Credit Card"/>
    <s v="No"/>
    <s v="Jordan"/>
    <x v="1"/>
    <n v="9"/>
    <s v="Whipped Cream"/>
    <x v="3"/>
  </r>
  <r>
    <d v="2024-12-24T15:42:00"/>
    <x v="5"/>
    <x v="3"/>
    <x v="3"/>
    <x v="5"/>
    <x v="2"/>
    <n v="5.29"/>
    <s v="Cash"/>
    <s v="Yes"/>
    <s v="Taylor"/>
    <x v="2"/>
    <n v="8"/>
    <s v="No Sugar"/>
    <x v="4"/>
  </r>
  <r>
    <d v="2024-12-24T14:39:00"/>
    <x v="5"/>
    <x v="9"/>
    <x v="4"/>
    <x v="1"/>
    <x v="1"/>
    <n v="4.28"/>
    <s v="Credit Card"/>
    <s v="Yes"/>
    <s v="Maria"/>
    <x v="1"/>
    <n v="7"/>
    <s v="Whipped Cream"/>
    <x v="0"/>
  </r>
  <r>
    <d v="2024-12-15T13:24:00"/>
    <x v="0"/>
    <x v="8"/>
    <x v="2"/>
    <x v="6"/>
    <x v="1"/>
    <n v="6.97"/>
    <s v="Cash"/>
    <s v="No"/>
    <s v="Alex"/>
    <x v="0"/>
    <n v="5"/>
    <s v="Extra Shot"/>
    <x v="1"/>
  </r>
  <r>
    <d v="2024-12-25T17:05:00"/>
    <x v="3"/>
    <x v="0"/>
    <x v="2"/>
    <x v="1"/>
    <x v="1"/>
    <n v="3.46"/>
    <s v="Credit Card"/>
    <s v="Yes"/>
    <s v="Taylor"/>
    <x v="1"/>
    <n v="2"/>
    <s v="Decaf"/>
    <x v="4"/>
  </r>
  <r>
    <d v="2024-12-24T14:17:00"/>
    <x v="5"/>
    <x v="9"/>
    <x v="2"/>
    <x v="5"/>
    <x v="1"/>
    <n v="5.35"/>
    <s v="Cash"/>
    <s v="No"/>
    <s v="Taylor"/>
    <x v="1"/>
    <n v="7"/>
    <s v="Double Espresso"/>
    <x v="3"/>
  </r>
  <r>
    <d v="2024-12-27T09:44:00"/>
    <x v="1"/>
    <x v="5"/>
    <x v="1"/>
    <x v="3"/>
    <x v="1"/>
    <n v="5.01"/>
    <s v="Mobile Pay"/>
    <s v="No"/>
    <s v="Maria"/>
    <x v="0"/>
    <n v="6"/>
    <s v="No Sugar"/>
    <x v="4"/>
  </r>
  <r>
    <d v="2024-12-18T09:53:00"/>
    <x v="3"/>
    <x v="5"/>
    <x v="3"/>
    <x v="2"/>
    <x v="1"/>
    <n v="4.0599999999999996"/>
    <s v="Cash"/>
    <s v="No"/>
    <s v="Maria"/>
    <x v="0"/>
    <n v="3"/>
    <s v="Oat Milk"/>
    <x v="0"/>
  </r>
  <r>
    <d v="2024-12-16T13:17:00"/>
    <x v="4"/>
    <x v="8"/>
    <x v="2"/>
    <x v="4"/>
    <x v="2"/>
    <n v="4.9000000000000004"/>
    <s v="Credit Card"/>
    <s v="No"/>
    <s v="Alex"/>
    <x v="0"/>
    <n v="6"/>
    <s v="Double Espresso"/>
    <x v="2"/>
  </r>
  <r>
    <d v="2024-12-21T16:20:00"/>
    <x v="6"/>
    <x v="7"/>
    <x v="1"/>
    <x v="6"/>
    <x v="1"/>
    <n v="4.01"/>
    <s v="Mobile Pay"/>
    <s v="No"/>
    <s v="Jordan"/>
    <x v="0"/>
    <n v="4"/>
    <s v="Almond Milk"/>
    <x v="0"/>
  </r>
  <r>
    <d v="2024-12-28T17:31:00"/>
    <x v="6"/>
    <x v="0"/>
    <x v="1"/>
    <x v="5"/>
    <x v="2"/>
    <n v="6.75"/>
    <s v="Cash"/>
    <s v="No"/>
    <s v="Taylor"/>
    <x v="0"/>
    <n v="2"/>
    <s v="Double Espresso"/>
    <x v="1"/>
  </r>
  <r>
    <d v="2024-12-20T10:15:00"/>
    <x v="1"/>
    <x v="1"/>
    <x v="1"/>
    <x v="5"/>
    <x v="2"/>
    <n v="6.06"/>
    <s v="Cash"/>
    <s v="No"/>
    <s v="Chris"/>
    <x v="2"/>
    <n v="5"/>
    <s v="Whipped Cream"/>
    <x v="4"/>
  </r>
  <r>
    <d v="2024-12-19T12:41:00"/>
    <x v="2"/>
    <x v="6"/>
    <x v="1"/>
    <x v="3"/>
    <x v="2"/>
    <n v="5.4"/>
    <s v="Cash"/>
    <s v="Yes"/>
    <s v="Alex"/>
    <x v="2"/>
    <n v="5"/>
    <s v="Almond Milk"/>
    <x v="1"/>
  </r>
  <r>
    <d v="2024-12-27T12:29:00"/>
    <x v="1"/>
    <x v="6"/>
    <x v="0"/>
    <x v="4"/>
    <x v="1"/>
    <n v="4.6900000000000004"/>
    <s v="Credit Card"/>
    <s v="Yes"/>
    <s v="Maria"/>
    <x v="1"/>
    <n v="4"/>
    <s v="Almond Milk"/>
    <x v="2"/>
  </r>
  <r>
    <d v="2024-12-27T12:42:00"/>
    <x v="1"/>
    <x v="6"/>
    <x v="3"/>
    <x v="2"/>
    <x v="2"/>
    <n v="6.41"/>
    <s v="Mobile Pay"/>
    <s v="No"/>
    <s v="Alex"/>
    <x v="2"/>
    <n v="3"/>
    <s v="No Sugar"/>
    <x v="0"/>
  </r>
  <r>
    <d v="2024-12-19T09:57:00"/>
    <x v="2"/>
    <x v="5"/>
    <x v="0"/>
    <x v="3"/>
    <x v="2"/>
    <n v="5.63"/>
    <s v="Credit Card"/>
    <s v="No"/>
    <s v="Jordan"/>
    <x v="2"/>
    <n v="5"/>
    <s v="Almond Milk"/>
    <x v="0"/>
  </r>
  <r>
    <d v="2024-12-26T09:33:00"/>
    <x v="2"/>
    <x v="5"/>
    <x v="3"/>
    <x v="1"/>
    <x v="2"/>
    <n v="4.01"/>
    <s v="Credit Card"/>
    <s v="Yes"/>
    <s v="Taylor"/>
    <x v="2"/>
    <n v="7"/>
    <s v="No Sugar"/>
    <x v="0"/>
  </r>
  <r>
    <d v="2024-12-26T11:59:00"/>
    <x v="2"/>
    <x v="2"/>
    <x v="0"/>
    <x v="2"/>
    <x v="0"/>
    <n v="3.43"/>
    <s v="Credit Card"/>
    <s v="No"/>
    <s v="Jamie"/>
    <x v="1"/>
    <n v="6"/>
    <s v="Whipped Cream"/>
    <x v="0"/>
  </r>
  <r>
    <d v="2024-12-15T16:23:00"/>
    <x v="0"/>
    <x v="7"/>
    <x v="2"/>
    <x v="3"/>
    <x v="2"/>
    <n v="4.7"/>
    <s v="Mobile Pay"/>
    <s v="Yes"/>
    <s v="Chris"/>
    <x v="2"/>
    <n v="7"/>
    <s v="Decaf"/>
    <x v="2"/>
  </r>
  <r>
    <d v="2024-12-28T08:41:00"/>
    <x v="6"/>
    <x v="4"/>
    <x v="3"/>
    <x v="0"/>
    <x v="2"/>
    <n v="5.65"/>
    <s v="Credit Card"/>
    <s v="Yes"/>
    <s v="Chris"/>
    <x v="0"/>
    <n v="8"/>
    <s v="No Sugar"/>
    <x v="2"/>
  </r>
  <r>
    <d v="2024-12-29T09:34:00"/>
    <x v="0"/>
    <x v="5"/>
    <x v="1"/>
    <x v="1"/>
    <x v="1"/>
    <n v="4.55"/>
    <s v="Cash"/>
    <s v="No"/>
    <s v="Chris"/>
    <x v="2"/>
    <n v="5"/>
    <s v="No Sugar"/>
    <x v="1"/>
  </r>
  <r>
    <d v="2024-12-28T10:58:00"/>
    <x v="6"/>
    <x v="1"/>
    <x v="0"/>
    <x v="5"/>
    <x v="1"/>
    <n v="6.52"/>
    <s v="Mobile Pay"/>
    <s v="No"/>
    <s v="Alex"/>
    <x v="1"/>
    <n v="3"/>
    <s v="Whipped Cream"/>
    <x v="4"/>
  </r>
  <r>
    <d v="2024-12-22T14:59:00"/>
    <x v="0"/>
    <x v="9"/>
    <x v="4"/>
    <x v="5"/>
    <x v="1"/>
    <n v="6.51"/>
    <s v="Credit Card"/>
    <s v="Yes"/>
    <s v="Jordan"/>
    <x v="1"/>
    <n v="10"/>
    <s v="Almond Milk"/>
    <x v="2"/>
  </r>
  <r>
    <d v="2024-12-21T16:47:00"/>
    <x v="6"/>
    <x v="7"/>
    <x v="4"/>
    <x v="6"/>
    <x v="2"/>
    <n v="3.11"/>
    <s v="Credit Card"/>
    <s v="Yes"/>
    <s v="Jordan"/>
    <x v="1"/>
    <n v="4"/>
    <s v="Almond Milk"/>
    <x v="4"/>
  </r>
  <r>
    <d v="2024-12-18T12:20:00"/>
    <x v="3"/>
    <x v="6"/>
    <x v="3"/>
    <x v="0"/>
    <x v="0"/>
    <n v="3.63"/>
    <s v="Mobile Pay"/>
    <s v="Yes"/>
    <s v="Taylor"/>
    <x v="0"/>
    <n v="8"/>
    <s v="Whipped Cream"/>
    <x v="2"/>
  </r>
  <r>
    <d v="2024-12-22T10:16:00"/>
    <x v="0"/>
    <x v="1"/>
    <x v="1"/>
    <x v="5"/>
    <x v="2"/>
    <n v="6.31"/>
    <s v="Cash"/>
    <s v="Yes"/>
    <s v="Alex"/>
    <x v="1"/>
    <n v="7"/>
    <s v="Extra Shot"/>
    <x v="4"/>
  </r>
  <r>
    <d v="2024-12-29T17:14:00"/>
    <x v="0"/>
    <x v="0"/>
    <x v="2"/>
    <x v="0"/>
    <x v="2"/>
    <n v="5.59"/>
    <s v="Mobile Pay"/>
    <s v="Yes"/>
    <s v="Alex"/>
    <x v="1"/>
    <n v="5"/>
    <s v="No Sugar"/>
    <x v="1"/>
  </r>
  <r>
    <d v="2024-12-15T17:27:00"/>
    <x v="0"/>
    <x v="0"/>
    <x v="3"/>
    <x v="3"/>
    <x v="0"/>
    <n v="3.36"/>
    <s v="Cash"/>
    <s v="Yes"/>
    <s v="Taylor"/>
    <x v="2"/>
    <n v="2"/>
    <s v="Oat Milk"/>
    <x v="0"/>
  </r>
  <r>
    <d v="2024-12-21T15:52:00"/>
    <x v="6"/>
    <x v="3"/>
    <x v="0"/>
    <x v="0"/>
    <x v="0"/>
    <n v="5.85"/>
    <s v="Credit Card"/>
    <s v="No"/>
    <s v="Chris"/>
    <x v="0"/>
    <n v="9"/>
    <s v="Decaf"/>
    <x v="1"/>
  </r>
  <r>
    <d v="2024-12-21T11:38:00"/>
    <x v="6"/>
    <x v="2"/>
    <x v="1"/>
    <x v="1"/>
    <x v="1"/>
    <n v="5.91"/>
    <s v="Credit Card"/>
    <s v="No"/>
    <s v="Maria"/>
    <x v="1"/>
    <n v="4"/>
    <s v="Almond Milk"/>
    <x v="2"/>
  </r>
  <r>
    <d v="2024-12-30T11:39:00"/>
    <x v="4"/>
    <x v="2"/>
    <x v="0"/>
    <x v="2"/>
    <x v="1"/>
    <n v="5.33"/>
    <s v="Mobile Pay"/>
    <s v="No"/>
    <s v="Alex"/>
    <x v="2"/>
    <n v="9"/>
    <s v="Extra Shot"/>
    <x v="2"/>
  </r>
  <r>
    <d v="2024-12-30T14:43:00"/>
    <x v="4"/>
    <x v="9"/>
    <x v="1"/>
    <x v="5"/>
    <x v="1"/>
    <n v="5.83"/>
    <s v="Mobile Pay"/>
    <s v="No"/>
    <s v="Alex"/>
    <x v="2"/>
    <n v="10"/>
    <s v="Almond Milk"/>
    <x v="3"/>
  </r>
  <r>
    <d v="2024-12-20T11:30:00"/>
    <x v="1"/>
    <x v="2"/>
    <x v="4"/>
    <x v="4"/>
    <x v="2"/>
    <n v="6.87"/>
    <s v="Mobile Pay"/>
    <s v="Yes"/>
    <s v="Alex"/>
    <x v="1"/>
    <n v="10"/>
    <s v="Double Espresso"/>
    <x v="4"/>
  </r>
  <r>
    <d v="2024-12-19T14:42:00"/>
    <x v="2"/>
    <x v="9"/>
    <x v="4"/>
    <x v="2"/>
    <x v="2"/>
    <n v="3.16"/>
    <s v="Credit Card"/>
    <s v="No"/>
    <s v="Maria"/>
    <x v="0"/>
    <n v="9"/>
    <s v="No Sugar"/>
    <x v="4"/>
  </r>
  <r>
    <d v="2024-12-17T13:45:00"/>
    <x v="5"/>
    <x v="8"/>
    <x v="3"/>
    <x v="6"/>
    <x v="0"/>
    <n v="4.04"/>
    <s v="Cash"/>
    <s v="Yes"/>
    <s v="Maria"/>
    <x v="1"/>
    <n v="6"/>
    <s v="Oat Milk"/>
    <x v="2"/>
  </r>
  <r>
    <d v="2024-12-29T12:57:00"/>
    <x v="0"/>
    <x v="6"/>
    <x v="4"/>
    <x v="4"/>
    <x v="1"/>
    <n v="5.07"/>
    <s v="Cash"/>
    <s v="Yes"/>
    <s v="Chris"/>
    <x v="0"/>
    <n v="9"/>
    <s v="Whipped Cream"/>
    <x v="1"/>
  </r>
  <r>
    <d v="2024-12-23T15:03:00"/>
    <x v="4"/>
    <x v="3"/>
    <x v="1"/>
    <x v="2"/>
    <x v="0"/>
    <n v="3.92"/>
    <s v="Credit Card"/>
    <s v="No"/>
    <s v="Chris"/>
    <x v="2"/>
    <n v="9"/>
    <s v="Decaf"/>
    <x v="3"/>
  </r>
  <r>
    <d v="2024-12-30T15:02:00"/>
    <x v="4"/>
    <x v="3"/>
    <x v="0"/>
    <x v="3"/>
    <x v="2"/>
    <n v="5.24"/>
    <s v="Cash"/>
    <s v="No"/>
    <s v="Alex"/>
    <x v="0"/>
    <n v="4"/>
    <s v="Almond Milk"/>
    <x v="2"/>
  </r>
  <r>
    <d v="2024-12-16T12:11:00"/>
    <x v="4"/>
    <x v="6"/>
    <x v="1"/>
    <x v="5"/>
    <x v="2"/>
    <n v="6.29"/>
    <s v="Mobile Pay"/>
    <s v="Yes"/>
    <s v="Taylor"/>
    <x v="2"/>
    <n v="10"/>
    <s v="Whipped Cream"/>
    <x v="0"/>
  </r>
  <r>
    <d v="2024-12-17T09:15:00"/>
    <x v="5"/>
    <x v="5"/>
    <x v="0"/>
    <x v="5"/>
    <x v="0"/>
    <n v="6.55"/>
    <s v="Credit Card"/>
    <s v="No"/>
    <s v="Jordan"/>
    <x v="0"/>
    <n v="3"/>
    <s v="Decaf"/>
    <x v="2"/>
  </r>
  <r>
    <d v="2024-12-24T09:53:00"/>
    <x v="5"/>
    <x v="5"/>
    <x v="4"/>
    <x v="2"/>
    <x v="0"/>
    <n v="3.32"/>
    <s v="Mobile Pay"/>
    <s v="No"/>
    <s v="Jamie"/>
    <x v="0"/>
    <n v="6"/>
    <s v="Double Espresso"/>
    <x v="3"/>
  </r>
  <r>
    <d v="2024-12-20T08:41:00"/>
    <x v="1"/>
    <x v="4"/>
    <x v="3"/>
    <x v="6"/>
    <x v="1"/>
    <n v="6.79"/>
    <s v="Mobile Pay"/>
    <s v="Yes"/>
    <s v="Maria"/>
    <x v="2"/>
    <n v="6"/>
    <s v="No Sugar"/>
    <x v="3"/>
  </r>
  <r>
    <d v="2024-12-26T16:38:00"/>
    <x v="2"/>
    <x v="7"/>
    <x v="0"/>
    <x v="0"/>
    <x v="1"/>
    <n v="4.0199999999999996"/>
    <s v="Credit Card"/>
    <s v="No"/>
    <s v="Alex"/>
    <x v="2"/>
    <n v="5"/>
    <s v="Extra Shot"/>
    <x v="4"/>
  </r>
  <r>
    <d v="2024-12-27T12:41:00"/>
    <x v="1"/>
    <x v="6"/>
    <x v="1"/>
    <x v="0"/>
    <x v="1"/>
    <n v="4.96"/>
    <s v="Cash"/>
    <s v="No"/>
    <s v="Jordan"/>
    <x v="0"/>
    <n v="4"/>
    <s v="No Sugar"/>
    <x v="3"/>
  </r>
  <r>
    <d v="2024-12-28T16:12:00"/>
    <x v="6"/>
    <x v="7"/>
    <x v="0"/>
    <x v="6"/>
    <x v="1"/>
    <n v="4.91"/>
    <s v="Mobile Pay"/>
    <s v="No"/>
    <s v="Alex"/>
    <x v="1"/>
    <n v="7"/>
    <s v="Double Espresso"/>
    <x v="1"/>
  </r>
  <r>
    <d v="2024-12-21T14:05:00"/>
    <x v="6"/>
    <x v="9"/>
    <x v="2"/>
    <x v="4"/>
    <x v="1"/>
    <n v="6.89"/>
    <s v="Mobile Pay"/>
    <s v="Yes"/>
    <s v="Jordan"/>
    <x v="0"/>
    <n v="4"/>
    <s v="Decaf"/>
    <x v="0"/>
  </r>
  <r>
    <d v="2024-12-25T16:05:00"/>
    <x v="3"/>
    <x v="7"/>
    <x v="4"/>
    <x v="6"/>
    <x v="1"/>
    <n v="3.32"/>
    <s v="Cash"/>
    <s v="No"/>
    <s v="Maria"/>
    <x v="2"/>
    <n v="6"/>
    <s v="Whipped Cream"/>
    <x v="1"/>
  </r>
  <r>
    <d v="2024-12-23T12:36:00"/>
    <x v="4"/>
    <x v="6"/>
    <x v="2"/>
    <x v="4"/>
    <x v="0"/>
    <n v="6.67"/>
    <s v="Mobile Pay"/>
    <s v="Yes"/>
    <s v="Taylor"/>
    <x v="1"/>
    <n v="8"/>
    <s v="Almond Milk"/>
    <x v="4"/>
  </r>
  <r>
    <d v="2024-12-25T17:52:00"/>
    <x v="3"/>
    <x v="0"/>
    <x v="4"/>
    <x v="3"/>
    <x v="1"/>
    <n v="5.34"/>
    <s v="Mobile Pay"/>
    <s v="Yes"/>
    <s v="Alex"/>
    <x v="0"/>
    <n v="9"/>
    <s v="Extra Shot"/>
    <x v="1"/>
  </r>
  <r>
    <d v="2024-12-28T08:05:00"/>
    <x v="6"/>
    <x v="4"/>
    <x v="0"/>
    <x v="5"/>
    <x v="1"/>
    <n v="4.26"/>
    <s v="Mobile Pay"/>
    <s v="No"/>
    <s v="Jordan"/>
    <x v="1"/>
    <n v="6"/>
    <s v="No Sugar"/>
    <x v="1"/>
  </r>
  <r>
    <d v="2024-12-18T09:47:00"/>
    <x v="3"/>
    <x v="5"/>
    <x v="3"/>
    <x v="3"/>
    <x v="2"/>
    <n v="3.43"/>
    <s v="Mobile Pay"/>
    <s v="Yes"/>
    <s v="Alex"/>
    <x v="1"/>
    <n v="3"/>
    <s v="Almond Milk"/>
    <x v="1"/>
  </r>
  <r>
    <d v="2024-12-25T15:44:00"/>
    <x v="3"/>
    <x v="3"/>
    <x v="0"/>
    <x v="1"/>
    <x v="2"/>
    <n v="6.86"/>
    <s v="Mobile Pay"/>
    <s v="No"/>
    <s v="Chris"/>
    <x v="0"/>
    <n v="7"/>
    <s v="Oat Milk"/>
    <x v="4"/>
  </r>
  <r>
    <d v="2024-12-27T09:08:00"/>
    <x v="1"/>
    <x v="5"/>
    <x v="1"/>
    <x v="0"/>
    <x v="0"/>
    <n v="3.45"/>
    <s v="Credit Card"/>
    <s v="Yes"/>
    <s v="Alex"/>
    <x v="2"/>
    <n v="9"/>
    <s v="Oat Milk"/>
    <x v="1"/>
  </r>
  <r>
    <d v="2024-12-25T14:53:00"/>
    <x v="3"/>
    <x v="9"/>
    <x v="3"/>
    <x v="2"/>
    <x v="0"/>
    <n v="4.2"/>
    <s v="Cash"/>
    <s v="Yes"/>
    <s v="Jamie"/>
    <x v="1"/>
    <n v="2"/>
    <s v="Almond Milk"/>
    <x v="1"/>
  </r>
  <r>
    <d v="2024-12-29T15:31:00"/>
    <x v="0"/>
    <x v="3"/>
    <x v="0"/>
    <x v="0"/>
    <x v="1"/>
    <n v="5.34"/>
    <s v="Credit Card"/>
    <s v="No"/>
    <s v="Taylor"/>
    <x v="1"/>
    <n v="2"/>
    <s v="No Sugar"/>
    <x v="3"/>
  </r>
  <r>
    <d v="2024-12-16T14:26:00"/>
    <x v="4"/>
    <x v="9"/>
    <x v="0"/>
    <x v="5"/>
    <x v="2"/>
    <n v="5.38"/>
    <s v="Mobile Pay"/>
    <s v="No"/>
    <s v="Alex"/>
    <x v="1"/>
    <n v="8"/>
    <s v="Decaf"/>
    <x v="0"/>
  </r>
  <r>
    <d v="2024-12-24T17:59:00"/>
    <x v="5"/>
    <x v="0"/>
    <x v="0"/>
    <x v="2"/>
    <x v="2"/>
    <n v="3.24"/>
    <s v="Credit Card"/>
    <s v="No"/>
    <s v="Taylor"/>
    <x v="1"/>
    <n v="10"/>
    <s v="Almond Milk"/>
    <x v="2"/>
  </r>
  <r>
    <d v="2024-12-29T14:56:00"/>
    <x v="0"/>
    <x v="9"/>
    <x v="0"/>
    <x v="0"/>
    <x v="1"/>
    <n v="5.49"/>
    <s v="Mobile Pay"/>
    <s v="No"/>
    <s v="Jamie"/>
    <x v="0"/>
    <n v="8"/>
    <s v="Almond Milk"/>
    <x v="1"/>
  </r>
  <r>
    <d v="2024-12-19T11:30:00"/>
    <x v="2"/>
    <x v="2"/>
    <x v="4"/>
    <x v="6"/>
    <x v="0"/>
    <n v="5.03"/>
    <s v="Mobile Pay"/>
    <s v="No"/>
    <s v="Taylor"/>
    <x v="0"/>
    <n v="9"/>
    <s v="Extra Shot"/>
    <x v="2"/>
  </r>
  <r>
    <d v="2024-12-26T14:26:00"/>
    <x v="2"/>
    <x v="9"/>
    <x v="4"/>
    <x v="1"/>
    <x v="1"/>
    <n v="6.2"/>
    <s v="Credit Card"/>
    <s v="Yes"/>
    <s v="Chris"/>
    <x v="0"/>
    <n v="3"/>
    <s v="Oat Milk"/>
    <x v="4"/>
  </r>
  <r>
    <d v="2024-12-17T11:10:00"/>
    <x v="5"/>
    <x v="2"/>
    <x v="3"/>
    <x v="6"/>
    <x v="0"/>
    <n v="6.17"/>
    <s v="Cash"/>
    <s v="No"/>
    <s v="Maria"/>
    <x v="2"/>
    <n v="10"/>
    <s v="Almond Milk"/>
    <x v="3"/>
  </r>
  <r>
    <d v="2024-12-20T12:22:00"/>
    <x v="1"/>
    <x v="6"/>
    <x v="1"/>
    <x v="2"/>
    <x v="2"/>
    <n v="3.13"/>
    <s v="Credit Card"/>
    <s v="No"/>
    <s v="Jamie"/>
    <x v="2"/>
    <n v="5"/>
    <s v="Almond Milk"/>
    <x v="0"/>
  </r>
  <r>
    <d v="2024-12-18T12:21:00"/>
    <x v="3"/>
    <x v="6"/>
    <x v="4"/>
    <x v="1"/>
    <x v="0"/>
    <n v="6.08"/>
    <s v="Mobile Pay"/>
    <s v="No"/>
    <s v="Maria"/>
    <x v="0"/>
    <n v="10"/>
    <s v="Double Espresso"/>
    <x v="3"/>
  </r>
  <r>
    <d v="2024-12-26T15:51:00"/>
    <x v="2"/>
    <x v="3"/>
    <x v="0"/>
    <x v="1"/>
    <x v="0"/>
    <n v="6.9"/>
    <s v="Mobile Pay"/>
    <s v="Yes"/>
    <s v="Taylor"/>
    <x v="2"/>
    <n v="10"/>
    <s v="Almond Milk"/>
    <x v="1"/>
  </r>
  <r>
    <d v="2024-12-25T11:58:00"/>
    <x v="3"/>
    <x v="2"/>
    <x v="4"/>
    <x v="2"/>
    <x v="2"/>
    <n v="4.17"/>
    <s v="Cash"/>
    <s v="No"/>
    <s v="Jordan"/>
    <x v="2"/>
    <n v="4"/>
    <s v="Oat Milk"/>
    <x v="2"/>
  </r>
  <r>
    <d v="2024-12-20T10:07:00"/>
    <x v="1"/>
    <x v="1"/>
    <x v="1"/>
    <x v="6"/>
    <x v="1"/>
    <n v="6.08"/>
    <s v="Credit Card"/>
    <s v="Yes"/>
    <s v="Jamie"/>
    <x v="1"/>
    <n v="6"/>
    <s v="Double Espresso"/>
    <x v="1"/>
  </r>
  <r>
    <d v="2024-12-16T13:45:00"/>
    <x v="4"/>
    <x v="8"/>
    <x v="0"/>
    <x v="3"/>
    <x v="2"/>
    <n v="5.66"/>
    <s v="Credit Card"/>
    <s v="No"/>
    <s v="Maria"/>
    <x v="2"/>
    <n v="8"/>
    <s v="Decaf"/>
    <x v="4"/>
  </r>
  <r>
    <d v="2024-12-29T16:50:00"/>
    <x v="0"/>
    <x v="7"/>
    <x v="4"/>
    <x v="0"/>
    <x v="1"/>
    <n v="3.58"/>
    <s v="Credit Card"/>
    <s v="Yes"/>
    <s v="Alex"/>
    <x v="1"/>
    <n v="7"/>
    <s v="Decaf"/>
    <x v="1"/>
  </r>
  <r>
    <d v="2024-12-21T14:48:00"/>
    <x v="6"/>
    <x v="9"/>
    <x v="2"/>
    <x v="5"/>
    <x v="2"/>
    <n v="3.6"/>
    <s v="Mobile Pay"/>
    <s v="Yes"/>
    <s v="Jordan"/>
    <x v="0"/>
    <n v="10"/>
    <s v="No Sugar"/>
    <x v="4"/>
  </r>
  <r>
    <d v="2024-12-21T16:55:00"/>
    <x v="6"/>
    <x v="7"/>
    <x v="4"/>
    <x v="5"/>
    <x v="2"/>
    <n v="4.25"/>
    <s v="Cash"/>
    <s v="Yes"/>
    <s v="Chris"/>
    <x v="0"/>
    <n v="4"/>
    <s v="Oat Milk"/>
    <x v="4"/>
  </r>
  <r>
    <d v="2024-12-22T11:56:00"/>
    <x v="0"/>
    <x v="2"/>
    <x v="3"/>
    <x v="4"/>
    <x v="2"/>
    <n v="5.61"/>
    <s v="Mobile Pay"/>
    <s v="No"/>
    <s v="Jordan"/>
    <x v="1"/>
    <n v="5"/>
    <s v="No Sugar"/>
    <x v="3"/>
  </r>
  <r>
    <d v="2024-12-15T13:24:00"/>
    <x v="0"/>
    <x v="8"/>
    <x v="1"/>
    <x v="4"/>
    <x v="2"/>
    <n v="4.1399999999999997"/>
    <s v="Credit Card"/>
    <s v="No"/>
    <s v="Taylor"/>
    <x v="1"/>
    <n v="4"/>
    <s v="Almond Milk"/>
    <x v="3"/>
  </r>
  <r>
    <d v="2024-12-29T16:37:00"/>
    <x v="0"/>
    <x v="7"/>
    <x v="4"/>
    <x v="2"/>
    <x v="1"/>
    <n v="5.91"/>
    <s v="Mobile Pay"/>
    <s v="Yes"/>
    <s v="Jordan"/>
    <x v="2"/>
    <n v="7"/>
    <s v="No Sugar"/>
    <x v="0"/>
  </r>
  <r>
    <d v="2024-12-20T08:48:00"/>
    <x v="1"/>
    <x v="4"/>
    <x v="2"/>
    <x v="6"/>
    <x v="1"/>
    <n v="5.29"/>
    <s v="Credit Card"/>
    <s v="No"/>
    <s v="Chris"/>
    <x v="2"/>
    <n v="10"/>
    <s v="Whipped Cream"/>
    <x v="0"/>
  </r>
  <r>
    <d v="2024-12-18T12:18:00"/>
    <x v="3"/>
    <x v="6"/>
    <x v="3"/>
    <x v="5"/>
    <x v="0"/>
    <n v="5.86"/>
    <s v="Mobile Pay"/>
    <s v="Yes"/>
    <s v="Alex"/>
    <x v="1"/>
    <n v="10"/>
    <s v="Double Espresso"/>
    <x v="1"/>
  </r>
  <r>
    <d v="2024-12-28T13:29:00"/>
    <x v="6"/>
    <x v="8"/>
    <x v="2"/>
    <x v="2"/>
    <x v="2"/>
    <n v="4.7"/>
    <s v="Cash"/>
    <s v="Yes"/>
    <s v="Alex"/>
    <x v="2"/>
    <n v="8"/>
    <s v="Extra Shot"/>
    <x v="4"/>
  </r>
  <r>
    <d v="2024-12-18T09:23:00"/>
    <x v="3"/>
    <x v="5"/>
    <x v="3"/>
    <x v="6"/>
    <x v="2"/>
    <n v="5.24"/>
    <s v="Cash"/>
    <s v="No"/>
    <s v="Taylor"/>
    <x v="1"/>
    <n v="8"/>
    <s v="Decaf"/>
    <x v="4"/>
  </r>
  <r>
    <d v="2024-12-26T14:52:00"/>
    <x v="2"/>
    <x v="9"/>
    <x v="1"/>
    <x v="2"/>
    <x v="2"/>
    <n v="3.51"/>
    <s v="Mobile Pay"/>
    <s v="No"/>
    <s v="Maria"/>
    <x v="0"/>
    <n v="10"/>
    <s v="Whipped Cream"/>
    <x v="0"/>
  </r>
  <r>
    <d v="2024-12-16T11:29:00"/>
    <x v="4"/>
    <x v="2"/>
    <x v="0"/>
    <x v="0"/>
    <x v="2"/>
    <n v="3.63"/>
    <s v="Mobile Pay"/>
    <s v="No"/>
    <s v="Alex"/>
    <x v="0"/>
    <n v="8"/>
    <s v="Almond Milk"/>
    <x v="3"/>
  </r>
  <r>
    <d v="2024-12-20T12:02:00"/>
    <x v="1"/>
    <x v="6"/>
    <x v="3"/>
    <x v="2"/>
    <x v="0"/>
    <n v="4.49"/>
    <s v="Cash"/>
    <s v="No"/>
    <s v="Chris"/>
    <x v="1"/>
    <n v="2"/>
    <s v="Whipped Cream"/>
    <x v="1"/>
  </r>
  <r>
    <d v="2024-12-17T17:26:00"/>
    <x v="5"/>
    <x v="0"/>
    <x v="2"/>
    <x v="3"/>
    <x v="1"/>
    <n v="3.86"/>
    <s v="Mobile Pay"/>
    <s v="No"/>
    <s v="Alex"/>
    <x v="2"/>
    <n v="10"/>
    <s v="No Sugar"/>
    <x v="3"/>
  </r>
  <r>
    <d v="2024-12-28T14:30:00"/>
    <x v="6"/>
    <x v="9"/>
    <x v="3"/>
    <x v="3"/>
    <x v="2"/>
    <n v="4.8099999999999996"/>
    <s v="Cash"/>
    <s v="No"/>
    <s v="Jamie"/>
    <x v="0"/>
    <n v="4"/>
    <s v="Whipped Cream"/>
    <x v="1"/>
  </r>
  <r>
    <d v="2024-12-23T15:48:00"/>
    <x v="4"/>
    <x v="3"/>
    <x v="0"/>
    <x v="5"/>
    <x v="1"/>
    <n v="3.6"/>
    <s v="Mobile Pay"/>
    <s v="No"/>
    <s v="Alex"/>
    <x v="0"/>
    <n v="8"/>
    <s v="Decaf"/>
    <x v="1"/>
  </r>
  <r>
    <d v="2024-12-29T13:34:00"/>
    <x v="0"/>
    <x v="8"/>
    <x v="2"/>
    <x v="5"/>
    <x v="1"/>
    <n v="5.94"/>
    <s v="Mobile Pay"/>
    <s v="Yes"/>
    <s v="Maria"/>
    <x v="0"/>
    <n v="2"/>
    <s v="Double Espresso"/>
    <x v="2"/>
  </r>
  <r>
    <d v="2024-12-23T09:41:00"/>
    <x v="4"/>
    <x v="5"/>
    <x v="3"/>
    <x v="0"/>
    <x v="0"/>
    <n v="6.82"/>
    <s v="Mobile Pay"/>
    <s v="Yes"/>
    <s v="Taylor"/>
    <x v="0"/>
    <n v="5"/>
    <s v="Whipped Cream"/>
    <x v="4"/>
  </r>
  <r>
    <d v="2024-12-23T08:07:00"/>
    <x v="4"/>
    <x v="4"/>
    <x v="3"/>
    <x v="2"/>
    <x v="0"/>
    <n v="4.0999999999999996"/>
    <s v="Credit Card"/>
    <s v="Yes"/>
    <s v="Jordan"/>
    <x v="0"/>
    <n v="9"/>
    <s v="Almond Milk"/>
    <x v="0"/>
  </r>
  <r>
    <d v="2024-12-24T14:37:00"/>
    <x v="5"/>
    <x v="9"/>
    <x v="2"/>
    <x v="6"/>
    <x v="0"/>
    <n v="4.3600000000000003"/>
    <s v="Credit Card"/>
    <s v="No"/>
    <s v="Alex"/>
    <x v="0"/>
    <n v="7"/>
    <s v="Decaf"/>
    <x v="2"/>
  </r>
  <r>
    <d v="2024-12-16T09:34:00"/>
    <x v="4"/>
    <x v="5"/>
    <x v="1"/>
    <x v="3"/>
    <x v="0"/>
    <n v="3.73"/>
    <s v="Credit Card"/>
    <s v="Yes"/>
    <s v="Chris"/>
    <x v="1"/>
    <n v="4"/>
    <s v="Almond Milk"/>
    <x v="0"/>
  </r>
  <r>
    <d v="2024-12-30T10:01:00"/>
    <x v="4"/>
    <x v="1"/>
    <x v="2"/>
    <x v="3"/>
    <x v="1"/>
    <n v="3.39"/>
    <s v="Credit Card"/>
    <s v="No"/>
    <s v="Chris"/>
    <x v="1"/>
    <n v="8"/>
    <s v="Whipped Cream"/>
    <x v="3"/>
  </r>
  <r>
    <d v="2024-12-15T11:48:00"/>
    <x v="0"/>
    <x v="2"/>
    <x v="3"/>
    <x v="4"/>
    <x v="0"/>
    <n v="4.97"/>
    <s v="Mobile Pay"/>
    <s v="No"/>
    <s v="Alex"/>
    <x v="1"/>
    <n v="2"/>
    <s v="No Sugar"/>
    <x v="4"/>
  </r>
  <r>
    <d v="2024-12-23T09:30:00"/>
    <x v="4"/>
    <x v="5"/>
    <x v="2"/>
    <x v="6"/>
    <x v="2"/>
    <n v="3.93"/>
    <s v="Credit Card"/>
    <s v="No"/>
    <s v="Taylor"/>
    <x v="0"/>
    <n v="3"/>
    <s v="Extra Shot"/>
    <x v="0"/>
  </r>
  <r>
    <d v="2024-12-25T10:19:00"/>
    <x v="3"/>
    <x v="1"/>
    <x v="3"/>
    <x v="6"/>
    <x v="1"/>
    <n v="3.34"/>
    <s v="Mobile Pay"/>
    <s v="Yes"/>
    <s v="Maria"/>
    <x v="1"/>
    <n v="10"/>
    <s v="Extra Shot"/>
    <x v="1"/>
  </r>
  <r>
    <d v="2024-12-23T14:58:00"/>
    <x v="4"/>
    <x v="9"/>
    <x v="3"/>
    <x v="6"/>
    <x v="0"/>
    <n v="3"/>
    <s v="Cash"/>
    <s v="No"/>
    <s v="Jordan"/>
    <x v="2"/>
    <n v="2"/>
    <s v="Almond Milk"/>
    <x v="4"/>
  </r>
  <r>
    <d v="2024-12-19T12:53:00"/>
    <x v="2"/>
    <x v="6"/>
    <x v="0"/>
    <x v="3"/>
    <x v="2"/>
    <n v="3.85"/>
    <s v="Mobile Pay"/>
    <s v="No"/>
    <s v="Alex"/>
    <x v="2"/>
    <n v="10"/>
    <s v="Double Espresso"/>
    <x v="3"/>
  </r>
  <r>
    <d v="2024-12-19T14:44:00"/>
    <x v="2"/>
    <x v="9"/>
    <x v="2"/>
    <x v="1"/>
    <x v="0"/>
    <n v="5.9"/>
    <s v="Cash"/>
    <s v="No"/>
    <s v="Maria"/>
    <x v="0"/>
    <n v="10"/>
    <s v="Whipped Cream"/>
    <x v="2"/>
  </r>
  <r>
    <d v="2024-12-29T13:40:00"/>
    <x v="0"/>
    <x v="8"/>
    <x v="4"/>
    <x v="1"/>
    <x v="2"/>
    <n v="4.8099999999999996"/>
    <s v="Credit Card"/>
    <s v="No"/>
    <s v="Chris"/>
    <x v="2"/>
    <n v="9"/>
    <s v="Double Espresso"/>
    <x v="2"/>
  </r>
  <r>
    <d v="2024-12-15T10:41:00"/>
    <x v="0"/>
    <x v="1"/>
    <x v="2"/>
    <x v="4"/>
    <x v="1"/>
    <n v="3.02"/>
    <s v="Credit Card"/>
    <s v="Yes"/>
    <s v="Jamie"/>
    <x v="0"/>
    <n v="9"/>
    <s v="Whipped Cream"/>
    <x v="4"/>
  </r>
  <r>
    <d v="2024-12-23T09:34:00"/>
    <x v="4"/>
    <x v="5"/>
    <x v="2"/>
    <x v="1"/>
    <x v="2"/>
    <n v="4.78"/>
    <s v="Credit Card"/>
    <s v="No"/>
    <s v="Jamie"/>
    <x v="0"/>
    <n v="7"/>
    <s v="Decaf"/>
    <x v="1"/>
  </r>
  <r>
    <d v="2024-12-28T08:07:00"/>
    <x v="6"/>
    <x v="4"/>
    <x v="0"/>
    <x v="3"/>
    <x v="0"/>
    <n v="4.78"/>
    <s v="Credit Card"/>
    <s v="Yes"/>
    <s v="Chris"/>
    <x v="0"/>
    <n v="7"/>
    <s v="Extra Shot"/>
    <x v="3"/>
  </r>
  <r>
    <d v="2024-12-28T12:51:00"/>
    <x v="6"/>
    <x v="6"/>
    <x v="1"/>
    <x v="2"/>
    <x v="1"/>
    <n v="6.87"/>
    <s v="Credit Card"/>
    <s v="No"/>
    <s v="Jamie"/>
    <x v="0"/>
    <n v="5"/>
    <s v="Almond Milk"/>
    <x v="1"/>
  </r>
  <r>
    <d v="2024-12-30T14:07:00"/>
    <x v="4"/>
    <x v="9"/>
    <x v="4"/>
    <x v="4"/>
    <x v="2"/>
    <n v="4.9800000000000004"/>
    <s v="Mobile Pay"/>
    <s v="Yes"/>
    <s v="Jordan"/>
    <x v="0"/>
    <n v="4"/>
    <s v="Almond Milk"/>
    <x v="0"/>
  </r>
  <r>
    <d v="2024-12-17T09:08:00"/>
    <x v="5"/>
    <x v="5"/>
    <x v="4"/>
    <x v="4"/>
    <x v="0"/>
    <n v="6.52"/>
    <s v="Mobile Pay"/>
    <s v="No"/>
    <s v="Maria"/>
    <x v="0"/>
    <n v="2"/>
    <s v="Oat Milk"/>
    <x v="0"/>
  </r>
  <r>
    <d v="2024-12-24T16:56:00"/>
    <x v="5"/>
    <x v="7"/>
    <x v="0"/>
    <x v="0"/>
    <x v="1"/>
    <n v="5.56"/>
    <s v="Mobile Pay"/>
    <s v="Yes"/>
    <s v="Chris"/>
    <x v="1"/>
    <n v="8"/>
    <s v="No Sugar"/>
    <x v="3"/>
  </r>
  <r>
    <d v="2024-12-25T15:31:00"/>
    <x v="3"/>
    <x v="3"/>
    <x v="4"/>
    <x v="4"/>
    <x v="0"/>
    <n v="6.54"/>
    <s v="Credit Card"/>
    <s v="Yes"/>
    <s v="Chris"/>
    <x v="1"/>
    <n v="10"/>
    <s v="Decaf"/>
    <x v="2"/>
  </r>
  <r>
    <d v="2024-12-15T11:21:00"/>
    <x v="0"/>
    <x v="2"/>
    <x v="2"/>
    <x v="4"/>
    <x v="0"/>
    <n v="6.96"/>
    <s v="Credit Card"/>
    <s v="No"/>
    <s v="Alex"/>
    <x v="2"/>
    <n v="5"/>
    <s v="Extra Shot"/>
    <x v="2"/>
  </r>
  <r>
    <d v="2024-12-19T09:01:00"/>
    <x v="2"/>
    <x v="5"/>
    <x v="0"/>
    <x v="6"/>
    <x v="0"/>
    <n v="5.37"/>
    <s v="Mobile Pay"/>
    <s v="No"/>
    <s v="Chris"/>
    <x v="2"/>
    <n v="3"/>
    <s v="Decaf"/>
    <x v="1"/>
  </r>
  <r>
    <d v="2024-12-30T08:52:00"/>
    <x v="4"/>
    <x v="4"/>
    <x v="4"/>
    <x v="4"/>
    <x v="0"/>
    <n v="6.77"/>
    <s v="Mobile Pay"/>
    <s v="No"/>
    <s v="Alex"/>
    <x v="0"/>
    <n v="9"/>
    <s v="Double Espresso"/>
    <x v="3"/>
  </r>
  <r>
    <d v="2024-12-16T08:58:00"/>
    <x v="4"/>
    <x v="4"/>
    <x v="2"/>
    <x v="6"/>
    <x v="1"/>
    <n v="6.56"/>
    <s v="Mobile Pay"/>
    <s v="Yes"/>
    <s v="Maria"/>
    <x v="2"/>
    <n v="9"/>
    <s v="Almond Milk"/>
    <x v="2"/>
  </r>
  <r>
    <d v="2024-12-24T14:04:00"/>
    <x v="5"/>
    <x v="9"/>
    <x v="2"/>
    <x v="5"/>
    <x v="0"/>
    <n v="5.24"/>
    <s v="Cash"/>
    <s v="No"/>
    <s v="Jamie"/>
    <x v="2"/>
    <n v="8"/>
    <s v="Extra Shot"/>
    <x v="0"/>
  </r>
  <r>
    <d v="2024-12-27T17:00:00"/>
    <x v="1"/>
    <x v="0"/>
    <x v="0"/>
    <x v="6"/>
    <x v="1"/>
    <n v="6.18"/>
    <s v="Mobile Pay"/>
    <s v="Yes"/>
    <s v="Chris"/>
    <x v="0"/>
    <n v="2"/>
    <s v="Decaf"/>
    <x v="0"/>
  </r>
  <r>
    <d v="2024-12-20T11:06:00"/>
    <x v="1"/>
    <x v="2"/>
    <x v="2"/>
    <x v="0"/>
    <x v="2"/>
    <n v="5.85"/>
    <s v="Mobile Pay"/>
    <s v="Yes"/>
    <s v="Taylor"/>
    <x v="2"/>
    <n v="10"/>
    <s v="No Sugar"/>
    <x v="2"/>
  </r>
  <r>
    <d v="2024-12-21T17:28:00"/>
    <x v="6"/>
    <x v="0"/>
    <x v="1"/>
    <x v="2"/>
    <x v="0"/>
    <n v="6.19"/>
    <s v="Credit Card"/>
    <s v="Yes"/>
    <s v="Chris"/>
    <x v="0"/>
    <n v="8"/>
    <s v="Double Espresso"/>
    <x v="2"/>
  </r>
  <r>
    <d v="2024-12-19T16:49:00"/>
    <x v="2"/>
    <x v="7"/>
    <x v="1"/>
    <x v="2"/>
    <x v="1"/>
    <n v="4.2300000000000004"/>
    <s v="Cash"/>
    <s v="No"/>
    <s v="Chris"/>
    <x v="2"/>
    <n v="10"/>
    <s v="Double Espresso"/>
    <x v="1"/>
  </r>
  <r>
    <d v="2024-12-15T16:52:00"/>
    <x v="0"/>
    <x v="7"/>
    <x v="3"/>
    <x v="1"/>
    <x v="0"/>
    <n v="4.6900000000000004"/>
    <s v="Credit Card"/>
    <s v="Yes"/>
    <s v="Jordan"/>
    <x v="2"/>
    <n v="3"/>
    <s v="No Sugar"/>
    <x v="1"/>
  </r>
  <r>
    <d v="2024-12-25T15:38:00"/>
    <x v="3"/>
    <x v="3"/>
    <x v="4"/>
    <x v="1"/>
    <x v="2"/>
    <n v="5.26"/>
    <s v="Cash"/>
    <s v="No"/>
    <s v="Jamie"/>
    <x v="1"/>
    <n v="4"/>
    <s v="Almond Milk"/>
    <x v="4"/>
  </r>
  <r>
    <d v="2024-12-29T08:31:00"/>
    <x v="0"/>
    <x v="4"/>
    <x v="1"/>
    <x v="0"/>
    <x v="2"/>
    <n v="3.89"/>
    <s v="Credit Card"/>
    <s v="No"/>
    <s v="Taylor"/>
    <x v="2"/>
    <n v="5"/>
    <s v="Decaf"/>
    <x v="2"/>
  </r>
  <r>
    <d v="2024-12-27T14:13:00"/>
    <x v="1"/>
    <x v="9"/>
    <x v="0"/>
    <x v="2"/>
    <x v="0"/>
    <n v="4.45"/>
    <s v="Credit Card"/>
    <s v="No"/>
    <s v="Alex"/>
    <x v="0"/>
    <n v="3"/>
    <s v="Extra Shot"/>
    <x v="2"/>
  </r>
  <r>
    <d v="2024-12-22T17:58:00"/>
    <x v="0"/>
    <x v="0"/>
    <x v="4"/>
    <x v="0"/>
    <x v="0"/>
    <n v="3.8"/>
    <s v="Cash"/>
    <s v="Yes"/>
    <s v="Maria"/>
    <x v="1"/>
    <n v="4"/>
    <s v="No Sugar"/>
    <x v="0"/>
  </r>
  <r>
    <d v="2024-12-18T11:01:00"/>
    <x v="3"/>
    <x v="2"/>
    <x v="1"/>
    <x v="1"/>
    <x v="1"/>
    <n v="6.64"/>
    <s v="Credit Card"/>
    <s v="Yes"/>
    <s v="Jamie"/>
    <x v="0"/>
    <n v="3"/>
    <s v="No Sugar"/>
    <x v="1"/>
  </r>
  <r>
    <d v="2024-12-19T11:23:00"/>
    <x v="2"/>
    <x v="2"/>
    <x v="4"/>
    <x v="5"/>
    <x v="0"/>
    <n v="6.76"/>
    <s v="Mobile Pay"/>
    <s v="No"/>
    <s v="Jordan"/>
    <x v="2"/>
    <n v="3"/>
    <s v="Extra Shot"/>
    <x v="1"/>
  </r>
  <r>
    <d v="2024-12-27T11:34:00"/>
    <x v="1"/>
    <x v="2"/>
    <x v="0"/>
    <x v="5"/>
    <x v="1"/>
    <n v="4.2699999999999996"/>
    <s v="Cash"/>
    <s v="Yes"/>
    <s v="Alex"/>
    <x v="0"/>
    <n v="5"/>
    <s v="Whipped Cream"/>
    <x v="0"/>
  </r>
  <r>
    <d v="2024-12-19T10:20:00"/>
    <x v="2"/>
    <x v="1"/>
    <x v="1"/>
    <x v="0"/>
    <x v="2"/>
    <n v="6.18"/>
    <s v="Credit Card"/>
    <s v="No"/>
    <s v="Maria"/>
    <x v="0"/>
    <n v="3"/>
    <s v="Whipped Cream"/>
    <x v="4"/>
  </r>
  <r>
    <d v="2024-12-27T17:04:00"/>
    <x v="1"/>
    <x v="0"/>
    <x v="1"/>
    <x v="4"/>
    <x v="1"/>
    <n v="6.01"/>
    <s v="Mobile Pay"/>
    <s v="No"/>
    <s v="Jamie"/>
    <x v="0"/>
    <n v="9"/>
    <s v="Extra Shot"/>
    <x v="2"/>
  </r>
  <r>
    <d v="2024-12-26T16:44:00"/>
    <x v="2"/>
    <x v="7"/>
    <x v="0"/>
    <x v="5"/>
    <x v="1"/>
    <n v="4.9000000000000004"/>
    <s v="Mobile Pay"/>
    <s v="No"/>
    <s v="Jordan"/>
    <x v="0"/>
    <n v="2"/>
    <s v="Extra Shot"/>
    <x v="1"/>
  </r>
  <r>
    <d v="2024-12-29T15:55:00"/>
    <x v="0"/>
    <x v="3"/>
    <x v="1"/>
    <x v="6"/>
    <x v="0"/>
    <n v="4.22"/>
    <s v="Cash"/>
    <s v="Yes"/>
    <s v="Chris"/>
    <x v="1"/>
    <n v="10"/>
    <s v="Almond Milk"/>
    <x v="1"/>
  </r>
  <r>
    <d v="2024-12-27T12:28:00"/>
    <x v="1"/>
    <x v="6"/>
    <x v="3"/>
    <x v="3"/>
    <x v="0"/>
    <n v="5.34"/>
    <s v="Cash"/>
    <s v="No"/>
    <s v="Jamie"/>
    <x v="1"/>
    <n v="9"/>
    <s v="Decaf"/>
    <x v="4"/>
  </r>
  <r>
    <d v="2024-12-20T15:20:00"/>
    <x v="1"/>
    <x v="3"/>
    <x v="4"/>
    <x v="6"/>
    <x v="0"/>
    <n v="3.72"/>
    <s v="Credit Card"/>
    <s v="No"/>
    <s v="Jordan"/>
    <x v="2"/>
    <n v="7"/>
    <s v="Almond Milk"/>
    <x v="2"/>
  </r>
  <r>
    <d v="2024-12-28T16:34:00"/>
    <x v="6"/>
    <x v="7"/>
    <x v="2"/>
    <x v="1"/>
    <x v="1"/>
    <n v="6.71"/>
    <s v="Credit Card"/>
    <s v="Yes"/>
    <s v="Alex"/>
    <x v="1"/>
    <n v="2"/>
    <s v="Double Espresso"/>
    <x v="1"/>
  </r>
  <r>
    <d v="2024-12-20T13:16:00"/>
    <x v="1"/>
    <x v="8"/>
    <x v="4"/>
    <x v="5"/>
    <x v="2"/>
    <n v="6.38"/>
    <s v="Credit Card"/>
    <s v="Yes"/>
    <s v="Jordan"/>
    <x v="0"/>
    <n v="10"/>
    <s v="No Sugar"/>
    <x v="3"/>
  </r>
  <r>
    <d v="2024-12-27T12:52:00"/>
    <x v="1"/>
    <x v="6"/>
    <x v="4"/>
    <x v="1"/>
    <x v="1"/>
    <n v="6.78"/>
    <s v="Mobile Pay"/>
    <s v="Yes"/>
    <s v="Jamie"/>
    <x v="0"/>
    <n v="10"/>
    <s v="Whipped Cream"/>
    <x v="1"/>
  </r>
  <r>
    <d v="2024-12-28T11:14:00"/>
    <x v="6"/>
    <x v="2"/>
    <x v="1"/>
    <x v="6"/>
    <x v="0"/>
    <n v="5.0599999999999996"/>
    <s v="Mobile Pay"/>
    <s v="No"/>
    <s v="Jordan"/>
    <x v="1"/>
    <n v="7"/>
    <s v="Whipped Cream"/>
    <x v="3"/>
  </r>
  <r>
    <d v="2024-12-20T11:27:00"/>
    <x v="1"/>
    <x v="2"/>
    <x v="0"/>
    <x v="2"/>
    <x v="1"/>
    <n v="4.8"/>
    <s v="Mobile Pay"/>
    <s v="Yes"/>
    <s v="Chris"/>
    <x v="2"/>
    <n v="4"/>
    <s v="No Sugar"/>
    <x v="3"/>
  </r>
  <r>
    <d v="2024-12-22T13:21:00"/>
    <x v="0"/>
    <x v="8"/>
    <x v="1"/>
    <x v="6"/>
    <x v="1"/>
    <n v="5.74"/>
    <s v="Cash"/>
    <s v="No"/>
    <s v="Chris"/>
    <x v="0"/>
    <n v="2"/>
    <s v="Double Espresso"/>
    <x v="3"/>
  </r>
  <r>
    <d v="2024-12-29T10:21:00"/>
    <x v="0"/>
    <x v="1"/>
    <x v="3"/>
    <x v="5"/>
    <x v="2"/>
    <n v="6.66"/>
    <s v="Mobile Pay"/>
    <s v="No"/>
    <s v="Jamie"/>
    <x v="2"/>
    <n v="8"/>
    <s v="Almond Milk"/>
    <x v="0"/>
  </r>
  <r>
    <d v="2024-12-21T15:06:00"/>
    <x v="6"/>
    <x v="3"/>
    <x v="4"/>
    <x v="4"/>
    <x v="1"/>
    <n v="5.56"/>
    <s v="Cash"/>
    <s v="Yes"/>
    <s v="Maria"/>
    <x v="2"/>
    <n v="10"/>
    <s v="Extra Shot"/>
    <x v="3"/>
  </r>
  <r>
    <d v="2024-12-28T17:31:00"/>
    <x v="6"/>
    <x v="0"/>
    <x v="2"/>
    <x v="2"/>
    <x v="0"/>
    <n v="3.28"/>
    <s v="Cash"/>
    <s v="No"/>
    <s v="Maria"/>
    <x v="2"/>
    <n v="6"/>
    <s v="Oat Milk"/>
    <x v="0"/>
  </r>
  <r>
    <d v="2024-12-16T08:23:00"/>
    <x v="4"/>
    <x v="4"/>
    <x v="3"/>
    <x v="0"/>
    <x v="0"/>
    <n v="4.3099999999999996"/>
    <s v="Cash"/>
    <s v="No"/>
    <s v="Maria"/>
    <x v="2"/>
    <n v="4"/>
    <s v="Double Espresso"/>
    <x v="4"/>
  </r>
  <r>
    <d v="2024-12-22T09:24:00"/>
    <x v="0"/>
    <x v="5"/>
    <x v="1"/>
    <x v="2"/>
    <x v="0"/>
    <n v="4.24"/>
    <s v="Mobile Pay"/>
    <s v="No"/>
    <s v="Maria"/>
    <x v="0"/>
    <n v="6"/>
    <s v="Double Espresso"/>
    <x v="1"/>
  </r>
  <r>
    <d v="2024-12-23T15:17:00"/>
    <x v="4"/>
    <x v="3"/>
    <x v="1"/>
    <x v="0"/>
    <x v="0"/>
    <n v="4.78"/>
    <s v="Cash"/>
    <s v="Yes"/>
    <s v="Taylor"/>
    <x v="1"/>
    <n v="9"/>
    <s v="Decaf"/>
    <x v="4"/>
  </r>
  <r>
    <d v="2024-12-24T09:18:00"/>
    <x v="5"/>
    <x v="5"/>
    <x v="0"/>
    <x v="3"/>
    <x v="2"/>
    <n v="6.37"/>
    <s v="Cash"/>
    <s v="No"/>
    <s v="Taylor"/>
    <x v="2"/>
    <n v="8"/>
    <s v="Extra Shot"/>
    <x v="1"/>
  </r>
  <r>
    <d v="2024-12-29T14:29:00"/>
    <x v="0"/>
    <x v="9"/>
    <x v="0"/>
    <x v="5"/>
    <x v="0"/>
    <n v="5.79"/>
    <s v="Credit Card"/>
    <s v="No"/>
    <s v="Jordan"/>
    <x v="2"/>
    <n v="5"/>
    <s v="Whipped Cream"/>
    <x v="1"/>
  </r>
  <r>
    <d v="2024-12-19T16:18:00"/>
    <x v="2"/>
    <x v="7"/>
    <x v="2"/>
    <x v="5"/>
    <x v="2"/>
    <n v="5.89"/>
    <s v="Credit Card"/>
    <s v="No"/>
    <s v="Jamie"/>
    <x v="0"/>
    <n v="3"/>
    <s v="No Sugar"/>
    <x v="3"/>
  </r>
  <r>
    <d v="2024-12-27T16:49:00"/>
    <x v="1"/>
    <x v="7"/>
    <x v="4"/>
    <x v="6"/>
    <x v="1"/>
    <n v="3.66"/>
    <s v="Credit Card"/>
    <s v="Yes"/>
    <s v="Jamie"/>
    <x v="2"/>
    <n v="3"/>
    <s v="Oat Milk"/>
    <x v="4"/>
  </r>
  <r>
    <d v="2024-12-21T14:54:00"/>
    <x v="6"/>
    <x v="9"/>
    <x v="1"/>
    <x v="6"/>
    <x v="0"/>
    <n v="3.04"/>
    <s v="Credit Card"/>
    <s v="Yes"/>
    <s v="Chris"/>
    <x v="0"/>
    <n v="9"/>
    <s v="Decaf"/>
    <x v="4"/>
  </r>
  <r>
    <d v="2024-12-16T16:42:00"/>
    <x v="4"/>
    <x v="7"/>
    <x v="1"/>
    <x v="5"/>
    <x v="1"/>
    <n v="3.56"/>
    <s v="Cash"/>
    <s v="Yes"/>
    <s v="Maria"/>
    <x v="2"/>
    <n v="3"/>
    <s v="Extra Shot"/>
    <x v="2"/>
  </r>
  <r>
    <d v="2024-12-16T14:10:00"/>
    <x v="4"/>
    <x v="9"/>
    <x v="2"/>
    <x v="5"/>
    <x v="0"/>
    <n v="5.71"/>
    <s v="Credit Card"/>
    <s v="No"/>
    <s v="Chris"/>
    <x v="2"/>
    <n v="5"/>
    <s v="Oat Milk"/>
    <x v="3"/>
  </r>
  <r>
    <d v="2024-12-29T16:13:00"/>
    <x v="0"/>
    <x v="7"/>
    <x v="0"/>
    <x v="5"/>
    <x v="0"/>
    <n v="6.35"/>
    <s v="Mobile Pay"/>
    <s v="Yes"/>
    <s v="Jamie"/>
    <x v="0"/>
    <n v="6"/>
    <s v="Decaf"/>
    <x v="3"/>
  </r>
  <r>
    <d v="2024-12-24T08:49:00"/>
    <x v="5"/>
    <x v="4"/>
    <x v="0"/>
    <x v="1"/>
    <x v="0"/>
    <n v="6.72"/>
    <s v="Cash"/>
    <s v="Yes"/>
    <s v="Maria"/>
    <x v="2"/>
    <n v="2"/>
    <s v="Decaf"/>
    <x v="3"/>
  </r>
  <r>
    <d v="2024-12-30T13:52:00"/>
    <x v="4"/>
    <x v="8"/>
    <x v="1"/>
    <x v="5"/>
    <x v="2"/>
    <n v="3.25"/>
    <s v="Credit Card"/>
    <s v="Yes"/>
    <s v="Jordan"/>
    <x v="2"/>
    <n v="2"/>
    <s v="Decaf"/>
    <x v="0"/>
  </r>
  <r>
    <d v="2024-12-16T13:20:00"/>
    <x v="4"/>
    <x v="8"/>
    <x v="3"/>
    <x v="5"/>
    <x v="0"/>
    <n v="5.5"/>
    <s v="Mobile Pay"/>
    <s v="No"/>
    <s v="Jamie"/>
    <x v="2"/>
    <n v="5"/>
    <s v="Extra Shot"/>
    <x v="3"/>
  </r>
  <r>
    <d v="2024-12-20T10:00:00"/>
    <x v="1"/>
    <x v="1"/>
    <x v="0"/>
    <x v="5"/>
    <x v="1"/>
    <n v="3.05"/>
    <s v="Credit Card"/>
    <s v="No"/>
    <s v="Maria"/>
    <x v="2"/>
    <n v="6"/>
    <s v="Oat Milk"/>
    <x v="0"/>
  </r>
  <r>
    <d v="2024-12-20T09:56:00"/>
    <x v="1"/>
    <x v="5"/>
    <x v="1"/>
    <x v="6"/>
    <x v="1"/>
    <n v="6.07"/>
    <s v="Cash"/>
    <s v="Yes"/>
    <s v="Jordan"/>
    <x v="0"/>
    <n v="4"/>
    <s v="No Sugar"/>
    <x v="3"/>
  </r>
  <r>
    <d v="2024-12-24T14:43:00"/>
    <x v="5"/>
    <x v="9"/>
    <x v="1"/>
    <x v="3"/>
    <x v="0"/>
    <n v="5.54"/>
    <s v="Mobile Pay"/>
    <s v="No"/>
    <s v="Jordan"/>
    <x v="1"/>
    <n v="3"/>
    <s v="No Sugar"/>
    <x v="3"/>
  </r>
  <r>
    <d v="2024-12-24T17:28:00"/>
    <x v="5"/>
    <x v="0"/>
    <x v="0"/>
    <x v="4"/>
    <x v="2"/>
    <n v="5.97"/>
    <s v="Mobile Pay"/>
    <s v="Yes"/>
    <s v="Maria"/>
    <x v="2"/>
    <n v="3"/>
    <s v="No Sugar"/>
    <x v="1"/>
  </r>
  <r>
    <d v="2024-12-26T11:39:00"/>
    <x v="2"/>
    <x v="2"/>
    <x v="2"/>
    <x v="0"/>
    <x v="0"/>
    <n v="4.5"/>
    <s v="Cash"/>
    <s v="Yes"/>
    <s v="Maria"/>
    <x v="1"/>
    <n v="5"/>
    <s v="Oat Milk"/>
    <x v="3"/>
  </r>
  <r>
    <d v="2024-12-18T17:28:00"/>
    <x v="3"/>
    <x v="0"/>
    <x v="4"/>
    <x v="2"/>
    <x v="1"/>
    <n v="4.2699999999999996"/>
    <s v="Credit Card"/>
    <s v="No"/>
    <s v="Jordan"/>
    <x v="1"/>
    <n v="2"/>
    <s v="Extra Shot"/>
    <x v="2"/>
  </r>
  <r>
    <d v="2024-12-20T11:34:00"/>
    <x v="1"/>
    <x v="2"/>
    <x v="2"/>
    <x v="5"/>
    <x v="0"/>
    <n v="6.21"/>
    <s v="Mobile Pay"/>
    <s v="Yes"/>
    <s v="Taylor"/>
    <x v="1"/>
    <n v="10"/>
    <s v="No Sugar"/>
    <x v="1"/>
  </r>
  <r>
    <d v="2024-12-22T08:04:00"/>
    <x v="0"/>
    <x v="4"/>
    <x v="0"/>
    <x v="0"/>
    <x v="0"/>
    <n v="3.21"/>
    <s v="Credit Card"/>
    <s v="Yes"/>
    <s v="Maria"/>
    <x v="2"/>
    <n v="4"/>
    <s v="Double Espresso"/>
    <x v="0"/>
  </r>
  <r>
    <d v="2024-12-28T11:15:00"/>
    <x v="6"/>
    <x v="2"/>
    <x v="3"/>
    <x v="0"/>
    <x v="1"/>
    <n v="5.9"/>
    <s v="Cash"/>
    <s v="Yes"/>
    <s v="Jordan"/>
    <x v="2"/>
    <n v="5"/>
    <s v="Decaf"/>
    <x v="1"/>
  </r>
  <r>
    <d v="2024-12-24T12:18:00"/>
    <x v="5"/>
    <x v="6"/>
    <x v="3"/>
    <x v="6"/>
    <x v="2"/>
    <n v="3.81"/>
    <s v="Cash"/>
    <s v="Yes"/>
    <s v="Chris"/>
    <x v="1"/>
    <n v="8"/>
    <s v="Extra Shot"/>
    <x v="4"/>
  </r>
  <r>
    <d v="2024-12-22T16:39:00"/>
    <x v="0"/>
    <x v="7"/>
    <x v="0"/>
    <x v="1"/>
    <x v="0"/>
    <n v="6.28"/>
    <s v="Cash"/>
    <s v="Yes"/>
    <s v="Jamie"/>
    <x v="1"/>
    <n v="3"/>
    <s v="Whipped Cream"/>
    <x v="2"/>
  </r>
  <r>
    <d v="2024-12-24T10:35:00"/>
    <x v="5"/>
    <x v="1"/>
    <x v="1"/>
    <x v="3"/>
    <x v="1"/>
    <n v="4.8499999999999996"/>
    <s v="Cash"/>
    <s v="No"/>
    <s v="Jamie"/>
    <x v="0"/>
    <n v="9"/>
    <s v="Almond Milk"/>
    <x v="2"/>
  </r>
  <r>
    <d v="2024-12-17T15:12:00"/>
    <x v="5"/>
    <x v="3"/>
    <x v="1"/>
    <x v="2"/>
    <x v="0"/>
    <n v="3.05"/>
    <s v="Mobile Pay"/>
    <s v="No"/>
    <s v="Jamie"/>
    <x v="1"/>
    <n v="8"/>
    <s v="Decaf"/>
    <x v="2"/>
  </r>
  <r>
    <d v="2024-12-21T12:41:00"/>
    <x v="6"/>
    <x v="6"/>
    <x v="3"/>
    <x v="0"/>
    <x v="1"/>
    <n v="6.54"/>
    <s v="Credit Card"/>
    <s v="No"/>
    <s v="Taylor"/>
    <x v="2"/>
    <n v="5"/>
    <s v="Whipped Cream"/>
    <x v="4"/>
  </r>
  <r>
    <d v="2024-12-30T13:32:00"/>
    <x v="4"/>
    <x v="8"/>
    <x v="0"/>
    <x v="5"/>
    <x v="2"/>
    <n v="4.47"/>
    <s v="Credit Card"/>
    <s v="No"/>
    <s v="Jamie"/>
    <x v="0"/>
    <n v="5"/>
    <s v="Extra Shot"/>
    <x v="4"/>
  </r>
  <r>
    <d v="2024-12-15T13:40:00"/>
    <x v="0"/>
    <x v="8"/>
    <x v="2"/>
    <x v="5"/>
    <x v="2"/>
    <n v="5.58"/>
    <s v="Cash"/>
    <s v="No"/>
    <s v="Jordan"/>
    <x v="2"/>
    <n v="6"/>
    <s v="Extra Shot"/>
    <x v="0"/>
  </r>
  <r>
    <d v="2024-12-24T10:00:00"/>
    <x v="5"/>
    <x v="1"/>
    <x v="2"/>
    <x v="1"/>
    <x v="0"/>
    <n v="5.58"/>
    <s v="Cash"/>
    <s v="No"/>
    <s v="Jordan"/>
    <x v="0"/>
    <n v="3"/>
    <s v="Double Espresso"/>
    <x v="1"/>
  </r>
  <r>
    <d v="2024-12-29T10:53:00"/>
    <x v="0"/>
    <x v="1"/>
    <x v="0"/>
    <x v="3"/>
    <x v="2"/>
    <n v="4.21"/>
    <s v="Mobile Pay"/>
    <s v="No"/>
    <s v="Taylor"/>
    <x v="1"/>
    <n v="8"/>
    <s v="Whipped Cream"/>
    <x v="3"/>
  </r>
  <r>
    <d v="2024-12-16T17:49:00"/>
    <x v="4"/>
    <x v="0"/>
    <x v="4"/>
    <x v="1"/>
    <x v="0"/>
    <n v="4.08"/>
    <s v="Credit Card"/>
    <s v="No"/>
    <s v="Jordan"/>
    <x v="1"/>
    <n v="2"/>
    <s v="Extra Shot"/>
    <x v="4"/>
  </r>
  <r>
    <d v="2024-12-15T09:49:00"/>
    <x v="0"/>
    <x v="5"/>
    <x v="0"/>
    <x v="4"/>
    <x v="1"/>
    <n v="5.62"/>
    <s v="Mobile Pay"/>
    <s v="No"/>
    <s v="Maria"/>
    <x v="2"/>
    <n v="7"/>
    <s v="Extra Shot"/>
    <x v="1"/>
  </r>
  <r>
    <d v="2024-12-18T10:32:00"/>
    <x v="3"/>
    <x v="1"/>
    <x v="2"/>
    <x v="6"/>
    <x v="2"/>
    <n v="6.26"/>
    <s v="Credit Card"/>
    <s v="Yes"/>
    <s v="Alex"/>
    <x v="0"/>
    <n v="4"/>
    <s v="Whipped Cream"/>
    <x v="1"/>
  </r>
  <r>
    <d v="2024-12-19T14:28:00"/>
    <x v="2"/>
    <x v="9"/>
    <x v="3"/>
    <x v="0"/>
    <x v="2"/>
    <n v="3.66"/>
    <s v="Cash"/>
    <s v="Yes"/>
    <s v="Jamie"/>
    <x v="2"/>
    <n v="6"/>
    <s v="Almond Milk"/>
    <x v="2"/>
  </r>
  <r>
    <d v="2024-12-15T11:30:00"/>
    <x v="0"/>
    <x v="2"/>
    <x v="0"/>
    <x v="5"/>
    <x v="0"/>
    <n v="3.04"/>
    <s v="Cash"/>
    <s v="Yes"/>
    <s v="Jordan"/>
    <x v="0"/>
    <n v="2"/>
    <s v="Almond Milk"/>
    <x v="1"/>
  </r>
  <r>
    <d v="2024-12-23T08:24:00"/>
    <x v="4"/>
    <x v="4"/>
    <x v="3"/>
    <x v="4"/>
    <x v="1"/>
    <n v="6.73"/>
    <s v="Cash"/>
    <s v="No"/>
    <s v="Taylor"/>
    <x v="1"/>
    <n v="7"/>
    <s v="No Sugar"/>
    <x v="2"/>
  </r>
  <r>
    <d v="2024-12-30T11:23:00"/>
    <x v="4"/>
    <x v="2"/>
    <x v="0"/>
    <x v="6"/>
    <x v="2"/>
    <n v="3.23"/>
    <s v="Cash"/>
    <s v="No"/>
    <s v="Alex"/>
    <x v="2"/>
    <n v="9"/>
    <s v="Whipped Cream"/>
    <x v="4"/>
  </r>
  <r>
    <d v="2024-12-26T10:01:00"/>
    <x v="2"/>
    <x v="1"/>
    <x v="3"/>
    <x v="0"/>
    <x v="2"/>
    <n v="4.12"/>
    <s v="Mobile Pay"/>
    <s v="Yes"/>
    <s v="Chris"/>
    <x v="1"/>
    <n v="9"/>
    <s v="Double Espresso"/>
    <x v="4"/>
  </r>
  <r>
    <d v="2024-12-25T08:40:00"/>
    <x v="3"/>
    <x v="4"/>
    <x v="4"/>
    <x v="0"/>
    <x v="2"/>
    <n v="4.4400000000000004"/>
    <s v="Credit Card"/>
    <s v="No"/>
    <s v="Jordan"/>
    <x v="1"/>
    <n v="5"/>
    <s v="Double Espresso"/>
    <x v="4"/>
  </r>
  <r>
    <d v="2024-12-21T17:50:00"/>
    <x v="6"/>
    <x v="0"/>
    <x v="2"/>
    <x v="3"/>
    <x v="1"/>
    <n v="6.76"/>
    <s v="Cash"/>
    <s v="Yes"/>
    <s v="Jordan"/>
    <x v="1"/>
    <n v="6"/>
    <s v="Double Espresso"/>
    <x v="1"/>
  </r>
  <r>
    <d v="2024-12-26T16:56:00"/>
    <x v="2"/>
    <x v="7"/>
    <x v="3"/>
    <x v="1"/>
    <x v="2"/>
    <n v="5.0199999999999996"/>
    <s v="Credit Card"/>
    <s v="No"/>
    <s v="Alex"/>
    <x v="1"/>
    <n v="10"/>
    <s v="Whipped Cream"/>
    <x v="4"/>
  </r>
  <r>
    <d v="2024-12-17T15:07:00"/>
    <x v="5"/>
    <x v="3"/>
    <x v="0"/>
    <x v="5"/>
    <x v="2"/>
    <n v="3.96"/>
    <s v="Credit Card"/>
    <s v="Yes"/>
    <s v="Jordan"/>
    <x v="0"/>
    <n v="3"/>
    <s v="Almond Milk"/>
    <x v="4"/>
  </r>
  <r>
    <d v="2024-12-30T08:10:00"/>
    <x v="4"/>
    <x v="4"/>
    <x v="4"/>
    <x v="6"/>
    <x v="1"/>
    <n v="3.88"/>
    <s v="Cash"/>
    <s v="No"/>
    <s v="Jordan"/>
    <x v="2"/>
    <n v="4"/>
    <s v="Double Espresso"/>
    <x v="4"/>
  </r>
  <r>
    <d v="2024-12-16T13:55:00"/>
    <x v="4"/>
    <x v="8"/>
    <x v="1"/>
    <x v="4"/>
    <x v="2"/>
    <n v="3.26"/>
    <s v="Cash"/>
    <s v="No"/>
    <s v="Jordan"/>
    <x v="0"/>
    <n v="8"/>
    <s v="Oat Milk"/>
    <x v="0"/>
  </r>
  <r>
    <d v="2024-12-30T14:51:00"/>
    <x v="4"/>
    <x v="9"/>
    <x v="1"/>
    <x v="2"/>
    <x v="1"/>
    <n v="3.46"/>
    <s v="Credit Card"/>
    <s v="Yes"/>
    <s v="Alex"/>
    <x v="1"/>
    <n v="5"/>
    <s v="Oat Milk"/>
    <x v="3"/>
  </r>
  <r>
    <d v="2024-12-24T10:54:00"/>
    <x v="5"/>
    <x v="1"/>
    <x v="4"/>
    <x v="6"/>
    <x v="2"/>
    <n v="5.95"/>
    <s v="Cash"/>
    <s v="Yes"/>
    <s v="Taylor"/>
    <x v="0"/>
    <n v="5"/>
    <s v="Whipped Cream"/>
    <x v="4"/>
  </r>
  <r>
    <d v="2024-12-30T13:49:00"/>
    <x v="4"/>
    <x v="8"/>
    <x v="4"/>
    <x v="1"/>
    <x v="2"/>
    <n v="6.74"/>
    <s v="Credit Card"/>
    <s v="Yes"/>
    <s v="Alex"/>
    <x v="1"/>
    <n v="2"/>
    <s v="Double Espresso"/>
    <x v="4"/>
  </r>
  <r>
    <d v="2024-12-20T12:53:00"/>
    <x v="1"/>
    <x v="6"/>
    <x v="1"/>
    <x v="6"/>
    <x v="2"/>
    <n v="4.82"/>
    <s v="Mobile Pay"/>
    <s v="No"/>
    <s v="Maria"/>
    <x v="0"/>
    <n v="2"/>
    <s v="Double Espresso"/>
    <x v="2"/>
  </r>
  <r>
    <d v="2024-12-19T09:17:00"/>
    <x v="2"/>
    <x v="5"/>
    <x v="3"/>
    <x v="6"/>
    <x v="2"/>
    <n v="6.31"/>
    <s v="Cash"/>
    <s v="No"/>
    <s v="Jordan"/>
    <x v="1"/>
    <n v="2"/>
    <s v="Whipped Cream"/>
    <x v="2"/>
  </r>
  <r>
    <d v="2024-12-17T11:54:00"/>
    <x v="5"/>
    <x v="2"/>
    <x v="1"/>
    <x v="5"/>
    <x v="2"/>
    <n v="3.21"/>
    <s v="Credit Card"/>
    <s v="No"/>
    <s v="Jordan"/>
    <x v="1"/>
    <n v="6"/>
    <s v="Whipped Cream"/>
    <x v="1"/>
  </r>
  <r>
    <d v="2024-12-30T16:25:00"/>
    <x v="4"/>
    <x v="7"/>
    <x v="4"/>
    <x v="6"/>
    <x v="2"/>
    <n v="4.8899999999999997"/>
    <s v="Cash"/>
    <s v="No"/>
    <s v="Jamie"/>
    <x v="2"/>
    <n v="10"/>
    <s v="Oat Milk"/>
    <x v="2"/>
  </r>
  <r>
    <d v="2024-12-19T11:44:00"/>
    <x v="2"/>
    <x v="2"/>
    <x v="3"/>
    <x v="6"/>
    <x v="0"/>
    <n v="3.52"/>
    <s v="Mobile Pay"/>
    <s v="Yes"/>
    <s v="Jordan"/>
    <x v="1"/>
    <n v="9"/>
    <s v="Oat Milk"/>
    <x v="1"/>
  </r>
  <r>
    <d v="2024-12-24T15:44:00"/>
    <x v="5"/>
    <x v="3"/>
    <x v="0"/>
    <x v="3"/>
    <x v="0"/>
    <n v="3.84"/>
    <s v="Mobile Pay"/>
    <s v="Yes"/>
    <s v="Jordan"/>
    <x v="0"/>
    <n v="2"/>
    <s v="No Sugar"/>
    <x v="0"/>
  </r>
  <r>
    <d v="2024-12-16T10:24:00"/>
    <x v="4"/>
    <x v="1"/>
    <x v="0"/>
    <x v="5"/>
    <x v="0"/>
    <n v="6.7"/>
    <s v="Credit Card"/>
    <s v="No"/>
    <s v="Jamie"/>
    <x v="2"/>
    <n v="2"/>
    <s v="Almond Milk"/>
    <x v="0"/>
  </r>
  <r>
    <d v="2024-12-25T17:27:00"/>
    <x v="3"/>
    <x v="0"/>
    <x v="1"/>
    <x v="5"/>
    <x v="2"/>
    <n v="4.62"/>
    <s v="Credit Card"/>
    <s v="Yes"/>
    <s v="Maria"/>
    <x v="1"/>
    <n v="9"/>
    <s v="No Sugar"/>
    <x v="0"/>
  </r>
  <r>
    <d v="2024-12-30T14:49:00"/>
    <x v="4"/>
    <x v="9"/>
    <x v="2"/>
    <x v="1"/>
    <x v="1"/>
    <n v="6.46"/>
    <s v="Mobile Pay"/>
    <s v="No"/>
    <s v="Chris"/>
    <x v="0"/>
    <n v="9"/>
    <s v="No Sugar"/>
    <x v="3"/>
  </r>
  <r>
    <d v="2024-12-16T09:07:00"/>
    <x v="4"/>
    <x v="5"/>
    <x v="0"/>
    <x v="5"/>
    <x v="2"/>
    <n v="6.63"/>
    <s v="Credit Card"/>
    <s v="Yes"/>
    <s v="Taylor"/>
    <x v="0"/>
    <n v="9"/>
    <s v="No Sugar"/>
    <x v="3"/>
  </r>
  <r>
    <d v="2024-12-27T10:24:00"/>
    <x v="1"/>
    <x v="1"/>
    <x v="0"/>
    <x v="5"/>
    <x v="2"/>
    <n v="4.7300000000000004"/>
    <s v="Mobile Pay"/>
    <s v="Yes"/>
    <s v="Alex"/>
    <x v="1"/>
    <n v="3"/>
    <s v="Oat Milk"/>
    <x v="0"/>
  </r>
  <r>
    <d v="2024-12-17T08:25:00"/>
    <x v="5"/>
    <x v="4"/>
    <x v="3"/>
    <x v="1"/>
    <x v="2"/>
    <n v="6.13"/>
    <s v="Mobile Pay"/>
    <s v="No"/>
    <s v="Alex"/>
    <x v="0"/>
    <n v="10"/>
    <s v="Oat Milk"/>
    <x v="3"/>
  </r>
  <r>
    <d v="2024-12-27T11:42:00"/>
    <x v="1"/>
    <x v="2"/>
    <x v="2"/>
    <x v="2"/>
    <x v="2"/>
    <n v="5.78"/>
    <s v="Credit Card"/>
    <s v="No"/>
    <s v="Chris"/>
    <x v="2"/>
    <n v="2"/>
    <s v="Extra Shot"/>
    <x v="0"/>
  </r>
  <r>
    <d v="2024-12-18T10:05:00"/>
    <x v="3"/>
    <x v="1"/>
    <x v="3"/>
    <x v="3"/>
    <x v="0"/>
    <n v="3.34"/>
    <s v="Credit Card"/>
    <s v="No"/>
    <s v="Chris"/>
    <x v="0"/>
    <n v="4"/>
    <s v="Decaf"/>
    <x v="3"/>
  </r>
  <r>
    <d v="2024-12-18T08:33:00"/>
    <x v="3"/>
    <x v="4"/>
    <x v="4"/>
    <x v="5"/>
    <x v="2"/>
    <n v="4.78"/>
    <s v="Mobile Pay"/>
    <s v="No"/>
    <s v="Jordan"/>
    <x v="1"/>
    <n v="10"/>
    <s v="No Sugar"/>
    <x v="0"/>
  </r>
  <r>
    <d v="2024-12-23T11:44:00"/>
    <x v="4"/>
    <x v="2"/>
    <x v="2"/>
    <x v="5"/>
    <x v="0"/>
    <n v="3.95"/>
    <s v="Credit Card"/>
    <s v="Yes"/>
    <s v="Chris"/>
    <x v="2"/>
    <n v="4"/>
    <s v="Double Espresso"/>
    <x v="0"/>
  </r>
  <r>
    <d v="2024-12-18T13:17:00"/>
    <x v="3"/>
    <x v="8"/>
    <x v="1"/>
    <x v="5"/>
    <x v="2"/>
    <n v="4.6900000000000004"/>
    <s v="Mobile Pay"/>
    <s v="No"/>
    <s v="Chris"/>
    <x v="1"/>
    <n v="4"/>
    <s v="Decaf"/>
    <x v="4"/>
  </r>
  <r>
    <d v="2024-12-16T12:43:00"/>
    <x v="4"/>
    <x v="6"/>
    <x v="0"/>
    <x v="5"/>
    <x v="0"/>
    <n v="5.14"/>
    <s v="Credit Card"/>
    <s v="No"/>
    <s v="Jordan"/>
    <x v="0"/>
    <n v="5"/>
    <s v="Oat Milk"/>
    <x v="2"/>
  </r>
  <r>
    <d v="2024-12-24T16:38:00"/>
    <x v="5"/>
    <x v="7"/>
    <x v="1"/>
    <x v="6"/>
    <x v="0"/>
    <n v="4.2699999999999996"/>
    <s v="Cash"/>
    <s v="No"/>
    <s v="Alex"/>
    <x v="0"/>
    <n v="5"/>
    <s v="Almond Milk"/>
    <x v="2"/>
  </r>
  <r>
    <d v="2024-12-16T09:43:00"/>
    <x v="4"/>
    <x v="5"/>
    <x v="3"/>
    <x v="6"/>
    <x v="0"/>
    <n v="4.32"/>
    <s v="Credit Card"/>
    <s v="No"/>
    <s v="Chris"/>
    <x v="1"/>
    <n v="4"/>
    <s v="Whipped Cream"/>
    <x v="1"/>
  </r>
  <r>
    <d v="2024-12-19T09:24:00"/>
    <x v="2"/>
    <x v="5"/>
    <x v="1"/>
    <x v="6"/>
    <x v="0"/>
    <n v="6.13"/>
    <s v="Credit Card"/>
    <s v="Yes"/>
    <s v="Taylor"/>
    <x v="0"/>
    <n v="6"/>
    <s v="Double Espresso"/>
    <x v="4"/>
  </r>
  <r>
    <d v="2024-12-16T13:44:00"/>
    <x v="4"/>
    <x v="8"/>
    <x v="3"/>
    <x v="1"/>
    <x v="1"/>
    <n v="5.21"/>
    <s v="Mobile Pay"/>
    <s v="Yes"/>
    <s v="Alex"/>
    <x v="2"/>
    <n v="7"/>
    <s v="Whipped Cream"/>
    <x v="4"/>
  </r>
  <r>
    <d v="2024-12-17T16:35:00"/>
    <x v="5"/>
    <x v="7"/>
    <x v="3"/>
    <x v="1"/>
    <x v="1"/>
    <n v="4.91"/>
    <s v="Credit Card"/>
    <s v="No"/>
    <s v="Alex"/>
    <x v="0"/>
    <n v="10"/>
    <s v="Oat Milk"/>
    <x v="1"/>
  </r>
  <r>
    <d v="2024-12-25T10:24:00"/>
    <x v="3"/>
    <x v="1"/>
    <x v="3"/>
    <x v="5"/>
    <x v="1"/>
    <n v="3.21"/>
    <s v="Mobile Pay"/>
    <s v="No"/>
    <s v="Jordan"/>
    <x v="2"/>
    <n v="8"/>
    <s v="Oat Milk"/>
    <x v="4"/>
  </r>
  <r>
    <d v="2024-12-17T13:51:00"/>
    <x v="5"/>
    <x v="8"/>
    <x v="0"/>
    <x v="4"/>
    <x v="1"/>
    <n v="4.0999999999999996"/>
    <s v="Cash"/>
    <s v="Yes"/>
    <s v="Chris"/>
    <x v="0"/>
    <n v="3"/>
    <s v="No Sugar"/>
    <x v="4"/>
  </r>
  <r>
    <d v="2024-12-27T09:40:00"/>
    <x v="1"/>
    <x v="5"/>
    <x v="2"/>
    <x v="0"/>
    <x v="2"/>
    <n v="3.96"/>
    <s v="Credit Card"/>
    <s v="Yes"/>
    <s v="Taylor"/>
    <x v="2"/>
    <n v="3"/>
    <s v="Oat Milk"/>
    <x v="2"/>
  </r>
  <r>
    <d v="2024-12-23T15:51:00"/>
    <x v="4"/>
    <x v="3"/>
    <x v="2"/>
    <x v="6"/>
    <x v="2"/>
    <n v="5.03"/>
    <s v="Mobile Pay"/>
    <s v="Yes"/>
    <s v="Jamie"/>
    <x v="1"/>
    <n v="10"/>
    <s v="Oat Milk"/>
    <x v="0"/>
  </r>
  <r>
    <d v="2024-12-26T14:00:00"/>
    <x v="2"/>
    <x v="9"/>
    <x v="3"/>
    <x v="2"/>
    <x v="2"/>
    <n v="3.03"/>
    <s v="Cash"/>
    <s v="No"/>
    <s v="Maria"/>
    <x v="0"/>
    <n v="10"/>
    <s v="Oat Milk"/>
    <x v="0"/>
  </r>
  <r>
    <d v="2024-12-15T15:10:00"/>
    <x v="0"/>
    <x v="3"/>
    <x v="3"/>
    <x v="2"/>
    <x v="0"/>
    <n v="3.3"/>
    <s v="Credit Card"/>
    <s v="No"/>
    <s v="Alex"/>
    <x v="1"/>
    <n v="9"/>
    <s v="Decaf"/>
    <x v="1"/>
  </r>
  <r>
    <d v="2024-12-20T09:21:00"/>
    <x v="1"/>
    <x v="5"/>
    <x v="1"/>
    <x v="1"/>
    <x v="2"/>
    <n v="6.4"/>
    <s v="Credit Card"/>
    <s v="No"/>
    <s v="Chris"/>
    <x v="1"/>
    <n v="6"/>
    <s v="No Sugar"/>
    <x v="1"/>
  </r>
  <r>
    <d v="2024-12-15T17:25:00"/>
    <x v="0"/>
    <x v="0"/>
    <x v="1"/>
    <x v="3"/>
    <x v="2"/>
    <n v="5.0599999999999996"/>
    <s v="Credit Card"/>
    <s v="No"/>
    <s v="Taylor"/>
    <x v="1"/>
    <n v="2"/>
    <s v="No Sugar"/>
    <x v="3"/>
  </r>
  <r>
    <d v="2024-12-24T13:19:00"/>
    <x v="5"/>
    <x v="8"/>
    <x v="4"/>
    <x v="0"/>
    <x v="0"/>
    <n v="4.4000000000000004"/>
    <s v="Mobile Pay"/>
    <s v="Yes"/>
    <s v="Jamie"/>
    <x v="1"/>
    <n v="2"/>
    <s v="Almond Milk"/>
    <x v="4"/>
  </r>
  <r>
    <d v="2024-12-22T09:33:00"/>
    <x v="0"/>
    <x v="5"/>
    <x v="3"/>
    <x v="2"/>
    <x v="1"/>
    <n v="3.5"/>
    <s v="Cash"/>
    <s v="Yes"/>
    <s v="Maria"/>
    <x v="0"/>
    <n v="6"/>
    <s v="Extra Shot"/>
    <x v="4"/>
  </r>
  <r>
    <d v="2024-12-21T12:23:00"/>
    <x v="6"/>
    <x v="6"/>
    <x v="0"/>
    <x v="2"/>
    <x v="2"/>
    <n v="6.25"/>
    <s v="Credit Card"/>
    <s v="No"/>
    <s v="Jordan"/>
    <x v="1"/>
    <n v="4"/>
    <s v="Extra Shot"/>
    <x v="2"/>
  </r>
  <r>
    <d v="2024-12-26T08:22:00"/>
    <x v="2"/>
    <x v="4"/>
    <x v="1"/>
    <x v="0"/>
    <x v="0"/>
    <n v="4.1399999999999997"/>
    <s v="Credit Card"/>
    <s v="No"/>
    <s v="Jamie"/>
    <x v="0"/>
    <n v="7"/>
    <s v="Almond Milk"/>
    <x v="1"/>
  </r>
  <r>
    <d v="2024-12-25T15:42:00"/>
    <x v="3"/>
    <x v="3"/>
    <x v="4"/>
    <x v="0"/>
    <x v="1"/>
    <n v="4.96"/>
    <s v="Cash"/>
    <s v="Yes"/>
    <s v="Chris"/>
    <x v="1"/>
    <n v="10"/>
    <s v="Oat Milk"/>
    <x v="4"/>
  </r>
  <r>
    <d v="2024-12-17T09:50:00"/>
    <x v="5"/>
    <x v="5"/>
    <x v="2"/>
    <x v="2"/>
    <x v="0"/>
    <n v="4.38"/>
    <s v="Credit Card"/>
    <s v="Yes"/>
    <s v="Alex"/>
    <x v="0"/>
    <n v="7"/>
    <s v="Decaf"/>
    <x v="0"/>
  </r>
  <r>
    <d v="2024-12-26T14:30:00"/>
    <x v="2"/>
    <x v="9"/>
    <x v="4"/>
    <x v="3"/>
    <x v="1"/>
    <n v="3.33"/>
    <s v="Cash"/>
    <s v="Yes"/>
    <s v="Taylor"/>
    <x v="2"/>
    <n v="10"/>
    <s v="Extra Shot"/>
    <x v="1"/>
  </r>
  <r>
    <d v="2024-12-19T09:55:00"/>
    <x v="2"/>
    <x v="5"/>
    <x v="4"/>
    <x v="5"/>
    <x v="0"/>
    <n v="5.67"/>
    <s v="Cash"/>
    <s v="Yes"/>
    <s v="Jamie"/>
    <x v="0"/>
    <n v="3"/>
    <s v="Oat Milk"/>
    <x v="0"/>
  </r>
  <r>
    <d v="2024-12-24T11:54:00"/>
    <x v="5"/>
    <x v="2"/>
    <x v="3"/>
    <x v="5"/>
    <x v="2"/>
    <n v="3.59"/>
    <s v="Credit Card"/>
    <s v="Yes"/>
    <s v="Jamie"/>
    <x v="2"/>
    <n v="6"/>
    <s v="Extra Shot"/>
    <x v="1"/>
  </r>
  <r>
    <d v="2024-12-21T17:12:00"/>
    <x v="6"/>
    <x v="0"/>
    <x v="2"/>
    <x v="1"/>
    <x v="0"/>
    <n v="4.5199999999999996"/>
    <s v="Mobile Pay"/>
    <s v="No"/>
    <s v="Jordan"/>
    <x v="0"/>
    <n v="5"/>
    <s v="Extra Shot"/>
    <x v="2"/>
  </r>
  <r>
    <d v="2024-12-21T08:32:00"/>
    <x v="6"/>
    <x v="4"/>
    <x v="0"/>
    <x v="5"/>
    <x v="0"/>
    <n v="4.22"/>
    <s v="Cash"/>
    <s v="No"/>
    <s v="Chris"/>
    <x v="1"/>
    <n v="8"/>
    <s v="Extra Shot"/>
    <x v="2"/>
  </r>
  <r>
    <d v="2024-12-29T10:02:00"/>
    <x v="0"/>
    <x v="1"/>
    <x v="2"/>
    <x v="0"/>
    <x v="2"/>
    <n v="5.98"/>
    <s v="Credit Card"/>
    <s v="No"/>
    <s v="Jamie"/>
    <x v="1"/>
    <n v="3"/>
    <s v="Decaf"/>
    <x v="1"/>
  </r>
  <r>
    <d v="2024-12-19T15:23:00"/>
    <x v="2"/>
    <x v="3"/>
    <x v="4"/>
    <x v="3"/>
    <x v="0"/>
    <n v="3.39"/>
    <s v="Credit Card"/>
    <s v="Yes"/>
    <s v="Chris"/>
    <x v="1"/>
    <n v="7"/>
    <s v="Oat Milk"/>
    <x v="0"/>
  </r>
  <r>
    <d v="2024-12-23T13:15:00"/>
    <x v="4"/>
    <x v="8"/>
    <x v="4"/>
    <x v="2"/>
    <x v="2"/>
    <n v="4.54"/>
    <s v="Credit Card"/>
    <s v="Yes"/>
    <s v="Jordan"/>
    <x v="0"/>
    <n v="3"/>
    <s v="Almond Milk"/>
    <x v="0"/>
  </r>
  <r>
    <d v="2024-12-30T11:12:00"/>
    <x v="4"/>
    <x v="2"/>
    <x v="0"/>
    <x v="0"/>
    <x v="0"/>
    <n v="6.77"/>
    <s v="Mobile Pay"/>
    <s v="No"/>
    <s v="Chris"/>
    <x v="0"/>
    <n v="9"/>
    <s v="Whipped Cream"/>
    <x v="1"/>
  </r>
  <r>
    <d v="2024-12-23T10:02:00"/>
    <x v="4"/>
    <x v="1"/>
    <x v="1"/>
    <x v="2"/>
    <x v="1"/>
    <n v="5.2"/>
    <s v="Cash"/>
    <s v="No"/>
    <s v="Chris"/>
    <x v="1"/>
    <n v="3"/>
    <s v="Decaf"/>
    <x v="3"/>
  </r>
  <r>
    <d v="2024-12-22T16:59:00"/>
    <x v="0"/>
    <x v="7"/>
    <x v="3"/>
    <x v="1"/>
    <x v="0"/>
    <n v="3.67"/>
    <s v="Cash"/>
    <s v="Yes"/>
    <s v="Chris"/>
    <x v="2"/>
    <n v="2"/>
    <s v="Whipped Cream"/>
    <x v="1"/>
  </r>
  <r>
    <d v="2024-12-26T14:31:00"/>
    <x v="2"/>
    <x v="9"/>
    <x v="3"/>
    <x v="1"/>
    <x v="2"/>
    <n v="6.89"/>
    <s v="Credit Card"/>
    <s v="No"/>
    <s v="Taylor"/>
    <x v="1"/>
    <n v="10"/>
    <s v="Whipped Cream"/>
    <x v="4"/>
  </r>
  <r>
    <d v="2024-12-21T12:13:00"/>
    <x v="6"/>
    <x v="6"/>
    <x v="1"/>
    <x v="0"/>
    <x v="0"/>
    <n v="5.29"/>
    <s v="Mobile Pay"/>
    <s v="Yes"/>
    <s v="Taylor"/>
    <x v="1"/>
    <n v="10"/>
    <s v="Oat Milk"/>
    <x v="0"/>
  </r>
  <r>
    <d v="2024-12-19T11:18:00"/>
    <x v="2"/>
    <x v="2"/>
    <x v="4"/>
    <x v="4"/>
    <x v="0"/>
    <n v="3.68"/>
    <s v="Credit Card"/>
    <s v="Yes"/>
    <s v="Chris"/>
    <x v="2"/>
    <n v="4"/>
    <s v="No Sugar"/>
    <x v="1"/>
  </r>
  <r>
    <d v="2024-12-19T08:41:00"/>
    <x v="2"/>
    <x v="4"/>
    <x v="1"/>
    <x v="1"/>
    <x v="0"/>
    <n v="5.14"/>
    <s v="Credit Card"/>
    <s v="No"/>
    <s v="Jordan"/>
    <x v="0"/>
    <n v="7"/>
    <s v="No Sugar"/>
    <x v="3"/>
  </r>
  <r>
    <d v="2024-12-30T16:16:00"/>
    <x v="4"/>
    <x v="7"/>
    <x v="1"/>
    <x v="6"/>
    <x v="2"/>
    <n v="4.18"/>
    <s v="Credit Card"/>
    <s v="Yes"/>
    <s v="Chris"/>
    <x v="2"/>
    <n v="6"/>
    <s v="Extra Shot"/>
    <x v="2"/>
  </r>
  <r>
    <d v="2024-12-30T16:42:00"/>
    <x v="4"/>
    <x v="7"/>
    <x v="3"/>
    <x v="0"/>
    <x v="2"/>
    <n v="5.98"/>
    <s v="Cash"/>
    <s v="No"/>
    <s v="Jordan"/>
    <x v="0"/>
    <n v="10"/>
    <s v="Extra Shot"/>
    <x v="4"/>
  </r>
  <r>
    <d v="2024-12-18T12:13:00"/>
    <x v="3"/>
    <x v="6"/>
    <x v="3"/>
    <x v="5"/>
    <x v="1"/>
    <n v="3.62"/>
    <s v="Credit Card"/>
    <s v="No"/>
    <s v="Chris"/>
    <x v="2"/>
    <n v="9"/>
    <s v="Almond Milk"/>
    <x v="4"/>
  </r>
  <r>
    <d v="2024-12-17T10:52:00"/>
    <x v="5"/>
    <x v="1"/>
    <x v="1"/>
    <x v="2"/>
    <x v="2"/>
    <n v="4.96"/>
    <s v="Mobile Pay"/>
    <s v="Yes"/>
    <s v="Jordan"/>
    <x v="1"/>
    <n v="2"/>
    <s v="No Sugar"/>
    <x v="1"/>
  </r>
  <r>
    <d v="2024-12-29T14:43:00"/>
    <x v="0"/>
    <x v="9"/>
    <x v="3"/>
    <x v="2"/>
    <x v="0"/>
    <n v="3.57"/>
    <s v="Cash"/>
    <s v="Yes"/>
    <s v="Jamie"/>
    <x v="0"/>
    <n v="8"/>
    <s v="Almond Milk"/>
    <x v="0"/>
  </r>
  <r>
    <d v="2024-12-17T08:38:00"/>
    <x v="5"/>
    <x v="4"/>
    <x v="2"/>
    <x v="6"/>
    <x v="1"/>
    <n v="3.08"/>
    <s v="Credit Card"/>
    <s v="Yes"/>
    <s v="Maria"/>
    <x v="2"/>
    <n v="3"/>
    <s v="No Sugar"/>
    <x v="1"/>
  </r>
  <r>
    <d v="2024-12-30T17:00:00"/>
    <x v="4"/>
    <x v="0"/>
    <x v="2"/>
    <x v="1"/>
    <x v="0"/>
    <n v="5.17"/>
    <s v="Cash"/>
    <s v="Yes"/>
    <s v="Maria"/>
    <x v="2"/>
    <n v="9"/>
    <s v="Whipped Cream"/>
    <x v="0"/>
  </r>
  <r>
    <d v="2024-12-29T10:19:00"/>
    <x v="0"/>
    <x v="1"/>
    <x v="4"/>
    <x v="6"/>
    <x v="0"/>
    <n v="3.98"/>
    <s v="Mobile Pay"/>
    <s v="No"/>
    <s v="Jordan"/>
    <x v="0"/>
    <n v="3"/>
    <s v="Almond Milk"/>
    <x v="3"/>
  </r>
  <r>
    <d v="2024-12-16T12:06:00"/>
    <x v="4"/>
    <x v="6"/>
    <x v="3"/>
    <x v="1"/>
    <x v="1"/>
    <n v="3.57"/>
    <s v="Credit Card"/>
    <s v="Yes"/>
    <s v="Maria"/>
    <x v="1"/>
    <n v="8"/>
    <s v="Extra Shot"/>
    <x v="2"/>
  </r>
  <r>
    <d v="2024-12-25T11:58:00"/>
    <x v="3"/>
    <x v="2"/>
    <x v="0"/>
    <x v="5"/>
    <x v="2"/>
    <n v="6.29"/>
    <s v="Credit Card"/>
    <s v="No"/>
    <s v="Maria"/>
    <x v="2"/>
    <n v="5"/>
    <s v="Almond Milk"/>
    <x v="2"/>
  </r>
  <r>
    <d v="2024-12-20T17:21:00"/>
    <x v="1"/>
    <x v="0"/>
    <x v="2"/>
    <x v="3"/>
    <x v="0"/>
    <n v="6.58"/>
    <s v="Mobile Pay"/>
    <s v="Yes"/>
    <s v="Maria"/>
    <x v="1"/>
    <n v="10"/>
    <s v="No Sugar"/>
    <x v="0"/>
  </r>
  <r>
    <d v="2024-12-17T14:09:00"/>
    <x v="5"/>
    <x v="9"/>
    <x v="4"/>
    <x v="4"/>
    <x v="1"/>
    <n v="4.3899999999999997"/>
    <s v="Credit Card"/>
    <s v="No"/>
    <s v="Jamie"/>
    <x v="0"/>
    <n v="7"/>
    <s v="No Sugar"/>
    <x v="3"/>
  </r>
  <r>
    <d v="2024-12-27T10:49:00"/>
    <x v="1"/>
    <x v="1"/>
    <x v="1"/>
    <x v="3"/>
    <x v="0"/>
    <n v="4.5599999999999996"/>
    <s v="Mobile Pay"/>
    <s v="No"/>
    <s v="Alex"/>
    <x v="2"/>
    <n v="8"/>
    <s v="Oat Milk"/>
    <x v="2"/>
  </r>
  <r>
    <d v="2024-12-17T13:08:00"/>
    <x v="5"/>
    <x v="8"/>
    <x v="1"/>
    <x v="1"/>
    <x v="1"/>
    <n v="4.41"/>
    <s v="Cash"/>
    <s v="No"/>
    <s v="Jamie"/>
    <x v="0"/>
    <n v="8"/>
    <s v="Double Espresso"/>
    <x v="2"/>
  </r>
  <r>
    <d v="2024-12-17T11:24:00"/>
    <x v="5"/>
    <x v="2"/>
    <x v="0"/>
    <x v="4"/>
    <x v="1"/>
    <n v="5.15"/>
    <s v="Cash"/>
    <s v="Yes"/>
    <s v="Jamie"/>
    <x v="2"/>
    <n v="8"/>
    <s v="Double Espresso"/>
    <x v="0"/>
  </r>
  <r>
    <d v="2024-12-27T11:44:00"/>
    <x v="1"/>
    <x v="2"/>
    <x v="2"/>
    <x v="2"/>
    <x v="1"/>
    <n v="3.01"/>
    <s v="Credit Card"/>
    <s v="No"/>
    <s v="Taylor"/>
    <x v="1"/>
    <n v="4"/>
    <s v="Almond Milk"/>
    <x v="3"/>
  </r>
  <r>
    <d v="2024-12-29T13:54:00"/>
    <x v="0"/>
    <x v="8"/>
    <x v="1"/>
    <x v="3"/>
    <x v="1"/>
    <n v="3.58"/>
    <s v="Mobile Pay"/>
    <s v="No"/>
    <s v="Maria"/>
    <x v="2"/>
    <n v="5"/>
    <s v="Almond Milk"/>
    <x v="1"/>
  </r>
  <r>
    <d v="2024-12-16T10:24:00"/>
    <x v="4"/>
    <x v="1"/>
    <x v="2"/>
    <x v="5"/>
    <x v="1"/>
    <n v="4.49"/>
    <s v="Mobile Pay"/>
    <s v="Yes"/>
    <s v="Jordan"/>
    <x v="0"/>
    <n v="3"/>
    <s v="Decaf"/>
    <x v="0"/>
  </r>
  <r>
    <d v="2024-12-28T08:09:00"/>
    <x v="6"/>
    <x v="4"/>
    <x v="4"/>
    <x v="2"/>
    <x v="0"/>
    <n v="3.98"/>
    <s v="Credit Card"/>
    <s v="No"/>
    <s v="Maria"/>
    <x v="2"/>
    <n v="9"/>
    <s v="Oat Milk"/>
    <x v="1"/>
  </r>
  <r>
    <d v="2024-12-26T12:30:00"/>
    <x v="2"/>
    <x v="6"/>
    <x v="0"/>
    <x v="5"/>
    <x v="1"/>
    <n v="4.78"/>
    <s v="Mobile Pay"/>
    <s v="Yes"/>
    <s v="Chris"/>
    <x v="2"/>
    <n v="4"/>
    <s v="Almond Milk"/>
    <x v="3"/>
  </r>
  <r>
    <d v="2024-12-24T10:32:00"/>
    <x v="5"/>
    <x v="1"/>
    <x v="1"/>
    <x v="0"/>
    <x v="1"/>
    <n v="6.33"/>
    <s v="Mobile Pay"/>
    <s v="No"/>
    <s v="Taylor"/>
    <x v="0"/>
    <n v="6"/>
    <s v="Double Espresso"/>
    <x v="0"/>
  </r>
  <r>
    <d v="2024-12-19T11:27:00"/>
    <x v="2"/>
    <x v="2"/>
    <x v="1"/>
    <x v="3"/>
    <x v="0"/>
    <n v="5.09"/>
    <s v="Credit Card"/>
    <s v="Yes"/>
    <s v="Jamie"/>
    <x v="0"/>
    <n v="2"/>
    <s v="Extra Shot"/>
    <x v="4"/>
  </r>
  <r>
    <d v="2024-12-17T16:38:00"/>
    <x v="5"/>
    <x v="7"/>
    <x v="2"/>
    <x v="1"/>
    <x v="2"/>
    <n v="4.87"/>
    <s v="Cash"/>
    <s v="No"/>
    <s v="Jamie"/>
    <x v="2"/>
    <n v="2"/>
    <s v="Whipped Cream"/>
    <x v="2"/>
  </r>
  <r>
    <d v="2024-12-25T11:17:00"/>
    <x v="3"/>
    <x v="2"/>
    <x v="2"/>
    <x v="0"/>
    <x v="0"/>
    <n v="4.45"/>
    <s v="Cash"/>
    <s v="Yes"/>
    <s v="Maria"/>
    <x v="1"/>
    <n v="4"/>
    <s v="Double Espresso"/>
    <x v="3"/>
  </r>
  <r>
    <d v="2024-12-16T17:00:00"/>
    <x v="4"/>
    <x v="0"/>
    <x v="4"/>
    <x v="2"/>
    <x v="2"/>
    <n v="3.81"/>
    <s v="Credit Card"/>
    <s v="Yes"/>
    <s v="Chris"/>
    <x v="2"/>
    <n v="2"/>
    <s v="Double Espresso"/>
    <x v="4"/>
  </r>
  <r>
    <d v="2024-12-15T13:05:00"/>
    <x v="0"/>
    <x v="8"/>
    <x v="4"/>
    <x v="0"/>
    <x v="1"/>
    <n v="6.01"/>
    <s v="Cash"/>
    <s v="Yes"/>
    <s v="Chris"/>
    <x v="1"/>
    <n v="7"/>
    <s v="Extra Shot"/>
    <x v="3"/>
  </r>
  <r>
    <d v="2024-12-20T16:06:00"/>
    <x v="1"/>
    <x v="7"/>
    <x v="3"/>
    <x v="1"/>
    <x v="0"/>
    <n v="3.09"/>
    <s v="Cash"/>
    <s v="No"/>
    <s v="Taylor"/>
    <x v="2"/>
    <n v="6"/>
    <s v="Extra Shot"/>
    <x v="1"/>
  </r>
  <r>
    <d v="2024-12-25T09:56:00"/>
    <x v="3"/>
    <x v="5"/>
    <x v="2"/>
    <x v="5"/>
    <x v="0"/>
    <n v="6.54"/>
    <s v="Mobile Pay"/>
    <s v="Yes"/>
    <s v="Jordan"/>
    <x v="2"/>
    <n v="10"/>
    <s v="Double Espresso"/>
    <x v="0"/>
  </r>
  <r>
    <d v="2024-12-25T13:28:00"/>
    <x v="3"/>
    <x v="8"/>
    <x v="1"/>
    <x v="3"/>
    <x v="1"/>
    <n v="4.4400000000000004"/>
    <s v="Cash"/>
    <s v="Yes"/>
    <s v="Jordan"/>
    <x v="0"/>
    <n v="8"/>
    <s v="Extra Shot"/>
    <x v="1"/>
  </r>
  <r>
    <d v="2024-12-30T17:04:00"/>
    <x v="4"/>
    <x v="0"/>
    <x v="1"/>
    <x v="4"/>
    <x v="2"/>
    <n v="6.98"/>
    <s v="Credit Card"/>
    <s v="Yes"/>
    <s v="Maria"/>
    <x v="1"/>
    <n v="10"/>
    <s v="Whipped Cream"/>
    <x v="3"/>
  </r>
  <r>
    <d v="2024-12-22T15:20:00"/>
    <x v="0"/>
    <x v="3"/>
    <x v="1"/>
    <x v="3"/>
    <x v="0"/>
    <n v="3.27"/>
    <s v="Mobile Pay"/>
    <s v="No"/>
    <s v="Chris"/>
    <x v="2"/>
    <n v="3"/>
    <s v="Extra Shot"/>
    <x v="4"/>
  </r>
  <r>
    <d v="2024-12-19T15:16:00"/>
    <x v="2"/>
    <x v="3"/>
    <x v="0"/>
    <x v="5"/>
    <x v="0"/>
    <n v="6.76"/>
    <s v="Mobile Pay"/>
    <s v="No"/>
    <s v="Alex"/>
    <x v="1"/>
    <n v="6"/>
    <s v="Decaf"/>
    <x v="4"/>
  </r>
  <r>
    <d v="2024-12-28T10:28:00"/>
    <x v="6"/>
    <x v="1"/>
    <x v="4"/>
    <x v="4"/>
    <x v="2"/>
    <n v="6.81"/>
    <s v="Cash"/>
    <s v="Yes"/>
    <s v="Jordan"/>
    <x v="1"/>
    <n v="10"/>
    <s v="Decaf"/>
    <x v="2"/>
  </r>
  <r>
    <d v="2024-12-29T08:39:00"/>
    <x v="0"/>
    <x v="4"/>
    <x v="2"/>
    <x v="5"/>
    <x v="0"/>
    <n v="5.8"/>
    <s v="Mobile Pay"/>
    <s v="Yes"/>
    <s v="Maria"/>
    <x v="2"/>
    <n v="6"/>
    <s v="Decaf"/>
    <x v="1"/>
  </r>
  <r>
    <d v="2024-12-24T09:14:00"/>
    <x v="5"/>
    <x v="5"/>
    <x v="0"/>
    <x v="1"/>
    <x v="1"/>
    <n v="5.68"/>
    <s v="Cash"/>
    <s v="No"/>
    <s v="Jamie"/>
    <x v="0"/>
    <n v="10"/>
    <s v="Whipped Cream"/>
    <x v="4"/>
  </r>
  <r>
    <d v="2024-12-16T10:46:00"/>
    <x v="4"/>
    <x v="1"/>
    <x v="2"/>
    <x v="6"/>
    <x v="1"/>
    <n v="3.8"/>
    <s v="Cash"/>
    <s v="Yes"/>
    <s v="Chris"/>
    <x v="1"/>
    <n v="9"/>
    <s v="Extra Shot"/>
    <x v="4"/>
  </r>
  <r>
    <d v="2024-12-16T15:02:00"/>
    <x v="4"/>
    <x v="3"/>
    <x v="3"/>
    <x v="2"/>
    <x v="1"/>
    <n v="3.58"/>
    <s v="Credit Card"/>
    <s v="No"/>
    <s v="Taylor"/>
    <x v="2"/>
    <n v="8"/>
    <s v="Almond Milk"/>
    <x v="2"/>
  </r>
  <r>
    <d v="2024-12-27T15:13:00"/>
    <x v="1"/>
    <x v="3"/>
    <x v="2"/>
    <x v="2"/>
    <x v="0"/>
    <n v="6.81"/>
    <s v="Mobile Pay"/>
    <s v="No"/>
    <s v="Chris"/>
    <x v="1"/>
    <n v="4"/>
    <s v="Almond Milk"/>
    <x v="1"/>
  </r>
  <r>
    <d v="2024-12-16T14:05:00"/>
    <x v="4"/>
    <x v="9"/>
    <x v="4"/>
    <x v="1"/>
    <x v="2"/>
    <n v="4.8099999999999996"/>
    <s v="Cash"/>
    <s v="Yes"/>
    <s v="Jordan"/>
    <x v="1"/>
    <n v="4"/>
    <s v="Whipped Cream"/>
    <x v="3"/>
  </r>
  <r>
    <d v="2024-12-16T14:21:00"/>
    <x v="4"/>
    <x v="9"/>
    <x v="4"/>
    <x v="2"/>
    <x v="0"/>
    <n v="4.4000000000000004"/>
    <s v="Cash"/>
    <s v="No"/>
    <s v="Jamie"/>
    <x v="0"/>
    <n v="4"/>
    <s v="Oat Milk"/>
    <x v="4"/>
  </r>
  <r>
    <d v="2024-12-20T17:24:00"/>
    <x v="1"/>
    <x v="0"/>
    <x v="2"/>
    <x v="4"/>
    <x v="2"/>
    <n v="3.79"/>
    <s v="Mobile Pay"/>
    <s v="Yes"/>
    <s v="Chris"/>
    <x v="0"/>
    <n v="7"/>
    <s v="Almond Milk"/>
    <x v="1"/>
  </r>
  <r>
    <d v="2024-12-29T10:31:00"/>
    <x v="0"/>
    <x v="1"/>
    <x v="4"/>
    <x v="0"/>
    <x v="2"/>
    <n v="4.63"/>
    <s v="Mobile Pay"/>
    <s v="Yes"/>
    <s v="Jamie"/>
    <x v="2"/>
    <n v="9"/>
    <s v="Oat Milk"/>
    <x v="0"/>
  </r>
  <r>
    <d v="2024-12-16T11:47:00"/>
    <x v="4"/>
    <x v="2"/>
    <x v="1"/>
    <x v="6"/>
    <x v="2"/>
    <n v="5.18"/>
    <s v="Credit Card"/>
    <s v="No"/>
    <s v="Maria"/>
    <x v="1"/>
    <n v="5"/>
    <s v="Extra Shot"/>
    <x v="0"/>
  </r>
  <r>
    <d v="2024-12-30T13:52:00"/>
    <x v="4"/>
    <x v="8"/>
    <x v="4"/>
    <x v="0"/>
    <x v="1"/>
    <n v="6.59"/>
    <s v="Mobile Pay"/>
    <s v="Yes"/>
    <s v="Jordan"/>
    <x v="1"/>
    <n v="9"/>
    <s v="Decaf"/>
    <x v="4"/>
  </r>
  <r>
    <d v="2024-12-20T16:27:00"/>
    <x v="1"/>
    <x v="7"/>
    <x v="3"/>
    <x v="1"/>
    <x v="1"/>
    <n v="3.45"/>
    <s v="Credit Card"/>
    <s v="No"/>
    <s v="Jamie"/>
    <x v="1"/>
    <n v="4"/>
    <s v="Double Espresso"/>
    <x v="0"/>
  </r>
  <r>
    <d v="2024-12-17T14:24:00"/>
    <x v="5"/>
    <x v="9"/>
    <x v="4"/>
    <x v="1"/>
    <x v="2"/>
    <n v="5.75"/>
    <s v="Cash"/>
    <s v="No"/>
    <s v="Jordan"/>
    <x v="0"/>
    <n v="3"/>
    <s v="Almond Milk"/>
    <x v="3"/>
  </r>
  <r>
    <d v="2024-12-16T08:39:00"/>
    <x v="4"/>
    <x v="4"/>
    <x v="0"/>
    <x v="0"/>
    <x v="1"/>
    <n v="6"/>
    <s v="Mobile Pay"/>
    <s v="Yes"/>
    <s v="Jordan"/>
    <x v="1"/>
    <n v="10"/>
    <s v="Double Espresso"/>
    <x v="3"/>
  </r>
  <r>
    <d v="2024-12-25T14:13:00"/>
    <x v="3"/>
    <x v="9"/>
    <x v="1"/>
    <x v="1"/>
    <x v="1"/>
    <n v="5.21"/>
    <s v="Credit Card"/>
    <s v="Yes"/>
    <s v="Jamie"/>
    <x v="2"/>
    <n v="7"/>
    <s v="Whipped Cream"/>
    <x v="4"/>
  </r>
  <r>
    <d v="2024-12-21T14:00:00"/>
    <x v="6"/>
    <x v="9"/>
    <x v="4"/>
    <x v="1"/>
    <x v="0"/>
    <n v="5.03"/>
    <s v="Cash"/>
    <s v="No"/>
    <s v="Chris"/>
    <x v="1"/>
    <n v="5"/>
    <s v="Almond Milk"/>
    <x v="4"/>
  </r>
  <r>
    <d v="2024-12-15T08:09:00"/>
    <x v="0"/>
    <x v="4"/>
    <x v="4"/>
    <x v="1"/>
    <x v="2"/>
    <n v="6.28"/>
    <s v="Mobile Pay"/>
    <s v="No"/>
    <s v="Chris"/>
    <x v="2"/>
    <n v="8"/>
    <s v="Extra Shot"/>
    <x v="0"/>
  </r>
  <r>
    <d v="2024-12-30T11:39:00"/>
    <x v="4"/>
    <x v="2"/>
    <x v="0"/>
    <x v="1"/>
    <x v="0"/>
    <n v="6.21"/>
    <s v="Mobile Pay"/>
    <s v="No"/>
    <s v="Maria"/>
    <x v="0"/>
    <n v="8"/>
    <s v="Oat Milk"/>
    <x v="1"/>
  </r>
  <r>
    <d v="2024-12-21T13:33:00"/>
    <x v="6"/>
    <x v="8"/>
    <x v="1"/>
    <x v="6"/>
    <x v="0"/>
    <n v="3.4"/>
    <s v="Credit Card"/>
    <s v="Yes"/>
    <s v="Jordan"/>
    <x v="0"/>
    <n v="8"/>
    <s v="Whipped Cream"/>
    <x v="2"/>
  </r>
  <r>
    <d v="2024-12-28T10:20:00"/>
    <x v="6"/>
    <x v="1"/>
    <x v="1"/>
    <x v="0"/>
    <x v="0"/>
    <n v="3.1"/>
    <s v="Credit Card"/>
    <s v="Yes"/>
    <s v="Alex"/>
    <x v="0"/>
    <n v="10"/>
    <s v="Almond Milk"/>
    <x v="0"/>
  </r>
  <r>
    <d v="2024-12-21T10:29:00"/>
    <x v="6"/>
    <x v="1"/>
    <x v="4"/>
    <x v="2"/>
    <x v="0"/>
    <n v="5.61"/>
    <s v="Credit Card"/>
    <s v="No"/>
    <s v="Maria"/>
    <x v="0"/>
    <n v="5"/>
    <s v="Oat Milk"/>
    <x v="4"/>
  </r>
  <r>
    <d v="2024-12-27T08:17:00"/>
    <x v="1"/>
    <x v="4"/>
    <x v="2"/>
    <x v="2"/>
    <x v="2"/>
    <n v="3.09"/>
    <s v="Mobile Pay"/>
    <s v="Yes"/>
    <s v="Alex"/>
    <x v="1"/>
    <n v="3"/>
    <s v="Almond Milk"/>
    <x v="1"/>
  </r>
  <r>
    <d v="2024-12-19T10:05:00"/>
    <x v="2"/>
    <x v="1"/>
    <x v="2"/>
    <x v="6"/>
    <x v="1"/>
    <n v="6.65"/>
    <s v="Credit Card"/>
    <s v="No"/>
    <s v="Alex"/>
    <x v="1"/>
    <n v="2"/>
    <s v="Decaf"/>
    <x v="3"/>
  </r>
  <r>
    <d v="2024-12-22T09:13:00"/>
    <x v="0"/>
    <x v="5"/>
    <x v="0"/>
    <x v="6"/>
    <x v="1"/>
    <n v="5.53"/>
    <s v="Cash"/>
    <s v="Yes"/>
    <s v="Maria"/>
    <x v="1"/>
    <n v="2"/>
    <s v="Extra Shot"/>
    <x v="0"/>
  </r>
  <r>
    <d v="2024-12-25T08:07:00"/>
    <x v="3"/>
    <x v="4"/>
    <x v="4"/>
    <x v="3"/>
    <x v="1"/>
    <n v="6.98"/>
    <s v="Mobile Pay"/>
    <s v="Yes"/>
    <s v="Maria"/>
    <x v="0"/>
    <n v="6"/>
    <s v="Almond Milk"/>
    <x v="1"/>
  </r>
  <r>
    <d v="2024-12-24T16:01:00"/>
    <x v="5"/>
    <x v="7"/>
    <x v="3"/>
    <x v="4"/>
    <x v="0"/>
    <n v="3.87"/>
    <s v="Cash"/>
    <s v="Yes"/>
    <s v="Maria"/>
    <x v="2"/>
    <n v="7"/>
    <s v="Extra Shot"/>
    <x v="1"/>
  </r>
  <r>
    <d v="2024-12-16T10:17:00"/>
    <x v="4"/>
    <x v="1"/>
    <x v="4"/>
    <x v="6"/>
    <x v="0"/>
    <n v="6.81"/>
    <s v="Cash"/>
    <s v="No"/>
    <s v="Jamie"/>
    <x v="0"/>
    <n v="9"/>
    <s v="Decaf"/>
    <x v="0"/>
  </r>
  <r>
    <d v="2024-12-30T11:16:00"/>
    <x v="4"/>
    <x v="2"/>
    <x v="1"/>
    <x v="2"/>
    <x v="2"/>
    <n v="6.38"/>
    <s v="Mobile Pay"/>
    <s v="No"/>
    <s v="Jamie"/>
    <x v="2"/>
    <n v="6"/>
    <s v="Extra Shot"/>
    <x v="1"/>
  </r>
  <r>
    <d v="2024-12-30T15:27:00"/>
    <x v="4"/>
    <x v="3"/>
    <x v="0"/>
    <x v="6"/>
    <x v="2"/>
    <n v="5.99"/>
    <s v="Cash"/>
    <s v="Yes"/>
    <s v="Taylor"/>
    <x v="1"/>
    <n v="8"/>
    <s v="Extra Shot"/>
    <x v="0"/>
  </r>
  <r>
    <d v="2024-12-20T09:28:00"/>
    <x v="1"/>
    <x v="5"/>
    <x v="1"/>
    <x v="0"/>
    <x v="2"/>
    <n v="4.01"/>
    <s v="Cash"/>
    <s v="No"/>
    <s v="Taylor"/>
    <x v="0"/>
    <n v="10"/>
    <s v="No Sugar"/>
    <x v="4"/>
  </r>
  <r>
    <d v="2024-12-15T10:51:00"/>
    <x v="0"/>
    <x v="1"/>
    <x v="4"/>
    <x v="6"/>
    <x v="0"/>
    <n v="4.43"/>
    <s v="Credit Card"/>
    <s v="Yes"/>
    <s v="Jordan"/>
    <x v="1"/>
    <n v="7"/>
    <s v="Extra Shot"/>
    <x v="2"/>
  </r>
  <r>
    <d v="2024-12-16T13:44:00"/>
    <x v="4"/>
    <x v="8"/>
    <x v="2"/>
    <x v="5"/>
    <x v="1"/>
    <n v="3.86"/>
    <s v="Mobile Pay"/>
    <s v="No"/>
    <s v="Maria"/>
    <x v="0"/>
    <n v="3"/>
    <s v="Decaf"/>
    <x v="2"/>
  </r>
  <r>
    <d v="2024-12-24T16:13:00"/>
    <x v="5"/>
    <x v="7"/>
    <x v="2"/>
    <x v="4"/>
    <x v="1"/>
    <n v="5.87"/>
    <s v="Mobile Pay"/>
    <s v="Yes"/>
    <s v="Taylor"/>
    <x v="0"/>
    <n v="8"/>
    <s v="Oat Milk"/>
    <x v="4"/>
  </r>
  <r>
    <d v="2024-12-20T13:12:00"/>
    <x v="1"/>
    <x v="8"/>
    <x v="1"/>
    <x v="0"/>
    <x v="1"/>
    <n v="4.99"/>
    <s v="Cash"/>
    <s v="No"/>
    <s v="Alex"/>
    <x v="2"/>
    <n v="9"/>
    <s v="Extra Shot"/>
    <x v="0"/>
  </r>
  <r>
    <d v="2024-12-20T14:15:00"/>
    <x v="1"/>
    <x v="9"/>
    <x v="3"/>
    <x v="0"/>
    <x v="1"/>
    <n v="3.07"/>
    <s v="Mobile Pay"/>
    <s v="Yes"/>
    <s v="Jamie"/>
    <x v="1"/>
    <n v="4"/>
    <s v="Whipped Cream"/>
    <x v="4"/>
  </r>
  <r>
    <d v="2024-12-15T16:58:00"/>
    <x v="0"/>
    <x v="7"/>
    <x v="3"/>
    <x v="0"/>
    <x v="1"/>
    <n v="5.58"/>
    <s v="Credit Card"/>
    <s v="No"/>
    <s v="Alex"/>
    <x v="1"/>
    <n v="6"/>
    <s v="No Sugar"/>
    <x v="2"/>
  </r>
  <r>
    <d v="2024-12-27T14:05:00"/>
    <x v="1"/>
    <x v="9"/>
    <x v="3"/>
    <x v="1"/>
    <x v="1"/>
    <n v="4.9800000000000004"/>
    <s v="Credit Card"/>
    <s v="No"/>
    <s v="Chris"/>
    <x v="0"/>
    <n v="9"/>
    <s v="Decaf"/>
    <x v="3"/>
  </r>
  <r>
    <d v="2024-12-28T17:06:00"/>
    <x v="6"/>
    <x v="0"/>
    <x v="2"/>
    <x v="2"/>
    <x v="0"/>
    <n v="6.3"/>
    <s v="Credit Card"/>
    <s v="Yes"/>
    <s v="Chris"/>
    <x v="0"/>
    <n v="8"/>
    <s v="Extra Shot"/>
    <x v="1"/>
  </r>
  <r>
    <d v="2024-12-16T13:52:00"/>
    <x v="4"/>
    <x v="8"/>
    <x v="3"/>
    <x v="0"/>
    <x v="2"/>
    <n v="6.47"/>
    <s v="Cash"/>
    <s v="Yes"/>
    <s v="Alex"/>
    <x v="2"/>
    <n v="6"/>
    <s v="Almond Milk"/>
    <x v="2"/>
  </r>
  <r>
    <d v="2024-12-20T17:50:00"/>
    <x v="1"/>
    <x v="0"/>
    <x v="0"/>
    <x v="3"/>
    <x v="2"/>
    <n v="3.68"/>
    <s v="Credit Card"/>
    <s v="No"/>
    <s v="Alex"/>
    <x v="2"/>
    <n v="7"/>
    <s v="Whipped Cream"/>
    <x v="1"/>
  </r>
  <r>
    <d v="2024-12-27T14:40:00"/>
    <x v="1"/>
    <x v="9"/>
    <x v="0"/>
    <x v="5"/>
    <x v="0"/>
    <n v="5.09"/>
    <s v="Credit Card"/>
    <s v="No"/>
    <s v="Jordan"/>
    <x v="1"/>
    <n v="6"/>
    <s v="No Sugar"/>
    <x v="4"/>
  </r>
  <r>
    <d v="2024-12-18T12:49:00"/>
    <x v="3"/>
    <x v="6"/>
    <x v="4"/>
    <x v="5"/>
    <x v="0"/>
    <n v="4.41"/>
    <s v="Credit Card"/>
    <s v="Yes"/>
    <s v="Jordan"/>
    <x v="2"/>
    <n v="3"/>
    <s v="Decaf"/>
    <x v="3"/>
  </r>
  <r>
    <d v="2024-12-18T11:29:00"/>
    <x v="3"/>
    <x v="2"/>
    <x v="0"/>
    <x v="2"/>
    <x v="1"/>
    <n v="3.42"/>
    <s v="Credit Card"/>
    <s v="No"/>
    <s v="Chris"/>
    <x v="0"/>
    <n v="9"/>
    <s v="Oat Milk"/>
    <x v="1"/>
  </r>
  <r>
    <d v="2024-12-28T09:58:00"/>
    <x v="6"/>
    <x v="5"/>
    <x v="1"/>
    <x v="2"/>
    <x v="1"/>
    <n v="4.54"/>
    <s v="Cash"/>
    <s v="Yes"/>
    <s v="Jamie"/>
    <x v="2"/>
    <n v="3"/>
    <s v="No Sugar"/>
    <x v="4"/>
  </r>
  <r>
    <d v="2024-12-17T12:55:00"/>
    <x v="5"/>
    <x v="6"/>
    <x v="3"/>
    <x v="5"/>
    <x v="0"/>
    <n v="3.59"/>
    <s v="Credit Card"/>
    <s v="Yes"/>
    <s v="Maria"/>
    <x v="2"/>
    <n v="9"/>
    <s v="Extra Shot"/>
    <x v="2"/>
  </r>
  <r>
    <d v="2024-12-15T16:28:00"/>
    <x v="0"/>
    <x v="7"/>
    <x v="4"/>
    <x v="3"/>
    <x v="0"/>
    <n v="6.71"/>
    <s v="Credit Card"/>
    <s v="No"/>
    <s v="Jamie"/>
    <x v="2"/>
    <n v="4"/>
    <s v="Decaf"/>
    <x v="0"/>
  </r>
  <r>
    <d v="2024-12-21T13:03:00"/>
    <x v="6"/>
    <x v="8"/>
    <x v="0"/>
    <x v="3"/>
    <x v="1"/>
    <n v="3.39"/>
    <s v="Mobile Pay"/>
    <s v="No"/>
    <s v="Jordan"/>
    <x v="1"/>
    <n v="5"/>
    <s v="No Sugar"/>
    <x v="1"/>
  </r>
  <r>
    <d v="2024-12-21T17:17:00"/>
    <x v="6"/>
    <x v="0"/>
    <x v="3"/>
    <x v="4"/>
    <x v="1"/>
    <n v="5.07"/>
    <s v="Credit Card"/>
    <s v="Yes"/>
    <s v="Jordan"/>
    <x v="2"/>
    <n v="3"/>
    <s v="Extra Shot"/>
    <x v="3"/>
  </r>
  <r>
    <d v="2024-12-15T08:36:00"/>
    <x v="0"/>
    <x v="4"/>
    <x v="4"/>
    <x v="2"/>
    <x v="0"/>
    <n v="5.13"/>
    <s v="Cash"/>
    <s v="Yes"/>
    <s v="Taylor"/>
    <x v="0"/>
    <n v="8"/>
    <s v="Decaf"/>
    <x v="4"/>
  </r>
  <r>
    <d v="2024-12-16T12:31:00"/>
    <x v="4"/>
    <x v="6"/>
    <x v="1"/>
    <x v="2"/>
    <x v="0"/>
    <n v="4.3899999999999997"/>
    <s v="Cash"/>
    <s v="No"/>
    <s v="Jordan"/>
    <x v="2"/>
    <n v="3"/>
    <s v="Extra Shot"/>
    <x v="0"/>
  </r>
  <r>
    <d v="2024-12-29T17:30:00"/>
    <x v="0"/>
    <x v="0"/>
    <x v="4"/>
    <x v="1"/>
    <x v="2"/>
    <n v="3.95"/>
    <s v="Cash"/>
    <s v="Yes"/>
    <s v="Maria"/>
    <x v="2"/>
    <n v="7"/>
    <s v="Decaf"/>
    <x v="1"/>
  </r>
  <r>
    <d v="2024-12-30T15:27:00"/>
    <x v="4"/>
    <x v="3"/>
    <x v="4"/>
    <x v="0"/>
    <x v="0"/>
    <n v="6.9"/>
    <s v="Credit Card"/>
    <s v="Yes"/>
    <s v="Jordan"/>
    <x v="2"/>
    <n v="7"/>
    <s v="Decaf"/>
    <x v="0"/>
  </r>
  <r>
    <d v="2024-12-15T11:30:00"/>
    <x v="0"/>
    <x v="2"/>
    <x v="2"/>
    <x v="0"/>
    <x v="0"/>
    <n v="5.27"/>
    <s v="Cash"/>
    <s v="Yes"/>
    <s v="Taylor"/>
    <x v="0"/>
    <n v="4"/>
    <s v="Whipped Cream"/>
    <x v="1"/>
  </r>
  <r>
    <d v="2024-12-27T09:19:00"/>
    <x v="1"/>
    <x v="5"/>
    <x v="4"/>
    <x v="6"/>
    <x v="1"/>
    <n v="5.94"/>
    <s v="Mobile Pay"/>
    <s v="No"/>
    <s v="Jordan"/>
    <x v="1"/>
    <n v="6"/>
    <s v="No Sugar"/>
    <x v="4"/>
  </r>
  <r>
    <d v="2024-12-15T13:19:00"/>
    <x v="0"/>
    <x v="8"/>
    <x v="4"/>
    <x v="4"/>
    <x v="2"/>
    <n v="6.43"/>
    <s v="Mobile Pay"/>
    <s v="No"/>
    <s v="Alex"/>
    <x v="1"/>
    <n v="10"/>
    <s v="Oat Milk"/>
    <x v="3"/>
  </r>
  <r>
    <d v="2024-12-17T14:54:00"/>
    <x v="5"/>
    <x v="9"/>
    <x v="1"/>
    <x v="5"/>
    <x v="0"/>
    <n v="4.43"/>
    <s v="Credit Card"/>
    <s v="Yes"/>
    <s v="Taylor"/>
    <x v="0"/>
    <n v="8"/>
    <s v="No Sugar"/>
    <x v="1"/>
  </r>
  <r>
    <d v="2024-12-26T11:58:00"/>
    <x v="2"/>
    <x v="2"/>
    <x v="0"/>
    <x v="5"/>
    <x v="0"/>
    <n v="6.86"/>
    <s v="Mobile Pay"/>
    <s v="No"/>
    <s v="Taylor"/>
    <x v="2"/>
    <n v="6"/>
    <s v="Oat Milk"/>
    <x v="2"/>
  </r>
  <r>
    <d v="2024-12-29T14:37:00"/>
    <x v="0"/>
    <x v="9"/>
    <x v="0"/>
    <x v="3"/>
    <x v="1"/>
    <n v="3.76"/>
    <s v="Mobile Pay"/>
    <s v="No"/>
    <s v="Taylor"/>
    <x v="2"/>
    <n v="8"/>
    <s v="Whipped Cream"/>
    <x v="4"/>
  </r>
  <r>
    <d v="2024-12-24T13:18:00"/>
    <x v="5"/>
    <x v="8"/>
    <x v="2"/>
    <x v="0"/>
    <x v="1"/>
    <n v="6.71"/>
    <s v="Credit Card"/>
    <s v="No"/>
    <s v="Jordan"/>
    <x v="2"/>
    <n v="10"/>
    <s v="No Sugar"/>
    <x v="0"/>
  </r>
  <r>
    <d v="2024-12-23T10:19:00"/>
    <x v="4"/>
    <x v="1"/>
    <x v="0"/>
    <x v="3"/>
    <x v="0"/>
    <n v="6.2"/>
    <s v="Credit Card"/>
    <s v="No"/>
    <s v="Alex"/>
    <x v="2"/>
    <n v="6"/>
    <s v="Whipped Cream"/>
    <x v="0"/>
  </r>
  <r>
    <d v="2024-12-16T15:19:00"/>
    <x v="4"/>
    <x v="3"/>
    <x v="2"/>
    <x v="6"/>
    <x v="1"/>
    <n v="5.64"/>
    <s v="Credit Card"/>
    <s v="Yes"/>
    <s v="Chris"/>
    <x v="2"/>
    <n v="7"/>
    <s v="No Sugar"/>
    <x v="0"/>
  </r>
  <r>
    <d v="2024-12-25T16:09:00"/>
    <x v="3"/>
    <x v="7"/>
    <x v="2"/>
    <x v="5"/>
    <x v="1"/>
    <n v="3.57"/>
    <s v="Mobile Pay"/>
    <s v="Yes"/>
    <s v="Jamie"/>
    <x v="0"/>
    <n v="3"/>
    <s v="No Sugar"/>
    <x v="1"/>
  </r>
  <r>
    <d v="2024-12-15T13:15:00"/>
    <x v="0"/>
    <x v="8"/>
    <x v="0"/>
    <x v="6"/>
    <x v="1"/>
    <n v="6.87"/>
    <s v="Credit Card"/>
    <s v="No"/>
    <s v="Chris"/>
    <x v="0"/>
    <n v="6"/>
    <s v="Extra Shot"/>
    <x v="0"/>
  </r>
  <r>
    <d v="2024-12-21T13:51:00"/>
    <x v="6"/>
    <x v="8"/>
    <x v="3"/>
    <x v="2"/>
    <x v="2"/>
    <n v="6.07"/>
    <s v="Cash"/>
    <s v="Yes"/>
    <s v="Jamie"/>
    <x v="0"/>
    <n v="5"/>
    <s v="No Sugar"/>
    <x v="2"/>
  </r>
  <r>
    <d v="2024-12-16T17:59:00"/>
    <x v="4"/>
    <x v="0"/>
    <x v="0"/>
    <x v="4"/>
    <x v="0"/>
    <n v="4.5"/>
    <s v="Cash"/>
    <s v="Yes"/>
    <s v="Maria"/>
    <x v="0"/>
    <n v="9"/>
    <s v="Oat Milk"/>
    <x v="2"/>
  </r>
  <r>
    <d v="2024-12-23T13:29:00"/>
    <x v="4"/>
    <x v="8"/>
    <x v="4"/>
    <x v="6"/>
    <x v="1"/>
    <n v="4.68"/>
    <s v="Cash"/>
    <s v="No"/>
    <s v="Alex"/>
    <x v="0"/>
    <n v="2"/>
    <s v="Whipped Cream"/>
    <x v="4"/>
  </r>
  <r>
    <d v="2024-12-16T10:39:00"/>
    <x v="4"/>
    <x v="1"/>
    <x v="4"/>
    <x v="1"/>
    <x v="0"/>
    <n v="5.32"/>
    <s v="Cash"/>
    <s v="Yes"/>
    <s v="Taylor"/>
    <x v="0"/>
    <n v="6"/>
    <s v="Almond Milk"/>
    <x v="4"/>
  </r>
  <r>
    <d v="2024-12-17T08:29:00"/>
    <x v="5"/>
    <x v="4"/>
    <x v="3"/>
    <x v="6"/>
    <x v="0"/>
    <n v="3.34"/>
    <s v="Cash"/>
    <s v="Yes"/>
    <s v="Chris"/>
    <x v="0"/>
    <n v="3"/>
    <s v="Whipped Cream"/>
    <x v="2"/>
  </r>
  <r>
    <d v="2024-12-24T13:55:00"/>
    <x v="5"/>
    <x v="8"/>
    <x v="2"/>
    <x v="0"/>
    <x v="2"/>
    <n v="5.34"/>
    <s v="Mobile Pay"/>
    <s v="Yes"/>
    <s v="Jordan"/>
    <x v="2"/>
    <n v="10"/>
    <s v="Extra Shot"/>
    <x v="0"/>
  </r>
  <r>
    <d v="2024-12-26T15:08:00"/>
    <x v="2"/>
    <x v="3"/>
    <x v="1"/>
    <x v="5"/>
    <x v="2"/>
    <n v="6.41"/>
    <s v="Cash"/>
    <s v="No"/>
    <s v="Jordan"/>
    <x v="2"/>
    <n v="9"/>
    <s v="Double Espresso"/>
    <x v="1"/>
  </r>
  <r>
    <d v="2024-12-16T08:09:00"/>
    <x v="4"/>
    <x v="4"/>
    <x v="3"/>
    <x v="0"/>
    <x v="2"/>
    <n v="3.39"/>
    <s v="Credit Card"/>
    <s v="Yes"/>
    <s v="Jamie"/>
    <x v="2"/>
    <n v="10"/>
    <s v="Decaf"/>
    <x v="4"/>
  </r>
  <r>
    <d v="2024-12-15T09:19:00"/>
    <x v="0"/>
    <x v="5"/>
    <x v="0"/>
    <x v="6"/>
    <x v="0"/>
    <n v="6.28"/>
    <s v="Mobile Pay"/>
    <s v="No"/>
    <s v="Taylor"/>
    <x v="0"/>
    <n v="9"/>
    <s v="Whipped Cream"/>
    <x v="0"/>
  </r>
  <r>
    <d v="2024-12-16T10:40:00"/>
    <x v="4"/>
    <x v="1"/>
    <x v="2"/>
    <x v="2"/>
    <x v="0"/>
    <n v="6.27"/>
    <s v="Mobile Pay"/>
    <s v="Yes"/>
    <s v="Maria"/>
    <x v="0"/>
    <n v="10"/>
    <s v="Extra Shot"/>
    <x v="4"/>
  </r>
  <r>
    <d v="2024-12-22T12:42:00"/>
    <x v="0"/>
    <x v="6"/>
    <x v="2"/>
    <x v="4"/>
    <x v="1"/>
    <n v="4.47"/>
    <s v="Cash"/>
    <s v="No"/>
    <s v="Jamie"/>
    <x v="0"/>
    <n v="3"/>
    <s v="Decaf"/>
    <x v="4"/>
  </r>
  <r>
    <d v="2024-12-28T10:01:00"/>
    <x v="6"/>
    <x v="1"/>
    <x v="4"/>
    <x v="6"/>
    <x v="0"/>
    <n v="5.26"/>
    <s v="Credit Card"/>
    <s v="No"/>
    <s v="Alex"/>
    <x v="0"/>
    <n v="9"/>
    <s v="Almond Milk"/>
    <x v="2"/>
  </r>
  <r>
    <d v="2024-12-30T15:56:00"/>
    <x v="4"/>
    <x v="3"/>
    <x v="0"/>
    <x v="3"/>
    <x v="0"/>
    <n v="6.93"/>
    <s v="Cash"/>
    <s v="Yes"/>
    <s v="Chris"/>
    <x v="0"/>
    <n v="10"/>
    <s v="Decaf"/>
    <x v="0"/>
  </r>
  <r>
    <d v="2024-12-16T10:22:00"/>
    <x v="4"/>
    <x v="1"/>
    <x v="3"/>
    <x v="3"/>
    <x v="1"/>
    <n v="5.86"/>
    <s v="Credit Card"/>
    <s v="No"/>
    <s v="Jordan"/>
    <x v="1"/>
    <n v="8"/>
    <s v="Almond Milk"/>
    <x v="4"/>
  </r>
  <r>
    <d v="2024-12-21T15:38:00"/>
    <x v="6"/>
    <x v="3"/>
    <x v="1"/>
    <x v="4"/>
    <x v="2"/>
    <n v="6.71"/>
    <s v="Mobile Pay"/>
    <s v="No"/>
    <s v="Maria"/>
    <x v="0"/>
    <n v="7"/>
    <s v="Double Espresso"/>
    <x v="0"/>
  </r>
  <r>
    <d v="2024-12-20T17:53:00"/>
    <x v="1"/>
    <x v="0"/>
    <x v="0"/>
    <x v="0"/>
    <x v="0"/>
    <n v="3.12"/>
    <s v="Mobile Pay"/>
    <s v="Yes"/>
    <s v="Maria"/>
    <x v="2"/>
    <n v="3"/>
    <s v="Decaf"/>
    <x v="4"/>
  </r>
  <r>
    <d v="2024-12-20T11:49:00"/>
    <x v="1"/>
    <x v="2"/>
    <x v="1"/>
    <x v="0"/>
    <x v="0"/>
    <n v="5.91"/>
    <s v="Cash"/>
    <s v="No"/>
    <s v="Alex"/>
    <x v="2"/>
    <n v="6"/>
    <s v="Almond Milk"/>
    <x v="3"/>
  </r>
  <r>
    <d v="2024-12-28T09:28:00"/>
    <x v="6"/>
    <x v="5"/>
    <x v="4"/>
    <x v="4"/>
    <x v="2"/>
    <n v="6.36"/>
    <s v="Credit Card"/>
    <s v="No"/>
    <s v="Alex"/>
    <x v="0"/>
    <n v="9"/>
    <s v="Decaf"/>
    <x v="1"/>
  </r>
  <r>
    <d v="2024-12-30T17:35:00"/>
    <x v="4"/>
    <x v="0"/>
    <x v="1"/>
    <x v="2"/>
    <x v="1"/>
    <n v="4.96"/>
    <s v="Mobile Pay"/>
    <s v="No"/>
    <s v="Maria"/>
    <x v="2"/>
    <n v="4"/>
    <s v="Decaf"/>
    <x v="0"/>
  </r>
  <r>
    <d v="2024-12-27T11:05:00"/>
    <x v="1"/>
    <x v="2"/>
    <x v="3"/>
    <x v="0"/>
    <x v="2"/>
    <n v="6.84"/>
    <s v="Credit Card"/>
    <s v="Yes"/>
    <s v="Alex"/>
    <x v="2"/>
    <n v="2"/>
    <s v="No Sugar"/>
    <x v="4"/>
  </r>
  <r>
    <d v="2024-12-24T09:21:00"/>
    <x v="5"/>
    <x v="5"/>
    <x v="1"/>
    <x v="5"/>
    <x v="2"/>
    <n v="6.83"/>
    <s v="Mobile Pay"/>
    <s v="No"/>
    <s v="Maria"/>
    <x v="2"/>
    <n v="9"/>
    <s v="Double Espresso"/>
    <x v="2"/>
  </r>
  <r>
    <d v="2024-12-20T16:54:00"/>
    <x v="1"/>
    <x v="7"/>
    <x v="1"/>
    <x v="1"/>
    <x v="0"/>
    <n v="4.76"/>
    <s v="Mobile Pay"/>
    <s v="No"/>
    <s v="Alex"/>
    <x v="0"/>
    <n v="3"/>
    <s v="Extra Shot"/>
    <x v="0"/>
  </r>
  <r>
    <d v="2024-12-19T09:31:00"/>
    <x v="2"/>
    <x v="5"/>
    <x v="1"/>
    <x v="0"/>
    <x v="2"/>
    <n v="5.16"/>
    <s v="Credit Card"/>
    <s v="Yes"/>
    <s v="Chris"/>
    <x v="1"/>
    <n v="8"/>
    <s v="Oat Milk"/>
    <x v="2"/>
  </r>
  <r>
    <d v="2024-12-16T10:18:00"/>
    <x v="4"/>
    <x v="1"/>
    <x v="2"/>
    <x v="4"/>
    <x v="2"/>
    <n v="3.97"/>
    <s v="Mobile Pay"/>
    <s v="No"/>
    <s v="Jamie"/>
    <x v="0"/>
    <n v="2"/>
    <s v="Double Espresso"/>
    <x v="3"/>
  </r>
  <r>
    <d v="2024-12-24T12:41:00"/>
    <x v="5"/>
    <x v="6"/>
    <x v="2"/>
    <x v="0"/>
    <x v="1"/>
    <n v="4.6900000000000004"/>
    <s v="Credit Card"/>
    <s v="No"/>
    <s v="Alex"/>
    <x v="2"/>
    <n v="5"/>
    <s v="Double Espresso"/>
    <x v="2"/>
  </r>
  <r>
    <d v="2024-12-29T08:15:00"/>
    <x v="0"/>
    <x v="4"/>
    <x v="0"/>
    <x v="0"/>
    <x v="2"/>
    <n v="6.62"/>
    <s v="Mobile Pay"/>
    <s v="Yes"/>
    <s v="Chris"/>
    <x v="2"/>
    <n v="8"/>
    <s v="Double Espresso"/>
    <x v="0"/>
  </r>
  <r>
    <d v="2024-12-29T16:30:00"/>
    <x v="0"/>
    <x v="7"/>
    <x v="1"/>
    <x v="3"/>
    <x v="2"/>
    <n v="3.17"/>
    <s v="Credit Card"/>
    <s v="No"/>
    <s v="Taylor"/>
    <x v="2"/>
    <n v="7"/>
    <s v="Decaf"/>
    <x v="4"/>
  </r>
  <r>
    <d v="2024-12-19T11:01:00"/>
    <x v="2"/>
    <x v="2"/>
    <x v="2"/>
    <x v="0"/>
    <x v="0"/>
    <n v="5.14"/>
    <s v="Cash"/>
    <s v="Yes"/>
    <s v="Taylor"/>
    <x v="1"/>
    <n v="2"/>
    <s v="Decaf"/>
    <x v="4"/>
  </r>
  <r>
    <d v="2024-12-26T14:44:00"/>
    <x v="2"/>
    <x v="9"/>
    <x v="0"/>
    <x v="4"/>
    <x v="0"/>
    <n v="3.46"/>
    <s v="Credit Card"/>
    <s v="No"/>
    <s v="Chris"/>
    <x v="2"/>
    <n v="7"/>
    <s v="Decaf"/>
    <x v="3"/>
  </r>
  <r>
    <d v="2024-12-18T09:37:00"/>
    <x v="3"/>
    <x v="5"/>
    <x v="2"/>
    <x v="2"/>
    <x v="1"/>
    <n v="5.99"/>
    <s v="Mobile Pay"/>
    <s v="Yes"/>
    <s v="Alex"/>
    <x v="0"/>
    <n v="5"/>
    <s v="Whipped Cream"/>
    <x v="3"/>
  </r>
  <r>
    <d v="2024-12-16T10:28:00"/>
    <x v="4"/>
    <x v="1"/>
    <x v="1"/>
    <x v="3"/>
    <x v="0"/>
    <n v="4.26"/>
    <s v="Mobile Pay"/>
    <s v="Yes"/>
    <s v="Chris"/>
    <x v="2"/>
    <n v="8"/>
    <s v="Decaf"/>
    <x v="3"/>
  </r>
  <r>
    <d v="2024-12-25T09:16:00"/>
    <x v="3"/>
    <x v="5"/>
    <x v="3"/>
    <x v="2"/>
    <x v="1"/>
    <n v="5.82"/>
    <s v="Cash"/>
    <s v="Yes"/>
    <s v="Jamie"/>
    <x v="0"/>
    <n v="6"/>
    <s v="No Sugar"/>
    <x v="0"/>
  </r>
  <r>
    <d v="2024-12-19T11:33:00"/>
    <x v="2"/>
    <x v="2"/>
    <x v="4"/>
    <x v="3"/>
    <x v="2"/>
    <n v="5.17"/>
    <s v="Credit Card"/>
    <s v="Yes"/>
    <s v="Chris"/>
    <x v="1"/>
    <n v="9"/>
    <s v="No Sugar"/>
    <x v="3"/>
  </r>
  <r>
    <d v="2024-12-18T10:53:00"/>
    <x v="3"/>
    <x v="1"/>
    <x v="3"/>
    <x v="2"/>
    <x v="1"/>
    <n v="5.97"/>
    <s v="Credit Card"/>
    <s v="Yes"/>
    <s v="Chris"/>
    <x v="0"/>
    <n v="4"/>
    <s v="Almond Milk"/>
    <x v="1"/>
  </r>
  <r>
    <d v="2024-12-26T15:07:00"/>
    <x v="2"/>
    <x v="3"/>
    <x v="2"/>
    <x v="6"/>
    <x v="0"/>
    <n v="4.08"/>
    <s v="Mobile Pay"/>
    <s v="No"/>
    <s v="Chris"/>
    <x v="2"/>
    <n v="2"/>
    <s v="No Sugar"/>
    <x v="0"/>
  </r>
  <r>
    <d v="2024-12-21T08:55:00"/>
    <x v="6"/>
    <x v="4"/>
    <x v="0"/>
    <x v="6"/>
    <x v="1"/>
    <n v="3.18"/>
    <s v="Credit Card"/>
    <s v="No"/>
    <s v="Maria"/>
    <x v="0"/>
    <n v="8"/>
    <s v="Double Espresso"/>
    <x v="3"/>
  </r>
  <r>
    <d v="2024-12-25T08:34:00"/>
    <x v="3"/>
    <x v="4"/>
    <x v="4"/>
    <x v="0"/>
    <x v="2"/>
    <n v="6.02"/>
    <s v="Cash"/>
    <s v="No"/>
    <s v="Taylor"/>
    <x v="2"/>
    <n v="2"/>
    <s v="No Sugar"/>
    <x v="0"/>
  </r>
  <r>
    <d v="2024-12-21T14:50:00"/>
    <x v="6"/>
    <x v="9"/>
    <x v="2"/>
    <x v="1"/>
    <x v="0"/>
    <n v="5.21"/>
    <s v="Mobile Pay"/>
    <s v="No"/>
    <s v="Taylor"/>
    <x v="1"/>
    <n v="8"/>
    <s v="Double Espresso"/>
    <x v="0"/>
  </r>
  <r>
    <d v="2024-12-27T12:10:00"/>
    <x v="1"/>
    <x v="6"/>
    <x v="0"/>
    <x v="6"/>
    <x v="2"/>
    <n v="6.97"/>
    <s v="Credit Card"/>
    <s v="Yes"/>
    <s v="Alex"/>
    <x v="1"/>
    <n v="6"/>
    <s v="Almond Milk"/>
    <x v="1"/>
  </r>
  <r>
    <d v="2024-12-27T12:21:00"/>
    <x v="1"/>
    <x v="6"/>
    <x v="3"/>
    <x v="6"/>
    <x v="0"/>
    <n v="5.46"/>
    <s v="Cash"/>
    <s v="No"/>
    <s v="Jordan"/>
    <x v="1"/>
    <n v="2"/>
    <s v="Almond Milk"/>
    <x v="2"/>
  </r>
  <r>
    <d v="2024-12-24T13:53:00"/>
    <x v="5"/>
    <x v="8"/>
    <x v="4"/>
    <x v="1"/>
    <x v="0"/>
    <n v="4.78"/>
    <s v="Credit Card"/>
    <s v="No"/>
    <s v="Alex"/>
    <x v="1"/>
    <n v="2"/>
    <s v="No Sugar"/>
    <x v="4"/>
  </r>
  <r>
    <d v="2024-12-25T16:13:00"/>
    <x v="3"/>
    <x v="7"/>
    <x v="0"/>
    <x v="0"/>
    <x v="2"/>
    <n v="6.76"/>
    <s v="Cash"/>
    <s v="No"/>
    <s v="Alex"/>
    <x v="1"/>
    <n v="4"/>
    <s v="No Sugar"/>
    <x v="2"/>
  </r>
  <r>
    <d v="2024-12-19T15:08:00"/>
    <x v="2"/>
    <x v="3"/>
    <x v="1"/>
    <x v="5"/>
    <x v="0"/>
    <n v="3.59"/>
    <s v="Mobile Pay"/>
    <s v="Yes"/>
    <s v="Maria"/>
    <x v="2"/>
    <n v="2"/>
    <s v="Extra Shot"/>
    <x v="0"/>
  </r>
  <r>
    <d v="2024-12-28T17:20:00"/>
    <x v="6"/>
    <x v="0"/>
    <x v="2"/>
    <x v="4"/>
    <x v="2"/>
    <n v="3.91"/>
    <s v="Mobile Pay"/>
    <s v="No"/>
    <s v="Chris"/>
    <x v="2"/>
    <n v="7"/>
    <s v="Double Espresso"/>
    <x v="3"/>
  </r>
  <r>
    <d v="2024-12-24T13:06:00"/>
    <x v="5"/>
    <x v="8"/>
    <x v="2"/>
    <x v="4"/>
    <x v="1"/>
    <n v="3.45"/>
    <s v="Credit Card"/>
    <s v="Yes"/>
    <s v="Maria"/>
    <x v="1"/>
    <n v="7"/>
    <s v="Whipped Cream"/>
    <x v="4"/>
  </r>
  <r>
    <d v="2024-12-16T14:56:00"/>
    <x v="4"/>
    <x v="9"/>
    <x v="4"/>
    <x v="2"/>
    <x v="0"/>
    <n v="4.3099999999999996"/>
    <s v="Cash"/>
    <s v="No"/>
    <s v="Jamie"/>
    <x v="0"/>
    <n v="7"/>
    <s v="Decaf"/>
    <x v="2"/>
  </r>
  <r>
    <d v="2024-12-24T10:23:00"/>
    <x v="5"/>
    <x v="1"/>
    <x v="2"/>
    <x v="3"/>
    <x v="0"/>
    <n v="6.65"/>
    <s v="Credit Card"/>
    <s v="Yes"/>
    <s v="Taylor"/>
    <x v="2"/>
    <n v="7"/>
    <s v="Double Espresso"/>
    <x v="0"/>
  </r>
  <r>
    <d v="2024-12-27T13:13:00"/>
    <x v="1"/>
    <x v="8"/>
    <x v="0"/>
    <x v="1"/>
    <x v="2"/>
    <n v="3.13"/>
    <s v="Mobile Pay"/>
    <s v="Yes"/>
    <s v="Jamie"/>
    <x v="0"/>
    <n v="3"/>
    <s v="Almond Milk"/>
    <x v="1"/>
  </r>
  <r>
    <d v="2024-12-24T17:40:00"/>
    <x v="5"/>
    <x v="0"/>
    <x v="3"/>
    <x v="5"/>
    <x v="1"/>
    <n v="5.16"/>
    <s v="Credit Card"/>
    <s v="Yes"/>
    <s v="Taylor"/>
    <x v="1"/>
    <n v="10"/>
    <s v="Double Espresso"/>
    <x v="4"/>
  </r>
  <r>
    <d v="2024-12-20T11:53:00"/>
    <x v="1"/>
    <x v="2"/>
    <x v="3"/>
    <x v="3"/>
    <x v="0"/>
    <n v="4.3099999999999996"/>
    <s v="Cash"/>
    <s v="Yes"/>
    <s v="Jamie"/>
    <x v="1"/>
    <n v="3"/>
    <s v="Oat Milk"/>
    <x v="1"/>
  </r>
  <r>
    <d v="2024-12-22T14:23:00"/>
    <x v="0"/>
    <x v="9"/>
    <x v="2"/>
    <x v="3"/>
    <x v="2"/>
    <n v="5.0199999999999996"/>
    <s v="Cash"/>
    <s v="No"/>
    <s v="Taylor"/>
    <x v="2"/>
    <n v="9"/>
    <s v="Whipped Cream"/>
    <x v="4"/>
  </r>
  <r>
    <d v="2024-12-18T10:59:00"/>
    <x v="3"/>
    <x v="1"/>
    <x v="3"/>
    <x v="2"/>
    <x v="1"/>
    <n v="5.7"/>
    <s v="Mobile Pay"/>
    <s v="Yes"/>
    <s v="Taylor"/>
    <x v="1"/>
    <n v="6"/>
    <s v="No Sugar"/>
    <x v="2"/>
  </r>
  <r>
    <d v="2024-12-16T14:26:00"/>
    <x v="4"/>
    <x v="9"/>
    <x v="3"/>
    <x v="2"/>
    <x v="2"/>
    <n v="4.9800000000000004"/>
    <s v="Credit Card"/>
    <s v="Yes"/>
    <s v="Jamie"/>
    <x v="2"/>
    <n v="4"/>
    <s v="Almond Milk"/>
    <x v="4"/>
  </r>
  <r>
    <d v="2024-12-19T16:45:00"/>
    <x v="2"/>
    <x v="7"/>
    <x v="0"/>
    <x v="5"/>
    <x v="0"/>
    <n v="3.51"/>
    <s v="Credit Card"/>
    <s v="No"/>
    <s v="Alex"/>
    <x v="0"/>
    <n v="4"/>
    <s v="Almond Milk"/>
    <x v="1"/>
  </r>
  <r>
    <d v="2024-12-23T16:58:00"/>
    <x v="4"/>
    <x v="7"/>
    <x v="0"/>
    <x v="6"/>
    <x v="1"/>
    <n v="3.51"/>
    <s v="Mobile Pay"/>
    <s v="Yes"/>
    <s v="Jordan"/>
    <x v="1"/>
    <n v="3"/>
    <s v="No Sugar"/>
    <x v="2"/>
  </r>
  <r>
    <d v="2024-12-24T17:06:00"/>
    <x v="5"/>
    <x v="0"/>
    <x v="2"/>
    <x v="0"/>
    <x v="2"/>
    <n v="6.68"/>
    <s v="Cash"/>
    <s v="No"/>
    <s v="Jordan"/>
    <x v="1"/>
    <n v="8"/>
    <s v="No Sugar"/>
    <x v="4"/>
  </r>
  <r>
    <d v="2024-12-26T10:46:00"/>
    <x v="2"/>
    <x v="1"/>
    <x v="3"/>
    <x v="1"/>
    <x v="2"/>
    <n v="3.34"/>
    <s v="Credit Card"/>
    <s v="No"/>
    <s v="Jordan"/>
    <x v="0"/>
    <n v="9"/>
    <s v="Decaf"/>
    <x v="2"/>
  </r>
  <r>
    <d v="2024-12-22T16:46:00"/>
    <x v="0"/>
    <x v="7"/>
    <x v="3"/>
    <x v="3"/>
    <x v="0"/>
    <n v="3.93"/>
    <s v="Cash"/>
    <s v="No"/>
    <s v="Alex"/>
    <x v="0"/>
    <n v="10"/>
    <s v="Double Espresso"/>
    <x v="0"/>
  </r>
  <r>
    <d v="2024-12-23T14:18:00"/>
    <x v="4"/>
    <x v="9"/>
    <x v="4"/>
    <x v="6"/>
    <x v="1"/>
    <n v="6.03"/>
    <s v="Credit Card"/>
    <s v="Yes"/>
    <s v="Jordan"/>
    <x v="0"/>
    <n v="5"/>
    <s v="Decaf"/>
    <x v="0"/>
  </r>
  <r>
    <d v="2024-12-19T17:20:00"/>
    <x v="2"/>
    <x v="0"/>
    <x v="2"/>
    <x v="3"/>
    <x v="1"/>
    <n v="3.66"/>
    <s v="Cash"/>
    <s v="No"/>
    <s v="Jamie"/>
    <x v="1"/>
    <n v="5"/>
    <s v="Extra Shot"/>
    <x v="2"/>
  </r>
  <r>
    <d v="2024-12-30T12:38:00"/>
    <x v="4"/>
    <x v="6"/>
    <x v="2"/>
    <x v="2"/>
    <x v="2"/>
    <n v="4.1100000000000003"/>
    <s v="Credit Card"/>
    <s v="Yes"/>
    <s v="Taylor"/>
    <x v="0"/>
    <n v="4"/>
    <s v="Almond Milk"/>
    <x v="0"/>
  </r>
  <r>
    <d v="2024-12-29T16:34:00"/>
    <x v="0"/>
    <x v="7"/>
    <x v="1"/>
    <x v="0"/>
    <x v="1"/>
    <n v="6.33"/>
    <s v="Credit Card"/>
    <s v="No"/>
    <s v="Maria"/>
    <x v="1"/>
    <n v="8"/>
    <s v="Oat Milk"/>
    <x v="4"/>
  </r>
  <r>
    <d v="2024-12-23T15:18:00"/>
    <x v="4"/>
    <x v="3"/>
    <x v="2"/>
    <x v="5"/>
    <x v="2"/>
    <n v="6.68"/>
    <s v="Credit Card"/>
    <s v="No"/>
    <s v="Jamie"/>
    <x v="1"/>
    <n v="6"/>
    <s v="Almond Milk"/>
    <x v="1"/>
  </r>
  <r>
    <d v="2024-12-30T09:22:00"/>
    <x v="4"/>
    <x v="5"/>
    <x v="2"/>
    <x v="5"/>
    <x v="0"/>
    <n v="5.91"/>
    <s v="Cash"/>
    <s v="Yes"/>
    <s v="Taylor"/>
    <x v="1"/>
    <n v="6"/>
    <s v="Decaf"/>
    <x v="0"/>
  </r>
  <r>
    <d v="2024-12-25T09:45:00"/>
    <x v="3"/>
    <x v="5"/>
    <x v="4"/>
    <x v="0"/>
    <x v="1"/>
    <n v="3.4"/>
    <s v="Mobile Pay"/>
    <s v="No"/>
    <s v="Maria"/>
    <x v="0"/>
    <n v="2"/>
    <s v="Oat Milk"/>
    <x v="3"/>
  </r>
  <r>
    <d v="2024-12-18T17:24:00"/>
    <x v="3"/>
    <x v="0"/>
    <x v="1"/>
    <x v="5"/>
    <x v="0"/>
    <n v="4.0599999999999996"/>
    <s v="Credit Card"/>
    <s v="No"/>
    <s v="Maria"/>
    <x v="0"/>
    <n v="9"/>
    <s v="No Sugar"/>
    <x v="1"/>
  </r>
  <r>
    <d v="2024-12-18T09:33:00"/>
    <x v="3"/>
    <x v="5"/>
    <x v="1"/>
    <x v="0"/>
    <x v="1"/>
    <n v="3.27"/>
    <s v="Mobile Pay"/>
    <s v="Yes"/>
    <s v="Jordan"/>
    <x v="2"/>
    <n v="2"/>
    <s v="Decaf"/>
    <x v="2"/>
  </r>
  <r>
    <d v="2024-12-24T17:15:00"/>
    <x v="5"/>
    <x v="0"/>
    <x v="4"/>
    <x v="6"/>
    <x v="2"/>
    <n v="5.63"/>
    <s v="Credit Card"/>
    <s v="No"/>
    <s v="Maria"/>
    <x v="1"/>
    <n v="9"/>
    <s v="Decaf"/>
    <x v="4"/>
  </r>
  <r>
    <d v="2024-12-24T16:30:00"/>
    <x v="5"/>
    <x v="7"/>
    <x v="4"/>
    <x v="0"/>
    <x v="0"/>
    <n v="3.45"/>
    <s v="Cash"/>
    <s v="No"/>
    <s v="Jamie"/>
    <x v="1"/>
    <n v="5"/>
    <s v="Oat Milk"/>
    <x v="4"/>
  </r>
  <r>
    <d v="2024-12-16T15:20:00"/>
    <x v="4"/>
    <x v="3"/>
    <x v="2"/>
    <x v="3"/>
    <x v="2"/>
    <n v="4.59"/>
    <s v="Credit Card"/>
    <s v="No"/>
    <s v="Jamie"/>
    <x v="0"/>
    <n v="8"/>
    <s v="Oat Milk"/>
    <x v="1"/>
  </r>
  <r>
    <d v="2024-12-15T12:32:00"/>
    <x v="0"/>
    <x v="6"/>
    <x v="1"/>
    <x v="1"/>
    <x v="1"/>
    <n v="3.24"/>
    <s v="Cash"/>
    <s v="No"/>
    <s v="Jordan"/>
    <x v="1"/>
    <n v="8"/>
    <s v="Decaf"/>
    <x v="4"/>
  </r>
  <r>
    <d v="2024-12-21T12:58:00"/>
    <x v="6"/>
    <x v="6"/>
    <x v="2"/>
    <x v="3"/>
    <x v="1"/>
    <n v="5.91"/>
    <s v="Cash"/>
    <s v="Yes"/>
    <s v="Chris"/>
    <x v="1"/>
    <n v="8"/>
    <s v="Extra Shot"/>
    <x v="0"/>
  </r>
  <r>
    <d v="2024-12-29T16:13:00"/>
    <x v="0"/>
    <x v="7"/>
    <x v="2"/>
    <x v="4"/>
    <x v="2"/>
    <n v="4.32"/>
    <s v="Mobile Pay"/>
    <s v="Yes"/>
    <s v="Jordan"/>
    <x v="2"/>
    <n v="8"/>
    <s v="Almond Milk"/>
    <x v="2"/>
  </r>
  <r>
    <d v="2024-12-29T16:04:00"/>
    <x v="0"/>
    <x v="7"/>
    <x v="2"/>
    <x v="4"/>
    <x v="0"/>
    <n v="4.45"/>
    <s v="Credit Card"/>
    <s v="Yes"/>
    <s v="Taylor"/>
    <x v="1"/>
    <n v="5"/>
    <s v="No Sugar"/>
    <x v="1"/>
  </r>
  <r>
    <d v="2024-12-29T13:26:00"/>
    <x v="0"/>
    <x v="8"/>
    <x v="1"/>
    <x v="4"/>
    <x v="2"/>
    <n v="3.99"/>
    <s v="Credit Card"/>
    <s v="Yes"/>
    <s v="Alex"/>
    <x v="0"/>
    <n v="3"/>
    <s v="Double Espresso"/>
    <x v="4"/>
  </r>
  <r>
    <d v="2024-12-27T08:10:00"/>
    <x v="1"/>
    <x v="4"/>
    <x v="4"/>
    <x v="3"/>
    <x v="0"/>
    <n v="3.92"/>
    <s v="Mobile Pay"/>
    <s v="Yes"/>
    <s v="Alex"/>
    <x v="1"/>
    <n v="3"/>
    <s v="Whipped Cream"/>
    <x v="4"/>
  </r>
  <r>
    <d v="2024-12-25T10:52:00"/>
    <x v="3"/>
    <x v="1"/>
    <x v="4"/>
    <x v="1"/>
    <x v="0"/>
    <n v="3.31"/>
    <s v="Mobile Pay"/>
    <s v="No"/>
    <s v="Alex"/>
    <x v="2"/>
    <n v="10"/>
    <s v="Double Espresso"/>
    <x v="1"/>
  </r>
  <r>
    <d v="2024-12-16T17:50:00"/>
    <x v="4"/>
    <x v="0"/>
    <x v="0"/>
    <x v="2"/>
    <x v="2"/>
    <n v="6.44"/>
    <s v="Cash"/>
    <s v="No"/>
    <s v="Taylor"/>
    <x v="0"/>
    <n v="2"/>
    <s v="No Sugar"/>
    <x v="2"/>
  </r>
  <r>
    <d v="2024-12-22T09:16:00"/>
    <x v="0"/>
    <x v="5"/>
    <x v="3"/>
    <x v="6"/>
    <x v="1"/>
    <n v="4.16"/>
    <s v="Credit Card"/>
    <s v="Yes"/>
    <s v="Jamie"/>
    <x v="0"/>
    <n v="6"/>
    <s v="Decaf"/>
    <x v="2"/>
  </r>
  <r>
    <d v="2024-12-29T16:32:00"/>
    <x v="0"/>
    <x v="7"/>
    <x v="1"/>
    <x v="6"/>
    <x v="0"/>
    <n v="6.97"/>
    <s v="Mobile Pay"/>
    <s v="No"/>
    <s v="Chris"/>
    <x v="0"/>
    <n v="3"/>
    <s v="Decaf"/>
    <x v="1"/>
  </r>
  <r>
    <d v="2024-12-24T08:25:00"/>
    <x v="5"/>
    <x v="4"/>
    <x v="1"/>
    <x v="6"/>
    <x v="1"/>
    <n v="4.91"/>
    <s v="Credit Card"/>
    <s v="No"/>
    <s v="Chris"/>
    <x v="2"/>
    <n v="3"/>
    <s v="Almond Milk"/>
    <x v="0"/>
  </r>
  <r>
    <d v="2024-12-17T15:37:00"/>
    <x v="5"/>
    <x v="3"/>
    <x v="1"/>
    <x v="0"/>
    <x v="0"/>
    <n v="4.6100000000000003"/>
    <s v="Cash"/>
    <s v="Yes"/>
    <s v="Alex"/>
    <x v="1"/>
    <n v="6"/>
    <s v="Decaf"/>
    <x v="2"/>
  </r>
  <r>
    <d v="2024-12-26T10:02:00"/>
    <x v="2"/>
    <x v="1"/>
    <x v="4"/>
    <x v="5"/>
    <x v="2"/>
    <n v="5.39"/>
    <s v="Credit Card"/>
    <s v="No"/>
    <s v="Jordan"/>
    <x v="2"/>
    <n v="10"/>
    <s v="Whipped Cream"/>
    <x v="4"/>
  </r>
  <r>
    <d v="2024-12-23T13:41:00"/>
    <x v="4"/>
    <x v="8"/>
    <x v="1"/>
    <x v="3"/>
    <x v="1"/>
    <n v="5.84"/>
    <s v="Mobile Pay"/>
    <s v="Yes"/>
    <s v="Alex"/>
    <x v="1"/>
    <n v="3"/>
    <s v="Decaf"/>
    <x v="1"/>
  </r>
  <r>
    <d v="2024-12-27T10:33:00"/>
    <x v="1"/>
    <x v="1"/>
    <x v="2"/>
    <x v="2"/>
    <x v="0"/>
    <n v="4.75"/>
    <s v="Credit Card"/>
    <s v="Yes"/>
    <s v="Jamie"/>
    <x v="1"/>
    <n v="4"/>
    <s v="Oat Milk"/>
    <x v="0"/>
  </r>
  <r>
    <d v="2024-12-22T16:26:00"/>
    <x v="0"/>
    <x v="7"/>
    <x v="0"/>
    <x v="0"/>
    <x v="1"/>
    <n v="3.47"/>
    <s v="Cash"/>
    <s v="No"/>
    <s v="Taylor"/>
    <x v="1"/>
    <n v="7"/>
    <s v="Double Espresso"/>
    <x v="1"/>
  </r>
  <r>
    <d v="2024-12-17T16:43:00"/>
    <x v="5"/>
    <x v="7"/>
    <x v="1"/>
    <x v="1"/>
    <x v="2"/>
    <n v="6.81"/>
    <s v="Cash"/>
    <s v="No"/>
    <s v="Jamie"/>
    <x v="1"/>
    <n v="5"/>
    <s v="No Sugar"/>
    <x v="1"/>
  </r>
  <r>
    <d v="2024-12-17T15:00:00"/>
    <x v="5"/>
    <x v="3"/>
    <x v="4"/>
    <x v="6"/>
    <x v="0"/>
    <n v="3.6"/>
    <s v="Credit Card"/>
    <s v="Yes"/>
    <s v="Chris"/>
    <x v="0"/>
    <n v="5"/>
    <s v="Extra Shot"/>
    <x v="3"/>
  </r>
  <r>
    <d v="2024-12-23T13:06:00"/>
    <x v="4"/>
    <x v="8"/>
    <x v="2"/>
    <x v="4"/>
    <x v="1"/>
    <n v="5.38"/>
    <s v="Credit Card"/>
    <s v="No"/>
    <s v="Jordan"/>
    <x v="0"/>
    <n v="5"/>
    <s v="No Sugar"/>
    <x v="3"/>
  </r>
  <r>
    <d v="2024-12-29T12:18:00"/>
    <x v="0"/>
    <x v="6"/>
    <x v="0"/>
    <x v="4"/>
    <x v="2"/>
    <n v="4.22"/>
    <s v="Mobile Pay"/>
    <s v="No"/>
    <s v="Chris"/>
    <x v="0"/>
    <n v="10"/>
    <s v="Oat Milk"/>
    <x v="1"/>
  </r>
  <r>
    <d v="2024-12-16T10:06:00"/>
    <x v="4"/>
    <x v="1"/>
    <x v="1"/>
    <x v="3"/>
    <x v="0"/>
    <n v="4.05"/>
    <s v="Credit Card"/>
    <s v="Yes"/>
    <s v="Taylor"/>
    <x v="0"/>
    <n v="8"/>
    <s v="No Sugar"/>
    <x v="0"/>
  </r>
  <r>
    <d v="2024-12-27T17:38:00"/>
    <x v="1"/>
    <x v="0"/>
    <x v="4"/>
    <x v="1"/>
    <x v="2"/>
    <n v="6.49"/>
    <s v="Mobile Pay"/>
    <s v="No"/>
    <s v="Maria"/>
    <x v="2"/>
    <n v="2"/>
    <s v="Whipped Cream"/>
    <x v="1"/>
  </r>
  <r>
    <d v="2024-12-30T09:59:00"/>
    <x v="4"/>
    <x v="5"/>
    <x v="3"/>
    <x v="2"/>
    <x v="0"/>
    <n v="3.66"/>
    <s v="Credit Card"/>
    <s v="No"/>
    <s v="Alex"/>
    <x v="2"/>
    <n v="4"/>
    <s v="Double Espresso"/>
    <x v="4"/>
  </r>
  <r>
    <d v="2024-12-21T15:20:00"/>
    <x v="6"/>
    <x v="3"/>
    <x v="4"/>
    <x v="4"/>
    <x v="0"/>
    <n v="3.96"/>
    <s v="Cash"/>
    <s v="No"/>
    <s v="Jamie"/>
    <x v="0"/>
    <n v="9"/>
    <s v="No Sugar"/>
    <x v="2"/>
  </r>
  <r>
    <d v="2024-12-28T13:33:00"/>
    <x v="6"/>
    <x v="8"/>
    <x v="2"/>
    <x v="4"/>
    <x v="0"/>
    <n v="6.82"/>
    <s v="Mobile Pay"/>
    <s v="No"/>
    <s v="Jordan"/>
    <x v="2"/>
    <n v="8"/>
    <s v="Double Espresso"/>
    <x v="4"/>
  </r>
  <r>
    <d v="2024-12-22T12:43:00"/>
    <x v="0"/>
    <x v="6"/>
    <x v="2"/>
    <x v="4"/>
    <x v="1"/>
    <n v="5.61"/>
    <s v="Credit Card"/>
    <s v="Yes"/>
    <s v="Chris"/>
    <x v="1"/>
    <n v="7"/>
    <s v="Oat Milk"/>
    <x v="4"/>
  </r>
  <r>
    <d v="2024-12-18T16:56:00"/>
    <x v="3"/>
    <x v="7"/>
    <x v="1"/>
    <x v="6"/>
    <x v="1"/>
    <n v="3.72"/>
    <s v="Mobile Pay"/>
    <s v="Yes"/>
    <s v="Maria"/>
    <x v="1"/>
    <n v="7"/>
    <s v="Double Espresso"/>
    <x v="1"/>
  </r>
  <r>
    <d v="2024-12-15T12:21:00"/>
    <x v="0"/>
    <x v="6"/>
    <x v="2"/>
    <x v="3"/>
    <x v="1"/>
    <n v="5.01"/>
    <s v="Credit Card"/>
    <s v="No"/>
    <s v="Alex"/>
    <x v="0"/>
    <n v="6"/>
    <s v="Oat Milk"/>
    <x v="4"/>
  </r>
  <r>
    <d v="2024-12-21T12:17:00"/>
    <x v="6"/>
    <x v="6"/>
    <x v="2"/>
    <x v="4"/>
    <x v="0"/>
    <n v="6.45"/>
    <s v="Cash"/>
    <s v="No"/>
    <s v="Jamie"/>
    <x v="2"/>
    <n v="9"/>
    <s v="Oat Milk"/>
    <x v="0"/>
  </r>
  <r>
    <d v="2024-12-27T08:23:00"/>
    <x v="1"/>
    <x v="4"/>
    <x v="2"/>
    <x v="4"/>
    <x v="2"/>
    <n v="3.61"/>
    <s v="Mobile Pay"/>
    <s v="Yes"/>
    <s v="Maria"/>
    <x v="2"/>
    <n v="8"/>
    <s v="Whipped Cream"/>
    <x v="3"/>
  </r>
  <r>
    <d v="2024-12-15T08:20:00"/>
    <x v="0"/>
    <x v="4"/>
    <x v="2"/>
    <x v="1"/>
    <x v="2"/>
    <n v="4.1100000000000003"/>
    <s v="Credit Card"/>
    <s v="Yes"/>
    <s v="Chris"/>
    <x v="0"/>
    <n v="7"/>
    <s v="Oat Milk"/>
    <x v="1"/>
  </r>
  <r>
    <d v="2024-12-29T17:46:00"/>
    <x v="0"/>
    <x v="0"/>
    <x v="4"/>
    <x v="4"/>
    <x v="0"/>
    <n v="6.76"/>
    <s v="Cash"/>
    <s v="No"/>
    <s v="Jordan"/>
    <x v="0"/>
    <n v="2"/>
    <s v="Almond Milk"/>
    <x v="1"/>
  </r>
  <r>
    <d v="2024-12-28T16:09:00"/>
    <x v="6"/>
    <x v="7"/>
    <x v="4"/>
    <x v="0"/>
    <x v="0"/>
    <n v="4.7699999999999996"/>
    <s v="Cash"/>
    <s v="Yes"/>
    <s v="Jordan"/>
    <x v="0"/>
    <n v="8"/>
    <s v="Extra Shot"/>
    <x v="3"/>
  </r>
  <r>
    <d v="2024-12-19T16:22:00"/>
    <x v="2"/>
    <x v="7"/>
    <x v="2"/>
    <x v="3"/>
    <x v="1"/>
    <n v="5.27"/>
    <s v="Mobile Pay"/>
    <s v="Yes"/>
    <s v="Taylor"/>
    <x v="1"/>
    <n v="3"/>
    <s v="Almond Milk"/>
    <x v="3"/>
  </r>
  <r>
    <d v="2024-12-17T09:11:00"/>
    <x v="5"/>
    <x v="5"/>
    <x v="4"/>
    <x v="4"/>
    <x v="2"/>
    <n v="6.86"/>
    <s v="Credit Card"/>
    <s v="Yes"/>
    <s v="Maria"/>
    <x v="0"/>
    <n v="7"/>
    <s v="Decaf"/>
    <x v="3"/>
  </r>
  <r>
    <d v="2024-12-29T11:19:00"/>
    <x v="0"/>
    <x v="2"/>
    <x v="1"/>
    <x v="5"/>
    <x v="2"/>
    <n v="3.53"/>
    <s v="Credit Card"/>
    <s v="No"/>
    <s v="Jordan"/>
    <x v="1"/>
    <n v="4"/>
    <s v="No Sugar"/>
    <x v="1"/>
  </r>
  <r>
    <d v="2024-12-24T14:14:00"/>
    <x v="5"/>
    <x v="9"/>
    <x v="1"/>
    <x v="3"/>
    <x v="0"/>
    <n v="3.71"/>
    <s v="Cash"/>
    <s v="No"/>
    <s v="Jordan"/>
    <x v="1"/>
    <n v="6"/>
    <s v="Almond Milk"/>
    <x v="4"/>
  </r>
  <r>
    <d v="2024-12-20T13:22:00"/>
    <x v="1"/>
    <x v="8"/>
    <x v="3"/>
    <x v="6"/>
    <x v="2"/>
    <n v="5.75"/>
    <s v="Credit Card"/>
    <s v="Yes"/>
    <s v="Taylor"/>
    <x v="1"/>
    <n v="4"/>
    <s v="Double Espresso"/>
    <x v="0"/>
  </r>
  <r>
    <d v="2024-12-18T14:22:00"/>
    <x v="3"/>
    <x v="9"/>
    <x v="4"/>
    <x v="2"/>
    <x v="1"/>
    <n v="5.8"/>
    <s v="Mobile Pay"/>
    <s v="No"/>
    <s v="Alex"/>
    <x v="0"/>
    <n v="5"/>
    <s v="No Sugar"/>
    <x v="1"/>
  </r>
  <r>
    <d v="2024-12-22T08:59:00"/>
    <x v="0"/>
    <x v="4"/>
    <x v="2"/>
    <x v="4"/>
    <x v="2"/>
    <n v="5.52"/>
    <s v="Cash"/>
    <s v="Yes"/>
    <s v="Jamie"/>
    <x v="0"/>
    <n v="7"/>
    <s v="No Sugar"/>
    <x v="0"/>
  </r>
  <r>
    <d v="2024-12-21T17:57:00"/>
    <x v="6"/>
    <x v="0"/>
    <x v="2"/>
    <x v="3"/>
    <x v="2"/>
    <n v="3.42"/>
    <s v="Cash"/>
    <s v="Yes"/>
    <s v="Maria"/>
    <x v="1"/>
    <n v="9"/>
    <s v="No Sugar"/>
    <x v="2"/>
  </r>
  <r>
    <d v="2024-12-25T09:11:00"/>
    <x v="3"/>
    <x v="5"/>
    <x v="4"/>
    <x v="3"/>
    <x v="0"/>
    <n v="4.87"/>
    <s v="Credit Card"/>
    <s v="Yes"/>
    <s v="Jamie"/>
    <x v="0"/>
    <n v="9"/>
    <s v="Double Espresso"/>
    <x v="0"/>
  </r>
  <r>
    <d v="2024-12-26T14:30:00"/>
    <x v="2"/>
    <x v="9"/>
    <x v="1"/>
    <x v="3"/>
    <x v="2"/>
    <n v="4.49"/>
    <s v="Cash"/>
    <s v="No"/>
    <s v="Jordan"/>
    <x v="1"/>
    <n v="6"/>
    <s v="Almond Milk"/>
    <x v="1"/>
  </r>
  <r>
    <d v="2024-12-27T16:06:00"/>
    <x v="1"/>
    <x v="7"/>
    <x v="0"/>
    <x v="6"/>
    <x v="1"/>
    <n v="6.82"/>
    <s v="Cash"/>
    <s v="Yes"/>
    <s v="Maria"/>
    <x v="0"/>
    <n v="4"/>
    <s v="No Sugar"/>
    <x v="0"/>
  </r>
  <r>
    <d v="2024-12-30T16:12:00"/>
    <x v="4"/>
    <x v="7"/>
    <x v="3"/>
    <x v="1"/>
    <x v="0"/>
    <n v="3.52"/>
    <s v="Cash"/>
    <s v="Yes"/>
    <s v="Alex"/>
    <x v="1"/>
    <n v="4"/>
    <s v="Whipped Cream"/>
    <x v="2"/>
  </r>
  <r>
    <d v="2024-12-22T10:29:00"/>
    <x v="0"/>
    <x v="1"/>
    <x v="2"/>
    <x v="5"/>
    <x v="0"/>
    <n v="3.8"/>
    <s v="Credit Card"/>
    <s v="No"/>
    <s v="Chris"/>
    <x v="2"/>
    <n v="4"/>
    <s v="Extra Shot"/>
    <x v="1"/>
  </r>
  <r>
    <d v="2024-12-21T11:09:00"/>
    <x v="6"/>
    <x v="2"/>
    <x v="3"/>
    <x v="1"/>
    <x v="1"/>
    <n v="3.02"/>
    <s v="Credit Card"/>
    <s v="No"/>
    <s v="Alex"/>
    <x v="1"/>
    <n v="10"/>
    <s v="Oat Milk"/>
    <x v="4"/>
  </r>
  <r>
    <d v="2024-12-26T15:42:00"/>
    <x v="2"/>
    <x v="3"/>
    <x v="0"/>
    <x v="1"/>
    <x v="1"/>
    <n v="5.82"/>
    <s v="Credit Card"/>
    <s v="No"/>
    <s v="Maria"/>
    <x v="1"/>
    <n v="4"/>
    <s v="Decaf"/>
    <x v="2"/>
  </r>
  <r>
    <d v="2024-12-29T14:38:00"/>
    <x v="0"/>
    <x v="9"/>
    <x v="0"/>
    <x v="4"/>
    <x v="0"/>
    <n v="4.3899999999999997"/>
    <s v="Mobile Pay"/>
    <s v="Yes"/>
    <s v="Maria"/>
    <x v="0"/>
    <n v="4"/>
    <s v="Whipped Cream"/>
    <x v="1"/>
  </r>
  <r>
    <d v="2024-12-20T13:32:00"/>
    <x v="1"/>
    <x v="8"/>
    <x v="2"/>
    <x v="4"/>
    <x v="2"/>
    <n v="6.01"/>
    <s v="Credit Card"/>
    <s v="Yes"/>
    <s v="Maria"/>
    <x v="1"/>
    <n v="5"/>
    <s v="Almond Milk"/>
    <x v="1"/>
  </r>
  <r>
    <d v="2024-12-19T09:21:00"/>
    <x v="2"/>
    <x v="5"/>
    <x v="0"/>
    <x v="5"/>
    <x v="0"/>
    <n v="4.7"/>
    <s v="Cash"/>
    <s v="No"/>
    <s v="Jamie"/>
    <x v="0"/>
    <n v="9"/>
    <s v="Almond Milk"/>
    <x v="2"/>
  </r>
  <r>
    <d v="2024-12-30T14:11:00"/>
    <x v="4"/>
    <x v="9"/>
    <x v="1"/>
    <x v="6"/>
    <x v="2"/>
    <n v="5.07"/>
    <s v="Credit Card"/>
    <s v="No"/>
    <s v="Alex"/>
    <x v="1"/>
    <n v="3"/>
    <s v="Oat Milk"/>
    <x v="4"/>
  </r>
  <r>
    <d v="2024-12-27T08:10:00"/>
    <x v="1"/>
    <x v="4"/>
    <x v="4"/>
    <x v="2"/>
    <x v="2"/>
    <n v="5.03"/>
    <s v="Mobile Pay"/>
    <s v="No"/>
    <s v="Alex"/>
    <x v="1"/>
    <n v="8"/>
    <s v="Decaf"/>
    <x v="3"/>
  </r>
  <r>
    <d v="2024-12-19T12:47:00"/>
    <x v="2"/>
    <x v="6"/>
    <x v="2"/>
    <x v="4"/>
    <x v="1"/>
    <n v="5.01"/>
    <s v="Cash"/>
    <s v="No"/>
    <s v="Taylor"/>
    <x v="1"/>
    <n v="3"/>
    <s v="Whipped Cream"/>
    <x v="1"/>
  </r>
  <r>
    <d v="2024-12-30T16:48:00"/>
    <x v="4"/>
    <x v="7"/>
    <x v="0"/>
    <x v="1"/>
    <x v="2"/>
    <n v="3.32"/>
    <s v="Credit Card"/>
    <s v="No"/>
    <s v="Jordan"/>
    <x v="0"/>
    <n v="6"/>
    <s v="Extra Shot"/>
    <x v="0"/>
  </r>
  <r>
    <d v="2024-12-28T15:27:00"/>
    <x v="6"/>
    <x v="3"/>
    <x v="2"/>
    <x v="6"/>
    <x v="1"/>
    <n v="3.16"/>
    <s v="Cash"/>
    <s v="No"/>
    <s v="Chris"/>
    <x v="2"/>
    <n v="7"/>
    <s v="No Sugar"/>
    <x v="4"/>
  </r>
  <r>
    <d v="2024-12-20T12:49:00"/>
    <x v="1"/>
    <x v="6"/>
    <x v="2"/>
    <x v="4"/>
    <x v="1"/>
    <n v="3.71"/>
    <s v="Cash"/>
    <s v="No"/>
    <s v="Alex"/>
    <x v="1"/>
    <n v="7"/>
    <s v="No Sugar"/>
    <x v="3"/>
  </r>
  <r>
    <d v="2024-12-24T13:46:00"/>
    <x v="5"/>
    <x v="8"/>
    <x v="2"/>
    <x v="4"/>
    <x v="2"/>
    <n v="4.58"/>
    <s v="Credit Card"/>
    <s v="Yes"/>
    <s v="Taylor"/>
    <x v="2"/>
    <n v="4"/>
    <s v="Oat Milk"/>
    <x v="1"/>
  </r>
  <r>
    <d v="2024-12-25T14:57:00"/>
    <x v="3"/>
    <x v="9"/>
    <x v="4"/>
    <x v="3"/>
    <x v="1"/>
    <n v="5.76"/>
    <s v="Credit Card"/>
    <s v="No"/>
    <s v="Alex"/>
    <x v="2"/>
    <n v="7"/>
    <s v="No Sugar"/>
    <x v="3"/>
  </r>
  <r>
    <d v="2024-12-17T09:24:00"/>
    <x v="5"/>
    <x v="5"/>
    <x v="3"/>
    <x v="5"/>
    <x v="0"/>
    <n v="4.3499999999999996"/>
    <s v="Mobile Pay"/>
    <s v="No"/>
    <s v="Jamie"/>
    <x v="1"/>
    <n v="2"/>
    <s v="Extra Shot"/>
    <x v="2"/>
  </r>
  <r>
    <d v="2024-12-26T09:53:00"/>
    <x v="2"/>
    <x v="5"/>
    <x v="0"/>
    <x v="0"/>
    <x v="0"/>
    <n v="5.28"/>
    <s v="Cash"/>
    <s v="Yes"/>
    <s v="Jordan"/>
    <x v="2"/>
    <n v="7"/>
    <s v="Double Espresso"/>
    <x v="4"/>
  </r>
  <r>
    <d v="2024-12-18T14:17:00"/>
    <x v="3"/>
    <x v="9"/>
    <x v="1"/>
    <x v="3"/>
    <x v="2"/>
    <n v="5.69"/>
    <s v="Mobile Pay"/>
    <s v="No"/>
    <s v="Maria"/>
    <x v="0"/>
    <n v="6"/>
    <s v="No Sugar"/>
    <x v="3"/>
  </r>
  <r>
    <d v="2024-12-21T08:50:00"/>
    <x v="6"/>
    <x v="4"/>
    <x v="0"/>
    <x v="5"/>
    <x v="0"/>
    <n v="4.0999999999999996"/>
    <s v="Cash"/>
    <s v="No"/>
    <s v="Alex"/>
    <x v="2"/>
    <n v="5"/>
    <s v="Almond Milk"/>
    <x v="2"/>
  </r>
  <r>
    <d v="2024-12-18T17:18:00"/>
    <x v="3"/>
    <x v="0"/>
    <x v="3"/>
    <x v="1"/>
    <x v="1"/>
    <n v="5.35"/>
    <s v="Mobile Pay"/>
    <s v="No"/>
    <s v="Taylor"/>
    <x v="1"/>
    <n v="9"/>
    <s v="Double Espresso"/>
    <x v="3"/>
  </r>
  <r>
    <d v="2024-12-20T13:22:00"/>
    <x v="1"/>
    <x v="8"/>
    <x v="0"/>
    <x v="2"/>
    <x v="1"/>
    <n v="6.42"/>
    <s v="Cash"/>
    <s v="Yes"/>
    <s v="Taylor"/>
    <x v="0"/>
    <n v="4"/>
    <s v="Oat Milk"/>
    <x v="4"/>
  </r>
  <r>
    <d v="2024-12-19T08:42:00"/>
    <x v="2"/>
    <x v="4"/>
    <x v="3"/>
    <x v="0"/>
    <x v="2"/>
    <n v="4.95"/>
    <s v="Cash"/>
    <s v="Yes"/>
    <s v="Maria"/>
    <x v="0"/>
    <n v="10"/>
    <s v="No Sugar"/>
    <x v="2"/>
  </r>
  <r>
    <d v="2024-12-19T13:28:00"/>
    <x v="2"/>
    <x v="8"/>
    <x v="0"/>
    <x v="0"/>
    <x v="0"/>
    <n v="5.5"/>
    <s v="Credit Card"/>
    <s v="No"/>
    <s v="Taylor"/>
    <x v="1"/>
    <n v="8"/>
    <s v="Whipped Cream"/>
    <x v="3"/>
  </r>
  <r>
    <d v="2024-12-27T12:35:00"/>
    <x v="1"/>
    <x v="6"/>
    <x v="0"/>
    <x v="2"/>
    <x v="1"/>
    <n v="6.68"/>
    <s v="Credit Card"/>
    <s v="No"/>
    <s v="Taylor"/>
    <x v="2"/>
    <n v="3"/>
    <s v="Decaf"/>
    <x v="1"/>
  </r>
  <r>
    <d v="2024-12-18T09:36:00"/>
    <x v="3"/>
    <x v="5"/>
    <x v="4"/>
    <x v="2"/>
    <x v="0"/>
    <n v="6.07"/>
    <s v="Mobile Pay"/>
    <s v="No"/>
    <s v="Taylor"/>
    <x v="1"/>
    <n v="7"/>
    <s v="Whipped Cream"/>
    <x v="1"/>
  </r>
  <r>
    <d v="2024-12-21T17:17:00"/>
    <x v="6"/>
    <x v="0"/>
    <x v="4"/>
    <x v="1"/>
    <x v="1"/>
    <n v="5.52"/>
    <s v="Mobile Pay"/>
    <s v="No"/>
    <s v="Taylor"/>
    <x v="0"/>
    <n v="10"/>
    <s v="Decaf"/>
    <x v="1"/>
  </r>
  <r>
    <d v="2024-12-28T15:48:00"/>
    <x v="6"/>
    <x v="3"/>
    <x v="0"/>
    <x v="3"/>
    <x v="1"/>
    <n v="3.63"/>
    <s v="Credit Card"/>
    <s v="No"/>
    <s v="Chris"/>
    <x v="2"/>
    <n v="10"/>
    <s v="Whipped Cream"/>
    <x v="2"/>
  </r>
  <r>
    <d v="2024-12-27T10:43:00"/>
    <x v="1"/>
    <x v="1"/>
    <x v="2"/>
    <x v="6"/>
    <x v="2"/>
    <n v="5.61"/>
    <s v="Cash"/>
    <s v="No"/>
    <s v="Maria"/>
    <x v="0"/>
    <n v="2"/>
    <s v="Double Espresso"/>
    <x v="1"/>
  </r>
  <r>
    <d v="2024-12-17T17:32:00"/>
    <x v="5"/>
    <x v="0"/>
    <x v="2"/>
    <x v="4"/>
    <x v="2"/>
    <n v="5.93"/>
    <s v="Credit Card"/>
    <s v="No"/>
    <s v="Taylor"/>
    <x v="2"/>
    <n v="4"/>
    <s v="Double Espresso"/>
    <x v="4"/>
  </r>
  <r>
    <d v="2024-12-25T13:01:00"/>
    <x v="3"/>
    <x v="8"/>
    <x v="3"/>
    <x v="1"/>
    <x v="2"/>
    <n v="4.5599999999999996"/>
    <s v="Mobile Pay"/>
    <s v="Yes"/>
    <s v="Maria"/>
    <x v="1"/>
    <n v="7"/>
    <s v="Oat Milk"/>
    <x v="1"/>
  </r>
  <r>
    <d v="2024-12-17T11:20:00"/>
    <x v="5"/>
    <x v="2"/>
    <x v="1"/>
    <x v="3"/>
    <x v="0"/>
    <n v="6.58"/>
    <s v="Credit Card"/>
    <s v="No"/>
    <s v="Jamie"/>
    <x v="2"/>
    <n v="9"/>
    <s v="Extra Shot"/>
    <x v="1"/>
  </r>
  <r>
    <d v="2024-12-30T16:41:00"/>
    <x v="4"/>
    <x v="7"/>
    <x v="2"/>
    <x v="1"/>
    <x v="2"/>
    <n v="6.35"/>
    <s v="Credit Card"/>
    <s v="Yes"/>
    <s v="Jamie"/>
    <x v="0"/>
    <n v="3"/>
    <s v="Almond Milk"/>
    <x v="3"/>
  </r>
  <r>
    <d v="2024-12-25T14:55:00"/>
    <x v="3"/>
    <x v="9"/>
    <x v="3"/>
    <x v="6"/>
    <x v="1"/>
    <n v="3.28"/>
    <s v="Cash"/>
    <s v="No"/>
    <s v="Jordan"/>
    <x v="0"/>
    <n v="3"/>
    <s v="Oat Milk"/>
    <x v="0"/>
  </r>
  <r>
    <d v="2024-12-25T16:45:00"/>
    <x v="3"/>
    <x v="7"/>
    <x v="2"/>
    <x v="6"/>
    <x v="1"/>
    <n v="6.31"/>
    <s v="Credit Card"/>
    <s v="No"/>
    <s v="Jamie"/>
    <x v="0"/>
    <n v="2"/>
    <s v="No Sugar"/>
    <x v="4"/>
  </r>
  <r>
    <d v="2024-12-26T16:40:00"/>
    <x v="2"/>
    <x v="7"/>
    <x v="0"/>
    <x v="6"/>
    <x v="0"/>
    <n v="3.41"/>
    <s v="Cash"/>
    <s v="Yes"/>
    <s v="Jordan"/>
    <x v="2"/>
    <n v="7"/>
    <s v="Decaf"/>
    <x v="2"/>
  </r>
  <r>
    <d v="2024-12-17T11:50:00"/>
    <x v="5"/>
    <x v="2"/>
    <x v="0"/>
    <x v="2"/>
    <x v="1"/>
    <n v="3.39"/>
    <s v="Mobile Pay"/>
    <s v="Yes"/>
    <s v="Jamie"/>
    <x v="0"/>
    <n v="9"/>
    <s v="Whipped Cream"/>
    <x v="1"/>
  </r>
  <r>
    <d v="2024-12-27T13:18:00"/>
    <x v="1"/>
    <x v="8"/>
    <x v="0"/>
    <x v="3"/>
    <x v="1"/>
    <n v="5.8"/>
    <s v="Mobile Pay"/>
    <s v="No"/>
    <s v="Taylor"/>
    <x v="2"/>
    <n v="4"/>
    <s v="Extra Shot"/>
    <x v="0"/>
  </r>
  <r>
    <d v="2024-12-19T11:56:00"/>
    <x v="2"/>
    <x v="2"/>
    <x v="4"/>
    <x v="4"/>
    <x v="1"/>
    <n v="5.86"/>
    <s v="Cash"/>
    <s v="Yes"/>
    <s v="Taylor"/>
    <x v="0"/>
    <n v="6"/>
    <s v="Decaf"/>
    <x v="4"/>
  </r>
  <r>
    <d v="2024-12-25T10:47:00"/>
    <x v="3"/>
    <x v="1"/>
    <x v="1"/>
    <x v="2"/>
    <x v="2"/>
    <n v="4.17"/>
    <s v="Cash"/>
    <s v="No"/>
    <s v="Jordan"/>
    <x v="2"/>
    <n v="2"/>
    <s v="Whipped Cream"/>
    <x v="1"/>
  </r>
  <r>
    <d v="2024-12-24T10:37:00"/>
    <x v="5"/>
    <x v="1"/>
    <x v="2"/>
    <x v="3"/>
    <x v="1"/>
    <n v="5.88"/>
    <s v="Mobile Pay"/>
    <s v="No"/>
    <s v="Jamie"/>
    <x v="0"/>
    <n v="4"/>
    <s v="No Sugar"/>
    <x v="1"/>
  </r>
  <r>
    <d v="2024-12-24T16:20:00"/>
    <x v="5"/>
    <x v="7"/>
    <x v="3"/>
    <x v="3"/>
    <x v="1"/>
    <n v="6.46"/>
    <s v="Cash"/>
    <s v="Yes"/>
    <s v="Taylor"/>
    <x v="1"/>
    <n v="4"/>
    <s v="Decaf"/>
    <x v="4"/>
  </r>
  <r>
    <d v="2024-12-15T09:21:00"/>
    <x v="0"/>
    <x v="5"/>
    <x v="1"/>
    <x v="3"/>
    <x v="0"/>
    <n v="3.9"/>
    <s v="Cash"/>
    <s v="Yes"/>
    <s v="Jordan"/>
    <x v="2"/>
    <n v="7"/>
    <s v="Decaf"/>
    <x v="4"/>
  </r>
  <r>
    <d v="2024-12-24T08:53:00"/>
    <x v="5"/>
    <x v="4"/>
    <x v="3"/>
    <x v="2"/>
    <x v="2"/>
    <n v="3.81"/>
    <s v="Mobile Pay"/>
    <s v="Yes"/>
    <s v="Jamie"/>
    <x v="0"/>
    <n v="3"/>
    <s v="No Sugar"/>
    <x v="0"/>
  </r>
  <r>
    <d v="2024-12-16T16:34:00"/>
    <x v="4"/>
    <x v="7"/>
    <x v="3"/>
    <x v="1"/>
    <x v="0"/>
    <n v="6.88"/>
    <s v="Credit Card"/>
    <s v="No"/>
    <s v="Taylor"/>
    <x v="0"/>
    <n v="5"/>
    <s v="Extra Shot"/>
    <x v="2"/>
  </r>
  <r>
    <d v="2024-12-27T10:44:00"/>
    <x v="1"/>
    <x v="1"/>
    <x v="1"/>
    <x v="2"/>
    <x v="2"/>
    <n v="5.87"/>
    <s v="Credit Card"/>
    <s v="Yes"/>
    <s v="Taylor"/>
    <x v="1"/>
    <n v="10"/>
    <s v="No Sugar"/>
    <x v="3"/>
  </r>
  <r>
    <d v="2024-12-26T09:57:00"/>
    <x v="2"/>
    <x v="5"/>
    <x v="1"/>
    <x v="4"/>
    <x v="1"/>
    <n v="3.24"/>
    <s v="Credit Card"/>
    <s v="Yes"/>
    <s v="Taylor"/>
    <x v="0"/>
    <n v="9"/>
    <s v="Decaf"/>
    <x v="3"/>
  </r>
  <r>
    <d v="2024-12-23T08:20:00"/>
    <x v="4"/>
    <x v="4"/>
    <x v="2"/>
    <x v="2"/>
    <x v="1"/>
    <n v="3.47"/>
    <s v="Credit Card"/>
    <s v="No"/>
    <s v="Maria"/>
    <x v="2"/>
    <n v="10"/>
    <s v="Double Espresso"/>
    <x v="1"/>
  </r>
  <r>
    <d v="2024-12-24T12:36:00"/>
    <x v="5"/>
    <x v="6"/>
    <x v="2"/>
    <x v="4"/>
    <x v="1"/>
    <n v="6.44"/>
    <s v="Credit Card"/>
    <s v="No"/>
    <s v="Jordan"/>
    <x v="2"/>
    <n v="9"/>
    <s v="Almond Milk"/>
    <x v="2"/>
  </r>
  <r>
    <d v="2024-12-27T17:17:00"/>
    <x v="1"/>
    <x v="0"/>
    <x v="0"/>
    <x v="5"/>
    <x v="0"/>
    <n v="4.3099999999999996"/>
    <s v="Cash"/>
    <s v="No"/>
    <s v="Jordan"/>
    <x v="1"/>
    <n v="6"/>
    <s v="Whipped Cream"/>
    <x v="0"/>
  </r>
  <r>
    <d v="2024-12-18T12:43:00"/>
    <x v="3"/>
    <x v="6"/>
    <x v="3"/>
    <x v="4"/>
    <x v="1"/>
    <n v="5.5"/>
    <s v="Credit Card"/>
    <s v="Yes"/>
    <s v="Jamie"/>
    <x v="2"/>
    <n v="7"/>
    <s v="Double Espresso"/>
    <x v="4"/>
  </r>
  <r>
    <d v="2024-12-22T10:04:00"/>
    <x v="0"/>
    <x v="1"/>
    <x v="0"/>
    <x v="5"/>
    <x v="1"/>
    <n v="3.38"/>
    <s v="Cash"/>
    <s v="No"/>
    <s v="Jordan"/>
    <x v="0"/>
    <n v="10"/>
    <s v="Whipped Cream"/>
    <x v="1"/>
  </r>
  <r>
    <d v="2024-12-18T09:48:00"/>
    <x v="3"/>
    <x v="5"/>
    <x v="1"/>
    <x v="2"/>
    <x v="1"/>
    <n v="5.01"/>
    <s v="Cash"/>
    <s v="No"/>
    <s v="Alex"/>
    <x v="0"/>
    <n v="6"/>
    <s v="Double Espresso"/>
    <x v="1"/>
  </r>
  <r>
    <d v="2024-12-24T10:20:00"/>
    <x v="5"/>
    <x v="1"/>
    <x v="1"/>
    <x v="2"/>
    <x v="1"/>
    <n v="6.14"/>
    <s v="Credit Card"/>
    <s v="Yes"/>
    <s v="Chris"/>
    <x v="0"/>
    <n v="9"/>
    <s v="Oat Milk"/>
    <x v="0"/>
  </r>
  <r>
    <d v="2024-12-27T12:14:00"/>
    <x v="1"/>
    <x v="6"/>
    <x v="4"/>
    <x v="6"/>
    <x v="1"/>
    <n v="4.4800000000000004"/>
    <s v="Cash"/>
    <s v="No"/>
    <s v="Jordan"/>
    <x v="1"/>
    <n v="7"/>
    <s v="Decaf"/>
    <x v="2"/>
  </r>
  <r>
    <d v="2024-12-21T14:48:00"/>
    <x v="6"/>
    <x v="9"/>
    <x v="0"/>
    <x v="0"/>
    <x v="1"/>
    <n v="3.22"/>
    <s v="Cash"/>
    <s v="No"/>
    <s v="Jordan"/>
    <x v="2"/>
    <n v="9"/>
    <s v="Whipped Cream"/>
    <x v="2"/>
  </r>
  <r>
    <d v="2024-12-15T11:13:00"/>
    <x v="0"/>
    <x v="2"/>
    <x v="4"/>
    <x v="3"/>
    <x v="1"/>
    <n v="3.09"/>
    <s v="Cash"/>
    <s v="No"/>
    <s v="Chris"/>
    <x v="0"/>
    <n v="10"/>
    <s v="Oat Milk"/>
    <x v="1"/>
  </r>
  <r>
    <d v="2024-12-27T17:32:00"/>
    <x v="1"/>
    <x v="0"/>
    <x v="0"/>
    <x v="1"/>
    <x v="1"/>
    <n v="3.43"/>
    <s v="Credit Card"/>
    <s v="Yes"/>
    <s v="Chris"/>
    <x v="0"/>
    <n v="9"/>
    <s v="Oat Milk"/>
    <x v="0"/>
  </r>
  <r>
    <d v="2024-12-22T08:49:00"/>
    <x v="0"/>
    <x v="4"/>
    <x v="0"/>
    <x v="5"/>
    <x v="2"/>
    <n v="4.95"/>
    <s v="Cash"/>
    <s v="No"/>
    <s v="Alex"/>
    <x v="2"/>
    <n v="2"/>
    <s v="Oat Milk"/>
    <x v="2"/>
  </r>
  <r>
    <d v="2024-12-19T13:28:00"/>
    <x v="2"/>
    <x v="8"/>
    <x v="4"/>
    <x v="0"/>
    <x v="1"/>
    <n v="3.54"/>
    <s v="Mobile Pay"/>
    <s v="Yes"/>
    <s v="Chris"/>
    <x v="0"/>
    <n v="8"/>
    <s v="Whipped Cream"/>
    <x v="1"/>
  </r>
  <r>
    <d v="2024-12-28T17:19:00"/>
    <x v="6"/>
    <x v="0"/>
    <x v="3"/>
    <x v="2"/>
    <x v="2"/>
    <n v="3.35"/>
    <s v="Credit Card"/>
    <s v="No"/>
    <s v="Taylor"/>
    <x v="0"/>
    <n v="6"/>
    <s v="Double Espresso"/>
    <x v="0"/>
  </r>
  <r>
    <d v="2024-12-28T08:08:00"/>
    <x v="6"/>
    <x v="4"/>
    <x v="2"/>
    <x v="1"/>
    <x v="2"/>
    <n v="5.85"/>
    <s v="Cash"/>
    <s v="No"/>
    <s v="Jamie"/>
    <x v="0"/>
    <n v="5"/>
    <s v="Extra Shot"/>
    <x v="2"/>
  </r>
  <r>
    <d v="2024-12-22T15:23:00"/>
    <x v="0"/>
    <x v="3"/>
    <x v="4"/>
    <x v="2"/>
    <x v="2"/>
    <n v="6.89"/>
    <s v="Cash"/>
    <s v="No"/>
    <s v="Taylor"/>
    <x v="0"/>
    <n v="2"/>
    <s v="Extra Shot"/>
    <x v="3"/>
  </r>
  <r>
    <d v="2024-12-25T14:25:00"/>
    <x v="3"/>
    <x v="9"/>
    <x v="0"/>
    <x v="1"/>
    <x v="0"/>
    <n v="6.33"/>
    <s v="Credit Card"/>
    <s v="No"/>
    <s v="Alex"/>
    <x v="0"/>
    <n v="8"/>
    <s v="Almond Milk"/>
    <x v="0"/>
  </r>
  <r>
    <d v="2024-12-28T13:50:00"/>
    <x v="6"/>
    <x v="8"/>
    <x v="3"/>
    <x v="6"/>
    <x v="1"/>
    <n v="5.3"/>
    <s v="Mobile Pay"/>
    <s v="Yes"/>
    <s v="Jordan"/>
    <x v="2"/>
    <n v="3"/>
    <s v="Double Espresso"/>
    <x v="3"/>
  </r>
  <r>
    <d v="2024-12-23T16:54:00"/>
    <x v="4"/>
    <x v="7"/>
    <x v="2"/>
    <x v="4"/>
    <x v="1"/>
    <n v="5.44"/>
    <s v="Credit Card"/>
    <s v="Yes"/>
    <s v="Jordan"/>
    <x v="1"/>
    <n v="6"/>
    <s v="Decaf"/>
    <x v="4"/>
  </r>
  <r>
    <d v="2024-12-29T10:41:00"/>
    <x v="0"/>
    <x v="1"/>
    <x v="4"/>
    <x v="0"/>
    <x v="0"/>
    <n v="5.59"/>
    <s v="Cash"/>
    <s v="No"/>
    <s v="Taylor"/>
    <x v="0"/>
    <n v="8"/>
    <s v="Almond Milk"/>
    <x v="4"/>
  </r>
  <r>
    <d v="2024-12-24T08:39:00"/>
    <x v="5"/>
    <x v="4"/>
    <x v="0"/>
    <x v="0"/>
    <x v="0"/>
    <n v="3.9"/>
    <s v="Cash"/>
    <s v="Yes"/>
    <s v="Chris"/>
    <x v="2"/>
    <n v="7"/>
    <s v="Double Espresso"/>
    <x v="4"/>
  </r>
  <r>
    <d v="2024-12-25T11:49:00"/>
    <x v="3"/>
    <x v="2"/>
    <x v="3"/>
    <x v="3"/>
    <x v="2"/>
    <n v="6.47"/>
    <s v="Credit Card"/>
    <s v="Yes"/>
    <s v="Maria"/>
    <x v="2"/>
    <n v="6"/>
    <s v="Extra Shot"/>
    <x v="3"/>
  </r>
  <r>
    <d v="2024-12-15T17:54:00"/>
    <x v="0"/>
    <x v="0"/>
    <x v="2"/>
    <x v="1"/>
    <x v="0"/>
    <n v="5.16"/>
    <s v="Credit Card"/>
    <s v="No"/>
    <s v="Chris"/>
    <x v="2"/>
    <n v="5"/>
    <s v="Extra Shot"/>
    <x v="2"/>
  </r>
  <r>
    <d v="2024-12-17T12:14:00"/>
    <x v="5"/>
    <x v="6"/>
    <x v="1"/>
    <x v="1"/>
    <x v="1"/>
    <n v="3.11"/>
    <s v="Cash"/>
    <s v="Yes"/>
    <s v="Jamie"/>
    <x v="2"/>
    <n v="9"/>
    <s v="Whipped Cream"/>
    <x v="1"/>
  </r>
  <r>
    <d v="2024-12-21T15:28:00"/>
    <x v="6"/>
    <x v="3"/>
    <x v="0"/>
    <x v="2"/>
    <x v="0"/>
    <n v="6.08"/>
    <s v="Mobile Pay"/>
    <s v="Yes"/>
    <s v="Alex"/>
    <x v="2"/>
    <n v="10"/>
    <s v="Double Espresso"/>
    <x v="0"/>
  </r>
  <r>
    <d v="2024-12-16T11:07:00"/>
    <x v="4"/>
    <x v="2"/>
    <x v="0"/>
    <x v="5"/>
    <x v="2"/>
    <n v="4.43"/>
    <s v="Cash"/>
    <s v="No"/>
    <s v="Maria"/>
    <x v="2"/>
    <n v="3"/>
    <s v="Whipped Cream"/>
    <x v="0"/>
  </r>
  <r>
    <d v="2024-12-20T12:32:00"/>
    <x v="1"/>
    <x v="6"/>
    <x v="2"/>
    <x v="6"/>
    <x v="0"/>
    <n v="3.03"/>
    <s v="Cash"/>
    <s v="No"/>
    <s v="Alex"/>
    <x v="1"/>
    <n v="7"/>
    <s v="No Sugar"/>
    <x v="3"/>
  </r>
  <r>
    <d v="2024-12-21T12:14:00"/>
    <x v="6"/>
    <x v="6"/>
    <x v="2"/>
    <x v="5"/>
    <x v="2"/>
    <n v="6.24"/>
    <s v="Cash"/>
    <s v="Yes"/>
    <s v="Chris"/>
    <x v="0"/>
    <n v="7"/>
    <s v="Almond Milk"/>
    <x v="1"/>
  </r>
  <r>
    <d v="2024-12-28T10:36:00"/>
    <x v="6"/>
    <x v="1"/>
    <x v="2"/>
    <x v="2"/>
    <x v="2"/>
    <n v="3.62"/>
    <s v="Mobile Pay"/>
    <s v="No"/>
    <s v="Alex"/>
    <x v="2"/>
    <n v="5"/>
    <s v="Whipped Cream"/>
    <x v="2"/>
  </r>
  <r>
    <d v="2024-12-20T14:52:00"/>
    <x v="1"/>
    <x v="9"/>
    <x v="1"/>
    <x v="6"/>
    <x v="0"/>
    <n v="3.7"/>
    <s v="Mobile Pay"/>
    <s v="Yes"/>
    <s v="Jordan"/>
    <x v="0"/>
    <n v="4"/>
    <s v="No Sugar"/>
    <x v="3"/>
  </r>
  <r>
    <d v="2024-12-27T08:31:00"/>
    <x v="1"/>
    <x v="4"/>
    <x v="1"/>
    <x v="3"/>
    <x v="1"/>
    <n v="5.5"/>
    <s v="Cash"/>
    <s v="No"/>
    <s v="Alex"/>
    <x v="2"/>
    <n v="7"/>
    <s v="Almond Milk"/>
    <x v="4"/>
  </r>
  <r>
    <d v="2024-12-15T10:58:00"/>
    <x v="0"/>
    <x v="1"/>
    <x v="0"/>
    <x v="0"/>
    <x v="2"/>
    <n v="4.51"/>
    <s v="Mobile Pay"/>
    <s v="Yes"/>
    <s v="Maria"/>
    <x v="2"/>
    <n v="2"/>
    <s v="No Sugar"/>
    <x v="1"/>
  </r>
  <r>
    <d v="2024-12-16T09:07:00"/>
    <x v="4"/>
    <x v="5"/>
    <x v="0"/>
    <x v="6"/>
    <x v="1"/>
    <n v="6.42"/>
    <s v="Mobile Pay"/>
    <s v="No"/>
    <s v="Maria"/>
    <x v="0"/>
    <n v="2"/>
    <s v="No Sugar"/>
    <x v="4"/>
  </r>
  <r>
    <d v="2024-12-22T12:08:00"/>
    <x v="0"/>
    <x v="6"/>
    <x v="4"/>
    <x v="5"/>
    <x v="2"/>
    <n v="4.46"/>
    <s v="Mobile Pay"/>
    <s v="Yes"/>
    <s v="Jamie"/>
    <x v="1"/>
    <n v="5"/>
    <s v="Extra Shot"/>
    <x v="1"/>
  </r>
  <r>
    <d v="2024-12-23T10:14:00"/>
    <x v="4"/>
    <x v="1"/>
    <x v="2"/>
    <x v="5"/>
    <x v="0"/>
    <n v="5.87"/>
    <s v="Cash"/>
    <s v="Yes"/>
    <s v="Maria"/>
    <x v="2"/>
    <n v="6"/>
    <s v="Extra Shot"/>
    <x v="2"/>
  </r>
  <r>
    <d v="2024-12-20T15:42:00"/>
    <x v="1"/>
    <x v="3"/>
    <x v="3"/>
    <x v="4"/>
    <x v="2"/>
    <n v="5.31"/>
    <s v="Cash"/>
    <s v="Yes"/>
    <s v="Chris"/>
    <x v="1"/>
    <n v="7"/>
    <s v="Oat Milk"/>
    <x v="1"/>
  </r>
  <r>
    <d v="2024-12-24T08:47:00"/>
    <x v="5"/>
    <x v="4"/>
    <x v="0"/>
    <x v="5"/>
    <x v="0"/>
    <n v="6.18"/>
    <s v="Credit Card"/>
    <s v="Yes"/>
    <s v="Maria"/>
    <x v="0"/>
    <n v="2"/>
    <s v="Whipped Cream"/>
    <x v="1"/>
  </r>
  <r>
    <d v="2024-12-17T13:00:00"/>
    <x v="5"/>
    <x v="8"/>
    <x v="3"/>
    <x v="6"/>
    <x v="1"/>
    <n v="6.43"/>
    <s v="Credit Card"/>
    <s v="No"/>
    <s v="Jamie"/>
    <x v="2"/>
    <n v="9"/>
    <s v="Double Espresso"/>
    <x v="2"/>
  </r>
  <r>
    <d v="2024-12-23T09:47:00"/>
    <x v="4"/>
    <x v="5"/>
    <x v="4"/>
    <x v="5"/>
    <x v="2"/>
    <n v="6.7"/>
    <s v="Cash"/>
    <s v="Yes"/>
    <s v="Chris"/>
    <x v="1"/>
    <n v="9"/>
    <s v="Whipped Cream"/>
    <x v="0"/>
  </r>
  <r>
    <d v="2024-12-22T09:42:00"/>
    <x v="0"/>
    <x v="5"/>
    <x v="4"/>
    <x v="1"/>
    <x v="2"/>
    <n v="4.05"/>
    <s v="Cash"/>
    <s v="No"/>
    <s v="Jordan"/>
    <x v="2"/>
    <n v="10"/>
    <s v="Extra Shot"/>
    <x v="3"/>
  </r>
  <r>
    <d v="2024-12-18T15:53:00"/>
    <x v="3"/>
    <x v="3"/>
    <x v="2"/>
    <x v="0"/>
    <x v="2"/>
    <n v="5.85"/>
    <s v="Credit Card"/>
    <s v="No"/>
    <s v="Chris"/>
    <x v="1"/>
    <n v="8"/>
    <s v="Double Espresso"/>
    <x v="3"/>
  </r>
  <r>
    <d v="2024-12-30T16:11:00"/>
    <x v="4"/>
    <x v="7"/>
    <x v="0"/>
    <x v="1"/>
    <x v="2"/>
    <n v="3.78"/>
    <s v="Mobile Pay"/>
    <s v="Yes"/>
    <s v="Alex"/>
    <x v="2"/>
    <n v="7"/>
    <s v="Double Espresso"/>
    <x v="0"/>
  </r>
  <r>
    <d v="2024-12-27T17:55:00"/>
    <x v="1"/>
    <x v="0"/>
    <x v="3"/>
    <x v="4"/>
    <x v="0"/>
    <n v="6.2"/>
    <s v="Cash"/>
    <s v="Yes"/>
    <s v="Jordan"/>
    <x v="0"/>
    <n v="4"/>
    <s v="No Sugar"/>
    <x v="1"/>
  </r>
  <r>
    <d v="2024-12-16T10:40:00"/>
    <x v="4"/>
    <x v="1"/>
    <x v="3"/>
    <x v="2"/>
    <x v="2"/>
    <n v="3.61"/>
    <s v="Mobile Pay"/>
    <s v="No"/>
    <s v="Maria"/>
    <x v="1"/>
    <n v="2"/>
    <s v="Decaf"/>
    <x v="2"/>
  </r>
  <r>
    <d v="2024-12-21T16:26:00"/>
    <x v="6"/>
    <x v="7"/>
    <x v="0"/>
    <x v="6"/>
    <x v="1"/>
    <n v="3.54"/>
    <s v="Cash"/>
    <s v="Yes"/>
    <s v="Alex"/>
    <x v="1"/>
    <n v="10"/>
    <s v="Oat Milk"/>
    <x v="2"/>
  </r>
  <r>
    <d v="2024-12-18T17:38:00"/>
    <x v="3"/>
    <x v="0"/>
    <x v="2"/>
    <x v="0"/>
    <x v="1"/>
    <n v="3.56"/>
    <s v="Cash"/>
    <s v="Yes"/>
    <s v="Maria"/>
    <x v="1"/>
    <n v="4"/>
    <s v="Oat Milk"/>
    <x v="4"/>
  </r>
  <r>
    <d v="2024-12-21T11:15:00"/>
    <x v="6"/>
    <x v="2"/>
    <x v="4"/>
    <x v="0"/>
    <x v="0"/>
    <n v="6.85"/>
    <s v="Cash"/>
    <s v="Yes"/>
    <s v="Jamie"/>
    <x v="2"/>
    <n v="4"/>
    <s v="Extra Shot"/>
    <x v="4"/>
  </r>
  <r>
    <d v="2024-12-17T12:48:00"/>
    <x v="5"/>
    <x v="6"/>
    <x v="4"/>
    <x v="0"/>
    <x v="2"/>
    <n v="3.47"/>
    <s v="Cash"/>
    <s v="Yes"/>
    <s v="Jordan"/>
    <x v="0"/>
    <n v="9"/>
    <s v="Extra Shot"/>
    <x v="4"/>
  </r>
  <r>
    <d v="2024-12-19T09:34:00"/>
    <x v="2"/>
    <x v="5"/>
    <x v="3"/>
    <x v="6"/>
    <x v="0"/>
    <n v="3.28"/>
    <s v="Mobile Pay"/>
    <s v="No"/>
    <s v="Chris"/>
    <x v="2"/>
    <n v="8"/>
    <s v="Whipped Cream"/>
    <x v="2"/>
  </r>
  <r>
    <d v="2024-12-16T15:27:00"/>
    <x v="4"/>
    <x v="3"/>
    <x v="3"/>
    <x v="2"/>
    <x v="2"/>
    <n v="5.77"/>
    <s v="Cash"/>
    <s v="No"/>
    <s v="Maria"/>
    <x v="0"/>
    <n v="3"/>
    <s v="Almond Milk"/>
    <x v="0"/>
  </r>
  <r>
    <d v="2024-12-30T13:15:00"/>
    <x v="4"/>
    <x v="8"/>
    <x v="0"/>
    <x v="1"/>
    <x v="2"/>
    <n v="6.85"/>
    <s v="Cash"/>
    <s v="Yes"/>
    <s v="Jordan"/>
    <x v="2"/>
    <n v="6"/>
    <s v="Whipped Cream"/>
    <x v="2"/>
  </r>
  <r>
    <d v="2024-12-29T16:21:00"/>
    <x v="0"/>
    <x v="7"/>
    <x v="0"/>
    <x v="5"/>
    <x v="1"/>
    <n v="6.93"/>
    <s v="Credit Card"/>
    <s v="Yes"/>
    <s v="Alex"/>
    <x v="0"/>
    <n v="9"/>
    <s v="Extra Shot"/>
    <x v="0"/>
  </r>
  <r>
    <d v="2024-12-22T17:27:00"/>
    <x v="0"/>
    <x v="0"/>
    <x v="4"/>
    <x v="0"/>
    <x v="2"/>
    <n v="4.95"/>
    <s v="Mobile Pay"/>
    <s v="No"/>
    <s v="Taylor"/>
    <x v="0"/>
    <n v="8"/>
    <s v="Almond Milk"/>
    <x v="0"/>
  </r>
  <r>
    <d v="2024-12-16T09:36:00"/>
    <x v="4"/>
    <x v="5"/>
    <x v="2"/>
    <x v="0"/>
    <x v="0"/>
    <n v="4.4400000000000004"/>
    <s v="Mobile Pay"/>
    <s v="No"/>
    <s v="Jamie"/>
    <x v="0"/>
    <n v="2"/>
    <s v="No Sugar"/>
    <x v="4"/>
  </r>
  <r>
    <d v="2024-12-28T17:55:00"/>
    <x v="6"/>
    <x v="0"/>
    <x v="3"/>
    <x v="0"/>
    <x v="1"/>
    <n v="6.25"/>
    <s v="Mobile Pay"/>
    <s v="No"/>
    <s v="Jordan"/>
    <x v="2"/>
    <n v="5"/>
    <s v="Double Espresso"/>
    <x v="1"/>
  </r>
  <r>
    <d v="2024-12-15T13:06:00"/>
    <x v="0"/>
    <x v="8"/>
    <x v="4"/>
    <x v="6"/>
    <x v="0"/>
    <n v="5.92"/>
    <s v="Cash"/>
    <s v="No"/>
    <s v="Jordan"/>
    <x v="1"/>
    <n v="7"/>
    <s v="Extra Shot"/>
    <x v="2"/>
  </r>
  <r>
    <d v="2024-12-22T08:20:00"/>
    <x v="0"/>
    <x v="4"/>
    <x v="0"/>
    <x v="5"/>
    <x v="2"/>
    <n v="4.05"/>
    <s v="Credit Card"/>
    <s v="Yes"/>
    <s v="Taylor"/>
    <x v="0"/>
    <n v="7"/>
    <s v="Oat Milk"/>
    <x v="4"/>
  </r>
  <r>
    <d v="2024-12-27T10:54:00"/>
    <x v="1"/>
    <x v="1"/>
    <x v="0"/>
    <x v="1"/>
    <x v="0"/>
    <n v="4.34"/>
    <s v="Mobile Pay"/>
    <s v="Yes"/>
    <s v="Chris"/>
    <x v="1"/>
    <n v="3"/>
    <s v="Oat Milk"/>
    <x v="3"/>
  </r>
  <r>
    <d v="2024-12-25T13:39:00"/>
    <x v="3"/>
    <x v="8"/>
    <x v="0"/>
    <x v="5"/>
    <x v="0"/>
    <n v="6.03"/>
    <s v="Credit Card"/>
    <s v="No"/>
    <s v="Jordan"/>
    <x v="1"/>
    <n v="7"/>
    <s v="No Sugar"/>
    <x v="4"/>
  </r>
  <r>
    <d v="2024-12-29T10:10:00"/>
    <x v="0"/>
    <x v="1"/>
    <x v="4"/>
    <x v="0"/>
    <x v="0"/>
    <n v="3.76"/>
    <s v="Cash"/>
    <s v="No"/>
    <s v="Taylor"/>
    <x v="0"/>
    <n v="4"/>
    <s v="Decaf"/>
    <x v="0"/>
  </r>
  <r>
    <d v="2024-12-26T11:05:00"/>
    <x v="2"/>
    <x v="2"/>
    <x v="2"/>
    <x v="5"/>
    <x v="2"/>
    <n v="6.66"/>
    <s v="Mobile Pay"/>
    <s v="No"/>
    <s v="Chris"/>
    <x v="2"/>
    <n v="7"/>
    <s v="Double Espresso"/>
    <x v="2"/>
  </r>
  <r>
    <d v="2024-12-21T14:06:00"/>
    <x v="6"/>
    <x v="9"/>
    <x v="4"/>
    <x v="4"/>
    <x v="2"/>
    <n v="6.88"/>
    <s v="Cash"/>
    <s v="Yes"/>
    <s v="Jamie"/>
    <x v="2"/>
    <n v="5"/>
    <s v="Double Espresso"/>
    <x v="1"/>
  </r>
  <r>
    <d v="2024-12-25T12:01:00"/>
    <x v="3"/>
    <x v="6"/>
    <x v="0"/>
    <x v="2"/>
    <x v="2"/>
    <n v="6.93"/>
    <s v="Credit Card"/>
    <s v="Yes"/>
    <s v="Jamie"/>
    <x v="0"/>
    <n v="5"/>
    <s v="Extra Shot"/>
    <x v="3"/>
  </r>
  <r>
    <d v="2024-12-19T08:54:00"/>
    <x v="2"/>
    <x v="4"/>
    <x v="3"/>
    <x v="6"/>
    <x v="1"/>
    <n v="4.66"/>
    <s v="Mobile Pay"/>
    <s v="Yes"/>
    <s v="Jamie"/>
    <x v="2"/>
    <n v="10"/>
    <s v="Double Espresso"/>
    <x v="4"/>
  </r>
  <r>
    <d v="2024-12-25T14:47:00"/>
    <x v="3"/>
    <x v="9"/>
    <x v="4"/>
    <x v="5"/>
    <x v="1"/>
    <n v="6.21"/>
    <s v="Cash"/>
    <s v="No"/>
    <s v="Chris"/>
    <x v="1"/>
    <n v="5"/>
    <s v="No Sugar"/>
    <x v="0"/>
  </r>
  <r>
    <d v="2024-12-20T10:20:00"/>
    <x v="1"/>
    <x v="1"/>
    <x v="1"/>
    <x v="1"/>
    <x v="2"/>
    <n v="5.32"/>
    <s v="Credit Card"/>
    <s v="No"/>
    <s v="Taylor"/>
    <x v="1"/>
    <n v="3"/>
    <s v="Whipped Cream"/>
    <x v="0"/>
  </r>
  <r>
    <d v="2024-12-18T13:45:00"/>
    <x v="3"/>
    <x v="8"/>
    <x v="3"/>
    <x v="1"/>
    <x v="0"/>
    <n v="4.8600000000000003"/>
    <s v="Mobile Pay"/>
    <s v="Yes"/>
    <s v="Jamie"/>
    <x v="0"/>
    <n v="9"/>
    <s v="Decaf"/>
    <x v="0"/>
  </r>
  <r>
    <d v="2024-12-21T10:01:00"/>
    <x v="6"/>
    <x v="1"/>
    <x v="3"/>
    <x v="6"/>
    <x v="2"/>
    <n v="5.6"/>
    <s v="Cash"/>
    <s v="No"/>
    <s v="Jordan"/>
    <x v="2"/>
    <n v="3"/>
    <s v="Oat Milk"/>
    <x v="2"/>
  </r>
  <r>
    <d v="2024-12-16T12:36:00"/>
    <x v="4"/>
    <x v="6"/>
    <x v="4"/>
    <x v="5"/>
    <x v="0"/>
    <n v="5.85"/>
    <s v="Cash"/>
    <s v="No"/>
    <s v="Jordan"/>
    <x v="2"/>
    <n v="8"/>
    <s v="Extra Shot"/>
    <x v="4"/>
  </r>
  <r>
    <d v="2024-12-19T12:21:00"/>
    <x v="2"/>
    <x v="6"/>
    <x v="1"/>
    <x v="4"/>
    <x v="2"/>
    <n v="6.79"/>
    <s v="Credit Card"/>
    <s v="No"/>
    <s v="Alex"/>
    <x v="0"/>
    <n v="2"/>
    <s v="Oat Milk"/>
    <x v="2"/>
  </r>
  <r>
    <d v="2024-12-24T09:39:00"/>
    <x v="5"/>
    <x v="5"/>
    <x v="2"/>
    <x v="4"/>
    <x v="1"/>
    <n v="5.92"/>
    <s v="Mobile Pay"/>
    <s v="Yes"/>
    <s v="Maria"/>
    <x v="0"/>
    <n v="4"/>
    <s v="Whipped Cream"/>
    <x v="1"/>
  </r>
  <r>
    <d v="2024-12-15T15:46:00"/>
    <x v="0"/>
    <x v="3"/>
    <x v="2"/>
    <x v="3"/>
    <x v="0"/>
    <n v="3.38"/>
    <s v="Cash"/>
    <s v="No"/>
    <s v="Jamie"/>
    <x v="1"/>
    <n v="9"/>
    <s v="Extra Shot"/>
    <x v="2"/>
  </r>
  <r>
    <d v="2024-12-17T12:22:00"/>
    <x v="5"/>
    <x v="6"/>
    <x v="1"/>
    <x v="5"/>
    <x v="1"/>
    <n v="6.52"/>
    <s v="Cash"/>
    <s v="Yes"/>
    <s v="Maria"/>
    <x v="1"/>
    <n v="8"/>
    <s v="Extra Shot"/>
    <x v="1"/>
  </r>
  <r>
    <d v="2024-12-20T09:21:00"/>
    <x v="1"/>
    <x v="5"/>
    <x v="0"/>
    <x v="1"/>
    <x v="0"/>
    <n v="5.0999999999999996"/>
    <s v="Credit Card"/>
    <s v="Yes"/>
    <s v="Taylor"/>
    <x v="2"/>
    <n v="7"/>
    <s v="Almond Milk"/>
    <x v="1"/>
  </r>
  <r>
    <d v="2024-12-15T16:00:00"/>
    <x v="0"/>
    <x v="7"/>
    <x v="2"/>
    <x v="3"/>
    <x v="1"/>
    <n v="4.2300000000000004"/>
    <s v="Mobile Pay"/>
    <s v="No"/>
    <s v="Alex"/>
    <x v="2"/>
    <n v="5"/>
    <s v="Oat Milk"/>
    <x v="0"/>
  </r>
  <r>
    <d v="2024-12-22T16:13:00"/>
    <x v="0"/>
    <x v="7"/>
    <x v="4"/>
    <x v="0"/>
    <x v="2"/>
    <n v="6.65"/>
    <s v="Mobile Pay"/>
    <s v="No"/>
    <s v="Taylor"/>
    <x v="2"/>
    <n v="9"/>
    <s v="Oat Milk"/>
    <x v="1"/>
  </r>
  <r>
    <d v="2024-12-23T15:01:00"/>
    <x v="4"/>
    <x v="3"/>
    <x v="3"/>
    <x v="0"/>
    <x v="2"/>
    <n v="6.55"/>
    <s v="Credit Card"/>
    <s v="No"/>
    <s v="Chris"/>
    <x v="2"/>
    <n v="7"/>
    <s v="Oat Milk"/>
    <x v="1"/>
  </r>
  <r>
    <d v="2024-12-24T10:57:00"/>
    <x v="5"/>
    <x v="1"/>
    <x v="2"/>
    <x v="6"/>
    <x v="0"/>
    <n v="5.41"/>
    <s v="Mobile Pay"/>
    <s v="No"/>
    <s v="Jamie"/>
    <x v="0"/>
    <n v="10"/>
    <s v="Whipped Cream"/>
    <x v="4"/>
  </r>
  <r>
    <d v="2024-12-27T09:42:00"/>
    <x v="1"/>
    <x v="5"/>
    <x v="3"/>
    <x v="0"/>
    <x v="1"/>
    <n v="3.98"/>
    <s v="Credit Card"/>
    <s v="Yes"/>
    <s v="Jamie"/>
    <x v="2"/>
    <n v="8"/>
    <s v="Almond Milk"/>
    <x v="2"/>
  </r>
  <r>
    <d v="2024-12-15T15:51:00"/>
    <x v="0"/>
    <x v="3"/>
    <x v="3"/>
    <x v="0"/>
    <x v="2"/>
    <n v="3.36"/>
    <s v="Mobile Pay"/>
    <s v="No"/>
    <s v="Taylor"/>
    <x v="0"/>
    <n v="10"/>
    <s v="Double Espresso"/>
    <x v="4"/>
  </r>
  <r>
    <d v="2024-12-27T11:18:00"/>
    <x v="1"/>
    <x v="2"/>
    <x v="4"/>
    <x v="2"/>
    <x v="1"/>
    <n v="6.05"/>
    <s v="Cash"/>
    <s v="No"/>
    <s v="Jamie"/>
    <x v="1"/>
    <n v="8"/>
    <s v="Almond Milk"/>
    <x v="4"/>
  </r>
  <r>
    <d v="2024-12-15T09:20:00"/>
    <x v="0"/>
    <x v="5"/>
    <x v="3"/>
    <x v="6"/>
    <x v="2"/>
    <n v="4.5599999999999996"/>
    <s v="Cash"/>
    <s v="No"/>
    <s v="Jordan"/>
    <x v="0"/>
    <n v="2"/>
    <s v="Double Espresso"/>
    <x v="3"/>
  </r>
  <r>
    <d v="2024-12-18T09:19:00"/>
    <x v="3"/>
    <x v="5"/>
    <x v="3"/>
    <x v="5"/>
    <x v="2"/>
    <n v="5.17"/>
    <s v="Mobile Pay"/>
    <s v="No"/>
    <s v="Jordan"/>
    <x v="2"/>
    <n v="10"/>
    <s v="Almond Milk"/>
    <x v="3"/>
  </r>
  <r>
    <d v="2024-12-30T14:12:00"/>
    <x v="4"/>
    <x v="9"/>
    <x v="4"/>
    <x v="4"/>
    <x v="0"/>
    <n v="6.29"/>
    <s v="Mobile Pay"/>
    <s v="No"/>
    <s v="Jordan"/>
    <x v="0"/>
    <n v="10"/>
    <s v="Whipped Cream"/>
    <x v="1"/>
  </r>
  <r>
    <d v="2024-12-23T08:58:00"/>
    <x v="4"/>
    <x v="4"/>
    <x v="1"/>
    <x v="0"/>
    <x v="1"/>
    <n v="6.8"/>
    <s v="Credit Card"/>
    <s v="No"/>
    <s v="Alex"/>
    <x v="0"/>
    <n v="5"/>
    <s v="Decaf"/>
    <x v="1"/>
  </r>
  <r>
    <d v="2024-12-24T17:00:00"/>
    <x v="5"/>
    <x v="0"/>
    <x v="2"/>
    <x v="6"/>
    <x v="0"/>
    <n v="6.6"/>
    <s v="Credit Card"/>
    <s v="No"/>
    <s v="Alex"/>
    <x v="2"/>
    <n v="7"/>
    <s v="Extra Shot"/>
    <x v="4"/>
  </r>
  <r>
    <d v="2024-12-28T13:58:00"/>
    <x v="6"/>
    <x v="8"/>
    <x v="0"/>
    <x v="0"/>
    <x v="0"/>
    <n v="3.57"/>
    <s v="Credit Card"/>
    <s v="No"/>
    <s v="Jamie"/>
    <x v="0"/>
    <n v="6"/>
    <s v="Extra Shot"/>
    <x v="2"/>
  </r>
  <r>
    <d v="2024-12-21T08:26:00"/>
    <x v="6"/>
    <x v="4"/>
    <x v="0"/>
    <x v="6"/>
    <x v="1"/>
    <n v="6.37"/>
    <s v="Credit Card"/>
    <s v="No"/>
    <s v="Chris"/>
    <x v="0"/>
    <n v="2"/>
    <s v="Oat Milk"/>
    <x v="4"/>
  </r>
  <r>
    <d v="2024-12-15T15:08:00"/>
    <x v="0"/>
    <x v="3"/>
    <x v="1"/>
    <x v="0"/>
    <x v="2"/>
    <n v="3.46"/>
    <s v="Credit Card"/>
    <s v="No"/>
    <s v="Alex"/>
    <x v="2"/>
    <n v="10"/>
    <s v="No Sugar"/>
    <x v="1"/>
  </r>
  <r>
    <d v="2024-12-30T12:43:00"/>
    <x v="4"/>
    <x v="6"/>
    <x v="0"/>
    <x v="3"/>
    <x v="2"/>
    <n v="4.1500000000000004"/>
    <s v="Mobile Pay"/>
    <s v="No"/>
    <s v="Alex"/>
    <x v="2"/>
    <n v="8"/>
    <s v="Whipped Cream"/>
    <x v="1"/>
  </r>
  <r>
    <d v="2024-12-30T16:54:00"/>
    <x v="4"/>
    <x v="7"/>
    <x v="0"/>
    <x v="2"/>
    <x v="0"/>
    <n v="5.07"/>
    <s v="Credit Card"/>
    <s v="No"/>
    <s v="Jamie"/>
    <x v="2"/>
    <n v="3"/>
    <s v="Extra Shot"/>
    <x v="3"/>
  </r>
  <r>
    <d v="2024-12-28T10:05:00"/>
    <x v="6"/>
    <x v="1"/>
    <x v="2"/>
    <x v="2"/>
    <x v="1"/>
    <n v="5.46"/>
    <s v="Cash"/>
    <s v="Yes"/>
    <s v="Jamie"/>
    <x v="0"/>
    <n v="2"/>
    <s v="Oat Milk"/>
    <x v="0"/>
  </r>
  <r>
    <d v="2024-12-27T11:49:00"/>
    <x v="1"/>
    <x v="2"/>
    <x v="1"/>
    <x v="5"/>
    <x v="1"/>
    <n v="3.18"/>
    <s v="Credit Card"/>
    <s v="Yes"/>
    <s v="Chris"/>
    <x v="1"/>
    <n v="4"/>
    <s v="No Sugar"/>
    <x v="4"/>
  </r>
  <r>
    <d v="2024-12-18T08:25:00"/>
    <x v="3"/>
    <x v="4"/>
    <x v="0"/>
    <x v="2"/>
    <x v="1"/>
    <n v="5.0199999999999996"/>
    <s v="Credit Card"/>
    <s v="Yes"/>
    <s v="Jordan"/>
    <x v="2"/>
    <n v="7"/>
    <s v="Oat Milk"/>
    <x v="4"/>
  </r>
  <r>
    <d v="2024-12-15T15:04:00"/>
    <x v="0"/>
    <x v="3"/>
    <x v="1"/>
    <x v="4"/>
    <x v="2"/>
    <n v="4.1500000000000004"/>
    <s v="Credit Card"/>
    <s v="Yes"/>
    <s v="Taylor"/>
    <x v="1"/>
    <n v="2"/>
    <s v="Almond Milk"/>
    <x v="3"/>
  </r>
  <r>
    <d v="2024-12-21T16:01:00"/>
    <x v="6"/>
    <x v="7"/>
    <x v="3"/>
    <x v="5"/>
    <x v="0"/>
    <n v="5.9"/>
    <s v="Cash"/>
    <s v="No"/>
    <s v="Alex"/>
    <x v="2"/>
    <n v="3"/>
    <s v="Oat Milk"/>
    <x v="1"/>
  </r>
  <r>
    <d v="2024-12-15T08:36:00"/>
    <x v="0"/>
    <x v="4"/>
    <x v="2"/>
    <x v="1"/>
    <x v="1"/>
    <n v="6.07"/>
    <s v="Credit Card"/>
    <s v="Yes"/>
    <s v="Jordan"/>
    <x v="2"/>
    <n v="10"/>
    <s v="Almond Milk"/>
    <x v="3"/>
  </r>
  <r>
    <d v="2024-12-25T15:59:00"/>
    <x v="3"/>
    <x v="3"/>
    <x v="3"/>
    <x v="5"/>
    <x v="1"/>
    <n v="4.13"/>
    <s v="Mobile Pay"/>
    <s v="No"/>
    <s v="Jamie"/>
    <x v="0"/>
    <n v="5"/>
    <s v="Oat Milk"/>
    <x v="4"/>
  </r>
  <r>
    <d v="2024-12-24T13:40:00"/>
    <x v="5"/>
    <x v="8"/>
    <x v="0"/>
    <x v="6"/>
    <x v="0"/>
    <n v="4.82"/>
    <s v="Cash"/>
    <s v="Yes"/>
    <s v="Maria"/>
    <x v="1"/>
    <n v="4"/>
    <s v="Decaf"/>
    <x v="2"/>
  </r>
  <r>
    <d v="2024-12-29T13:47:00"/>
    <x v="0"/>
    <x v="8"/>
    <x v="2"/>
    <x v="6"/>
    <x v="1"/>
    <n v="3.58"/>
    <s v="Cash"/>
    <s v="No"/>
    <s v="Jordan"/>
    <x v="0"/>
    <n v="5"/>
    <s v="Decaf"/>
    <x v="1"/>
  </r>
  <r>
    <d v="2024-12-28T13:13:00"/>
    <x v="6"/>
    <x v="8"/>
    <x v="0"/>
    <x v="6"/>
    <x v="1"/>
    <n v="4.84"/>
    <s v="Cash"/>
    <s v="No"/>
    <s v="Jamie"/>
    <x v="1"/>
    <n v="7"/>
    <s v="No Sugar"/>
    <x v="2"/>
  </r>
  <r>
    <d v="2024-12-25T10:46:00"/>
    <x v="3"/>
    <x v="1"/>
    <x v="3"/>
    <x v="2"/>
    <x v="0"/>
    <n v="3.87"/>
    <s v="Credit Card"/>
    <s v="Yes"/>
    <s v="Jordan"/>
    <x v="0"/>
    <n v="7"/>
    <s v="Decaf"/>
    <x v="0"/>
  </r>
  <r>
    <d v="2024-12-28T14:23:00"/>
    <x v="6"/>
    <x v="9"/>
    <x v="4"/>
    <x v="2"/>
    <x v="1"/>
    <n v="3.57"/>
    <s v="Credit Card"/>
    <s v="No"/>
    <s v="Chris"/>
    <x v="0"/>
    <n v="8"/>
    <s v="Almond Milk"/>
    <x v="1"/>
  </r>
  <r>
    <d v="2024-12-18T16:56:00"/>
    <x v="3"/>
    <x v="7"/>
    <x v="1"/>
    <x v="5"/>
    <x v="1"/>
    <n v="6.75"/>
    <s v="Cash"/>
    <s v="Yes"/>
    <s v="Jamie"/>
    <x v="2"/>
    <n v="5"/>
    <s v="Decaf"/>
    <x v="0"/>
  </r>
  <r>
    <d v="2024-12-25T12:47:00"/>
    <x v="3"/>
    <x v="6"/>
    <x v="3"/>
    <x v="1"/>
    <x v="0"/>
    <n v="5.56"/>
    <s v="Mobile Pay"/>
    <s v="Yes"/>
    <s v="Maria"/>
    <x v="1"/>
    <n v="7"/>
    <s v="Decaf"/>
    <x v="1"/>
  </r>
  <r>
    <d v="2024-12-28T10:48:00"/>
    <x v="6"/>
    <x v="1"/>
    <x v="0"/>
    <x v="3"/>
    <x v="2"/>
    <n v="6.73"/>
    <s v="Mobile Pay"/>
    <s v="Yes"/>
    <s v="Jordan"/>
    <x v="2"/>
    <n v="3"/>
    <s v="Almond Milk"/>
    <x v="3"/>
  </r>
  <r>
    <d v="2024-12-15T08:21:00"/>
    <x v="0"/>
    <x v="4"/>
    <x v="2"/>
    <x v="3"/>
    <x v="1"/>
    <n v="3.81"/>
    <s v="Credit Card"/>
    <s v="Yes"/>
    <s v="Chris"/>
    <x v="2"/>
    <n v="7"/>
    <s v="Double Espresso"/>
    <x v="2"/>
  </r>
  <r>
    <d v="2024-12-24T15:30:00"/>
    <x v="5"/>
    <x v="3"/>
    <x v="4"/>
    <x v="5"/>
    <x v="0"/>
    <n v="4.16"/>
    <s v="Credit Card"/>
    <s v="Yes"/>
    <s v="Maria"/>
    <x v="2"/>
    <n v="8"/>
    <s v="Almond Milk"/>
    <x v="0"/>
  </r>
  <r>
    <d v="2024-12-29T14:10:00"/>
    <x v="0"/>
    <x v="9"/>
    <x v="3"/>
    <x v="4"/>
    <x v="2"/>
    <n v="4.88"/>
    <s v="Cash"/>
    <s v="Yes"/>
    <s v="Alex"/>
    <x v="0"/>
    <n v="4"/>
    <s v="Decaf"/>
    <x v="3"/>
  </r>
  <r>
    <d v="2024-12-27T10:56:00"/>
    <x v="1"/>
    <x v="1"/>
    <x v="0"/>
    <x v="6"/>
    <x v="1"/>
    <n v="4.91"/>
    <s v="Credit Card"/>
    <s v="No"/>
    <s v="Jamie"/>
    <x v="0"/>
    <n v="4"/>
    <s v="Decaf"/>
    <x v="3"/>
  </r>
  <r>
    <d v="2024-12-30T17:22:00"/>
    <x v="4"/>
    <x v="0"/>
    <x v="4"/>
    <x v="0"/>
    <x v="1"/>
    <n v="3.28"/>
    <s v="Credit Card"/>
    <s v="No"/>
    <s v="Jordan"/>
    <x v="1"/>
    <n v="4"/>
    <s v="Almond Milk"/>
    <x v="1"/>
  </r>
  <r>
    <d v="2024-12-30T13:18:00"/>
    <x v="4"/>
    <x v="8"/>
    <x v="2"/>
    <x v="3"/>
    <x v="2"/>
    <n v="6.93"/>
    <s v="Cash"/>
    <s v="Yes"/>
    <s v="Taylor"/>
    <x v="0"/>
    <n v="8"/>
    <s v="Extra Shot"/>
    <x v="2"/>
  </r>
  <r>
    <d v="2024-12-28T11:32:00"/>
    <x v="6"/>
    <x v="2"/>
    <x v="4"/>
    <x v="4"/>
    <x v="0"/>
    <n v="4.96"/>
    <s v="Credit Card"/>
    <s v="Yes"/>
    <s v="Jordan"/>
    <x v="2"/>
    <n v="6"/>
    <s v="No Sugar"/>
    <x v="4"/>
  </r>
  <r>
    <d v="2024-12-30T13:02:00"/>
    <x v="4"/>
    <x v="8"/>
    <x v="4"/>
    <x v="5"/>
    <x v="2"/>
    <n v="4.83"/>
    <s v="Credit Card"/>
    <s v="No"/>
    <s v="Taylor"/>
    <x v="2"/>
    <n v="4"/>
    <s v="Whipped Cream"/>
    <x v="0"/>
  </r>
  <r>
    <d v="2024-12-15T17:01:00"/>
    <x v="0"/>
    <x v="0"/>
    <x v="4"/>
    <x v="6"/>
    <x v="0"/>
    <n v="6.62"/>
    <s v="Cash"/>
    <s v="No"/>
    <s v="Alex"/>
    <x v="0"/>
    <n v="6"/>
    <s v="Oat Milk"/>
    <x v="4"/>
  </r>
  <r>
    <d v="2024-12-20T16:54:00"/>
    <x v="1"/>
    <x v="7"/>
    <x v="0"/>
    <x v="6"/>
    <x v="2"/>
    <n v="4.37"/>
    <s v="Cash"/>
    <s v="No"/>
    <s v="Taylor"/>
    <x v="2"/>
    <n v="9"/>
    <s v="No Sugar"/>
    <x v="2"/>
  </r>
  <r>
    <d v="2024-12-16T15:58:00"/>
    <x v="4"/>
    <x v="3"/>
    <x v="2"/>
    <x v="1"/>
    <x v="2"/>
    <n v="6.65"/>
    <s v="Mobile Pay"/>
    <s v="Yes"/>
    <s v="Alex"/>
    <x v="2"/>
    <n v="3"/>
    <s v="Extra Shot"/>
    <x v="3"/>
  </r>
  <r>
    <d v="2024-12-17T09:09:00"/>
    <x v="5"/>
    <x v="5"/>
    <x v="3"/>
    <x v="1"/>
    <x v="0"/>
    <n v="6.12"/>
    <s v="Credit Card"/>
    <s v="Yes"/>
    <s v="Jordan"/>
    <x v="2"/>
    <n v="7"/>
    <s v="Whipped Cream"/>
    <x v="0"/>
  </r>
  <r>
    <d v="2024-12-16T17:40:00"/>
    <x v="4"/>
    <x v="0"/>
    <x v="0"/>
    <x v="5"/>
    <x v="1"/>
    <n v="6.14"/>
    <s v="Credit Card"/>
    <s v="Yes"/>
    <s v="Alex"/>
    <x v="0"/>
    <n v="4"/>
    <s v="Extra Shot"/>
    <x v="3"/>
  </r>
  <r>
    <d v="2024-12-17T09:00:00"/>
    <x v="5"/>
    <x v="5"/>
    <x v="0"/>
    <x v="1"/>
    <x v="2"/>
    <n v="3.93"/>
    <s v="Credit Card"/>
    <s v="Yes"/>
    <s v="Jamie"/>
    <x v="1"/>
    <n v="10"/>
    <s v="Extra Shot"/>
    <x v="4"/>
  </r>
  <r>
    <d v="2024-12-28T15:38:00"/>
    <x v="6"/>
    <x v="3"/>
    <x v="1"/>
    <x v="6"/>
    <x v="1"/>
    <n v="5.93"/>
    <s v="Mobile Pay"/>
    <s v="Yes"/>
    <s v="Jamie"/>
    <x v="2"/>
    <n v="10"/>
    <s v="Almond Milk"/>
    <x v="3"/>
  </r>
  <r>
    <d v="2024-12-17T11:16:00"/>
    <x v="5"/>
    <x v="2"/>
    <x v="1"/>
    <x v="4"/>
    <x v="2"/>
    <n v="6.89"/>
    <s v="Mobile Pay"/>
    <s v="Yes"/>
    <s v="Jordan"/>
    <x v="2"/>
    <n v="5"/>
    <s v="Extra Shot"/>
    <x v="2"/>
  </r>
  <r>
    <d v="2024-12-27T11:10:00"/>
    <x v="1"/>
    <x v="2"/>
    <x v="0"/>
    <x v="5"/>
    <x v="2"/>
    <n v="4.1900000000000004"/>
    <s v="Cash"/>
    <s v="No"/>
    <s v="Maria"/>
    <x v="1"/>
    <n v="6"/>
    <s v="Whipped Cream"/>
    <x v="2"/>
  </r>
  <r>
    <d v="2024-12-26T16:00:00"/>
    <x v="2"/>
    <x v="7"/>
    <x v="4"/>
    <x v="3"/>
    <x v="0"/>
    <n v="3.26"/>
    <s v="Credit Card"/>
    <s v="No"/>
    <s v="Chris"/>
    <x v="0"/>
    <n v="2"/>
    <s v="Double Espresso"/>
    <x v="4"/>
  </r>
  <r>
    <d v="2024-12-16T15:00:00"/>
    <x v="4"/>
    <x v="3"/>
    <x v="2"/>
    <x v="3"/>
    <x v="2"/>
    <n v="6.09"/>
    <s v="Cash"/>
    <s v="Yes"/>
    <s v="Taylor"/>
    <x v="1"/>
    <n v="7"/>
    <s v="Decaf"/>
    <x v="2"/>
  </r>
  <r>
    <d v="2024-12-26T15:23:00"/>
    <x v="2"/>
    <x v="3"/>
    <x v="0"/>
    <x v="3"/>
    <x v="1"/>
    <n v="4.25"/>
    <s v="Mobile Pay"/>
    <s v="Yes"/>
    <s v="Maria"/>
    <x v="0"/>
    <n v="4"/>
    <s v="Almond Milk"/>
    <x v="2"/>
  </r>
  <r>
    <d v="2024-12-21T15:20:00"/>
    <x v="6"/>
    <x v="3"/>
    <x v="0"/>
    <x v="6"/>
    <x v="1"/>
    <n v="4.8099999999999996"/>
    <s v="Credit Card"/>
    <s v="No"/>
    <s v="Jamie"/>
    <x v="2"/>
    <n v="4"/>
    <s v="Whipped Cream"/>
    <x v="2"/>
  </r>
  <r>
    <d v="2024-12-21T10:25:00"/>
    <x v="6"/>
    <x v="1"/>
    <x v="4"/>
    <x v="0"/>
    <x v="1"/>
    <n v="6.17"/>
    <s v="Mobile Pay"/>
    <s v="Yes"/>
    <s v="Maria"/>
    <x v="0"/>
    <n v="4"/>
    <s v="Extra Shot"/>
    <x v="3"/>
  </r>
  <r>
    <d v="2024-12-15T15:09:00"/>
    <x v="0"/>
    <x v="3"/>
    <x v="4"/>
    <x v="3"/>
    <x v="0"/>
    <n v="3.09"/>
    <s v="Cash"/>
    <s v="Yes"/>
    <s v="Chris"/>
    <x v="0"/>
    <n v="6"/>
    <s v="Extra Shot"/>
    <x v="1"/>
  </r>
  <r>
    <d v="2024-12-22T15:27:00"/>
    <x v="0"/>
    <x v="3"/>
    <x v="0"/>
    <x v="1"/>
    <x v="0"/>
    <n v="4.95"/>
    <s v="Mobile Pay"/>
    <s v="Yes"/>
    <s v="Chris"/>
    <x v="2"/>
    <n v="3"/>
    <s v="No Sugar"/>
    <x v="4"/>
  </r>
  <r>
    <d v="2024-12-24T10:15:00"/>
    <x v="5"/>
    <x v="1"/>
    <x v="3"/>
    <x v="6"/>
    <x v="0"/>
    <n v="4.67"/>
    <s v="Credit Card"/>
    <s v="No"/>
    <s v="Jordan"/>
    <x v="2"/>
    <n v="7"/>
    <s v="Oat Milk"/>
    <x v="2"/>
  </r>
  <r>
    <d v="2024-12-25T14:39:00"/>
    <x v="3"/>
    <x v="9"/>
    <x v="2"/>
    <x v="4"/>
    <x v="0"/>
    <n v="5.12"/>
    <s v="Cash"/>
    <s v="No"/>
    <s v="Jordan"/>
    <x v="2"/>
    <n v="7"/>
    <s v="Double Espresso"/>
    <x v="4"/>
  </r>
  <r>
    <d v="2024-12-16T15:23:00"/>
    <x v="4"/>
    <x v="3"/>
    <x v="0"/>
    <x v="2"/>
    <x v="0"/>
    <n v="6.78"/>
    <s v="Mobile Pay"/>
    <s v="Yes"/>
    <s v="Chris"/>
    <x v="0"/>
    <n v="9"/>
    <s v="Whipped Cream"/>
    <x v="2"/>
  </r>
  <r>
    <d v="2024-12-23T17:50:00"/>
    <x v="4"/>
    <x v="0"/>
    <x v="4"/>
    <x v="5"/>
    <x v="0"/>
    <n v="6.61"/>
    <s v="Cash"/>
    <s v="Yes"/>
    <s v="Jordan"/>
    <x v="0"/>
    <n v="5"/>
    <s v="Whipped Cream"/>
    <x v="1"/>
  </r>
  <r>
    <d v="2024-12-22T15:56:00"/>
    <x v="0"/>
    <x v="3"/>
    <x v="2"/>
    <x v="3"/>
    <x v="2"/>
    <n v="6.52"/>
    <s v="Cash"/>
    <s v="Yes"/>
    <s v="Taylor"/>
    <x v="1"/>
    <n v="3"/>
    <s v="Double Espresso"/>
    <x v="4"/>
  </r>
  <r>
    <d v="2024-12-22T12:04:00"/>
    <x v="0"/>
    <x v="6"/>
    <x v="0"/>
    <x v="6"/>
    <x v="0"/>
    <n v="6.17"/>
    <s v="Cash"/>
    <s v="Yes"/>
    <s v="Chris"/>
    <x v="2"/>
    <n v="9"/>
    <s v="Extra Shot"/>
    <x v="1"/>
  </r>
  <r>
    <d v="2024-12-25T13:22:00"/>
    <x v="3"/>
    <x v="8"/>
    <x v="3"/>
    <x v="6"/>
    <x v="2"/>
    <n v="3.58"/>
    <s v="Cash"/>
    <s v="No"/>
    <s v="Jamie"/>
    <x v="1"/>
    <n v="10"/>
    <s v="Extra Shot"/>
    <x v="1"/>
  </r>
  <r>
    <d v="2024-12-30T17:38:00"/>
    <x v="4"/>
    <x v="0"/>
    <x v="2"/>
    <x v="3"/>
    <x v="2"/>
    <n v="3.24"/>
    <s v="Credit Card"/>
    <s v="No"/>
    <s v="Maria"/>
    <x v="1"/>
    <n v="8"/>
    <s v="Oat Milk"/>
    <x v="3"/>
  </r>
  <r>
    <d v="2024-12-19T11:09:00"/>
    <x v="2"/>
    <x v="2"/>
    <x v="4"/>
    <x v="0"/>
    <x v="0"/>
    <n v="5.61"/>
    <s v="Cash"/>
    <s v="Yes"/>
    <s v="Chris"/>
    <x v="1"/>
    <n v="4"/>
    <s v="Decaf"/>
    <x v="4"/>
  </r>
  <r>
    <d v="2024-12-23T17:28:00"/>
    <x v="4"/>
    <x v="0"/>
    <x v="4"/>
    <x v="0"/>
    <x v="1"/>
    <n v="4.82"/>
    <s v="Credit Card"/>
    <s v="No"/>
    <s v="Chris"/>
    <x v="2"/>
    <n v="4"/>
    <s v="No Sugar"/>
    <x v="3"/>
  </r>
  <r>
    <d v="2024-12-16T13:35:00"/>
    <x v="4"/>
    <x v="8"/>
    <x v="0"/>
    <x v="3"/>
    <x v="0"/>
    <n v="4.26"/>
    <s v="Mobile Pay"/>
    <s v="No"/>
    <s v="Taylor"/>
    <x v="2"/>
    <n v="8"/>
    <s v="Oat Milk"/>
    <x v="2"/>
  </r>
  <r>
    <d v="2024-12-21T13:39:00"/>
    <x v="6"/>
    <x v="8"/>
    <x v="2"/>
    <x v="5"/>
    <x v="1"/>
    <n v="4.3"/>
    <s v="Mobile Pay"/>
    <s v="Yes"/>
    <s v="Taylor"/>
    <x v="2"/>
    <n v="4"/>
    <s v="Decaf"/>
    <x v="3"/>
  </r>
  <r>
    <d v="2024-12-29T10:09:00"/>
    <x v="0"/>
    <x v="1"/>
    <x v="2"/>
    <x v="4"/>
    <x v="0"/>
    <n v="6.76"/>
    <s v="Credit Card"/>
    <s v="Yes"/>
    <s v="Chris"/>
    <x v="1"/>
    <n v="7"/>
    <s v="Almond Milk"/>
    <x v="4"/>
  </r>
  <r>
    <d v="2024-12-20T09:31:00"/>
    <x v="1"/>
    <x v="5"/>
    <x v="0"/>
    <x v="4"/>
    <x v="0"/>
    <n v="5.0999999999999996"/>
    <s v="Mobile Pay"/>
    <s v="No"/>
    <s v="Jordan"/>
    <x v="2"/>
    <n v="10"/>
    <s v="Whipped Cream"/>
    <x v="3"/>
  </r>
  <r>
    <d v="2024-12-28T15:10:00"/>
    <x v="6"/>
    <x v="3"/>
    <x v="2"/>
    <x v="1"/>
    <x v="1"/>
    <n v="3.91"/>
    <s v="Credit Card"/>
    <s v="Yes"/>
    <s v="Alex"/>
    <x v="0"/>
    <n v="5"/>
    <s v="Decaf"/>
    <x v="3"/>
  </r>
  <r>
    <d v="2024-12-15T11:09:00"/>
    <x v="0"/>
    <x v="2"/>
    <x v="1"/>
    <x v="4"/>
    <x v="1"/>
    <n v="4.29"/>
    <s v="Mobile Pay"/>
    <s v="No"/>
    <s v="Alex"/>
    <x v="0"/>
    <n v="6"/>
    <s v="Decaf"/>
    <x v="3"/>
  </r>
  <r>
    <d v="2024-12-25T14:35:00"/>
    <x v="3"/>
    <x v="9"/>
    <x v="2"/>
    <x v="0"/>
    <x v="0"/>
    <n v="5.36"/>
    <s v="Credit Card"/>
    <s v="Yes"/>
    <s v="Taylor"/>
    <x v="1"/>
    <n v="2"/>
    <s v="No Sugar"/>
    <x v="3"/>
  </r>
  <r>
    <d v="2024-12-24T13:32:00"/>
    <x v="5"/>
    <x v="8"/>
    <x v="1"/>
    <x v="6"/>
    <x v="0"/>
    <n v="3.61"/>
    <s v="Credit Card"/>
    <s v="No"/>
    <s v="Chris"/>
    <x v="0"/>
    <n v="7"/>
    <s v="Double Espresso"/>
    <x v="4"/>
  </r>
  <r>
    <d v="2024-12-17T11:48:00"/>
    <x v="5"/>
    <x v="2"/>
    <x v="3"/>
    <x v="3"/>
    <x v="1"/>
    <n v="3.78"/>
    <s v="Cash"/>
    <s v="No"/>
    <s v="Alex"/>
    <x v="0"/>
    <n v="6"/>
    <s v="Decaf"/>
    <x v="3"/>
  </r>
  <r>
    <d v="2024-12-22T16:49:00"/>
    <x v="0"/>
    <x v="7"/>
    <x v="0"/>
    <x v="2"/>
    <x v="0"/>
    <n v="3.45"/>
    <s v="Cash"/>
    <s v="Yes"/>
    <s v="Jordan"/>
    <x v="2"/>
    <n v="5"/>
    <s v="Whipped Cream"/>
    <x v="0"/>
  </r>
  <r>
    <d v="2024-12-26T12:53:00"/>
    <x v="2"/>
    <x v="6"/>
    <x v="1"/>
    <x v="4"/>
    <x v="1"/>
    <n v="4.4400000000000004"/>
    <s v="Credit Card"/>
    <s v="Yes"/>
    <s v="Taylor"/>
    <x v="1"/>
    <n v="5"/>
    <s v="Double Espresso"/>
    <x v="3"/>
  </r>
  <r>
    <d v="2024-12-19T11:53:00"/>
    <x v="2"/>
    <x v="2"/>
    <x v="1"/>
    <x v="1"/>
    <x v="1"/>
    <n v="3.83"/>
    <s v="Mobile Pay"/>
    <s v="No"/>
    <s v="Jordan"/>
    <x v="1"/>
    <n v="9"/>
    <s v="Decaf"/>
    <x v="0"/>
  </r>
  <r>
    <d v="2024-12-27T15:30:00"/>
    <x v="1"/>
    <x v="3"/>
    <x v="3"/>
    <x v="4"/>
    <x v="1"/>
    <n v="6.18"/>
    <s v="Mobile Pay"/>
    <s v="Yes"/>
    <s v="Alex"/>
    <x v="0"/>
    <n v="3"/>
    <s v="Almond Milk"/>
    <x v="3"/>
  </r>
  <r>
    <d v="2024-12-24T08:17:00"/>
    <x v="5"/>
    <x v="4"/>
    <x v="2"/>
    <x v="3"/>
    <x v="1"/>
    <n v="4.53"/>
    <s v="Mobile Pay"/>
    <s v="Yes"/>
    <s v="Alex"/>
    <x v="2"/>
    <n v="7"/>
    <s v="Extra Shot"/>
    <x v="1"/>
  </r>
  <r>
    <d v="2024-12-30T13:04:00"/>
    <x v="4"/>
    <x v="8"/>
    <x v="4"/>
    <x v="6"/>
    <x v="2"/>
    <n v="3.09"/>
    <s v="Credit Card"/>
    <s v="Yes"/>
    <s v="Chris"/>
    <x v="2"/>
    <n v="6"/>
    <s v="Decaf"/>
    <x v="1"/>
  </r>
  <r>
    <d v="2024-12-16T08:56:00"/>
    <x v="4"/>
    <x v="4"/>
    <x v="0"/>
    <x v="2"/>
    <x v="0"/>
    <n v="3.45"/>
    <s v="Mobile Pay"/>
    <s v="Yes"/>
    <s v="Jamie"/>
    <x v="0"/>
    <n v="10"/>
    <s v="No Sugar"/>
    <x v="2"/>
  </r>
  <r>
    <d v="2024-12-15T17:30:00"/>
    <x v="0"/>
    <x v="0"/>
    <x v="2"/>
    <x v="5"/>
    <x v="2"/>
    <n v="3.61"/>
    <s v="Credit Card"/>
    <s v="No"/>
    <s v="Jordan"/>
    <x v="1"/>
    <n v="2"/>
    <s v="Almond Milk"/>
    <x v="4"/>
  </r>
  <r>
    <d v="2024-12-21T15:26:00"/>
    <x v="6"/>
    <x v="3"/>
    <x v="1"/>
    <x v="0"/>
    <x v="2"/>
    <n v="6.59"/>
    <s v="Mobile Pay"/>
    <s v="Yes"/>
    <s v="Chris"/>
    <x v="0"/>
    <n v="6"/>
    <s v="Oat Milk"/>
    <x v="4"/>
  </r>
  <r>
    <d v="2024-12-18T12:01:00"/>
    <x v="3"/>
    <x v="6"/>
    <x v="4"/>
    <x v="1"/>
    <x v="0"/>
    <n v="3.94"/>
    <s v="Cash"/>
    <s v="Yes"/>
    <s v="Jordan"/>
    <x v="2"/>
    <n v="8"/>
    <s v="Double Espresso"/>
    <x v="4"/>
  </r>
  <r>
    <d v="2024-12-27T08:18:00"/>
    <x v="1"/>
    <x v="4"/>
    <x v="4"/>
    <x v="0"/>
    <x v="2"/>
    <n v="4.47"/>
    <s v="Cash"/>
    <s v="Yes"/>
    <s v="Chris"/>
    <x v="0"/>
    <n v="7"/>
    <s v="Oat Milk"/>
    <x v="0"/>
  </r>
  <r>
    <d v="2024-12-23T13:47:00"/>
    <x v="4"/>
    <x v="8"/>
    <x v="4"/>
    <x v="6"/>
    <x v="0"/>
    <n v="5.32"/>
    <s v="Cash"/>
    <s v="No"/>
    <s v="Chris"/>
    <x v="1"/>
    <n v="4"/>
    <s v="Whipped Cream"/>
    <x v="4"/>
  </r>
  <r>
    <d v="2024-12-25T14:23:00"/>
    <x v="3"/>
    <x v="9"/>
    <x v="0"/>
    <x v="0"/>
    <x v="2"/>
    <n v="4.01"/>
    <s v="Credit Card"/>
    <s v="No"/>
    <s v="Chris"/>
    <x v="0"/>
    <n v="9"/>
    <s v="Decaf"/>
    <x v="0"/>
  </r>
  <r>
    <d v="2024-12-28T10:56:00"/>
    <x v="6"/>
    <x v="1"/>
    <x v="2"/>
    <x v="3"/>
    <x v="2"/>
    <n v="6.67"/>
    <s v="Mobile Pay"/>
    <s v="Yes"/>
    <s v="Taylor"/>
    <x v="1"/>
    <n v="10"/>
    <s v="Oat Milk"/>
    <x v="1"/>
  </r>
  <r>
    <d v="2024-12-28T17:08:00"/>
    <x v="6"/>
    <x v="0"/>
    <x v="1"/>
    <x v="1"/>
    <x v="2"/>
    <n v="4.59"/>
    <s v="Cash"/>
    <s v="Yes"/>
    <s v="Taylor"/>
    <x v="0"/>
    <n v="2"/>
    <s v="Double Espresso"/>
    <x v="3"/>
  </r>
  <r>
    <d v="2024-12-24T12:59:00"/>
    <x v="5"/>
    <x v="6"/>
    <x v="3"/>
    <x v="5"/>
    <x v="0"/>
    <n v="5.96"/>
    <s v="Mobile Pay"/>
    <s v="No"/>
    <s v="Jamie"/>
    <x v="2"/>
    <n v="7"/>
    <s v="Oat Milk"/>
    <x v="2"/>
  </r>
  <r>
    <d v="2024-12-23T14:33:00"/>
    <x v="4"/>
    <x v="9"/>
    <x v="0"/>
    <x v="2"/>
    <x v="2"/>
    <n v="4.4000000000000004"/>
    <s v="Cash"/>
    <s v="Yes"/>
    <s v="Maria"/>
    <x v="0"/>
    <n v="9"/>
    <s v="Extra Shot"/>
    <x v="1"/>
  </r>
  <r>
    <d v="2024-12-26T16:51:00"/>
    <x v="2"/>
    <x v="7"/>
    <x v="2"/>
    <x v="6"/>
    <x v="0"/>
    <n v="6.66"/>
    <s v="Mobile Pay"/>
    <s v="No"/>
    <s v="Maria"/>
    <x v="1"/>
    <n v="6"/>
    <s v="Whipped Cream"/>
    <x v="1"/>
  </r>
  <r>
    <d v="2024-12-23T09:52:00"/>
    <x v="4"/>
    <x v="5"/>
    <x v="1"/>
    <x v="0"/>
    <x v="0"/>
    <n v="3.12"/>
    <s v="Credit Card"/>
    <s v="Yes"/>
    <s v="Maria"/>
    <x v="0"/>
    <n v="3"/>
    <s v="Almond Milk"/>
    <x v="2"/>
  </r>
  <r>
    <d v="2024-12-22T09:27:00"/>
    <x v="0"/>
    <x v="5"/>
    <x v="4"/>
    <x v="5"/>
    <x v="1"/>
    <n v="3.04"/>
    <s v="Mobile Pay"/>
    <s v="No"/>
    <s v="Chris"/>
    <x v="1"/>
    <n v="7"/>
    <s v="Extra Shot"/>
    <x v="2"/>
  </r>
  <r>
    <d v="2024-12-21T17:58:00"/>
    <x v="6"/>
    <x v="0"/>
    <x v="0"/>
    <x v="5"/>
    <x v="2"/>
    <n v="5.37"/>
    <s v="Mobile Pay"/>
    <s v="No"/>
    <s v="Alex"/>
    <x v="1"/>
    <n v="7"/>
    <s v="No Sugar"/>
    <x v="3"/>
  </r>
  <r>
    <d v="2024-12-19T15:55:00"/>
    <x v="2"/>
    <x v="3"/>
    <x v="0"/>
    <x v="1"/>
    <x v="2"/>
    <n v="6.08"/>
    <s v="Cash"/>
    <s v="No"/>
    <s v="Jordan"/>
    <x v="1"/>
    <n v="2"/>
    <s v="Decaf"/>
    <x v="3"/>
  </r>
  <r>
    <d v="2024-12-30T09:30:00"/>
    <x v="4"/>
    <x v="5"/>
    <x v="4"/>
    <x v="4"/>
    <x v="0"/>
    <n v="3.33"/>
    <s v="Mobile Pay"/>
    <s v="Yes"/>
    <s v="Jamie"/>
    <x v="1"/>
    <n v="7"/>
    <s v="Extra Shot"/>
    <x v="0"/>
  </r>
  <r>
    <d v="2024-12-30T08:20:00"/>
    <x v="4"/>
    <x v="4"/>
    <x v="4"/>
    <x v="4"/>
    <x v="2"/>
    <n v="6.42"/>
    <s v="Credit Card"/>
    <s v="No"/>
    <s v="Alex"/>
    <x v="2"/>
    <n v="4"/>
    <s v="Double Espresso"/>
    <x v="3"/>
  </r>
  <r>
    <d v="2024-12-29T15:04:00"/>
    <x v="0"/>
    <x v="3"/>
    <x v="3"/>
    <x v="2"/>
    <x v="1"/>
    <n v="4.0999999999999996"/>
    <s v="Mobile Pay"/>
    <s v="No"/>
    <s v="Taylor"/>
    <x v="0"/>
    <n v="2"/>
    <s v="No Sugar"/>
    <x v="0"/>
  </r>
  <r>
    <d v="2024-12-16T16:31:00"/>
    <x v="4"/>
    <x v="7"/>
    <x v="1"/>
    <x v="6"/>
    <x v="1"/>
    <n v="6.41"/>
    <s v="Credit Card"/>
    <s v="No"/>
    <s v="Taylor"/>
    <x v="1"/>
    <n v="8"/>
    <s v="Almond Milk"/>
    <x v="1"/>
  </r>
  <r>
    <d v="2024-12-30T09:12:00"/>
    <x v="4"/>
    <x v="5"/>
    <x v="0"/>
    <x v="6"/>
    <x v="0"/>
    <n v="3.02"/>
    <s v="Mobile Pay"/>
    <s v="Yes"/>
    <s v="Jamie"/>
    <x v="2"/>
    <n v="6"/>
    <s v="Extra Shot"/>
    <x v="1"/>
  </r>
  <r>
    <d v="2024-12-20T17:54:00"/>
    <x v="1"/>
    <x v="0"/>
    <x v="0"/>
    <x v="2"/>
    <x v="2"/>
    <n v="4.78"/>
    <s v="Mobile Pay"/>
    <s v="Yes"/>
    <s v="Alex"/>
    <x v="2"/>
    <n v="4"/>
    <s v="Extra Shot"/>
    <x v="0"/>
  </r>
  <r>
    <d v="2024-12-24T15:31:00"/>
    <x v="5"/>
    <x v="3"/>
    <x v="4"/>
    <x v="1"/>
    <x v="2"/>
    <n v="4.72"/>
    <s v="Mobile Pay"/>
    <s v="No"/>
    <s v="Jordan"/>
    <x v="0"/>
    <n v="3"/>
    <s v="Decaf"/>
    <x v="4"/>
  </r>
  <r>
    <d v="2024-12-15T14:35:00"/>
    <x v="0"/>
    <x v="9"/>
    <x v="0"/>
    <x v="0"/>
    <x v="0"/>
    <n v="3.35"/>
    <s v="Mobile Pay"/>
    <s v="No"/>
    <s v="Jamie"/>
    <x v="1"/>
    <n v="10"/>
    <s v="Extra Shot"/>
    <x v="1"/>
  </r>
  <r>
    <d v="2024-12-16T10:05:00"/>
    <x v="4"/>
    <x v="1"/>
    <x v="3"/>
    <x v="2"/>
    <x v="2"/>
    <n v="3.79"/>
    <s v="Mobile Pay"/>
    <s v="No"/>
    <s v="Taylor"/>
    <x v="1"/>
    <n v="9"/>
    <s v="Almond Milk"/>
    <x v="1"/>
  </r>
  <r>
    <d v="2024-12-24T09:35:00"/>
    <x v="5"/>
    <x v="5"/>
    <x v="2"/>
    <x v="2"/>
    <x v="0"/>
    <n v="3.59"/>
    <s v="Credit Card"/>
    <s v="No"/>
    <s v="Alex"/>
    <x v="1"/>
    <n v="2"/>
    <s v="Double Espresso"/>
    <x v="3"/>
  </r>
  <r>
    <d v="2024-12-16T12:37:00"/>
    <x v="4"/>
    <x v="6"/>
    <x v="3"/>
    <x v="0"/>
    <x v="1"/>
    <n v="6.52"/>
    <s v="Credit Card"/>
    <s v="No"/>
    <s v="Maria"/>
    <x v="1"/>
    <n v="5"/>
    <s v="Extra Shot"/>
    <x v="4"/>
  </r>
  <r>
    <d v="2024-12-22T11:06:00"/>
    <x v="0"/>
    <x v="2"/>
    <x v="1"/>
    <x v="6"/>
    <x v="2"/>
    <n v="5.53"/>
    <s v="Mobile Pay"/>
    <s v="Yes"/>
    <s v="Maria"/>
    <x v="0"/>
    <n v="4"/>
    <s v="Whipped Cream"/>
    <x v="0"/>
  </r>
  <r>
    <d v="2024-12-17T09:30:00"/>
    <x v="5"/>
    <x v="5"/>
    <x v="3"/>
    <x v="0"/>
    <x v="2"/>
    <n v="3.66"/>
    <s v="Mobile Pay"/>
    <s v="No"/>
    <s v="Jordan"/>
    <x v="1"/>
    <n v="5"/>
    <s v="Whipped Cream"/>
    <x v="2"/>
  </r>
  <r>
    <d v="2024-12-21T14:02:00"/>
    <x v="6"/>
    <x v="9"/>
    <x v="4"/>
    <x v="1"/>
    <x v="1"/>
    <n v="3.11"/>
    <s v="Mobile Pay"/>
    <s v="No"/>
    <s v="Jamie"/>
    <x v="1"/>
    <n v="5"/>
    <s v="Oat Milk"/>
    <x v="1"/>
  </r>
  <r>
    <d v="2024-12-22T16:56:00"/>
    <x v="0"/>
    <x v="7"/>
    <x v="0"/>
    <x v="5"/>
    <x v="2"/>
    <n v="3.63"/>
    <s v="Mobile Pay"/>
    <s v="No"/>
    <s v="Jamie"/>
    <x v="2"/>
    <n v="8"/>
    <s v="Double Espresso"/>
    <x v="3"/>
  </r>
  <r>
    <d v="2024-12-21T16:05:00"/>
    <x v="6"/>
    <x v="7"/>
    <x v="1"/>
    <x v="1"/>
    <x v="2"/>
    <n v="3.16"/>
    <s v="Cash"/>
    <s v="No"/>
    <s v="Chris"/>
    <x v="1"/>
    <n v="7"/>
    <s v="No Sugar"/>
    <x v="0"/>
  </r>
  <r>
    <d v="2024-12-24T12:54:00"/>
    <x v="5"/>
    <x v="6"/>
    <x v="0"/>
    <x v="4"/>
    <x v="1"/>
    <n v="4.54"/>
    <s v="Mobile Pay"/>
    <s v="Yes"/>
    <s v="Jamie"/>
    <x v="1"/>
    <n v="3"/>
    <s v="Oat Milk"/>
    <x v="4"/>
  </r>
  <r>
    <d v="2024-12-30T16:33:00"/>
    <x v="4"/>
    <x v="7"/>
    <x v="3"/>
    <x v="5"/>
    <x v="0"/>
    <n v="4.01"/>
    <s v="Cash"/>
    <s v="No"/>
    <s v="Chris"/>
    <x v="0"/>
    <n v="10"/>
    <s v="Extra Shot"/>
    <x v="2"/>
  </r>
  <r>
    <d v="2024-12-29T13:58:00"/>
    <x v="0"/>
    <x v="8"/>
    <x v="1"/>
    <x v="4"/>
    <x v="0"/>
    <n v="4.3899999999999997"/>
    <s v="Cash"/>
    <s v="Yes"/>
    <s v="Chris"/>
    <x v="0"/>
    <n v="8"/>
    <s v="No Sugar"/>
    <x v="2"/>
  </r>
  <r>
    <d v="2024-12-24T11:49:00"/>
    <x v="5"/>
    <x v="2"/>
    <x v="3"/>
    <x v="1"/>
    <x v="0"/>
    <n v="6.21"/>
    <s v="Mobile Pay"/>
    <s v="No"/>
    <s v="Maria"/>
    <x v="0"/>
    <n v="7"/>
    <s v="Oat Milk"/>
    <x v="0"/>
  </r>
  <r>
    <d v="2024-12-23T11:51:00"/>
    <x v="4"/>
    <x v="2"/>
    <x v="0"/>
    <x v="4"/>
    <x v="2"/>
    <n v="3.69"/>
    <s v="Mobile Pay"/>
    <s v="No"/>
    <s v="Jordan"/>
    <x v="2"/>
    <n v="5"/>
    <s v="Double Espresso"/>
    <x v="2"/>
  </r>
  <r>
    <d v="2024-12-17T15:23:00"/>
    <x v="5"/>
    <x v="3"/>
    <x v="1"/>
    <x v="6"/>
    <x v="1"/>
    <n v="5.87"/>
    <s v="Mobile Pay"/>
    <s v="No"/>
    <s v="Taylor"/>
    <x v="1"/>
    <n v="4"/>
    <s v="No Sugar"/>
    <x v="0"/>
  </r>
  <r>
    <d v="2024-12-16T09:24:00"/>
    <x v="4"/>
    <x v="5"/>
    <x v="3"/>
    <x v="6"/>
    <x v="0"/>
    <n v="3.27"/>
    <s v="Cash"/>
    <s v="No"/>
    <s v="Jamie"/>
    <x v="0"/>
    <n v="6"/>
    <s v="Double Espresso"/>
    <x v="0"/>
  </r>
  <r>
    <d v="2024-12-21T12:03:00"/>
    <x v="6"/>
    <x v="6"/>
    <x v="0"/>
    <x v="5"/>
    <x v="1"/>
    <n v="5.38"/>
    <s v="Cash"/>
    <s v="No"/>
    <s v="Jamie"/>
    <x v="1"/>
    <n v="3"/>
    <s v="Extra Shot"/>
    <x v="1"/>
  </r>
  <r>
    <d v="2024-12-16T08:02:00"/>
    <x v="4"/>
    <x v="4"/>
    <x v="2"/>
    <x v="3"/>
    <x v="0"/>
    <n v="5.19"/>
    <s v="Cash"/>
    <s v="Yes"/>
    <s v="Alex"/>
    <x v="0"/>
    <n v="8"/>
    <s v="Extra Shot"/>
    <x v="3"/>
  </r>
  <r>
    <d v="2024-12-29T17:03:00"/>
    <x v="0"/>
    <x v="0"/>
    <x v="2"/>
    <x v="0"/>
    <x v="1"/>
    <n v="6.91"/>
    <s v="Mobile Pay"/>
    <s v="No"/>
    <s v="Chris"/>
    <x v="1"/>
    <n v="5"/>
    <s v="Extra Shot"/>
    <x v="1"/>
  </r>
  <r>
    <d v="2024-12-24T17:48:00"/>
    <x v="5"/>
    <x v="0"/>
    <x v="4"/>
    <x v="4"/>
    <x v="1"/>
    <n v="6.36"/>
    <s v="Credit Card"/>
    <s v="Yes"/>
    <s v="Taylor"/>
    <x v="0"/>
    <n v="7"/>
    <s v="Whipped Cream"/>
    <x v="1"/>
  </r>
  <r>
    <d v="2024-12-17T14:13:00"/>
    <x v="5"/>
    <x v="9"/>
    <x v="3"/>
    <x v="4"/>
    <x v="0"/>
    <n v="6.82"/>
    <s v="Credit Card"/>
    <s v="No"/>
    <s v="Jamie"/>
    <x v="2"/>
    <n v="3"/>
    <s v="Extra Shot"/>
    <x v="4"/>
  </r>
  <r>
    <d v="2024-12-18T15:39:00"/>
    <x v="3"/>
    <x v="3"/>
    <x v="1"/>
    <x v="2"/>
    <x v="0"/>
    <n v="4.12"/>
    <s v="Credit Card"/>
    <s v="Yes"/>
    <s v="Jordan"/>
    <x v="1"/>
    <n v="8"/>
    <s v="Double Espresso"/>
    <x v="0"/>
  </r>
  <r>
    <d v="2024-12-28T15:13:00"/>
    <x v="6"/>
    <x v="3"/>
    <x v="1"/>
    <x v="0"/>
    <x v="0"/>
    <n v="4.63"/>
    <s v="Cash"/>
    <s v="No"/>
    <s v="Maria"/>
    <x v="0"/>
    <n v="8"/>
    <s v="Whipped Cream"/>
    <x v="0"/>
  </r>
  <r>
    <d v="2024-12-27T08:34:00"/>
    <x v="1"/>
    <x v="4"/>
    <x v="4"/>
    <x v="2"/>
    <x v="2"/>
    <n v="4.97"/>
    <s v="Mobile Pay"/>
    <s v="No"/>
    <s v="Chris"/>
    <x v="2"/>
    <n v="9"/>
    <s v="Double Espresso"/>
    <x v="0"/>
  </r>
  <r>
    <d v="2024-12-21T15:38:00"/>
    <x v="6"/>
    <x v="3"/>
    <x v="1"/>
    <x v="3"/>
    <x v="0"/>
    <n v="5.81"/>
    <s v="Mobile Pay"/>
    <s v="No"/>
    <s v="Maria"/>
    <x v="1"/>
    <n v="5"/>
    <s v="Extra Shot"/>
    <x v="2"/>
  </r>
  <r>
    <d v="2024-12-20T12:15:00"/>
    <x v="1"/>
    <x v="6"/>
    <x v="4"/>
    <x v="2"/>
    <x v="1"/>
    <n v="5.4"/>
    <s v="Cash"/>
    <s v="Yes"/>
    <s v="Jordan"/>
    <x v="0"/>
    <n v="5"/>
    <s v="Oat Milk"/>
    <x v="3"/>
  </r>
  <r>
    <d v="2024-12-22T08:24:00"/>
    <x v="0"/>
    <x v="4"/>
    <x v="3"/>
    <x v="3"/>
    <x v="1"/>
    <n v="4.5199999999999996"/>
    <s v="Cash"/>
    <s v="No"/>
    <s v="Jordan"/>
    <x v="1"/>
    <n v="8"/>
    <s v="Almond Milk"/>
    <x v="4"/>
  </r>
  <r>
    <d v="2024-12-19T11:17:00"/>
    <x v="2"/>
    <x v="2"/>
    <x v="4"/>
    <x v="3"/>
    <x v="1"/>
    <n v="3.63"/>
    <s v="Credit Card"/>
    <s v="Yes"/>
    <s v="Alex"/>
    <x v="1"/>
    <n v="7"/>
    <s v="Almond Milk"/>
    <x v="1"/>
  </r>
  <r>
    <d v="2024-12-16T10:05:00"/>
    <x v="4"/>
    <x v="1"/>
    <x v="3"/>
    <x v="5"/>
    <x v="2"/>
    <n v="3.2"/>
    <s v="Credit Card"/>
    <s v="No"/>
    <s v="Jamie"/>
    <x v="2"/>
    <n v="6"/>
    <s v="Extra Shot"/>
    <x v="4"/>
  </r>
  <r>
    <d v="2024-12-19T10:14:00"/>
    <x v="2"/>
    <x v="1"/>
    <x v="0"/>
    <x v="3"/>
    <x v="0"/>
    <n v="5.08"/>
    <s v="Credit Card"/>
    <s v="Yes"/>
    <s v="Taylor"/>
    <x v="2"/>
    <n v="4"/>
    <s v="No Sugar"/>
    <x v="0"/>
  </r>
  <r>
    <d v="2024-12-22T14:57:00"/>
    <x v="0"/>
    <x v="9"/>
    <x v="1"/>
    <x v="2"/>
    <x v="0"/>
    <n v="6.23"/>
    <s v="Credit Card"/>
    <s v="Yes"/>
    <s v="Alex"/>
    <x v="2"/>
    <n v="6"/>
    <s v="Whipped Cream"/>
    <x v="1"/>
  </r>
  <r>
    <d v="2024-12-23T15:35:00"/>
    <x v="4"/>
    <x v="3"/>
    <x v="4"/>
    <x v="5"/>
    <x v="0"/>
    <n v="3.61"/>
    <s v="Credit Card"/>
    <s v="Yes"/>
    <s v="Alex"/>
    <x v="1"/>
    <n v="4"/>
    <s v="Whipped Cream"/>
    <x v="2"/>
  </r>
  <r>
    <d v="2024-12-23T08:32:00"/>
    <x v="4"/>
    <x v="4"/>
    <x v="3"/>
    <x v="0"/>
    <x v="1"/>
    <n v="3.54"/>
    <s v="Credit Card"/>
    <s v="No"/>
    <s v="Maria"/>
    <x v="2"/>
    <n v="5"/>
    <s v="Whipped Cream"/>
    <x v="0"/>
  </r>
  <r>
    <d v="2024-12-28T17:50:00"/>
    <x v="6"/>
    <x v="0"/>
    <x v="4"/>
    <x v="6"/>
    <x v="0"/>
    <n v="4.82"/>
    <s v="Mobile Pay"/>
    <s v="Yes"/>
    <s v="Jordan"/>
    <x v="2"/>
    <n v="4"/>
    <s v="Oat Milk"/>
    <x v="0"/>
  </r>
  <r>
    <d v="2024-12-27T09:24:00"/>
    <x v="1"/>
    <x v="5"/>
    <x v="1"/>
    <x v="0"/>
    <x v="1"/>
    <n v="4.84"/>
    <s v="Cash"/>
    <s v="No"/>
    <s v="Taylor"/>
    <x v="0"/>
    <n v="8"/>
    <s v="Double Espresso"/>
    <x v="4"/>
  </r>
  <r>
    <d v="2024-12-30T16:22:00"/>
    <x v="4"/>
    <x v="7"/>
    <x v="3"/>
    <x v="4"/>
    <x v="2"/>
    <n v="6.35"/>
    <s v="Cash"/>
    <s v="No"/>
    <s v="Taylor"/>
    <x v="1"/>
    <n v="4"/>
    <s v="Double Espresso"/>
    <x v="4"/>
  </r>
  <r>
    <d v="2024-12-17T08:13:00"/>
    <x v="5"/>
    <x v="4"/>
    <x v="2"/>
    <x v="4"/>
    <x v="1"/>
    <n v="6.37"/>
    <s v="Credit Card"/>
    <s v="No"/>
    <s v="Jamie"/>
    <x v="1"/>
    <n v="6"/>
    <s v="No Sugar"/>
    <x v="3"/>
  </r>
  <r>
    <d v="2024-12-20T11:48:00"/>
    <x v="1"/>
    <x v="2"/>
    <x v="2"/>
    <x v="2"/>
    <x v="1"/>
    <n v="6.1"/>
    <s v="Credit Card"/>
    <s v="No"/>
    <s v="Taylor"/>
    <x v="0"/>
    <n v="4"/>
    <s v="Oat Milk"/>
    <x v="2"/>
  </r>
  <r>
    <d v="2024-12-21T10:01:00"/>
    <x v="6"/>
    <x v="1"/>
    <x v="1"/>
    <x v="6"/>
    <x v="1"/>
    <n v="4.95"/>
    <s v="Cash"/>
    <s v="No"/>
    <s v="Chris"/>
    <x v="2"/>
    <n v="9"/>
    <s v="Extra Shot"/>
    <x v="4"/>
  </r>
  <r>
    <d v="2024-12-30T11:09:00"/>
    <x v="4"/>
    <x v="2"/>
    <x v="2"/>
    <x v="3"/>
    <x v="1"/>
    <n v="3.21"/>
    <s v="Cash"/>
    <s v="No"/>
    <s v="Jordan"/>
    <x v="1"/>
    <n v="3"/>
    <s v="Double Espresso"/>
    <x v="2"/>
  </r>
  <r>
    <d v="2024-12-20T16:35:00"/>
    <x v="1"/>
    <x v="7"/>
    <x v="0"/>
    <x v="0"/>
    <x v="1"/>
    <n v="3.27"/>
    <s v="Cash"/>
    <s v="Yes"/>
    <s v="Chris"/>
    <x v="0"/>
    <n v="4"/>
    <s v="Almond Milk"/>
    <x v="3"/>
  </r>
  <r>
    <d v="2024-12-17T16:17:00"/>
    <x v="5"/>
    <x v="7"/>
    <x v="2"/>
    <x v="0"/>
    <x v="2"/>
    <n v="3.87"/>
    <s v="Mobile Pay"/>
    <s v="No"/>
    <s v="Alex"/>
    <x v="1"/>
    <n v="8"/>
    <s v="No Sugar"/>
    <x v="0"/>
  </r>
  <r>
    <d v="2024-12-22T17:20:00"/>
    <x v="0"/>
    <x v="0"/>
    <x v="4"/>
    <x v="3"/>
    <x v="0"/>
    <n v="6.2"/>
    <s v="Mobile Pay"/>
    <s v="Yes"/>
    <s v="Jamie"/>
    <x v="1"/>
    <n v="8"/>
    <s v="Whipped Cream"/>
    <x v="0"/>
  </r>
  <r>
    <d v="2024-12-15T16:46:00"/>
    <x v="0"/>
    <x v="7"/>
    <x v="3"/>
    <x v="4"/>
    <x v="0"/>
    <n v="6.99"/>
    <s v="Credit Card"/>
    <s v="No"/>
    <s v="Chris"/>
    <x v="0"/>
    <n v="9"/>
    <s v="Oat Milk"/>
    <x v="2"/>
  </r>
  <r>
    <d v="2024-12-17T11:05:00"/>
    <x v="5"/>
    <x v="2"/>
    <x v="3"/>
    <x v="6"/>
    <x v="1"/>
    <n v="4.58"/>
    <s v="Credit Card"/>
    <s v="Yes"/>
    <s v="Chris"/>
    <x v="2"/>
    <n v="4"/>
    <s v="Extra Shot"/>
    <x v="4"/>
  </r>
  <r>
    <d v="2024-12-24T14:51:00"/>
    <x v="5"/>
    <x v="9"/>
    <x v="1"/>
    <x v="6"/>
    <x v="2"/>
    <n v="5.27"/>
    <s v="Credit Card"/>
    <s v="Yes"/>
    <s v="Alex"/>
    <x v="2"/>
    <n v="2"/>
    <s v="No Sugar"/>
    <x v="4"/>
  </r>
  <r>
    <d v="2024-12-27T11:29:00"/>
    <x v="1"/>
    <x v="2"/>
    <x v="1"/>
    <x v="5"/>
    <x v="1"/>
    <n v="3.46"/>
    <s v="Mobile Pay"/>
    <s v="No"/>
    <s v="Chris"/>
    <x v="0"/>
    <n v="7"/>
    <s v="Whipped Cream"/>
    <x v="4"/>
  </r>
  <r>
    <d v="2024-12-30T12:36:00"/>
    <x v="4"/>
    <x v="6"/>
    <x v="3"/>
    <x v="4"/>
    <x v="2"/>
    <n v="4.32"/>
    <s v="Mobile Pay"/>
    <s v="No"/>
    <s v="Taylor"/>
    <x v="2"/>
    <n v="10"/>
    <s v="Oat Milk"/>
    <x v="2"/>
  </r>
  <r>
    <d v="2024-12-27T11:14:00"/>
    <x v="1"/>
    <x v="2"/>
    <x v="2"/>
    <x v="6"/>
    <x v="1"/>
    <n v="4.09"/>
    <s v="Mobile Pay"/>
    <s v="No"/>
    <s v="Jamie"/>
    <x v="0"/>
    <n v="8"/>
    <s v="Almond Milk"/>
    <x v="0"/>
  </r>
  <r>
    <d v="2024-12-19T12:06:00"/>
    <x v="2"/>
    <x v="6"/>
    <x v="1"/>
    <x v="4"/>
    <x v="0"/>
    <n v="6.38"/>
    <s v="Credit Card"/>
    <s v="Yes"/>
    <s v="Jamie"/>
    <x v="2"/>
    <n v="3"/>
    <s v="Oat Milk"/>
    <x v="0"/>
  </r>
  <r>
    <d v="2024-12-23T14:47:00"/>
    <x v="4"/>
    <x v="9"/>
    <x v="0"/>
    <x v="6"/>
    <x v="2"/>
    <n v="4.32"/>
    <s v="Credit Card"/>
    <s v="Yes"/>
    <s v="Maria"/>
    <x v="0"/>
    <n v="9"/>
    <s v="Oat Milk"/>
    <x v="3"/>
  </r>
  <r>
    <d v="2024-12-27T08:27:00"/>
    <x v="1"/>
    <x v="4"/>
    <x v="0"/>
    <x v="1"/>
    <x v="1"/>
    <n v="3.62"/>
    <s v="Cash"/>
    <s v="Yes"/>
    <s v="Chris"/>
    <x v="1"/>
    <n v="3"/>
    <s v="No Sugar"/>
    <x v="1"/>
  </r>
  <r>
    <d v="2024-12-22T15:59:00"/>
    <x v="0"/>
    <x v="3"/>
    <x v="0"/>
    <x v="4"/>
    <x v="0"/>
    <n v="4.62"/>
    <s v="Credit Card"/>
    <s v="No"/>
    <s v="Maria"/>
    <x v="0"/>
    <n v="4"/>
    <s v="No Sugar"/>
    <x v="1"/>
  </r>
  <r>
    <d v="2024-12-24T17:24:00"/>
    <x v="5"/>
    <x v="0"/>
    <x v="2"/>
    <x v="0"/>
    <x v="0"/>
    <n v="3.33"/>
    <s v="Mobile Pay"/>
    <s v="Yes"/>
    <s v="Maria"/>
    <x v="0"/>
    <n v="8"/>
    <s v="Decaf"/>
    <x v="3"/>
  </r>
  <r>
    <d v="2024-12-29T10:03:00"/>
    <x v="0"/>
    <x v="1"/>
    <x v="2"/>
    <x v="6"/>
    <x v="0"/>
    <n v="3.13"/>
    <s v="Cash"/>
    <s v="No"/>
    <s v="Jordan"/>
    <x v="0"/>
    <n v="7"/>
    <s v="Oat Milk"/>
    <x v="0"/>
  </r>
  <r>
    <d v="2024-12-16T10:57:00"/>
    <x v="4"/>
    <x v="1"/>
    <x v="4"/>
    <x v="3"/>
    <x v="0"/>
    <n v="3.16"/>
    <s v="Mobile Pay"/>
    <s v="Yes"/>
    <s v="Alex"/>
    <x v="0"/>
    <n v="2"/>
    <s v="Whipped Cream"/>
    <x v="1"/>
  </r>
  <r>
    <d v="2024-12-27T14:52:00"/>
    <x v="1"/>
    <x v="9"/>
    <x v="0"/>
    <x v="0"/>
    <x v="1"/>
    <n v="5.37"/>
    <s v="Mobile Pay"/>
    <s v="Yes"/>
    <s v="Taylor"/>
    <x v="1"/>
    <n v="4"/>
    <s v="Almond Milk"/>
    <x v="4"/>
  </r>
  <r>
    <d v="2024-12-24T12:10:00"/>
    <x v="5"/>
    <x v="6"/>
    <x v="3"/>
    <x v="0"/>
    <x v="1"/>
    <n v="5.43"/>
    <s v="Mobile Pay"/>
    <s v="No"/>
    <s v="Alex"/>
    <x v="1"/>
    <n v="7"/>
    <s v="Oat Milk"/>
    <x v="1"/>
  </r>
  <r>
    <d v="2024-12-26T15:22:00"/>
    <x v="2"/>
    <x v="3"/>
    <x v="3"/>
    <x v="3"/>
    <x v="1"/>
    <n v="5.61"/>
    <s v="Cash"/>
    <s v="No"/>
    <s v="Maria"/>
    <x v="1"/>
    <n v="7"/>
    <s v="Extra Shot"/>
    <x v="1"/>
  </r>
  <r>
    <d v="2024-12-22T10:02:00"/>
    <x v="0"/>
    <x v="1"/>
    <x v="2"/>
    <x v="0"/>
    <x v="2"/>
    <n v="6.5"/>
    <s v="Credit Card"/>
    <s v="Yes"/>
    <s v="Jamie"/>
    <x v="2"/>
    <n v="4"/>
    <s v="Oat Milk"/>
    <x v="3"/>
  </r>
  <r>
    <d v="2024-12-19T13:44:00"/>
    <x v="2"/>
    <x v="8"/>
    <x v="4"/>
    <x v="4"/>
    <x v="0"/>
    <n v="5.87"/>
    <s v="Cash"/>
    <s v="No"/>
    <s v="Alex"/>
    <x v="0"/>
    <n v="10"/>
    <s v="Oat Milk"/>
    <x v="0"/>
  </r>
  <r>
    <d v="2024-12-19T11:57:00"/>
    <x v="2"/>
    <x v="2"/>
    <x v="0"/>
    <x v="5"/>
    <x v="0"/>
    <n v="4.46"/>
    <s v="Cash"/>
    <s v="Yes"/>
    <s v="Chris"/>
    <x v="2"/>
    <n v="2"/>
    <s v="Almond Milk"/>
    <x v="2"/>
  </r>
  <r>
    <d v="2024-12-21T15:29:00"/>
    <x v="6"/>
    <x v="3"/>
    <x v="0"/>
    <x v="1"/>
    <x v="2"/>
    <n v="6.45"/>
    <s v="Cash"/>
    <s v="Yes"/>
    <s v="Chris"/>
    <x v="0"/>
    <n v="8"/>
    <s v="Oat Milk"/>
    <x v="2"/>
  </r>
  <r>
    <d v="2024-12-30T17:55:00"/>
    <x v="4"/>
    <x v="0"/>
    <x v="1"/>
    <x v="0"/>
    <x v="0"/>
    <n v="6.82"/>
    <s v="Cash"/>
    <s v="Yes"/>
    <s v="Jamie"/>
    <x v="1"/>
    <n v="4"/>
    <s v="Almond Milk"/>
    <x v="1"/>
  </r>
  <r>
    <d v="2024-12-18T17:31:00"/>
    <x v="3"/>
    <x v="0"/>
    <x v="4"/>
    <x v="2"/>
    <x v="2"/>
    <n v="3.72"/>
    <s v="Credit Card"/>
    <s v="Yes"/>
    <s v="Jordan"/>
    <x v="1"/>
    <n v="7"/>
    <s v="Whipped Cream"/>
    <x v="0"/>
  </r>
  <r>
    <d v="2024-12-20T08:06:00"/>
    <x v="1"/>
    <x v="4"/>
    <x v="0"/>
    <x v="1"/>
    <x v="2"/>
    <n v="3.81"/>
    <s v="Credit Card"/>
    <s v="No"/>
    <s v="Jordan"/>
    <x v="0"/>
    <n v="10"/>
    <s v="No Sugar"/>
    <x v="0"/>
  </r>
  <r>
    <d v="2024-12-21T16:37:00"/>
    <x v="6"/>
    <x v="7"/>
    <x v="3"/>
    <x v="4"/>
    <x v="0"/>
    <n v="4.74"/>
    <s v="Mobile Pay"/>
    <s v="Yes"/>
    <s v="Jamie"/>
    <x v="0"/>
    <n v="10"/>
    <s v="No Sugar"/>
    <x v="0"/>
  </r>
  <r>
    <d v="2024-12-30T15:02:00"/>
    <x v="4"/>
    <x v="3"/>
    <x v="4"/>
    <x v="3"/>
    <x v="0"/>
    <n v="4.63"/>
    <s v="Mobile Pay"/>
    <s v="Yes"/>
    <s v="Jamie"/>
    <x v="1"/>
    <n v="9"/>
    <s v="Double Espresso"/>
    <x v="0"/>
  </r>
  <r>
    <d v="2024-12-18T13:53:00"/>
    <x v="3"/>
    <x v="8"/>
    <x v="3"/>
    <x v="2"/>
    <x v="1"/>
    <n v="4.0599999999999996"/>
    <s v="Mobile Pay"/>
    <s v="Yes"/>
    <s v="Maria"/>
    <x v="0"/>
    <n v="6"/>
    <s v="Decaf"/>
    <x v="2"/>
  </r>
  <r>
    <d v="2024-12-15T11:02:00"/>
    <x v="0"/>
    <x v="2"/>
    <x v="1"/>
    <x v="1"/>
    <x v="1"/>
    <n v="3.96"/>
    <s v="Credit Card"/>
    <s v="No"/>
    <s v="Alex"/>
    <x v="2"/>
    <n v="6"/>
    <s v="Double Espresso"/>
    <x v="0"/>
  </r>
  <r>
    <d v="2024-12-30T08:32:00"/>
    <x v="4"/>
    <x v="4"/>
    <x v="4"/>
    <x v="1"/>
    <x v="2"/>
    <n v="5.65"/>
    <s v="Cash"/>
    <s v="Yes"/>
    <s v="Taylor"/>
    <x v="0"/>
    <n v="10"/>
    <s v="No Sugar"/>
    <x v="3"/>
  </r>
  <r>
    <d v="2024-12-28T14:35:00"/>
    <x v="6"/>
    <x v="9"/>
    <x v="4"/>
    <x v="2"/>
    <x v="2"/>
    <n v="5.62"/>
    <s v="Credit Card"/>
    <s v="No"/>
    <s v="Alex"/>
    <x v="1"/>
    <n v="5"/>
    <s v="Decaf"/>
    <x v="3"/>
  </r>
  <r>
    <d v="2024-12-16T12:10:00"/>
    <x v="4"/>
    <x v="6"/>
    <x v="4"/>
    <x v="5"/>
    <x v="1"/>
    <n v="4.66"/>
    <s v="Cash"/>
    <s v="Yes"/>
    <s v="Jordan"/>
    <x v="2"/>
    <n v="7"/>
    <s v="Almond Milk"/>
    <x v="2"/>
  </r>
  <r>
    <d v="2024-12-19T16:44:00"/>
    <x v="2"/>
    <x v="7"/>
    <x v="3"/>
    <x v="5"/>
    <x v="0"/>
    <n v="3.3"/>
    <s v="Credit Card"/>
    <s v="Yes"/>
    <s v="Alex"/>
    <x v="2"/>
    <n v="3"/>
    <s v="Whipped Cream"/>
    <x v="2"/>
  </r>
  <r>
    <d v="2024-12-30T09:48:00"/>
    <x v="4"/>
    <x v="5"/>
    <x v="0"/>
    <x v="3"/>
    <x v="0"/>
    <n v="5"/>
    <s v="Mobile Pay"/>
    <s v="No"/>
    <s v="Taylor"/>
    <x v="2"/>
    <n v="9"/>
    <s v="Oat Milk"/>
    <x v="0"/>
  </r>
  <r>
    <d v="2024-12-19T09:22:00"/>
    <x v="2"/>
    <x v="5"/>
    <x v="2"/>
    <x v="3"/>
    <x v="0"/>
    <n v="4.55"/>
    <s v="Credit Card"/>
    <s v="No"/>
    <s v="Jordan"/>
    <x v="2"/>
    <n v="3"/>
    <s v="Almond Milk"/>
    <x v="1"/>
  </r>
  <r>
    <d v="2024-12-17T10:33:00"/>
    <x v="5"/>
    <x v="1"/>
    <x v="3"/>
    <x v="2"/>
    <x v="1"/>
    <n v="6.96"/>
    <s v="Mobile Pay"/>
    <s v="No"/>
    <s v="Alex"/>
    <x v="1"/>
    <n v="8"/>
    <s v="Whipped Cream"/>
    <x v="4"/>
  </r>
  <r>
    <d v="2024-12-16T16:49:00"/>
    <x v="4"/>
    <x v="7"/>
    <x v="0"/>
    <x v="2"/>
    <x v="0"/>
    <n v="3.76"/>
    <s v="Mobile Pay"/>
    <s v="No"/>
    <s v="Taylor"/>
    <x v="0"/>
    <n v="3"/>
    <s v="Oat Milk"/>
    <x v="1"/>
  </r>
  <r>
    <d v="2024-12-28T15:35:00"/>
    <x v="6"/>
    <x v="3"/>
    <x v="0"/>
    <x v="6"/>
    <x v="1"/>
    <n v="5.57"/>
    <s v="Credit Card"/>
    <s v="Yes"/>
    <s v="Alex"/>
    <x v="1"/>
    <n v="5"/>
    <s v="Almond Milk"/>
    <x v="0"/>
  </r>
  <r>
    <d v="2024-12-20T13:41:00"/>
    <x v="1"/>
    <x v="8"/>
    <x v="4"/>
    <x v="6"/>
    <x v="2"/>
    <n v="6.35"/>
    <s v="Cash"/>
    <s v="No"/>
    <s v="Alex"/>
    <x v="2"/>
    <n v="3"/>
    <s v="Double Espresso"/>
    <x v="0"/>
  </r>
  <r>
    <d v="2024-12-23T09:37:00"/>
    <x v="4"/>
    <x v="5"/>
    <x v="1"/>
    <x v="6"/>
    <x v="1"/>
    <n v="5.21"/>
    <s v="Mobile Pay"/>
    <s v="No"/>
    <s v="Alex"/>
    <x v="0"/>
    <n v="2"/>
    <s v="Whipped Cream"/>
    <x v="2"/>
  </r>
  <r>
    <d v="2024-12-18T16:52:00"/>
    <x v="3"/>
    <x v="7"/>
    <x v="0"/>
    <x v="3"/>
    <x v="0"/>
    <n v="6.43"/>
    <s v="Credit Card"/>
    <s v="No"/>
    <s v="Jordan"/>
    <x v="2"/>
    <n v="6"/>
    <s v="Whipped Cream"/>
    <x v="4"/>
  </r>
  <r>
    <d v="2024-12-30T12:21:00"/>
    <x v="4"/>
    <x v="6"/>
    <x v="0"/>
    <x v="0"/>
    <x v="2"/>
    <n v="4.46"/>
    <s v="Cash"/>
    <s v="No"/>
    <s v="Jordan"/>
    <x v="1"/>
    <n v="8"/>
    <s v="Almond Milk"/>
    <x v="3"/>
  </r>
  <r>
    <d v="2024-12-30T13:11:00"/>
    <x v="4"/>
    <x v="8"/>
    <x v="2"/>
    <x v="1"/>
    <x v="0"/>
    <n v="6.73"/>
    <s v="Mobile Pay"/>
    <s v="Yes"/>
    <s v="Chris"/>
    <x v="2"/>
    <n v="3"/>
    <s v="No Sugar"/>
    <x v="2"/>
  </r>
  <r>
    <d v="2024-12-20T09:11:00"/>
    <x v="1"/>
    <x v="5"/>
    <x v="3"/>
    <x v="2"/>
    <x v="2"/>
    <n v="6.2"/>
    <s v="Credit Card"/>
    <s v="Yes"/>
    <s v="Chris"/>
    <x v="1"/>
    <n v="10"/>
    <s v="Whipped Cream"/>
    <x v="0"/>
  </r>
  <r>
    <d v="2024-12-29T09:51:00"/>
    <x v="0"/>
    <x v="5"/>
    <x v="3"/>
    <x v="4"/>
    <x v="2"/>
    <n v="5.18"/>
    <s v="Mobile Pay"/>
    <s v="No"/>
    <s v="Alex"/>
    <x v="1"/>
    <n v="2"/>
    <s v="No Sugar"/>
    <x v="4"/>
  </r>
  <r>
    <d v="2024-12-16T13:17:00"/>
    <x v="4"/>
    <x v="8"/>
    <x v="2"/>
    <x v="2"/>
    <x v="0"/>
    <n v="3.38"/>
    <s v="Mobile Pay"/>
    <s v="Yes"/>
    <s v="Alex"/>
    <x v="1"/>
    <n v="2"/>
    <s v="Decaf"/>
    <x v="2"/>
  </r>
  <r>
    <d v="2024-12-21T09:16:00"/>
    <x v="6"/>
    <x v="5"/>
    <x v="1"/>
    <x v="4"/>
    <x v="2"/>
    <n v="6.58"/>
    <s v="Credit Card"/>
    <s v="Yes"/>
    <s v="Chris"/>
    <x v="2"/>
    <n v="4"/>
    <s v="Oat Milk"/>
    <x v="0"/>
  </r>
  <r>
    <d v="2024-12-26T09:40:00"/>
    <x v="2"/>
    <x v="5"/>
    <x v="2"/>
    <x v="6"/>
    <x v="0"/>
    <n v="5.91"/>
    <s v="Credit Card"/>
    <s v="Yes"/>
    <s v="Jordan"/>
    <x v="0"/>
    <n v="10"/>
    <s v="Extra Shot"/>
    <x v="4"/>
  </r>
  <r>
    <d v="2024-12-15T16:56:00"/>
    <x v="0"/>
    <x v="7"/>
    <x v="4"/>
    <x v="4"/>
    <x v="2"/>
    <n v="6.11"/>
    <s v="Credit Card"/>
    <s v="No"/>
    <s v="Taylor"/>
    <x v="2"/>
    <n v="2"/>
    <s v="Decaf"/>
    <x v="1"/>
  </r>
  <r>
    <d v="2024-12-24T14:12:00"/>
    <x v="5"/>
    <x v="9"/>
    <x v="3"/>
    <x v="3"/>
    <x v="1"/>
    <n v="3.54"/>
    <s v="Mobile Pay"/>
    <s v="No"/>
    <s v="Taylor"/>
    <x v="1"/>
    <n v="6"/>
    <s v="Extra Shot"/>
    <x v="0"/>
  </r>
  <r>
    <d v="2024-12-28T09:45:00"/>
    <x v="6"/>
    <x v="5"/>
    <x v="0"/>
    <x v="3"/>
    <x v="2"/>
    <n v="5.42"/>
    <s v="Credit Card"/>
    <s v="Yes"/>
    <s v="Jamie"/>
    <x v="0"/>
    <n v="5"/>
    <s v="Oat Milk"/>
    <x v="2"/>
  </r>
  <r>
    <d v="2024-12-26T17:11:00"/>
    <x v="2"/>
    <x v="0"/>
    <x v="3"/>
    <x v="0"/>
    <x v="2"/>
    <n v="4"/>
    <s v="Mobile Pay"/>
    <s v="Yes"/>
    <s v="Maria"/>
    <x v="2"/>
    <n v="2"/>
    <s v="Oat Milk"/>
    <x v="3"/>
  </r>
  <r>
    <d v="2024-12-25T10:13:00"/>
    <x v="3"/>
    <x v="1"/>
    <x v="4"/>
    <x v="0"/>
    <x v="2"/>
    <n v="3.01"/>
    <s v="Credit Card"/>
    <s v="Yes"/>
    <s v="Jordan"/>
    <x v="2"/>
    <n v="8"/>
    <s v="Almond Milk"/>
    <x v="2"/>
  </r>
  <r>
    <d v="2024-12-18T10:09:00"/>
    <x v="3"/>
    <x v="1"/>
    <x v="2"/>
    <x v="1"/>
    <x v="1"/>
    <n v="4.3"/>
    <s v="Cash"/>
    <s v="No"/>
    <s v="Jordan"/>
    <x v="0"/>
    <n v="6"/>
    <s v="Decaf"/>
    <x v="1"/>
  </r>
  <r>
    <d v="2024-12-28T10:13:00"/>
    <x v="6"/>
    <x v="1"/>
    <x v="0"/>
    <x v="3"/>
    <x v="0"/>
    <n v="6.48"/>
    <s v="Mobile Pay"/>
    <s v="Yes"/>
    <s v="Jamie"/>
    <x v="1"/>
    <n v="6"/>
    <s v="Decaf"/>
    <x v="3"/>
  </r>
  <r>
    <d v="2024-12-19T14:29:00"/>
    <x v="2"/>
    <x v="9"/>
    <x v="1"/>
    <x v="0"/>
    <x v="0"/>
    <n v="5.99"/>
    <s v="Mobile Pay"/>
    <s v="No"/>
    <s v="Maria"/>
    <x v="1"/>
    <n v="3"/>
    <s v="No Sugar"/>
    <x v="1"/>
  </r>
  <r>
    <d v="2024-12-19T10:27:00"/>
    <x v="2"/>
    <x v="1"/>
    <x v="2"/>
    <x v="6"/>
    <x v="2"/>
    <n v="3.26"/>
    <s v="Cash"/>
    <s v="No"/>
    <s v="Chris"/>
    <x v="0"/>
    <n v="5"/>
    <s v="Decaf"/>
    <x v="1"/>
  </r>
  <r>
    <d v="2024-12-26T12:53:00"/>
    <x v="2"/>
    <x v="6"/>
    <x v="0"/>
    <x v="6"/>
    <x v="1"/>
    <n v="3.64"/>
    <s v="Credit Card"/>
    <s v="No"/>
    <s v="Maria"/>
    <x v="2"/>
    <n v="5"/>
    <s v="Oat Milk"/>
    <x v="4"/>
  </r>
  <r>
    <d v="2024-12-21T16:32:00"/>
    <x v="6"/>
    <x v="7"/>
    <x v="1"/>
    <x v="0"/>
    <x v="1"/>
    <n v="5.88"/>
    <s v="Mobile Pay"/>
    <s v="No"/>
    <s v="Jordan"/>
    <x v="2"/>
    <n v="6"/>
    <s v="Whipped Cream"/>
    <x v="0"/>
  </r>
  <r>
    <d v="2024-12-27T14:01:00"/>
    <x v="1"/>
    <x v="9"/>
    <x v="2"/>
    <x v="4"/>
    <x v="0"/>
    <n v="3.96"/>
    <s v="Cash"/>
    <s v="No"/>
    <s v="Maria"/>
    <x v="0"/>
    <n v="10"/>
    <s v="Whipped Cream"/>
    <x v="0"/>
  </r>
  <r>
    <d v="2024-12-24T16:58:00"/>
    <x v="5"/>
    <x v="7"/>
    <x v="1"/>
    <x v="5"/>
    <x v="1"/>
    <n v="6.91"/>
    <s v="Credit Card"/>
    <s v="Yes"/>
    <s v="Alex"/>
    <x v="1"/>
    <n v="10"/>
    <s v="Decaf"/>
    <x v="0"/>
  </r>
  <r>
    <d v="2024-12-20T15:12:00"/>
    <x v="1"/>
    <x v="3"/>
    <x v="1"/>
    <x v="0"/>
    <x v="2"/>
    <n v="4.2300000000000004"/>
    <s v="Cash"/>
    <s v="No"/>
    <s v="Jordan"/>
    <x v="1"/>
    <n v="5"/>
    <s v="Oat Milk"/>
    <x v="4"/>
  </r>
  <r>
    <d v="2024-12-25T17:36:00"/>
    <x v="3"/>
    <x v="0"/>
    <x v="3"/>
    <x v="3"/>
    <x v="0"/>
    <n v="4.5199999999999996"/>
    <s v="Mobile Pay"/>
    <s v="Yes"/>
    <s v="Maria"/>
    <x v="1"/>
    <n v="2"/>
    <s v="Whipped Cream"/>
    <x v="2"/>
  </r>
  <r>
    <d v="2024-12-20T11:34:00"/>
    <x v="1"/>
    <x v="2"/>
    <x v="4"/>
    <x v="6"/>
    <x v="0"/>
    <n v="4.72"/>
    <s v="Mobile Pay"/>
    <s v="Yes"/>
    <s v="Jordan"/>
    <x v="2"/>
    <n v="3"/>
    <s v="Double Espresso"/>
    <x v="1"/>
  </r>
  <r>
    <d v="2024-12-18T08:13:00"/>
    <x v="3"/>
    <x v="4"/>
    <x v="0"/>
    <x v="6"/>
    <x v="2"/>
    <n v="6.98"/>
    <s v="Credit Card"/>
    <s v="Yes"/>
    <s v="Jordan"/>
    <x v="0"/>
    <n v="9"/>
    <s v="Oat Milk"/>
    <x v="1"/>
  </r>
  <r>
    <d v="2024-12-18T11:13:00"/>
    <x v="3"/>
    <x v="2"/>
    <x v="4"/>
    <x v="0"/>
    <x v="0"/>
    <n v="4.03"/>
    <s v="Mobile Pay"/>
    <s v="No"/>
    <s v="Alex"/>
    <x v="1"/>
    <n v="9"/>
    <s v="Extra Shot"/>
    <x v="3"/>
  </r>
  <r>
    <d v="2024-12-20T11:39:00"/>
    <x v="1"/>
    <x v="2"/>
    <x v="2"/>
    <x v="0"/>
    <x v="1"/>
    <n v="6.16"/>
    <s v="Mobile Pay"/>
    <s v="Yes"/>
    <s v="Alex"/>
    <x v="1"/>
    <n v="6"/>
    <s v="Double Espresso"/>
    <x v="1"/>
  </r>
  <r>
    <d v="2024-12-25T08:59:00"/>
    <x v="3"/>
    <x v="4"/>
    <x v="0"/>
    <x v="1"/>
    <x v="0"/>
    <n v="6.18"/>
    <s v="Cash"/>
    <s v="Yes"/>
    <s v="Alex"/>
    <x v="0"/>
    <n v="5"/>
    <s v="Double Espresso"/>
    <x v="2"/>
  </r>
  <r>
    <d v="2024-12-15T13:59:00"/>
    <x v="0"/>
    <x v="8"/>
    <x v="4"/>
    <x v="1"/>
    <x v="1"/>
    <n v="5.23"/>
    <s v="Credit Card"/>
    <s v="Yes"/>
    <s v="Jordan"/>
    <x v="2"/>
    <n v="2"/>
    <s v="Oat Milk"/>
    <x v="2"/>
  </r>
  <r>
    <d v="2024-12-18T10:14:00"/>
    <x v="3"/>
    <x v="1"/>
    <x v="2"/>
    <x v="5"/>
    <x v="0"/>
    <n v="3.78"/>
    <s v="Credit Card"/>
    <s v="Yes"/>
    <s v="Maria"/>
    <x v="1"/>
    <n v="9"/>
    <s v="Almond Milk"/>
    <x v="4"/>
  </r>
  <r>
    <d v="2024-12-18T10:02:00"/>
    <x v="3"/>
    <x v="1"/>
    <x v="2"/>
    <x v="5"/>
    <x v="2"/>
    <n v="3.82"/>
    <s v="Mobile Pay"/>
    <s v="No"/>
    <s v="Jordan"/>
    <x v="1"/>
    <n v="4"/>
    <s v="Oat Milk"/>
    <x v="3"/>
  </r>
  <r>
    <d v="2024-12-28T10:30:00"/>
    <x v="6"/>
    <x v="1"/>
    <x v="0"/>
    <x v="0"/>
    <x v="0"/>
    <n v="4.5"/>
    <s v="Mobile Pay"/>
    <s v="Yes"/>
    <s v="Jordan"/>
    <x v="1"/>
    <n v="3"/>
    <s v="Almond Milk"/>
    <x v="1"/>
  </r>
  <r>
    <d v="2024-12-18T10:26:00"/>
    <x v="3"/>
    <x v="1"/>
    <x v="2"/>
    <x v="6"/>
    <x v="0"/>
    <n v="5.8"/>
    <s v="Credit Card"/>
    <s v="No"/>
    <s v="Jordan"/>
    <x v="0"/>
    <n v="10"/>
    <s v="Oat Milk"/>
    <x v="0"/>
  </r>
  <r>
    <d v="2024-12-30T17:57:00"/>
    <x v="4"/>
    <x v="0"/>
    <x v="3"/>
    <x v="3"/>
    <x v="1"/>
    <n v="3.63"/>
    <s v="Mobile Pay"/>
    <s v="Yes"/>
    <s v="Jamie"/>
    <x v="1"/>
    <n v="4"/>
    <s v="Double Espresso"/>
    <x v="4"/>
  </r>
  <r>
    <d v="2024-12-19T12:38:00"/>
    <x v="2"/>
    <x v="6"/>
    <x v="1"/>
    <x v="5"/>
    <x v="0"/>
    <n v="3.79"/>
    <s v="Cash"/>
    <s v="No"/>
    <s v="Taylor"/>
    <x v="1"/>
    <n v="3"/>
    <s v="Whipped Cream"/>
    <x v="0"/>
  </r>
  <r>
    <d v="2024-12-16T10:57:00"/>
    <x v="4"/>
    <x v="1"/>
    <x v="2"/>
    <x v="2"/>
    <x v="2"/>
    <n v="5.8"/>
    <s v="Credit Card"/>
    <s v="No"/>
    <s v="Jamie"/>
    <x v="0"/>
    <n v="4"/>
    <s v="Almond Milk"/>
    <x v="0"/>
  </r>
  <r>
    <d v="2024-12-17T11:51:00"/>
    <x v="5"/>
    <x v="2"/>
    <x v="1"/>
    <x v="2"/>
    <x v="0"/>
    <n v="5.03"/>
    <s v="Mobile Pay"/>
    <s v="Yes"/>
    <s v="Maria"/>
    <x v="0"/>
    <n v="10"/>
    <s v="Almond Milk"/>
    <x v="2"/>
  </r>
  <r>
    <d v="2024-12-23T09:16:00"/>
    <x v="4"/>
    <x v="5"/>
    <x v="4"/>
    <x v="3"/>
    <x v="2"/>
    <n v="3.54"/>
    <s v="Credit Card"/>
    <s v="Yes"/>
    <s v="Jamie"/>
    <x v="1"/>
    <n v="5"/>
    <s v="Extra Shot"/>
    <x v="1"/>
  </r>
  <r>
    <d v="2024-12-26T09:33:00"/>
    <x v="2"/>
    <x v="5"/>
    <x v="1"/>
    <x v="4"/>
    <x v="1"/>
    <n v="3.29"/>
    <s v="Mobile Pay"/>
    <s v="Yes"/>
    <s v="Jordan"/>
    <x v="1"/>
    <n v="9"/>
    <s v="Extra Shot"/>
    <x v="2"/>
  </r>
  <r>
    <d v="2024-12-30T13:01:00"/>
    <x v="4"/>
    <x v="8"/>
    <x v="2"/>
    <x v="1"/>
    <x v="0"/>
    <n v="6.12"/>
    <s v="Mobile Pay"/>
    <s v="Yes"/>
    <s v="Jordan"/>
    <x v="2"/>
    <n v="3"/>
    <s v="No Sugar"/>
    <x v="1"/>
  </r>
  <r>
    <d v="2024-12-27T17:05:00"/>
    <x v="1"/>
    <x v="0"/>
    <x v="2"/>
    <x v="5"/>
    <x v="0"/>
    <n v="4.92"/>
    <s v="Credit Card"/>
    <s v="No"/>
    <s v="Taylor"/>
    <x v="0"/>
    <n v="7"/>
    <s v="Almond Milk"/>
    <x v="0"/>
  </r>
  <r>
    <d v="2024-12-15T10:22:00"/>
    <x v="0"/>
    <x v="1"/>
    <x v="4"/>
    <x v="6"/>
    <x v="2"/>
    <n v="3.46"/>
    <s v="Mobile Pay"/>
    <s v="No"/>
    <s v="Chris"/>
    <x v="1"/>
    <n v="4"/>
    <s v="Almond Milk"/>
    <x v="0"/>
  </r>
  <r>
    <d v="2024-12-28T17:42:00"/>
    <x v="6"/>
    <x v="0"/>
    <x v="3"/>
    <x v="4"/>
    <x v="1"/>
    <n v="4.1500000000000004"/>
    <s v="Mobile Pay"/>
    <s v="Yes"/>
    <s v="Maria"/>
    <x v="2"/>
    <n v="6"/>
    <s v="Double Espresso"/>
    <x v="0"/>
  </r>
  <r>
    <d v="2024-12-27T13:24:00"/>
    <x v="1"/>
    <x v="8"/>
    <x v="0"/>
    <x v="0"/>
    <x v="2"/>
    <n v="4.74"/>
    <s v="Credit Card"/>
    <s v="Yes"/>
    <s v="Taylor"/>
    <x v="2"/>
    <n v="2"/>
    <s v="Oat Milk"/>
    <x v="2"/>
  </r>
  <r>
    <d v="2024-12-29T14:22:00"/>
    <x v="0"/>
    <x v="9"/>
    <x v="4"/>
    <x v="0"/>
    <x v="1"/>
    <n v="5.9"/>
    <s v="Cash"/>
    <s v="Yes"/>
    <s v="Jamie"/>
    <x v="1"/>
    <n v="3"/>
    <s v="Extra Shot"/>
    <x v="4"/>
  </r>
  <r>
    <d v="2024-12-17T12:32:00"/>
    <x v="5"/>
    <x v="6"/>
    <x v="1"/>
    <x v="3"/>
    <x v="1"/>
    <n v="5.65"/>
    <s v="Cash"/>
    <s v="No"/>
    <s v="Maria"/>
    <x v="0"/>
    <n v="8"/>
    <s v="Oat Milk"/>
    <x v="3"/>
  </r>
  <r>
    <d v="2024-12-23T08:40:00"/>
    <x v="4"/>
    <x v="4"/>
    <x v="0"/>
    <x v="0"/>
    <x v="1"/>
    <n v="3.83"/>
    <s v="Cash"/>
    <s v="No"/>
    <s v="Taylor"/>
    <x v="1"/>
    <n v="2"/>
    <s v="Whipped Cream"/>
    <x v="0"/>
  </r>
  <r>
    <d v="2024-12-27T16:11:00"/>
    <x v="1"/>
    <x v="7"/>
    <x v="1"/>
    <x v="0"/>
    <x v="0"/>
    <n v="4.07"/>
    <s v="Credit Card"/>
    <s v="Yes"/>
    <s v="Jamie"/>
    <x v="1"/>
    <n v="10"/>
    <s v="Almond Milk"/>
    <x v="0"/>
  </r>
  <r>
    <d v="2024-12-29T08:16:00"/>
    <x v="0"/>
    <x v="4"/>
    <x v="4"/>
    <x v="1"/>
    <x v="2"/>
    <n v="3.71"/>
    <s v="Cash"/>
    <s v="No"/>
    <s v="Maria"/>
    <x v="0"/>
    <n v="5"/>
    <s v="Decaf"/>
    <x v="1"/>
  </r>
  <r>
    <d v="2024-12-23T09:25:00"/>
    <x v="4"/>
    <x v="5"/>
    <x v="4"/>
    <x v="2"/>
    <x v="0"/>
    <n v="5.69"/>
    <s v="Credit Card"/>
    <s v="No"/>
    <s v="Taylor"/>
    <x v="0"/>
    <n v="6"/>
    <s v="Oat Milk"/>
    <x v="1"/>
  </r>
  <r>
    <d v="2024-12-23T12:26:00"/>
    <x v="4"/>
    <x v="6"/>
    <x v="4"/>
    <x v="2"/>
    <x v="0"/>
    <n v="3.97"/>
    <s v="Cash"/>
    <s v="Yes"/>
    <s v="Chris"/>
    <x v="0"/>
    <n v="10"/>
    <s v="Decaf"/>
    <x v="1"/>
  </r>
  <r>
    <d v="2024-12-16T12:05:00"/>
    <x v="4"/>
    <x v="6"/>
    <x v="0"/>
    <x v="1"/>
    <x v="0"/>
    <n v="6.29"/>
    <s v="Cash"/>
    <s v="No"/>
    <s v="Maria"/>
    <x v="1"/>
    <n v="7"/>
    <s v="Whipped Cream"/>
    <x v="2"/>
  </r>
  <r>
    <d v="2024-12-28T08:11:00"/>
    <x v="6"/>
    <x v="4"/>
    <x v="0"/>
    <x v="1"/>
    <x v="0"/>
    <n v="5.88"/>
    <s v="Cash"/>
    <s v="No"/>
    <s v="Taylor"/>
    <x v="0"/>
    <n v="4"/>
    <s v="No Sugar"/>
    <x v="1"/>
  </r>
  <r>
    <d v="2024-12-30T08:42:00"/>
    <x v="4"/>
    <x v="4"/>
    <x v="2"/>
    <x v="6"/>
    <x v="1"/>
    <n v="4.2300000000000004"/>
    <s v="Cash"/>
    <s v="No"/>
    <s v="Taylor"/>
    <x v="0"/>
    <n v="10"/>
    <s v="Double Espresso"/>
    <x v="3"/>
  </r>
  <r>
    <d v="2024-12-27T09:23:00"/>
    <x v="1"/>
    <x v="5"/>
    <x v="1"/>
    <x v="4"/>
    <x v="2"/>
    <n v="5"/>
    <s v="Credit Card"/>
    <s v="No"/>
    <s v="Chris"/>
    <x v="0"/>
    <n v="4"/>
    <s v="Decaf"/>
    <x v="0"/>
  </r>
  <r>
    <d v="2024-12-28T08:43:00"/>
    <x v="6"/>
    <x v="4"/>
    <x v="4"/>
    <x v="0"/>
    <x v="1"/>
    <n v="5.75"/>
    <s v="Credit Card"/>
    <s v="No"/>
    <s v="Maria"/>
    <x v="2"/>
    <n v="5"/>
    <s v="Extra Shot"/>
    <x v="2"/>
  </r>
  <r>
    <d v="2024-12-18T16:16:00"/>
    <x v="3"/>
    <x v="7"/>
    <x v="3"/>
    <x v="3"/>
    <x v="2"/>
    <n v="3.49"/>
    <s v="Mobile Pay"/>
    <s v="Yes"/>
    <s v="Maria"/>
    <x v="2"/>
    <n v="3"/>
    <s v="Almond Milk"/>
    <x v="0"/>
  </r>
  <r>
    <d v="2024-12-22T15:46:00"/>
    <x v="0"/>
    <x v="3"/>
    <x v="2"/>
    <x v="4"/>
    <x v="0"/>
    <n v="5.43"/>
    <s v="Credit Card"/>
    <s v="Yes"/>
    <s v="Taylor"/>
    <x v="2"/>
    <n v="5"/>
    <s v="Decaf"/>
    <x v="1"/>
  </r>
  <r>
    <d v="2024-12-17T13:14:00"/>
    <x v="5"/>
    <x v="8"/>
    <x v="2"/>
    <x v="6"/>
    <x v="0"/>
    <n v="5.89"/>
    <s v="Credit Card"/>
    <s v="No"/>
    <s v="Chris"/>
    <x v="1"/>
    <n v="3"/>
    <s v="Decaf"/>
    <x v="0"/>
  </r>
  <r>
    <d v="2024-12-28T16:46:00"/>
    <x v="6"/>
    <x v="7"/>
    <x v="3"/>
    <x v="0"/>
    <x v="0"/>
    <n v="6.65"/>
    <s v="Credit Card"/>
    <s v="Yes"/>
    <s v="Alex"/>
    <x v="0"/>
    <n v="3"/>
    <s v="No Sugar"/>
    <x v="4"/>
  </r>
  <r>
    <d v="2024-12-16T10:53:00"/>
    <x v="4"/>
    <x v="1"/>
    <x v="3"/>
    <x v="4"/>
    <x v="0"/>
    <n v="3.98"/>
    <s v="Cash"/>
    <s v="No"/>
    <s v="Jamie"/>
    <x v="0"/>
    <n v="9"/>
    <s v="No Sugar"/>
    <x v="2"/>
  </r>
  <r>
    <d v="2024-12-28T17:07:00"/>
    <x v="6"/>
    <x v="0"/>
    <x v="0"/>
    <x v="0"/>
    <x v="2"/>
    <n v="5.72"/>
    <s v="Cash"/>
    <s v="No"/>
    <s v="Taylor"/>
    <x v="1"/>
    <n v="4"/>
    <s v="Almond Milk"/>
    <x v="3"/>
  </r>
  <r>
    <d v="2024-12-19T09:51:00"/>
    <x v="2"/>
    <x v="5"/>
    <x v="2"/>
    <x v="1"/>
    <x v="2"/>
    <n v="5.56"/>
    <s v="Mobile Pay"/>
    <s v="No"/>
    <s v="Alex"/>
    <x v="0"/>
    <n v="6"/>
    <s v="Extra Shot"/>
    <x v="1"/>
  </r>
  <r>
    <d v="2024-12-21T15:21:00"/>
    <x v="6"/>
    <x v="3"/>
    <x v="2"/>
    <x v="4"/>
    <x v="0"/>
    <n v="6.03"/>
    <s v="Cash"/>
    <s v="Yes"/>
    <s v="Maria"/>
    <x v="0"/>
    <n v="4"/>
    <s v="Extra Shot"/>
    <x v="0"/>
  </r>
  <r>
    <d v="2024-12-24T10:04:00"/>
    <x v="5"/>
    <x v="1"/>
    <x v="1"/>
    <x v="6"/>
    <x v="1"/>
    <n v="4.34"/>
    <s v="Cash"/>
    <s v="Yes"/>
    <s v="Alex"/>
    <x v="1"/>
    <n v="2"/>
    <s v="Oat Milk"/>
    <x v="2"/>
  </r>
  <r>
    <d v="2024-12-17T16:26:00"/>
    <x v="5"/>
    <x v="7"/>
    <x v="2"/>
    <x v="1"/>
    <x v="1"/>
    <n v="5.52"/>
    <s v="Cash"/>
    <s v="Yes"/>
    <s v="Jamie"/>
    <x v="1"/>
    <n v="8"/>
    <s v="Decaf"/>
    <x v="3"/>
  </r>
  <r>
    <d v="2024-12-23T09:07:00"/>
    <x v="4"/>
    <x v="5"/>
    <x v="1"/>
    <x v="6"/>
    <x v="0"/>
    <n v="6.76"/>
    <s v="Credit Card"/>
    <s v="Yes"/>
    <s v="Taylor"/>
    <x v="2"/>
    <n v="7"/>
    <s v="Decaf"/>
    <x v="4"/>
  </r>
  <r>
    <d v="2024-12-29T09:52:00"/>
    <x v="0"/>
    <x v="5"/>
    <x v="2"/>
    <x v="6"/>
    <x v="0"/>
    <n v="5.74"/>
    <s v="Credit Card"/>
    <s v="No"/>
    <s v="Jordan"/>
    <x v="2"/>
    <n v="3"/>
    <s v="Extra Shot"/>
    <x v="1"/>
  </r>
  <r>
    <d v="2024-12-19T13:22:00"/>
    <x v="2"/>
    <x v="8"/>
    <x v="2"/>
    <x v="1"/>
    <x v="1"/>
    <n v="5.04"/>
    <s v="Credit Card"/>
    <s v="No"/>
    <s v="Taylor"/>
    <x v="2"/>
    <n v="9"/>
    <s v="Oat Milk"/>
    <x v="4"/>
  </r>
  <r>
    <d v="2024-12-21T16:41:00"/>
    <x v="6"/>
    <x v="7"/>
    <x v="1"/>
    <x v="4"/>
    <x v="0"/>
    <n v="6.94"/>
    <s v="Cash"/>
    <s v="No"/>
    <s v="Jordan"/>
    <x v="2"/>
    <n v="3"/>
    <s v="Extra Shot"/>
    <x v="2"/>
  </r>
  <r>
    <d v="2024-12-29T08:50:00"/>
    <x v="0"/>
    <x v="4"/>
    <x v="3"/>
    <x v="6"/>
    <x v="0"/>
    <n v="4.37"/>
    <s v="Credit Card"/>
    <s v="No"/>
    <s v="Jordan"/>
    <x v="0"/>
    <n v="10"/>
    <s v="Extra Shot"/>
    <x v="4"/>
  </r>
  <r>
    <d v="2024-12-15T11:41:00"/>
    <x v="0"/>
    <x v="2"/>
    <x v="4"/>
    <x v="4"/>
    <x v="2"/>
    <n v="3.5"/>
    <s v="Credit Card"/>
    <s v="No"/>
    <s v="Jamie"/>
    <x v="0"/>
    <n v="2"/>
    <s v="Double Espresso"/>
    <x v="3"/>
  </r>
  <r>
    <d v="2024-12-23T17:37:00"/>
    <x v="4"/>
    <x v="0"/>
    <x v="2"/>
    <x v="1"/>
    <x v="1"/>
    <n v="4.1399999999999997"/>
    <s v="Credit Card"/>
    <s v="Yes"/>
    <s v="Jordan"/>
    <x v="1"/>
    <n v="6"/>
    <s v="Double Espresso"/>
    <x v="1"/>
  </r>
  <r>
    <d v="2024-12-21T17:45:00"/>
    <x v="6"/>
    <x v="0"/>
    <x v="3"/>
    <x v="4"/>
    <x v="2"/>
    <n v="4.68"/>
    <s v="Mobile Pay"/>
    <s v="No"/>
    <s v="Jordan"/>
    <x v="1"/>
    <n v="10"/>
    <s v="Oat Milk"/>
    <x v="0"/>
  </r>
  <r>
    <d v="2024-12-27T15:05:00"/>
    <x v="1"/>
    <x v="3"/>
    <x v="3"/>
    <x v="3"/>
    <x v="0"/>
    <n v="5.14"/>
    <s v="Cash"/>
    <s v="No"/>
    <s v="Jordan"/>
    <x v="0"/>
    <n v="5"/>
    <s v="Extra Shot"/>
    <x v="2"/>
  </r>
  <r>
    <d v="2024-12-24T12:01:00"/>
    <x v="5"/>
    <x v="6"/>
    <x v="3"/>
    <x v="3"/>
    <x v="2"/>
    <n v="5.48"/>
    <s v="Credit Card"/>
    <s v="Yes"/>
    <s v="Maria"/>
    <x v="2"/>
    <n v="4"/>
    <s v="Whipped Cream"/>
    <x v="1"/>
  </r>
  <r>
    <d v="2024-12-19T10:49:00"/>
    <x v="2"/>
    <x v="1"/>
    <x v="0"/>
    <x v="6"/>
    <x v="2"/>
    <n v="5.24"/>
    <s v="Credit Card"/>
    <s v="No"/>
    <s v="Taylor"/>
    <x v="0"/>
    <n v="2"/>
    <s v="Double Espresso"/>
    <x v="4"/>
  </r>
  <r>
    <d v="2024-12-17T09:29:00"/>
    <x v="5"/>
    <x v="5"/>
    <x v="0"/>
    <x v="0"/>
    <x v="2"/>
    <n v="4.7699999999999996"/>
    <s v="Mobile Pay"/>
    <s v="Yes"/>
    <s v="Chris"/>
    <x v="0"/>
    <n v="5"/>
    <s v="Double Espresso"/>
    <x v="0"/>
  </r>
  <r>
    <d v="2024-12-18T17:58:00"/>
    <x v="3"/>
    <x v="0"/>
    <x v="4"/>
    <x v="5"/>
    <x v="0"/>
    <n v="6.59"/>
    <s v="Mobile Pay"/>
    <s v="Yes"/>
    <s v="Jordan"/>
    <x v="0"/>
    <n v="2"/>
    <s v="Whipped Cream"/>
    <x v="2"/>
  </r>
  <r>
    <d v="2024-12-28T13:26:00"/>
    <x v="6"/>
    <x v="8"/>
    <x v="2"/>
    <x v="2"/>
    <x v="2"/>
    <n v="5.27"/>
    <s v="Cash"/>
    <s v="No"/>
    <s v="Alex"/>
    <x v="0"/>
    <n v="4"/>
    <s v="Decaf"/>
    <x v="0"/>
  </r>
  <r>
    <d v="2024-12-27T16:43:00"/>
    <x v="1"/>
    <x v="7"/>
    <x v="1"/>
    <x v="6"/>
    <x v="2"/>
    <n v="4.0599999999999996"/>
    <s v="Mobile Pay"/>
    <s v="No"/>
    <s v="Taylor"/>
    <x v="1"/>
    <n v="7"/>
    <s v="Decaf"/>
    <x v="3"/>
  </r>
  <r>
    <d v="2024-12-29T11:00:00"/>
    <x v="0"/>
    <x v="2"/>
    <x v="3"/>
    <x v="6"/>
    <x v="1"/>
    <n v="3.39"/>
    <s v="Mobile Pay"/>
    <s v="Yes"/>
    <s v="Maria"/>
    <x v="0"/>
    <n v="7"/>
    <s v="Double Espresso"/>
    <x v="2"/>
  </r>
  <r>
    <d v="2024-12-30T09:16:00"/>
    <x v="4"/>
    <x v="5"/>
    <x v="1"/>
    <x v="1"/>
    <x v="1"/>
    <n v="4.59"/>
    <s v="Credit Card"/>
    <s v="Yes"/>
    <s v="Taylor"/>
    <x v="1"/>
    <n v="10"/>
    <s v="No Sugar"/>
    <x v="3"/>
  </r>
  <r>
    <d v="2024-12-28T10:30:00"/>
    <x v="6"/>
    <x v="1"/>
    <x v="1"/>
    <x v="0"/>
    <x v="0"/>
    <n v="5.67"/>
    <s v="Mobile Pay"/>
    <s v="No"/>
    <s v="Taylor"/>
    <x v="1"/>
    <n v="8"/>
    <s v="Almond Milk"/>
    <x v="3"/>
  </r>
  <r>
    <d v="2024-12-16T14:32:00"/>
    <x v="4"/>
    <x v="9"/>
    <x v="1"/>
    <x v="0"/>
    <x v="0"/>
    <n v="5.67"/>
    <s v="Mobile Pay"/>
    <s v="No"/>
    <s v="Alex"/>
    <x v="2"/>
    <n v="3"/>
    <s v="Decaf"/>
    <x v="0"/>
  </r>
  <r>
    <d v="2024-12-15T12:05:00"/>
    <x v="0"/>
    <x v="6"/>
    <x v="4"/>
    <x v="5"/>
    <x v="2"/>
    <n v="3.29"/>
    <s v="Mobile Pay"/>
    <s v="No"/>
    <s v="Alex"/>
    <x v="1"/>
    <n v="8"/>
    <s v="Whipped Cream"/>
    <x v="1"/>
  </r>
  <r>
    <d v="2024-12-28T16:12:00"/>
    <x v="6"/>
    <x v="7"/>
    <x v="3"/>
    <x v="6"/>
    <x v="2"/>
    <n v="4.6399999999999997"/>
    <s v="Credit Card"/>
    <s v="Yes"/>
    <s v="Jordan"/>
    <x v="1"/>
    <n v="5"/>
    <s v="Oat Milk"/>
    <x v="2"/>
  </r>
  <r>
    <d v="2024-12-19T15:28:00"/>
    <x v="2"/>
    <x v="3"/>
    <x v="0"/>
    <x v="4"/>
    <x v="1"/>
    <n v="4.5599999999999996"/>
    <s v="Credit Card"/>
    <s v="No"/>
    <s v="Maria"/>
    <x v="0"/>
    <n v="8"/>
    <s v="Whipped Cream"/>
    <x v="4"/>
  </r>
  <r>
    <d v="2024-12-25T17:08:00"/>
    <x v="3"/>
    <x v="0"/>
    <x v="4"/>
    <x v="0"/>
    <x v="2"/>
    <n v="6.19"/>
    <s v="Mobile Pay"/>
    <s v="No"/>
    <s v="Jordan"/>
    <x v="0"/>
    <n v="9"/>
    <s v="Decaf"/>
    <x v="3"/>
  </r>
  <r>
    <d v="2024-12-30T17:44:00"/>
    <x v="4"/>
    <x v="0"/>
    <x v="3"/>
    <x v="0"/>
    <x v="1"/>
    <n v="3.09"/>
    <s v="Mobile Pay"/>
    <s v="No"/>
    <s v="Alex"/>
    <x v="2"/>
    <n v="5"/>
    <s v="Extra Shot"/>
    <x v="4"/>
  </r>
  <r>
    <d v="2024-12-18T10:59:00"/>
    <x v="3"/>
    <x v="1"/>
    <x v="4"/>
    <x v="3"/>
    <x v="2"/>
    <n v="6.72"/>
    <s v="Credit Card"/>
    <s v="No"/>
    <s v="Jamie"/>
    <x v="2"/>
    <n v="9"/>
    <s v="Double Espresso"/>
    <x v="3"/>
  </r>
  <r>
    <d v="2024-12-22T11:54:00"/>
    <x v="0"/>
    <x v="2"/>
    <x v="1"/>
    <x v="5"/>
    <x v="0"/>
    <n v="3.31"/>
    <s v="Credit Card"/>
    <s v="Yes"/>
    <s v="Jamie"/>
    <x v="2"/>
    <n v="5"/>
    <s v="Whipped Cream"/>
    <x v="4"/>
  </r>
  <r>
    <d v="2024-12-18T16:42:00"/>
    <x v="3"/>
    <x v="7"/>
    <x v="4"/>
    <x v="2"/>
    <x v="1"/>
    <n v="4.9800000000000004"/>
    <s v="Mobile Pay"/>
    <s v="No"/>
    <s v="Jamie"/>
    <x v="2"/>
    <n v="5"/>
    <s v="Extra Shot"/>
    <x v="4"/>
  </r>
  <r>
    <d v="2024-12-16T16:18:00"/>
    <x v="4"/>
    <x v="7"/>
    <x v="4"/>
    <x v="3"/>
    <x v="2"/>
    <n v="3.2"/>
    <s v="Credit Card"/>
    <s v="No"/>
    <s v="Alex"/>
    <x v="2"/>
    <n v="8"/>
    <s v="No Sugar"/>
    <x v="0"/>
  </r>
  <r>
    <d v="2024-12-15T09:27:00"/>
    <x v="0"/>
    <x v="5"/>
    <x v="4"/>
    <x v="3"/>
    <x v="0"/>
    <n v="3.95"/>
    <s v="Credit Card"/>
    <s v="No"/>
    <s v="Alex"/>
    <x v="1"/>
    <n v="9"/>
    <s v="Double Espresso"/>
    <x v="3"/>
  </r>
  <r>
    <d v="2024-12-29T15:47:00"/>
    <x v="0"/>
    <x v="3"/>
    <x v="0"/>
    <x v="5"/>
    <x v="2"/>
    <n v="3.68"/>
    <s v="Credit Card"/>
    <s v="Yes"/>
    <s v="Alex"/>
    <x v="2"/>
    <n v="3"/>
    <s v="Decaf"/>
    <x v="0"/>
  </r>
  <r>
    <d v="2024-12-23T10:06:00"/>
    <x v="4"/>
    <x v="1"/>
    <x v="1"/>
    <x v="3"/>
    <x v="2"/>
    <n v="6.72"/>
    <s v="Cash"/>
    <s v="Yes"/>
    <s v="Taylor"/>
    <x v="0"/>
    <n v="7"/>
    <s v="Oat Milk"/>
    <x v="4"/>
  </r>
  <r>
    <d v="2024-12-27T17:28:00"/>
    <x v="1"/>
    <x v="0"/>
    <x v="1"/>
    <x v="1"/>
    <x v="1"/>
    <n v="6.47"/>
    <s v="Credit Card"/>
    <s v="Yes"/>
    <s v="Alex"/>
    <x v="0"/>
    <n v="4"/>
    <s v="Double Espresso"/>
    <x v="2"/>
  </r>
  <r>
    <d v="2024-12-21T13:14:00"/>
    <x v="6"/>
    <x v="8"/>
    <x v="3"/>
    <x v="1"/>
    <x v="1"/>
    <n v="6.84"/>
    <s v="Credit Card"/>
    <s v="No"/>
    <s v="Jordan"/>
    <x v="0"/>
    <n v="10"/>
    <s v="Oat Milk"/>
    <x v="4"/>
  </r>
  <r>
    <d v="2024-12-21T09:29:00"/>
    <x v="6"/>
    <x v="5"/>
    <x v="0"/>
    <x v="5"/>
    <x v="0"/>
    <n v="4.6100000000000003"/>
    <s v="Cash"/>
    <s v="Yes"/>
    <s v="Jamie"/>
    <x v="0"/>
    <n v="4"/>
    <s v="Whipped Cream"/>
    <x v="3"/>
  </r>
  <r>
    <d v="2024-12-20T08:24:00"/>
    <x v="1"/>
    <x v="4"/>
    <x v="3"/>
    <x v="2"/>
    <x v="0"/>
    <n v="5.64"/>
    <s v="Credit Card"/>
    <s v="Yes"/>
    <s v="Maria"/>
    <x v="0"/>
    <n v="7"/>
    <s v="No Sugar"/>
    <x v="1"/>
  </r>
  <r>
    <d v="2024-12-16T14:43:00"/>
    <x v="4"/>
    <x v="9"/>
    <x v="4"/>
    <x v="0"/>
    <x v="1"/>
    <n v="5.16"/>
    <s v="Cash"/>
    <s v="Yes"/>
    <s v="Jordan"/>
    <x v="1"/>
    <n v="8"/>
    <s v="Double Espresso"/>
    <x v="1"/>
  </r>
  <r>
    <d v="2024-12-26T16:41:00"/>
    <x v="2"/>
    <x v="7"/>
    <x v="1"/>
    <x v="0"/>
    <x v="2"/>
    <n v="3.55"/>
    <s v="Mobile Pay"/>
    <s v="No"/>
    <s v="Jamie"/>
    <x v="0"/>
    <n v="2"/>
    <s v="Double Espresso"/>
    <x v="0"/>
  </r>
  <r>
    <d v="2024-12-23T12:15:00"/>
    <x v="4"/>
    <x v="6"/>
    <x v="0"/>
    <x v="4"/>
    <x v="2"/>
    <n v="5.17"/>
    <s v="Mobile Pay"/>
    <s v="Yes"/>
    <s v="Maria"/>
    <x v="2"/>
    <n v="2"/>
    <s v="Whipped Cream"/>
    <x v="2"/>
  </r>
  <r>
    <d v="2024-12-27T17:44:00"/>
    <x v="1"/>
    <x v="0"/>
    <x v="1"/>
    <x v="5"/>
    <x v="2"/>
    <n v="4.7300000000000004"/>
    <s v="Mobile Pay"/>
    <s v="No"/>
    <s v="Taylor"/>
    <x v="1"/>
    <n v="4"/>
    <s v="No Sugar"/>
    <x v="0"/>
  </r>
  <r>
    <d v="2024-12-20T17:32:00"/>
    <x v="1"/>
    <x v="0"/>
    <x v="3"/>
    <x v="5"/>
    <x v="0"/>
    <n v="5.59"/>
    <s v="Cash"/>
    <s v="No"/>
    <s v="Jamie"/>
    <x v="0"/>
    <n v="10"/>
    <s v="Double Espresso"/>
    <x v="4"/>
  </r>
  <r>
    <d v="2024-12-30T08:44:00"/>
    <x v="4"/>
    <x v="4"/>
    <x v="0"/>
    <x v="0"/>
    <x v="1"/>
    <n v="6.69"/>
    <s v="Credit Card"/>
    <s v="No"/>
    <s v="Jamie"/>
    <x v="1"/>
    <n v="9"/>
    <s v="Extra Shot"/>
    <x v="0"/>
  </r>
  <r>
    <d v="2024-12-27T10:01:00"/>
    <x v="1"/>
    <x v="1"/>
    <x v="3"/>
    <x v="6"/>
    <x v="1"/>
    <n v="4.5199999999999996"/>
    <s v="Credit Card"/>
    <s v="Yes"/>
    <s v="Jordan"/>
    <x v="0"/>
    <n v="9"/>
    <s v="Decaf"/>
    <x v="0"/>
  </r>
  <r>
    <d v="2024-12-23T14:34:00"/>
    <x v="4"/>
    <x v="9"/>
    <x v="1"/>
    <x v="1"/>
    <x v="2"/>
    <n v="5.3"/>
    <s v="Cash"/>
    <s v="No"/>
    <s v="Jordan"/>
    <x v="2"/>
    <n v="4"/>
    <s v="No Sugar"/>
    <x v="0"/>
  </r>
  <r>
    <d v="2024-12-24T15:47:00"/>
    <x v="5"/>
    <x v="3"/>
    <x v="2"/>
    <x v="1"/>
    <x v="2"/>
    <n v="5.13"/>
    <s v="Mobile Pay"/>
    <s v="Yes"/>
    <s v="Jamie"/>
    <x v="0"/>
    <n v="4"/>
    <s v="Oat Milk"/>
    <x v="1"/>
  </r>
  <r>
    <d v="2024-12-20T12:56:00"/>
    <x v="1"/>
    <x v="6"/>
    <x v="2"/>
    <x v="5"/>
    <x v="1"/>
    <n v="6.02"/>
    <s v="Cash"/>
    <s v="No"/>
    <s v="Jordan"/>
    <x v="0"/>
    <n v="7"/>
    <s v="Oat Milk"/>
    <x v="4"/>
  </r>
  <r>
    <d v="2024-12-24T08:43:00"/>
    <x v="5"/>
    <x v="4"/>
    <x v="2"/>
    <x v="2"/>
    <x v="1"/>
    <n v="6.6"/>
    <s v="Credit Card"/>
    <s v="No"/>
    <s v="Chris"/>
    <x v="1"/>
    <n v="6"/>
    <s v="Extra Shot"/>
    <x v="0"/>
  </r>
  <r>
    <d v="2024-12-21T17:25:00"/>
    <x v="6"/>
    <x v="0"/>
    <x v="1"/>
    <x v="2"/>
    <x v="1"/>
    <n v="6.31"/>
    <s v="Mobile Pay"/>
    <s v="No"/>
    <s v="Maria"/>
    <x v="0"/>
    <n v="5"/>
    <s v="Oat Milk"/>
    <x v="1"/>
  </r>
  <r>
    <d v="2024-12-25T17:54:00"/>
    <x v="3"/>
    <x v="0"/>
    <x v="4"/>
    <x v="1"/>
    <x v="1"/>
    <n v="6.32"/>
    <s v="Credit Card"/>
    <s v="Yes"/>
    <s v="Taylor"/>
    <x v="0"/>
    <n v="3"/>
    <s v="No Sugar"/>
    <x v="4"/>
  </r>
  <r>
    <d v="2024-12-17T09:43:00"/>
    <x v="5"/>
    <x v="5"/>
    <x v="4"/>
    <x v="2"/>
    <x v="2"/>
    <n v="6.05"/>
    <s v="Mobile Pay"/>
    <s v="No"/>
    <s v="Maria"/>
    <x v="1"/>
    <n v="8"/>
    <s v="Extra Shot"/>
    <x v="0"/>
  </r>
  <r>
    <d v="2024-12-17T17:14:00"/>
    <x v="5"/>
    <x v="0"/>
    <x v="1"/>
    <x v="3"/>
    <x v="2"/>
    <n v="5.43"/>
    <s v="Mobile Pay"/>
    <s v="No"/>
    <s v="Alex"/>
    <x v="2"/>
    <n v="10"/>
    <s v="Almond Milk"/>
    <x v="0"/>
  </r>
  <r>
    <d v="2024-12-26T13:23:00"/>
    <x v="2"/>
    <x v="8"/>
    <x v="2"/>
    <x v="5"/>
    <x v="1"/>
    <n v="5.08"/>
    <s v="Cash"/>
    <s v="No"/>
    <s v="Alex"/>
    <x v="0"/>
    <n v="7"/>
    <s v="Whipped Cream"/>
    <x v="4"/>
  </r>
  <r>
    <d v="2024-12-27T12:52:00"/>
    <x v="1"/>
    <x v="6"/>
    <x v="4"/>
    <x v="2"/>
    <x v="0"/>
    <n v="3.78"/>
    <s v="Mobile Pay"/>
    <s v="Yes"/>
    <s v="Jordan"/>
    <x v="0"/>
    <n v="3"/>
    <s v="Whipped Cream"/>
    <x v="3"/>
  </r>
  <r>
    <d v="2024-12-29T17:30:00"/>
    <x v="0"/>
    <x v="0"/>
    <x v="1"/>
    <x v="0"/>
    <x v="0"/>
    <n v="5.09"/>
    <s v="Mobile Pay"/>
    <s v="No"/>
    <s v="Taylor"/>
    <x v="2"/>
    <n v="6"/>
    <s v="Whipped Cream"/>
    <x v="3"/>
  </r>
  <r>
    <d v="2024-12-16T13:13:00"/>
    <x v="4"/>
    <x v="8"/>
    <x v="0"/>
    <x v="3"/>
    <x v="0"/>
    <n v="4.3"/>
    <s v="Cash"/>
    <s v="Yes"/>
    <s v="Chris"/>
    <x v="1"/>
    <n v="5"/>
    <s v="Almond Milk"/>
    <x v="1"/>
  </r>
  <r>
    <d v="2024-12-26T13:39:00"/>
    <x v="2"/>
    <x v="8"/>
    <x v="1"/>
    <x v="1"/>
    <x v="1"/>
    <n v="4.9000000000000004"/>
    <s v="Mobile Pay"/>
    <s v="Yes"/>
    <s v="Maria"/>
    <x v="1"/>
    <n v="9"/>
    <s v="Whipped Cream"/>
    <x v="2"/>
  </r>
  <r>
    <d v="2024-12-15T17:17:00"/>
    <x v="0"/>
    <x v="0"/>
    <x v="1"/>
    <x v="5"/>
    <x v="2"/>
    <n v="6.21"/>
    <s v="Cash"/>
    <s v="Yes"/>
    <s v="Alex"/>
    <x v="1"/>
    <n v="4"/>
    <s v="Decaf"/>
    <x v="4"/>
  </r>
  <r>
    <d v="2024-12-24T09:44:00"/>
    <x v="5"/>
    <x v="5"/>
    <x v="3"/>
    <x v="4"/>
    <x v="1"/>
    <n v="5.25"/>
    <s v="Mobile Pay"/>
    <s v="Yes"/>
    <s v="Jamie"/>
    <x v="2"/>
    <n v="6"/>
    <s v="No Sugar"/>
    <x v="1"/>
  </r>
  <r>
    <d v="2024-12-18T16:33:00"/>
    <x v="3"/>
    <x v="7"/>
    <x v="3"/>
    <x v="1"/>
    <x v="1"/>
    <n v="4.6100000000000003"/>
    <s v="Credit Card"/>
    <s v="No"/>
    <s v="Taylor"/>
    <x v="1"/>
    <n v="8"/>
    <s v="Almond Milk"/>
    <x v="2"/>
  </r>
  <r>
    <d v="2024-12-28T17:32:00"/>
    <x v="6"/>
    <x v="0"/>
    <x v="0"/>
    <x v="1"/>
    <x v="1"/>
    <n v="5.16"/>
    <s v="Cash"/>
    <s v="No"/>
    <s v="Maria"/>
    <x v="2"/>
    <n v="9"/>
    <s v="Oat Milk"/>
    <x v="2"/>
  </r>
  <r>
    <d v="2024-12-23T12:34:00"/>
    <x v="4"/>
    <x v="6"/>
    <x v="4"/>
    <x v="5"/>
    <x v="2"/>
    <n v="4.6900000000000004"/>
    <s v="Cash"/>
    <s v="No"/>
    <s v="Jordan"/>
    <x v="0"/>
    <n v="6"/>
    <s v="Extra Shot"/>
    <x v="0"/>
  </r>
  <r>
    <d v="2024-12-17T17:58:00"/>
    <x v="5"/>
    <x v="0"/>
    <x v="2"/>
    <x v="0"/>
    <x v="2"/>
    <n v="4.71"/>
    <s v="Cash"/>
    <s v="Yes"/>
    <s v="Maria"/>
    <x v="2"/>
    <n v="2"/>
    <s v="Almond Milk"/>
    <x v="1"/>
  </r>
  <r>
    <d v="2024-12-27T13:40:00"/>
    <x v="1"/>
    <x v="8"/>
    <x v="1"/>
    <x v="4"/>
    <x v="2"/>
    <n v="6.51"/>
    <s v="Credit Card"/>
    <s v="Yes"/>
    <s v="Maria"/>
    <x v="0"/>
    <n v="3"/>
    <s v="Whipped Cream"/>
    <x v="2"/>
  </r>
  <r>
    <d v="2024-12-28T09:13:00"/>
    <x v="6"/>
    <x v="5"/>
    <x v="2"/>
    <x v="3"/>
    <x v="1"/>
    <n v="4.92"/>
    <s v="Mobile Pay"/>
    <s v="Yes"/>
    <s v="Jordan"/>
    <x v="0"/>
    <n v="8"/>
    <s v="Double Espresso"/>
    <x v="1"/>
  </r>
  <r>
    <d v="2024-12-25T12:19:00"/>
    <x v="3"/>
    <x v="6"/>
    <x v="4"/>
    <x v="1"/>
    <x v="2"/>
    <n v="5.0999999999999996"/>
    <s v="Cash"/>
    <s v="No"/>
    <s v="Taylor"/>
    <x v="0"/>
    <n v="9"/>
    <s v="Extra Shot"/>
    <x v="4"/>
  </r>
  <r>
    <d v="2024-12-30T11:27:00"/>
    <x v="4"/>
    <x v="2"/>
    <x v="0"/>
    <x v="5"/>
    <x v="1"/>
    <n v="5.88"/>
    <s v="Cash"/>
    <s v="No"/>
    <s v="Maria"/>
    <x v="0"/>
    <n v="2"/>
    <s v="Extra Shot"/>
    <x v="2"/>
  </r>
  <r>
    <d v="2024-12-28T10:58:00"/>
    <x v="6"/>
    <x v="1"/>
    <x v="4"/>
    <x v="3"/>
    <x v="0"/>
    <n v="6.8"/>
    <s v="Credit Card"/>
    <s v="Yes"/>
    <s v="Maria"/>
    <x v="0"/>
    <n v="10"/>
    <s v="Whipped Cream"/>
    <x v="3"/>
  </r>
  <r>
    <d v="2024-12-26T11:53:00"/>
    <x v="2"/>
    <x v="2"/>
    <x v="2"/>
    <x v="2"/>
    <x v="0"/>
    <n v="5.43"/>
    <s v="Mobile Pay"/>
    <s v="Yes"/>
    <s v="Jordan"/>
    <x v="1"/>
    <n v="3"/>
    <s v="Almond Milk"/>
    <x v="4"/>
  </r>
  <r>
    <d v="2024-12-26T09:33:00"/>
    <x v="2"/>
    <x v="5"/>
    <x v="1"/>
    <x v="6"/>
    <x v="1"/>
    <n v="4.96"/>
    <s v="Credit Card"/>
    <s v="No"/>
    <s v="Chris"/>
    <x v="2"/>
    <n v="10"/>
    <s v="Extra Shot"/>
    <x v="4"/>
  </r>
  <r>
    <d v="2024-12-21T09:42:00"/>
    <x v="6"/>
    <x v="5"/>
    <x v="0"/>
    <x v="2"/>
    <x v="0"/>
    <n v="6.6"/>
    <s v="Cash"/>
    <s v="No"/>
    <s v="Chris"/>
    <x v="1"/>
    <n v="7"/>
    <s v="Double Espresso"/>
    <x v="2"/>
  </r>
  <r>
    <d v="2024-12-22T14:09:00"/>
    <x v="0"/>
    <x v="9"/>
    <x v="3"/>
    <x v="0"/>
    <x v="1"/>
    <n v="3.57"/>
    <s v="Credit Card"/>
    <s v="No"/>
    <s v="Jamie"/>
    <x v="0"/>
    <n v="10"/>
    <s v="Extra Shot"/>
    <x v="3"/>
  </r>
  <r>
    <d v="2024-12-21T16:55:00"/>
    <x v="6"/>
    <x v="7"/>
    <x v="1"/>
    <x v="5"/>
    <x v="1"/>
    <n v="6.84"/>
    <s v="Mobile Pay"/>
    <s v="No"/>
    <s v="Maria"/>
    <x v="2"/>
    <n v="9"/>
    <s v="Oat Milk"/>
    <x v="1"/>
  </r>
  <r>
    <d v="2024-12-18T11:59:00"/>
    <x v="3"/>
    <x v="2"/>
    <x v="3"/>
    <x v="5"/>
    <x v="2"/>
    <n v="6.87"/>
    <s v="Credit Card"/>
    <s v="No"/>
    <s v="Maria"/>
    <x v="2"/>
    <n v="4"/>
    <s v="Double Espresso"/>
    <x v="0"/>
  </r>
  <r>
    <d v="2024-12-29T11:47:00"/>
    <x v="0"/>
    <x v="2"/>
    <x v="0"/>
    <x v="2"/>
    <x v="0"/>
    <n v="5.93"/>
    <s v="Cash"/>
    <s v="Yes"/>
    <s v="Jordan"/>
    <x v="1"/>
    <n v="5"/>
    <s v="Double Espresso"/>
    <x v="0"/>
  </r>
  <r>
    <d v="2024-12-17T10:20:00"/>
    <x v="5"/>
    <x v="1"/>
    <x v="4"/>
    <x v="5"/>
    <x v="0"/>
    <n v="6.16"/>
    <s v="Mobile Pay"/>
    <s v="Yes"/>
    <s v="Chris"/>
    <x v="0"/>
    <n v="6"/>
    <s v="No Sugar"/>
    <x v="4"/>
  </r>
  <r>
    <d v="2024-12-16T15:47:00"/>
    <x v="4"/>
    <x v="3"/>
    <x v="0"/>
    <x v="2"/>
    <x v="0"/>
    <n v="6.23"/>
    <s v="Cash"/>
    <s v="Yes"/>
    <s v="Alex"/>
    <x v="0"/>
    <n v="7"/>
    <s v="No Sugar"/>
    <x v="2"/>
  </r>
  <r>
    <d v="2024-12-24T15:39:00"/>
    <x v="5"/>
    <x v="3"/>
    <x v="2"/>
    <x v="2"/>
    <x v="1"/>
    <n v="5.41"/>
    <s v="Mobile Pay"/>
    <s v="No"/>
    <s v="Alex"/>
    <x v="2"/>
    <n v="4"/>
    <s v="Decaf"/>
    <x v="3"/>
  </r>
  <r>
    <d v="2024-12-17T13:15:00"/>
    <x v="5"/>
    <x v="8"/>
    <x v="3"/>
    <x v="6"/>
    <x v="2"/>
    <n v="6.64"/>
    <s v="Mobile Pay"/>
    <s v="Yes"/>
    <s v="Maria"/>
    <x v="1"/>
    <n v="7"/>
    <s v="Extra Shot"/>
    <x v="0"/>
  </r>
  <r>
    <d v="2024-12-30T16:15:00"/>
    <x v="4"/>
    <x v="7"/>
    <x v="1"/>
    <x v="2"/>
    <x v="0"/>
    <n v="6.25"/>
    <s v="Credit Card"/>
    <s v="Yes"/>
    <s v="Chris"/>
    <x v="1"/>
    <n v="2"/>
    <s v="Double Espresso"/>
    <x v="1"/>
  </r>
  <r>
    <d v="2024-12-17T08:16:00"/>
    <x v="5"/>
    <x v="4"/>
    <x v="3"/>
    <x v="6"/>
    <x v="2"/>
    <n v="6.24"/>
    <s v="Mobile Pay"/>
    <s v="No"/>
    <s v="Taylor"/>
    <x v="0"/>
    <n v="10"/>
    <s v="Whipped Cream"/>
    <x v="0"/>
  </r>
  <r>
    <d v="2024-12-22T11:44:00"/>
    <x v="0"/>
    <x v="2"/>
    <x v="4"/>
    <x v="5"/>
    <x v="2"/>
    <n v="4.43"/>
    <s v="Credit Card"/>
    <s v="No"/>
    <s v="Alex"/>
    <x v="2"/>
    <n v="5"/>
    <s v="Almond Milk"/>
    <x v="2"/>
  </r>
  <r>
    <d v="2024-12-30T11:59:00"/>
    <x v="4"/>
    <x v="2"/>
    <x v="0"/>
    <x v="5"/>
    <x v="0"/>
    <n v="6.26"/>
    <s v="Mobile Pay"/>
    <s v="No"/>
    <s v="Alex"/>
    <x v="1"/>
    <n v="3"/>
    <s v="No Sugar"/>
    <x v="1"/>
  </r>
  <r>
    <d v="2024-12-30T17:57:00"/>
    <x v="4"/>
    <x v="0"/>
    <x v="2"/>
    <x v="0"/>
    <x v="0"/>
    <n v="5.57"/>
    <s v="Credit Card"/>
    <s v="No"/>
    <s v="Jordan"/>
    <x v="2"/>
    <n v="3"/>
    <s v="No Sugar"/>
    <x v="1"/>
  </r>
  <r>
    <d v="2024-12-22T16:12:00"/>
    <x v="0"/>
    <x v="7"/>
    <x v="2"/>
    <x v="4"/>
    <x v="0"/>
    <n v="6.65"/>
    <s v="Mobile Pay"/>
    <s v="No"/>
    <s v="Jamie"/>
    <x v="2"/>
    <n v="5"/>
    <s v="Oat Milk"/>
    <x v="0"/>
  </r>
  <r>
    <d v="2024-12-22T17:07:00"/>
    <x v="0"/>
    <x v="0"/>
    <x v="1"/>
    <x v="6"/>
    <x v="0"/>
    <n v="5.53"/>
    <s v="Mobile Pay"/>
    <s v="Yes"/>
    <s v="Alex"/>
    <x v="2"/>
    <n v="4"/>
    <s v="Almond Milk"/>
    <x v="4"/>
  </r>
  <r>
    <d v="2024-12-21T10:03:00"/>
    <x v="6"/>
    <x v="1"/>
    <x v="2"/>
    <x v="4"/>
    <x v="2"/>
    <n v="5.69"/>
    <s v="Credit Card"/>
    <s v="Yes"/>
    <s v="Jamie"/>
    <x v="1"/>
    <n v="3"/>
    <s v="Extra Shot"/>
    <x v="1"/>
  </r>
  <r>
    <d v="2024-12-15T17:46:00"/>
    <x v="0"/>
    <x v="0"/>
    <x v="2"/>
    <x v="6"/>
    <x v="0"/>
    <n v="5.89"/>
    <s v="Mobile Pay"/>
    <s v="No"/>
    <s v="Maria"/>
    <x v="2"/>
    <n v="5"/>
    <s v="Almond Milk"/>
    <x v="2"/>
  </r>
  <r>
    <d v="2024-12-24T14:24:00"/>
    <x v="5"/>
    <x v="9"/>
    <x v="4"/>
    <x v="2"/>
    <x v="2"/>
    <n v="3.05"/>
    <s v="Credit Card"/>
    <s v="No"/>
    <s v="Jordan"/>
    <x v="0"/>
    <n v="6"/>
    <s v="Whipped Cream"/>
    <x v="0"/>
  </r>
  <r>
    <d v="2024-12-16T12:11:00"/>
    <x v="4"/>
    <x v="6"/>
    <x v="2"/>
    <x v="0"/>
    <x v="1"/>
    <n v="3.09"/>
    <s v="Mobile Pay"/>
    <s v="No"/>
    <s v="Jordan"/>
    <x v="0"/>
    <n v="4"/>
    <s v="No Sugar"/>
    <x v="3"/>
  </r>
  <r>
    <d v="2024-12-24T13:08:00"/>
    <x v="5"/>
    <x v="8"/>
    <x v="1"/>
    <x v="4"/>
    <x v="1"/>
    <n v="4.5"/>
    <s v="Credit Card"/>
    <s v="Yes"/>
    <s v="Jordan"/>
    <x v="1"/>
    <n v="7"/>
    <s v="Oat Milk"/>
    <x v="4"/>
  </r>
  <r>
    <d v="2024-12-28T09:51:00"/>
    <x v="6"/>
    <x v="5"/>
    <x v="2"/>
    <x v="1"/>
    <x v="0"/>
    <n v="5.86"/>
    <s v="Mobile Pay"/>
    <s v="No"/>
    <s v="Maria"/>
    <x v="0"/>
    <n v="9"/>
    <s v="Whipped Cream"/>
    <x v="3"/>
  </r>
  <r>
    <d v="2024-12-27T11:29:00"/>
    <x v="1"/>
    <x v="2"/>
    <x v="2"/>
    <x v="2"/>
    <x v="1"/>
    <n v="3.76"/>
    <s v="Cash"/>
    <s v="No"/>
    <s v="Taylor"/>
    <x v="1"/>
    <n v="8"/>
    <s v="No Sugar"/>
    <x v="1"/>
  </r>
  <r>
    <d v="2024-12-18T08:16:00"/>
    <x v="3"/>
    <x v="4"/>
    <x v="2"/>
    <x v="5"/>
    <x v="0"/>
    <n v="3.1"/>
    <s v="Cash"/>
    <s v="Yes"/>
    <s v="Jamie"/>
    <x v="2"/>
    <n v="7"/>
    <s v="Double Espresso"/>
    <x v="1"/>
  </r>
  <r>
    <d v="2024-12-22T16:31:00"/>
    <x v="0"/>
    <x v="7"/>
    <x v="4"/>
    <x v="0"/>
    <x v="0"/>
    <n v="5.4"/>
    <s v="Credit Card"/>
    <s v="No"/>
    <s v="Jordan"/>
    <x v="0"/>
    <n v="3"/>
    <s v="Decaf"/>
    <x v="4"/>
  </r>
  <r>
    <d v="2024-12-28T08:26:00"/>
    <x v="6"/>
    <x v="4"/>
    <x v="1"/>
    <x v="2"/>
    <x v="0"/>
    <n v="6.44"/>
    <s v="Mobile Pay"/>
    <s v="Yes"/>
    <s v="Chris"/>
    <x v="1"/>
    <n v="6"/>
    <s v="Whipped Cream"/>
    <x v="1"/>
  </r>
  <r>
    <d v="2024-12-28T08:14:00"/>
    <x v="6"/>
    <x v="4"/>
    <x v="4"/>
    <x v="0"/>
    <x v="0"/>
    <n v="3.23"/>
    <s v="Credit Card"/>
    <s v="No"/>
    <s v="Jamie"/>
    <x v="1"/>
    <n v="9"/>
    <s v="No Sugar"/>
    <x v="4"/>
  </r>
  <r>
    <d v="2024-12-29T12:39:00"/>
    <x v="0"/>
    <x v="6"/>
    <x v="2"/>
    <x v="3"/>
    <x v="1"/>
    <n v="5.36"/>
    <s v="Cash"/>
    <s v="No"/>
    <s v="Chris"/>
    <x v="1"/>
    <n v="4"/>
    <s v="Extra Shot"/>
    <x v="2"/>
  </r>
  <r>
    <d v="2024-12-22T09:08:00"/>
    <x v="0"/>
    <x v="5"/>
    <x v="4"/>
    <x v="6"/>
    <x v="1"/>
    <n v="3.01"/>
    <s v="Credit Card"/>
    <s v="Yes"/>
    <s v="Alex"/>
    <x v="0"/>
    <n v="3"/>
    <s v="Almond Milk"/>
    <x v="1"/>
  </r>
  <r>
    <d v="2024-12-15T14:35:00"/>
    <x v="0"/>
    <x v="9"/>
    <x v="1"/>
    <x v="0"/>
    <x v="1"/>
    <n v="4.59"/>
    <s v="Credit Card"/>
    <s v="No"/>
    <s v="Maria"/>
    <x v="1"/>
    <n v="10"/>
    <s v="Almond Milk"/>
    <x v="0"/>
  </r>
  <r>
    <d v="2024-12-15T09:51:00"/>
    <x v="0"/>
    <x v="5"/>
    <x v="4"/>
    <x v="6"/>
    <x v="0"/>
    <n v="3.59"/>
    <s v="Credit Card"/>
    <s v="Yes"/>
    <s v="Chris"/>
    <x v="0"/>
    <n v="2"/>
    <s v="Decaf"/>
    <x v="3"/>
  </r>
  <r>
    <d v="2024-12-18T08:26:00"/>
    <x v="3"/>
    <x v="4"/>
    <x v="0"/>
    <x v="0"/>
    <x v="0"/>
    <n v="3.22"/>
    <s v="Mobile Pay"/>
    <s v="Yes"/>
    <s v="Chris"/>
    <x v="2"/>
    <n v="2"/>
    <s v="Whipped Cream"/>
    <x v="2"/>
  </r>
  <r>
    <d v="2024-12-20T16:17:00"/>
    <x v="1"/>
    <x v="7"/>
    <x v="0"/>
    <x v="3"/>
    <x v="0"/>
    <n v="6.2"/>
    <s v="Credit Card"/>
    <s v="Yes"/>
    <s v="Jordan"/>
    <x v="2"/>
    <n v="2"/>
    <s v="Almond Milk"/>
    <x v="0"/>
  </r>
  <r>
    <d v="2024-12-21T13:34:00"/>
    <x v="6"/>
    <x v="8"/>
    <x v="3"/>
    <x v="5"/>
    <x v="1"/>
    <n v="4.79"/>
    <s v="Mobile Pay"/>
    <s v="No"/>
    <s v="Taylor"/>
    <x v="1"/>
    <n v="9"/>
    <s v="Almond Milk"/>
    <x v="1"/>
  </r>
  <r>
    <d v="2024-12-16T08:21:00"/>
    <x v="4"/>
    <x v="4"/>
    <x v="1"/>
    <x v="5"/>
    <x v="0"/>
    <n v="5.43"/>
    <s v="Credit Card"/>
    <s v="No"/>
    <s v="Chris"/>
    <x v="1"/>
    <n v="8"/>
    <s v="Decaf"/>
    <x v="1"/>
  </r>
  <r>
    <d v="2024-12-16T17:04:00"/>
    <x v="4"/>
    <x v="0"/>
    <x v="3"/>
    <x v="2"/>
    <x v="0"/>
    <n v="5.8"/>
    <s v="Cash"/>
    <s v="Yes"/>
    <s v="Alex"/>
    <x v="2"/>
    <n v="6"/>
    <s v="Decaf"/>
    <x v="4"/>
  </r>
  <r>
    <d v="2024-12-21T12:21:00"/>
    <x v="6"/>
    <x v="6"/>
    <x v="3"/>
    <x v="0"/>
    <x v="0"/>
    <n v="6.18"/>
    <s v="Credit Card"/>
    <s v="No"/>
    <s v="Taylor"/>
    <x v="1"/>
    <n v="9"/>
    <s v="Almond Milk"/>
    <x v="2"/>
  </r>
  <r>
    <d v="2024-12-15T12:37:00"/>
    <x v="0"/>
    <x v="6"/>
    <x v="1"/>
    <x v="4"/>
    <x v="2"/>
    <n v="3.27"/>
    <s v="Mobile Pay"/>
    <s v="No"/>
    <s v="Taylor"/>
    <x v="2"/>
    <n v="7"/>
    <s v="Extra Shot"/>
    <x v="3"/>
  </r>
  <r>
    <d v="2024-12-20T10:02:00"/>
    <x v="1"/>
    <x v="1"/>
    <x v="4"/>
    <x v="4"/>
    <x v="2"/>
    <n v="5.01"/>
    <s v="Mobile Pay"/>
    <s v="No"/>
    <s v="Jordan"/>
    <x v="0"/>
    <n v="9"/>
    <s v="Decaf"/>
    <x v="0"/>
  </r>
  <r>
    <d v="2024-12-23T15:40:00"/>
    <x v="4"/>
    <x v="3"/>
    <x v="1"/>
    <x v="5"/>
    <x v="0"/>
    <n v="3.79"/>
    <s v="Mobile Pay"/>
    <s v="No"/>
    <s v="Jordan"/>
    <x v="2"/>
    <n v="8"/>
    <s v="Decaf"/>
    <x v="0"/>
  </r>
  <r>
    <d v="2024-12-23T12:06:00"/>
    <x v="4"/>
    <x v="6"/>
    <x v="0"/>
    <x v="6"/>
    <x v="0"/>
    <n v="3.59"/>
    <s v="Cash"/>
    <s v="No"/>
    <s v="Alex"/>
    <x v="1"/>
    <n v="9"/>
    <s v="Double Espresso"/>
    <x v="2"/>
  </r>
  <r>
    <d v="2024-12-18T10:48:00"/>
    <x v="3"/>
    <x v="1"/>
    <x v="4"/>
    <x v="6"/>
    <x v="0"/>
    <n v="3.84"/>
    <s v="Mobile Pay"/>
    <s v="No"/>
    <s v="Taylor"/>
    <x v="0"/>
    <n v="3"/>
    <s v="Double Espresso"/>
    <x v="4"/>
  </r>
  <r>
    <d v="2024-12-27T09:45:00"/>
    <x v="1"/>
    <x v="5"/>
    <x v="4"/>
    <x v="2"/>
    <x v="1"/>
    <n v="6.39"/>
    <s v="Mobile Pay"/>
    <s v="Yes"/>
    <s v="Alex"/>
    <x v="2"/>
    <n v="9"/>
    <s v="Almond Milk"/>
    <x v="0"/>
  </r>
  <r>
    <d v="2024-12-22T16:54:00"/>
    <x v="0"/>
    <x v="7"/>
    <x v="1"/>
    <x v="0"/>
    <x v="0"/>
    <n v="4.6399999999999997"/>
    <s v="Credit Card"/>
    <s v="Yes"/>
    <s v="Jordan"/>
    <x v="0"/>
    <n v="6"/>
    <s v="Almond Milk"/>
    <x v="0"/>
  </r>
  <r>
    <d v="2024-12-30T09:15:00"/>
    <x v="4"/>
    <x v="5"/>
    <x v="4"/>
    <x v="5"/>
    <x v="2"/>
    <n v="6"/>
    <s v="Mobile Pay"/>
    <s v="No"/>
    <s v="Maria"/>
    <x v="2"/>
    <n v="3"/>
    <s v="Decaf"/>
    <x v="3"/>
  </r>
  <r>
    <d v="2024-12-26T16:32:00"/>
    <x v="2"/>
    <x v="7"/>
    <x v="3"/>
    <x v="3"/>
    <x v="2"/>
    <n v="5.03"/>
    <s v="Credit Card"/>
    <s v="No"/>
    <s v="Chris"/>
    <x v="1"/>
    <n v="10"/>
    <s v="Extra Shot"/>
    <x v="1"/>
  </r>
  <r>
    <d v="2024-12-27T15:56:00"/>
    <x v="1"/>
    <x v="3"/>
    <x v="4"/>
    <x v="4"/>
    <x v="2"/>
    <n v="5.95"/>
    <s v="Credit Card"/>
    <s v="No"/>
    <s v="Taylor"/>
    <x v="1"/>
    <n v="9"/>
    <s v="Almond Milk"/>
    <x v="0"/>
  </r>
  <r>
    <d v="2024-12-17T08:16:00"/>
    <x v="5"/>
    <x v="4"/>
    <x v="3"/>
    <x v="0"/>
    <x v="1"/>
    <n v="4.9000000000000004"/>
    <s v="Cash"/>
    <s v="Yes"/>
    <s v="Maria"/>
    <x v="2"/>
    <n v="8"/>
    <s v="Double Espresso"/>
    <x v="3"/>
  </r>
  <r>
    <d v="2024-12-19T14:05:00"/>
    <x v="2"/>
    <x v="9"/>
    <x v="2"/>
    <x v="2"/>
    <x v="2"/>
    <n v="6.56"/>
    <s v="Mobile Pay"/>
    <s v="No"/>
    <s v="Maria"/>
    <x v="0"/>
    <n v="8"/>
    <s v="Double Espresso"/>
    <x v="0"/>
  </r>
  <r>
    <d v="2024-12-17T14:37:00"/>
    <x v="5"/>
    <x v="9"/>
    <x v="0"/>
    <x v="5"/>
    <x v="2"/>
    <n v="3.2"/>
    <s v="Credit Card"/>
    <s v="No"/>
    <s v="Maria"/>
    <x v="0"/>
    <n v="3"/>
    <s v="No Sugar"/>
    <x v="3"/>
  </r>
  <r>
    <d v="2024-12-27T14:07:00"/>
    <x v="1"/>
    <x v="9"/>
    <x v="4"/>
    <x v="6"/>
    <x v="0"/>
    <n v="4.9800000000000004"/>
    <s v="Mobile Pay"/>
    <s v="Yes"/>
    <s v="Maria"/>
    <x v="1"/>
    <n v="6"/>
    <s v="Oat Milk"/>
    <x v="0"/>
  </r>
  <r>
    <d v="2024-12-23T13:46:00"/>
    <x v="4"/>
    <x v="8"/>
    <x v="0"/>
    <x v="3"/>
    <x v="0"/>
    <n v="6.12"/>
    <s v="Cash"/>
    <s v="No"/>
    <s v="Maria"/>
    <x v="1"/>
    <n v="2"/>
    <s v="Double Espresso"/>
    <x v="4"/>
  </r>
  <r>
    <d v="2024-12-26T12:53:00"/>
    <x v="2"/>
    <x v="6"/>
    <x v="3"/>
    <x v="6"/>
    <x v="1"/>
    <n v="5.19"/>
    <s v="Mobile Pay"/>
    <s v="No"/>
    <s v="Taylor"/>
    <x v="1"/>
    <n v="2"/>
    <s v="No Sugar"/>
    <x v="4"/>
  </r>
  <r>
    <d v="2024-12-23T10:04:00"/>
    <x v="4"/>
    <x v="1"/>
    <x v="0"/>
    <x v="0"/>
    <x v="0"/>
    <n v="5.24"/>
    <s v="Credit Card"/>
    <s v="No"/>
    <s v="Maria"/>
    <x v="2"/>
    <n v="7"/>
    <s v="Double Espresso"/>
    <x v="1"/>
  </r>
  <r>
    <d v="2024-12-28T14:17:00"/>
    <x v="6"/>
    <x v="9"/>
    <x v="3"/>
    <x v="4"/>
    <x v="0"/>
    <n v="3"/>
    <s v="Mobile Pay"/>
    <s v="Yes"/>
    <s v="Chris"/>
    <x v="0"/>
    <n v="8"/>
    <s v="Double Espresso"/>
    <x v="0"/>
  </r>
  <r>
    <d v="2024-12-18T08:56:00"/>
    <x v="3"/>
    <x v="4"/>
    <x v="0"/>
    <x v="2"/>
    <x v="1"/>
    <n v="4.58"/>
    <s v="Credit Card"/>
    <s v="No"/>
    <s v="Taylor"/>
    <x v="0"/>
    <n v="3"/>
    <s v="Decaf"/>
    <x v="3"/>
  </r>
  <r>
    <d v="2024-12-24T09:05:00"/>
    <x v="5"/>
    <x v="5"/>
    <x v="4"/>
    <x v="0"/>
    <x v="0"/>
    <n v="6.99"/>
    <s v="Credit Card"/>
    <s v="Yes"/>
    <s v="Chris"/>
    <x v="0"/>
    <n v="4"/>
    <s v="Whipped Cream"/>
    <x v="1"/>
  </r>
  <r>
    <d v="2024-12-26T09:14:00"/>
    <x v="2"/>
    <x v="5"/>
    <x v="1"/>
    <x v="6"/>
    <x v="2"/>
    <n v="4.63"/>
    <s v="Credit Card"/>
    <s v="No"/>
    <s v="Maria"/>
    <x v="2"/>
    <n v="2"/>
    <s v="No Sugar"/>
    <x v="2"/>
  </r>
  <r>
    <d v="2024-12-23T09:25:00"/>
    <x v="4"/>
    <x v="5"/>
    <x v="4"/>
    <x v="1"/>
    <x v="2"/>
    <n v="3.09"/>
    <s v="Credit Card"/>
    <s v="No"/>
    <s v="Chris"/>
    <x v="1"/>
    <n v="9"/>
    <s v="Extra Shot"/>
    <x v="2"/>
  </r>
  <r>
    <d v="2024-12-16T09:27:00"/>
    <x v="4"/>
    <x v="5"/>
    <x v="4"/>
    <x v="5"/>
    <x v="0"/>
    <n v="6.49"/>
    <s v="Mobile Pay"/>
    <s v="No"/>
    <s v="Chris"/>
    <x v="2"/>
    <n v="8"/>
    <s v="Decaf"/>
    <x v="3"/>
  </r>
  <r>
    <d v="2024-12-22T15:57:00"/>
    <x v="0"/>
    <x v="3"/>
    <x v="2"/>
    <x v="1"/>
    <x v="2"/>
    <n v="3.51"/>
    <s v="Cash"/>
    <s v="Yes"/>
    <s v="Taylor"/>
    <x v="0"/>
    <n v="2"/>
    <s v="Whipped Cream"/>
    <x v="4"/>
  </r>
  <r>
    <d v="2024-12-22T16:09:00"/>
    <x v="0"/>
    <x v="7"/>
    <x v="2"/>
    <x v="3"/>
    <x v="0"/>
    <n v="4.7699999999999996"/>
    <s v="Cash"/>
    <s v="Yes"/>
    <s v="Maria"/>
    <x v="1"/>
    <n v="4"/>
    <s v="Decaf"/>
    <x v="4"/>
  </r>
  <r>
    <d v="2024-12-30T16:27:00"/>
    <x v="4"/>
    <x v="7"/>
    <x v="3"/>
    <x v="5"/>
    <x v="2"/>
    <n v="5.47"/>
    <s v="Credit Card"/>
    <s v="No"/>
    <s v="Jordan"/>
    <x v="0"/>
    <n v="10"/>
    <s v="Decaf"/>
    <x v="2"/>
  </r>
  <r>
    <d v="2024-12-29T14:36:00"/>
    <x v="0"/>
    <x v="9"/>
    <x v="4"/>
    <x v="5"/>
    <x v="0"/>
    <n v="4.3099999999999996"/>
    <s v="Mobile Pay"/>
    <s v="No"/>
    <s v="Chris"/>
    <x v="0"/>
    <n v="2"/>
    <s v="Almond Milk"/>
    <x v="3"/>
  </r>
  <r>
    <d v="2024-12-24T17:43:00"/>
    <x v="5"/>
    <x v="0"/>
    <x v="1"/>
    <x v="0"/>
    <x v="2"/>
    <n v="6.12"/>
    <s v="Cash"/>
    <s v="Yes"/>
    <s v="Jordan"/>
    <x v="1"/>
    <n v="2"/>
    <s v="No Sugar"/>
    <x v="3"/>
  </r>
  <r>
    <d v="2024-12-16T09:27:00"/>
    <x v="4"/>
    <x v="5"/>
    <x v="2"/>
    <x v="2"/>
    <x v="2"/>
    <n v="5.15"/>
    <s v="Mobile Pay"/>
    <s v="No"/>
    <s v="Maria"/>
    <x v="1"/>
    <n v="7"/>
    <s v="Extra Shot"/>
    <x v="4"/>
  </r>
  <r>
    <d v="2024-12-30T10:06:00"/>
    <x v="4"/>
    <x v="1"/>
    <x v="3"/>
    <x v="4"/>
    <x v="1"/>
    <n v="4.3099999999999996"/>
    <s v="Mobile Pay"/>
    <s v="Yes"/>
    <s v="Jamie"/>
    <x v="1"/>
    <n v="2"/>
    <s v="Almond Milk"/>
    <x v="3"/>
  </r>
  <r>
    <d v="2024-12-24T17:19:00"/>
    <x v="5"/>
    <x v="0"/>
    <x v="1"/>
    <x v="3"/>
    <x v="2"/>
    <n v="6.89"/>
    <s v="Cash"/>
    <s v="Yes"/>
    <s v="Alex"/>
    <x v="1"/>
    <n v="8"/>
    <s v="Decaf"/>
    <x v="2"/>
  </r>
  <r>
    <d v="2024-12-27T16:39:00"/>
    <x v="1"/>
    <x v="7"/>
    <x v="0"/>
    <x v="6"/>
    <x v="1"/>
    <n v="4.6399999999999997"/>
    <s v="Cash"/>
    <s v="No"/>
    <s v="Chris"/>
    <x v="2"/>
    <n v="2"/>
    <s v="Whipped Cream"/>
    <x v="2"/>
  </r>
  <r>
    <d v="2024-12-20T13:31:00"/>
    <x v="1"/>
    <x v="8"/>
    <x v="0"/>
    <x v="3"/>
    <x v="2"/>
    <n v="6.57"/>
    <s v="Mobile Pay"/>
    <s v="No"/>
    <s v="Chris"/>
    <x v="1"/>
    <n v="5"/>
    <s v="Extra Shot"/>
    <x v="0"/>
  </r>
  <r>
    <d v="2024-12-27T08:27:00"/>
    <x v="1"/>
    <x v="4"/>
    <x v="1"/>
    <x v="2"/>
    <x v="1"/>
    <n v="4.03"/>
    <s v="Cash"/>
    <s v="No"/>
    <s v="Maria"/>
    <x v="0"/>
    <n v="4"/>
    <s v="Whipped Cream"/>
    <x v="4"/>
  </r>
  <r>
    <d v="2024-12-20T12:03:00"/>
    <x v="1"/>
    <x v="6"/>
    <x v="2"/>
    <x v="6"/>
    <x v="2"/>
    <n v="4.34"/>
    <s v="Mobile Pay"/>
    <s v="No"/>
    <s v="Maria"/>
    <x v="2"/>
    <n v="2"/>
    <s v="Oat Milk"/>
    <x v="4"/>
  </r>
  <r>
    <d v="2024-12-17T10:07:00"/>
    <x v="5"/>
    <x v="1"/>
    <x v="1"/>
    <x v="2"/>
    <x v="1"/>
    <n v="3.72"/>
    <s v="Cash"/>
    <s v="No"/>
    <s v="Jamie"/>
    <x v="0"/>
    <n v="9"/>
    <s v="No Sugar"/>
    <x v="4"/>
  </r>
  <r>
    <d v="2024-12-17T13:39:00"/>
    <x v="5"/>
    <x v="8"/>
    <x v="2"/>
    <x v="6"/>
    <x v="0"/>
    <n v="3.41"/>
    <s v="Credit Card"/>
    <s v="No"/>
    <s v="Jordan"/>
    <x v="2"/>
    <n v="3"/>
    <s v="No Sugar"/>
    <x v="0"/>
  </r>
  <r>
    <d v="2024-12-28T12:34:00"/>
    <x v="6"/>
    <x v="6"/>
    <x v="3"/>
    <x v="5"/>
    <x v="1"/>
    <n v="6.97"/>
    <s v="Credit Card"/>
    <s v="Yes"/>
    <s v="Alex"/>
    <x v="1"/>
    <n v="10"/>
    <s v="Decaf"/>
    <x v="4"/>
  </r>
  <r>
    <d v="2024-12-26T16:08:00"/>
    <x v="2"/>
    <x v="7"/>
    <x v="1"/>
    <x v="1"/>
    <x v="0"/>
    <n v="3.69"/>
    <s v="Mobile Pay"/>
    <s v="No"/>
    <s v="Jamie"/>
    <x v="2"/>
    <n v="6"/>
    <s v="Decaf"/>
    <x v="1"/>
  </r>
  <r>
    <d v="2024-12-30T14:50:00"/>
    <x v="4"/>
    <x v="9"/>
    <x v="4"/>
    <x v="1"/>
    <x v="0"/>
    <n v="5.55"/>
    <s v="Cash"/>
    <s v="Yes"/>
    <s v="Maria"/>
    <x v="0"/>
    <n v="3"/>
    <s v="Extra Shot"/>
    <x v="3"/>
  </r>
  <r>
    <d v="2024-12-18T12:14:00"/>
    <x v="3"/>
    <x v="6"/>
    <x v="0"/>
    <x v="3"/>
    <x v="0"/>
    <n v="4.72"/>
    <s v="Mobile Pay"/>
    <s v="No"/>
    <s v="Taylor"/>
    <x v="2"/>
    <n v="9"/>
    <s v="Double Espresso"/>
    <x v="2"/>
  </r>
  <r>
    <d v="2024-12-30T10:23:00"/>
    <x v="4"/>
    <x v="1"/>
    <x v="4"/>
    <x v="4"/>
    <x v="0"/>
    <n v="4.24"/>
    <s v="Credit Card"/>
    <s v="Yes"/>
    <s v="Taylor"/>
    <x v="1"/>
    <n v="6"/>
    <s v="No Sugar"/>
    <x v="2"/>
  </r>
  <r>
    <d v="2024-12-15T14:16:00"/>
    <x v="0"/>
    <x v="9"/>
    <x v="4"/>
    <x v="5"/>
    <x v="1"/>
    <n v="4.1399999999999997"/>
    <s v="Cash"/>
    <s v="No"/>
    <s v="Jordan"/>
    <x v="2"/>
    <n v="5"/>
    <s v="Whipped Cream"/>
    <x v="3"/>
  </r>
  <r>
    <d v="2024-12-16T11:09:00"/>
    <x v="4"/>
    <x v="2"/>
    <x v="0"/>
    <x v="3"/>
    <x v="2"/>
    <n v="5.46"/>
    <s v="Mobile Pay"/>
    <s v="No"/>
    <s v="Jordan"/>
    <x v="0"/>
    <n v="3"/>
    <s v="Decaf"/>
    <x v="4"/>
  </r>
  <r>
    <d v="2024-12-29T14:48:00"/>
    <x v="0"/>
    <x v="9"/>
    <x v="1"/>
    <x v="2"/>
    <x v="2"/>
    <n v="4.17"/>
    <s v="Mobile Pay"/>
    <s v="Yes"/>
    <s v="Jamie"/>
    <x v="2"/>
    <n v="2"/>
    <s v="Extra Shot"/>
    <x v="0"/>
  </r>
  <r>
    <d v="2024-12-23T10:52:00"/>
    <x v="4"/>
    <x v="1"/>
    <x v="2"/>
    <x v="6"/>
    <x v="1"/>
    <n v="5.86"/>
    <s v="Mobile Pay"/>
    <s v="Yes"/>
    <s v="Alex"/>
    <x v="0"/>
    <n v="8"/>
    <s v="Extra Shot"/>
    <x v="3"/>
  </r>
  <r>
    <d v="2024-12-19T11:02:00"/>
    <x v="2"/>
    <x v="2"/>
    <x v="0"/>
    <x v="4"/>
    <x v="0"/>
    <n v="4.3"/>
    <s v="Mobile Pay"/>
    <s v="Yes"/>
    <s v="Chris"/>
    <x v="0"/>
    <n v="5"/>
    <s v="No Sugar"/>
    <x v="1"/>
  </r>
  <r>
    <d v="2024-12-29T08:02:00"/>
    <x v="0"/>
    <x v="4"/>
    <x v="2"/>
    <x v="4"/>
    <x v="0"/>
    <n v="5.86"/>
    <s v="Cash"/>
    <s v="No"/>
    <s v="Jamie"/>
    <x v="0"/>
    <n v="6"/>
    <s v="Double Espresso"/>
    <x v="3"/>
  </r>
  <r>
    <d v="2024-12-28T13:11:00"/>
    <x v="6"/>
    <x v="8"/>
    <x v="4"/>
    <x v="3"/>
    <x v="1"/>
    <n v="6.67"/>
    <s v="Cash"/>
    <s v="No"/>
    <s v="Chris"/>
    <x v="1"/>
    <n v="2"/>
    <s v="Whipped Cream"/>
    <x v="0"/>
  </r>
  <r>
    <d v="2024-12-18T16:56:00"/>
    <x v="3"/>
    <x v="7"/>
    <x v="4"/>
    <x v="5"/>
    <x v="0"/>
    <n v="4.9000000000000004"/>
    <s v="Mobile Pay"/>
    <s v="Yes"/>
    <s v="Jamie"/>
    <x v="0"/>
    <n v="10"/>
    <s v="Almond Milk"/>
    <x v="3"/>
  </r>
  <r>
    <d v="2024-12-25T13:15:00"/>
    <x v="3"/>
    <x v="8"/>
    <x v="3"/>
    <x v="0"/>
    <x v="0"/>
    <n v="5.15"/>
    <s v="Mobile Pay"/>
    <s v="No"/>
    <s v="Taylor"/>
    <x v="0"/>
    <n v="8"/>
    <s v="Whipped Cream"/>
    <x v="0"/>
  </r>
  <r>
    <d v="2024-12-24T14:37:00"/>
    <x v="5"/>
    <x v="9"/>
    <x v="3"/>
    <x v="4"/>
    <x v="0"/>
    <n v="6.54"/>
    <s v="Mobile Pay"/>
    <s v="Yes"/>
    <s v="Chris"/>
    <x v="1"/>
    <n v="9"/>
    <s v="Double Espress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CC10B-B328-D14D-83F7-9ADE4B639D95}" name="PivotTable48" cacheId="649"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rowHeaderCaption="Hour/Day" colHeaderCaption=" ">
  <location ref="A17:H78" firstHeaderRow="1" firstDataRow="2" firstDataCol="1"/>
  <pivotFields count="14">
    <pivotField numFmtId="22" showAll="0"/>
    <pivotField axis="axisCol" showAll="0">
      <items count="8">
        <item x="0"/>
        <item x="4"/>
        <item x="5"/>
        <item x="3"/>
        <item x="2"/>
        <item x="1"/>
        <item x="6"/>
        <item t="default"/>
      </items>
    </pivotField>
    <pivotField axis="axisRow" showAll="0">
      <items count="11">
        <item x="4"/>
        <item x="5"/>
        <item x="1"/>
        <item x="2"/>
        <item x="6"/>
        <item x="8"/>
        <item x="9"/>
        <item x="3"/>
        <item x="7"/>
        <item x="0"/>
        <item t="default"/>
      </items>
    </pivotField>
    <pivotField axis="axisRow" showAll="0">
      <items count="6">
        <item x="2"/>
        <item x="4"/>
        <item x="3"/>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2">
    <field x="2"/>
    <field x="3"/>
  </rowFields>
  <rowItems count="6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rowItems>
  <colFields count="1">
    <field x="1"/>
  </colFields>
  <colItems count="7">
    <i>
      <x/>
    </i>
    <i>
      <x v="1"/>
    </i>
    <i>
      <x v="2"/>
    </i>
    <i>
      <x v="3"/>
    </i>
    <i>
      <x v="4"/>
    </i>
    <i>
      <x v="5"/>
    </i>
    <i>
      <x v="6"/>
    </i>
  </colItems>
  <dataFields count="1">
    <dataField name=" " fld="6" subtotal="count" baseField="0" baseItem="0" numFmtId="164"/>
  </dataFields>
  <formats count="11">
    <format dxfId="24">
      <pivotArea dataOnly="0" labelOnly="1" fieldPosition="0">
        <references count="1">
          <reference field="2" count="0"/>
        </references>
      </pivotArea>
    </format>
    <format dxfId="23">
      <pivotArea outline="0" collapsedLevelsAreSubtotals="1" fieldPosition="0"/>
    </format>
    <format dxfId="22">
      <pivotArea type="origin" dataOnly="0" labelOnly="1" outline="0" fieldPosition="0"/>
    </format>
    <format dxfId="21">
      <pivotArea field="1" type="button" dataOnly="0" labelOnly="1" outline="0" axis="axisCol" fieldPosition="0"/>
    </format>
    <format dxfId="20">
      <pivotArea type="topRight" dataOnly="0" labelOnly="1" outline="0" fieldPosition="0"/>
    </format>
    <format dxfId="19">
      <pivotArea field="2" type="button" dataOnly="0" labelOnly="1" outline="0" axis="axisRow" fieldPosition="0"/>
    </format>
    <format dxfId="18">
      <pivotArea dataOnly="0" labelOnly="1" fieldPosition="0">
        <references count="1">
          <reference field="1" count="0"/>
        </references>
      </pivotArea>
    </format>
    <format dxfId="17">
      <pivotArea type="origin" dataOnly="0" labelOnly="1" outline="0" fieldPosition="0"/>
    </format>
    <format dxfId="16">
      <pivotArea type="topRight" dataOnly="0" labelOnly="1" outline="0" fieldPosition="0"/>
    </format>
    <format dxfId="15">
      <pivotArea dataOnly="0" labelOnly="1" fieldPosition="0">
        <references count="1">
          <reference field="1" count="0"/>
        </references>
      </pivotArea>
    </format>
    <format dxfId="14">
      <pivotArea type="all" dataOnly="0" outline="0"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C97AD-D477-A24F-BCCD-4898127DD10C}" name="PivotTable46" cacheId="65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rowHeaderCaption="Hours/Days" colHeaderCaption=" ">
  <location ref="A3:H14" firstHeaderRow="1" firstDataRow="2" firstDataCol="1"/>
  <pivotFields count="14">
    <pivotField numFmtId="22" showAll="0"/>
    <pivotField axis="axisCol" showAll="0">
      <items count="8">
        <item x="0"/>
        <item x="4"/>
        <item x="5"/>
        <item x="3"/>
        <item x="2"/>
        <item x="1"/>
        <item x="6"/>
        <item t="default"/>
      </items>
    </pivotField>
    <pivotField axis="axisRow" showAll="0">
      <items count="11">
        <item x="4"/>
        <item x="5"/>
        <item x="1"/>
        <item x="2"/>
        <item x="6"/>
        <item x="8"/>
        <item x="9"/>
        <item x="3"/>
        <item x="7"/>
        <item x="0"/>
        <item t="default"/>
      </items>
    </pivotField>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dataField="1" showAll="0"/>
    <pivotField showAll="0"/>
    <pivotField showAll="0"/>
    <pivotField showAll="0"/>
    <pivotField showAll="0">
      <items count="4">
        <item x="1"/>
        <item x="2"/>
        <item x="0"/>
        <item t="default"/>
      </items>
    </pivotField>
    <pivotField showAll="0"/>
    <pivotField showAll="0"/>
    <pivotField showAll="0">
      <items count="6">
        <item x="3"/>
        <item x="1"/>
        <item x="2"/>
        <item x="4"/>
        <item x="0"/>
        <item t="default"/>
      </items>
    </pivotField>
  </pivotFields>
  <rowFields count="1">
    <field x="2"/>
  </rowFields>
  <rowItems count="10">
    <i>
      <x/>
    </i>
    <i>
      <x v="1"/>
    </i>
    <i>
      <x v="2"/>
    </i>
    <i>
      <x v="3"/>
    </i>
    <i>
      <x v="4"/>
    </i>
    <i>
      <x v="5"/>
    </i>
    <i>
      <x v="6"/>
    </i>
    <i>
      <x v="7"/>
    </i>
    <i>
      <x v="8"/>
    </i>
    <i>
      <x v="9"/>
    </i>
  </rowItems>
  <colFields count="1">
    <field x="1"/>
  </colFields>
  <colItems count="7">
    <i>
      <x/>
    </i>
    <i>
      <x v="1"/>
    </i>
    <i>
      <x v="2"/>
    </i>
    <i>
      <x v="3"/>
    </i>
    <i>
      <x v="4"/>
    </i>
    <i>
      <x v="5"/>
    </i>
    <i>
      <x v="6"/>
    </i>
  </colItems>
  <dataFields count="1">
    <dataField name=" " fld="6" subtotal="count" baseField="0" baseItem="0" numFmtId="164"/>
  </dataFields>
  <formats count="6">
    <format dxfId="30">
      <pivotArea type="origin" dataOnly="0" labelOnly="1" outline="0" fieldPosition="0"/>
    </format>
    <format dxfId="29">
      <pivotArea field="1"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dataOnly="0" labelOnly="1" fieldPosition="0">
        <references count="1">
          <reference field="1" count="0"/>
        </references>
      </pivotArea>
    </format>
    <format dxfId="25">
      <pivotArea outline="0" collapsedLevelsAreSubtotals="1"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406DDF-666E-BD40-AC8F-0F0605D8D34C}" name="PivotTable49"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4">
    <pivotField numFmtId="22" showAll="0"/>
    <pivotField showAll="0">
      <items count="8">
        <item x="0"/>
        <item x="4"/>
        <item x="5"/>
        <item x="3"/>
        <item x="2"/>
        <item x="1"/>
        <item x="6"/>
        <item t="default"/>
      </items>
    </pivotField>
    <pivotField showAll="0"/>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dataField="1" showAll="0"/>
    <pivotField showAll="0"/>
    <pivotField showAll="0"/>
    <pivotField showAll="0"/>
    <pivotField axis="axisRow" showAll="0">
      <items count="4">
        <item x="1"/>
        <item x="2"/>
        <item x="0"/>
        <item t="default"/>
      </items>
    </pivotField>
    <pivotField showAll="0"/>
    <pivotField showAll="0"/>
    <pivotField showAll="0">
      <items count="6">
        <item x="3"/>
        <item x="1"/>
        <item x="2"/>
        <item x="4"/>
        <item x="0"/>
        <item t="default"/>
      </items>
    </pivotField>
  </pivotFields>
  <rowFields count="1">
    <field x="10"/>
  </rowFields>
  <rowItems count="4">
    <i>
      <x/>
    </i>
    <i>
      <x v="1"/>
    </i>
    <i>
      <x v="2"/>
    </i>
    <i t="grand">
      <x/>
    </i>
  </rowItems>
  <colItems count="1">
    <i/>
  </colItems>
  <dataFields count="1">
    <dataField name="Sum of Price per Unit (USD)" fld="6" baseField="0" baseItem="0" numFmtId="3"/>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07D87-E026-894B-9225-9FEEE8071DAC}" name="PivotTable49"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4">
    <pivotField numFmtId="22" showAll="0"/>
    <pivotField showAll="0">
      <items count="8">
        <item x="0"/>
        <item x="4"/>
        <item x="5"/>
        <item x="3"/>
        <item x="2"/>
        <item x="1"/>
        <item x="6"/>
        <item t="default"/>
      </items>
    </pivotField>
    <pivotField showAll="0"/>
    <pivotField showAll="0">
      <items count="6">
        <item x="2"/>
        <item x="4"/>
        <item x="3"/>
        <item x="0"/>
        <item x="1"/>
        <item t="default"/>
      </items>
    </pivotField>
    <pivotField showAll="0">
      <items count="8">
        <item x="5"/>
        <item x="4"/>
        <item x="1"/>
        <item x="6"/>
        <item x="3"/>
        <item x="0"/>
        <item x="2"/>
        <item t="default"/>
      </items>
    </pivotField>
    <pivotField axis="axisRow" showAll="0">
      <items count="4">
        <item x="0"/>
        <item x="2"/>
        <item x="1"/>
        <item t="default"/>
      </items>
    </pivotField>
    <pivotField dataField="1" showAll="0"/>
    <pivotField showAll="0"/>
    <pivotField showAll="0"/>
    <pivotField showAll="0"/>
    <pivotField showAll="0">
      <items count="4">
        <item x="1"/>
        <item x="2"/>
        <item x="0"/>
        <item t="default"/>
      </items>
    </pivotField>
    <pivotField showAll="0"/>
    <pivotField showAll="0"/>
    <pivotField showAll="0">
      <items count="6">
        <item x="3"/>
        <item x="1"/>
        <item x="2"/>
        <item x="4"/>
        <item x="0"/>
        <item t="default"/>
      </items>
    </pivotField>
  </pivotFields>
  <rowFields count="1">
    <field x="5"/>
  </rowFields>
  <rowItems count="4">
    <i>
      <x/>
    </i>
    <i>
      <x v="1"/>
    </i>
    <i>
      <x v="2"/>
    </i>
    <i t="grand">
      <x/>
    </i>
  </rowItems>
  <colItems count="1">
    <i/>
  </colItems>
  <dataFields count="1">
    <dataField name="Count of Price per Unit (USD)" fld="6" subtotal="count" showDataAs="percentOfTotal" baseField="0" baseItem="0" numFmtId="10"/>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0"/>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0"/>
          </reference>
        </references>
      </pivotArea>
    </chartFormat>
    <chartFormat chart="8" format="9">
      <pivotArea type="data" outline="0" fieldPosition="0">
        <references count="2">
          <reference field="4294967294" count="1" selected="0">
            <x v="0"/>
          </reference>
          <reference field="5" count="1" selected="0">
            <x v="1"/>
          </reference>
        </references>
      </pivotArea>
    </chartFormat>
    <chartFormat chart="8" format="10">
      <pivotArea type="data" outline="0" fieldPosition="0">
        <references count="2">
          <reference field="4294967294" count="1" selected="0">
            <x v="0"/>
          </reference>
          <reference field="5"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5" count="1" selected="0">
            <x v="0"/>
          </reference>
        </references>
      </pivotArea>
    </chartFormat>
    <chartFormat chart="10" format="9">
      <pivotArea type="data" outline="0" fieldPosition="0">
        <references count="2">
          <reference field="4294967294" count="1" selected="0">
            <x v="0"/>
          </reference>
          <reference field="5" count="1" selected="0">
            <x v="1"/>
          </reference>
        </references>
      </pivotArea>
    </chartFormat>
    <chartFormat chart="10" format="1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2A8A86-D78E-FD41-93A5-433D422D74A5}" name="PivotTable49"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4">
    <pivotField numFmtId="22" showAll="0"/>
    <pivotField showAll="0">
      <items count="8">
        <item x="0"/>
        <item x="4"/>
        <item x="5"/>
        <item x="3"/>
        <item x="2"/>
        <item x="1"/>
        <item x="6"/>
        <item t="default"/>
      </items>
    </pivotField>
    <pivotField showAll="0"/>
    <pivotField axis="axisRow"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dataField="1" showAll="0"/>
    <pivotField showAll="0"/>
    <pivotField showAll="0"/>
    <pivotField showAll="0"/>
    <pivotField showAll="0">
      <items count="4">
        <item x="1"/>
        <item x="2"/>
        <item x="0"/>
        <item t="default"/>
      </items>
    </pivotField>
    <pivotField showAll="0"/>
    <pivotField showAll="0"/>
    <pivotField showAll="0">
      <items count="6">
        <item x="3"/>
        <item x="1"/>
        <item x="2"/>
        <item x="4"/>
        <item x="0"/>
        <item t="default"/>
      </items>
    </pivotField>
  </pivotFields>
  <rowFields count="1">
    <field x="3"/>
  </rowFields>
  <rowItems count="6">
    <i>
      <x/>
    </i>
    <i>
      <x v="1"/>
    </i>
    <i>
      <x v="2"/>
    </i>
    <i>
      <x v="3"/>
    </i>
    <i>
      <x v="4"/>
    </i>
    <i t="grand">
      <x/>
    </i>
  </rowItems>
  <colItems count="1">
    <i/>
  </colItems>
  <dataFields count="1">
    <dataField name="Count of Price per Unit (USD)" fld="6" subtotal="count" baseField="0" baseItem="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81DFD6-C68A-DB4F-851D-C0E3E4015A6B}" name="PivotTable49"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4" firstHeaderRow="1" firstDataRow="1" firstDataCol="0"/>
  <pivotFields count="14">
    <pivotField numFmtId="22" showAll="0"/>
    <pivotField showAll="0">
      <items count="8">
        <item x="0"/>
        <item x="4"/>
        <item x="5"/>
        <item x="3"/>
        <item x="2"/>
        <item x="1"/>
        <item x="6"/>
        <item t="default"/>
      </items>
    </pivotField>
    <pivotField showAll="0"/>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showAll="0"/>
    <pivotField showAll="0"/>
    <pivotField showAll="0"/>
    <pivotField showAll="0"/>
    <pivotField showAll="0">
      <items count="4">
        <item x="1"/>
        <item x="2"/>
        <item x="0"/>
        <item t="default"/>
      </items>
    </pivotField>
    <pivotField showAll="0"/>
    <pivotField showAll="0"/>
    <pivotField dataField="1" showAll="0">
      <items count="6">
        <item x="3"/>
        <item x="1"/>
        <item x="2"/>
        <item x="4"/>
        <item x="0"/>
        <item t="default"/>
      </items>
    </pivotField>
  </pivotFields>
  <rowItems count="1">
    <i/>
  </rowItems>
  <colItems count="1">
    <i/>
  </colItems>
  <dataFields count="1">
    <dataField name="Average of Order Rating" fld="13" subtotal="average"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390AC2-C662-4249-9908-02AAFFE0A4EF}" name="PivotTable52"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A14" firstHeaderRow="1" firstDataRow="1" firstDataCol="0"/>
  <pivotFields count="14">
    <pivotField numFmtId="22" showAll="0"/>
    <pivotField showAll="0">
      <items count="8">
        <item x="0"/>
        <item x="4"/>
        <item x="5"/>
        <item x="3"/>
        <item x="2"/>
        <item x="1"/>
        <item x="6"/>
        <item t="default"/>
      </items>
    </pivotField>
    <pivotField showAll="0"/>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showAll="0"/>
    <pivotField showAll="0"/>
    <pivotField showAll="0"/>
    <pivotField showAll="0"/>
    <pivotField showAll="0">
      <items count="4">
        <item x="1"/>
        <item x="2"/>
        <item x="0"/>
        <item t="default"/>
      </items>
    </pivotField>
    <pivotField showAll="0"/>
    <pivotField showAll="0"/>
    <pivotField dataField="1" showAll="0">
      <items count="6">
        <item x="3"/>
        <item x="1"/>
        <item x="2"/>
        <item x="4"/>
        <item x="0"/>
        <item t="default"/>
      </items>
    </pivotField>
  </pivotFields>
  <rowItems count="1">
    <i/>
  </rowItems>
  <colItems count="1">
    <i/>
  </colItems>
  <dataFields count="1">
    <dataField name="Count of Order Rating" fld="13" subtotal="count" baseField="0" baseItem="0" numFmtId="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067AE8-D4A2-664E-9867-C538C49C60F0}" name="PivotTable51" cacheId="6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A9" firstHeaderRow="1" firstDataRow="1" firstDataCol="0"/>
  <pivotFields count="14">
    <pivotField numFmtId="22" showAll="0"/>
    <pivotField showAll="0">
      <items count="8">
        <item x="0"/>
        <item x="4"/>
        <item x="5"/>
        <item x="3"/>
        <item x="2"/>
        <item x="1"/>
        <item x="6"/>
        <item t="default"/>
      </items>
    </pivotField>
    <pivotField showAll="0"/>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dataField="1" showAll="0"/>
    <pivotField showAll="0"/>
    <pivotField showAll="0"/>
    <pivotField showAll="0"/>
    <pivotField showAll="0">
      <items count="4">
        <item x="1"/>
        <item x="2"/>
        <item x="0"/>
        <item t="default"/>
      </items>
    </pivotField>
    <pivotField showAll="0"/>
    <pivotField showAll="0"/>
    <pivotField showAll="0">
      <items count="6">
        <item x="3"/>
        <item x="1"/>
        <item x="2"/>
        <item x="4"/>
        <item x="0"/>
        <item t="default"/>
      </items>
    </pivotField>
  </pivotFields>
  <rowItems count="1">
    <i/>
  </rowItems>
  <colItems count="1">
    <i/>
  </colItems>
  <dataFields count="1">
    <dataField name="Average of Price per Unit (USD)" fld="6" subtotal="average"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3B5BDB-9649-CC49-B461-7540064FFDBA}" name="PivotTable58" cacheId="65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rowHeaderCaption="Hours/Days" colHeaderCaption=" ">
  <location ref="D7:K18" firstHeaderRow="1" firstDataRow="2" firstDataCol="1"/>
  <pivotFields count="14">
    <pivotField numFmtId="22" showAll="0"/>
    <pivotField axis="axisCol" showAll="0">
      <items count="8">
        <item x="0"/>
        <item x="4"/>
        <item x="5"/>
        <item x="3"/>
        <item x="2"/>
        <item x="1"/>
        <item x="6"/>
        <item t="default"/>
      </items>
    </pivotField>
    <pivotField axis="axisRow" showAll="0">
      <items count="11">
        <item x="4"/>
        <item x="5"/>
        <item x="1"/>
        <item x="2"/>
        <item x="6"/>
        <item x="8"/>
        <item x="9"/>
        <item x="3"/>
        <item x="7"/>
        <item x="0"/>
        <item t="default"/>
      </items>
    </pivotField>
    <pivotField showAll="0">
      <items count="6">
        <item x="2"/>
        <item x="4"/>
        <item x="3"/>
        <item x="0"/>
        <item x="1"/>
        <item t="default"/>
      </items>
    </pivotField>
    <pivotField showAll="0">
      <items count="8">
        <item x="5"/>
        <item x="4"/>
        <item x="1"/>
        <item x="6"/>
        <item x="3"/>
        <item x="0"/>
        <item x="2"/>
        <item t="default"/>
      </items>
    </pivotField>
    <pivotField showAll="0">
      <items count="4">
        <item x="0"/>
        <item x="2"/>
        <item x="1"/>
        <item t="default"/>
      </items>
    </pivotField>
    <pivotField dataField="1" showAll="0"/>
    <pivotField showAll="0"/>
    <pivotField showAll="0"/>
    <pivotField showAll="0"/>
    <pivotField showAll="0">
      <items count="4">
        <item x="1"/>
        <item x="2"/>
        <item x="0"/>
        <item t="default"/>
      </items>
    </pivotField>
    <pivotField showAll="0"/>
    <pivotField showAll="0"/>
    <pivotField showAll="0">
      <items count="6">
        <item x="3"/>
        <item x="1"/>
        <item x="2"/>
        <item x="4"/>
        <item x="0"/>
        <item t="default"/>
      </items>
    </pivotField>
  </pivotFields>
  <rowFields count="1">
    <field x="2"/>
  </rowFields>
  <rowItems count="10">
    <i>
      <x/>
    </i>
    <i>
      <x v="1"/>
    </i>
    <i>
      <x v="2"/>
    </i>
    <i>
      <x v="3"/>
    </i>
    <i>
      <x v="4"/>
    </i>
    <i>
      <x v="5"/>
    </i>
    <i>
      <x v="6"/>
    </i>
    <i>
      <x v="7"/>
    </i>
    <i>
      <x v="8"/>
    </i>
    <i>
      <x v="9"/>
    </i>
  </rowItems>
  <colFields count="1">
    <field x="1"/>
  </colFields>
  <colItems count="7">
    <i>
      <x/>
    </i>
    <i>
      <x v="1"/>
    </i>
    <i>
      <x v="2"/>
    </i>
    <i>
      <x v="3"/>
    </i>
    <i>
      <x v="4"/>
    </i>
    <i>
      <x v="5"/>
    </i>
    <i>
      <x v="6"/>
    </i>
  </colItems>
  <dataFields count="1">
    <dataField name=" " fld="6" subtotal="count" baseField="0" baseItem="0" numFmtId="164"/>
  </dataFields>
  <formats count="6">
    <format dxfId="5">
      <pivotArea type="origin" dataOnly="0" labelOnly="1" outline="0" fieldPosition="0"/>
    </format>
    <format dxfId="4">
      <pivotArea field="1"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fieldPosition="0">
        <references count="1">
          <reference field="1" count="0"/>
        </references>
      </pivotArea>
    </format>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A62171D-A696-0F4B-8842-3EFF19B2DDD8}" autoFormatId="16" applyNumberFormats="0" applyBorderFormats="0" applyFontFormats="0" applyPatternFormats="0" applyAlignmentFormats="0" applyWidthHeightFormats="0">
  <queryTableRefresh nextId="15">
    <queryTableFields count="14">
      <queryTableField id="1" name="Date" tableColumnId="1"/>
      <queryTableField id="13" dataBound="0" tableColumnId="13"/>
      <queryTableField id="14" dataBound="0" tableColumnId="14"/>
      <queryTableField id="2" name="State" tableColumnId="2"/>
      <queryTableField id="3" name="Coffee Type" tableColumnId="3"/>
      <queryTableField id="4" name="Sales Channel" tableColumnId="4"/>
      <queryTableField id="5" name="Price per Unit (USD)" tableColumnId="5"/>
      <queryTableField id="6" name="Payment Method" tableColumnId="6"/>
      <queryTableField id="7" name="Promotion Applied" tableColumnId="7"/>
      <queryTableField id="8" name="Barista Name" tableColumnId="8"/>
      <queryTableField id="9" name="Customer Type" tableColumnId="9"/>
      <queryTableField id="10" name="Wait Time (Minutes)" tableColumnId="10"/>
      <queryTableField id="11" name="Special Request" tableColumnId="11"/>
      <queryTableField id="12" name="Order 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C67585F-7EB5-EA49-87A4-03137A6C0D38}" sourceName="Customer Type">
  <pivotTables>
    <pivotTable tabId="8" name="PivotTable58"/>
    <pivotTable tabId="2" name="PivotTable46"/>
    <pivotTable tabId="4" name="PivotTable49"/>
    <pivotTable tabId="6" name="PivotTable49"/>
    <pivotTable tabId="7" name="PivotTable49"/>
    <pivotTable tabId="7" name="PivotTable51"/>
    <pivotTable tabId="7" name="PivotTable52"/>
    <pivotTable tabId="5" name="PivotTable49"/>
  </pivotTables>
  <data>
    <tabular pivotCacheId="54034009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99A74BB-474C-2843-9823-B6AFC7101D17}" sourceName="Sales Channel">
  <pivotTables>
    <pivotTable tabId="4" name="PivotTable49"/>
    <pivotTable tabId="8" name="PivotTable58"/>
    <pivotTable tabId="2" name="PivotTable46"/>
    <pivotTable tabId="6" name="PivotTable49"/>
    <pivotTable tabId="7" name="PivotTable49"/>
    <pivotTable tabId="7" name="PivotTable51"/>
    <pivotTable tabId="7" name="PivotTable52"/>
    <pivotTable tabId="5" name="PivotTable49"/>
  </pivotTables>
  <data>
    <tabular pivotCacheId="5403400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y" xr10:uid="{6B3F67A5-8A52-F64F-BCA1-4479EBBDC774}" sourceName="Workday">
  <pivotTables>
    <pivotTable tabId="5" name="PivotTable49"/>
    <pivotTable tabId="8" name="PivotTable58"/>
    <pivotTable tabId="2" name="PivotTable46"/>
    <pivotTable tabId="4" name="PivotTable49"/>
    <pivotTable tabId="6" name="PivotTable49"/>
    <pivotTable tabId="7" name="PivotTable49"/>
    <pivotTable tabId="7" name="PivotTable51"/>
    <pivotTable tabId="7" name="PivotTable52"/>
  </pivotTables>
  <data>
    <tabular pivotCacheId="540340092">
      <items count="7">
        <i x="0" s="1"/>
        <i x="4" s="1"/>
        <i x="5" s="1"/>
        <i x="3" s="1"/>
        <i x="2" s="1"/>
        <i x="1"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89B801-6A23-DA44-AFBB-FE8661396765}" sourceName="State">
  <pivotTables>
    <pivotTable tabId="5" name="PivotTable49"/>
    <pivotTable tabId="8" name="PivotTable58"/>
    <pivotTable tabId="2" name="PivotTable46"/>
    <pivotTable tabId="4" name="PivotTable49"/>
    <pivotTable tabId="6" name="PivotTable49"/>
    <pivotTable tabId="7" name="PivotTable49"/>
    <pivotTable tabId="7" name="PivotTable51"/>
    <pivotTable tabId="7" name="PivotTable52"/>
  </pivotTables>
  <data>
    <tabular pivotCacheId="540340092">
      <items count="5">
        <i x="2" s="1"/>
        <i x="4"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A4E2983C-0AAB-1A4B-916F-D23FC8A73F85}" sourceName="Coffee Type">
  <pivotTables>
    <pivotTable tabId="8" name="PivotTable58"/>
    <pivotTable tabId="2" name="PivotTable46"/>
    <pivotTable tabId="4" name="PivotTable49"/>
    <pivotTable tabId="6" name="PivotTable49"/>
    <pivotTable tabId="7" name="PivotTable49"/>
    <pivotTable tabId="7" name="PivotTable51"/>
    <pivotTable tabId="7" name="PivotTable52"/>
    <pivotTable tabId="5" name="PivotTable49"/>
  </pivotTables>
  <data>
    <tabular pivotCacheId="540340092">
      <items count="7">
        <i x="5" s="1"/>
        <i x="4" s="1"/>
        <i x="1" s="1"/>
        <i x="6" s="1"/>
        <i x="3"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Rating" xr10:uid="{6CD677DC-407C-B84F-80DA-68CEA933305D}" sourceName="Order Rating">
  <pivotTables>
    <pivotTable tabId="4" name="PivotTable49"/>
    <pivotTable tabId="8" name="PivotTable58"/>
    <pivotTable tabId="2" name="PivotTable46"/>
    <pivotTable tabId="6" name="PivotTable49"/>
    <pivotTable tabId="7" name="PivotTable49"/>
    <pivotTable tabId="7" name="PivotTable51"/>
    <pivotTable tabId="7" name="PivotTable52"/>
    <pivotTable tabId="5" name="PivotTable49"/>
  </pivotTables>
  <data>
    <tabular pivotCacheId="540340092">
      <items count="5">
        <i x="3"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DF0831FF-566D-7E43-9405-5169034C2152}" cache="Slicer_Customer_Type" caption="Customer Type" columnCount="3" style="SlicerStyleLight5" rowHeight="251883"/>
  <slicer name="Sales Channel" xr10:uid="{DBD39205-5F2B-DD47-853F-2A8FB303B659}" cache="Slicer_Sales_Channel" caption="Sales Channel" columnCount="3" style="SlicerStyleDark5" rowHeight="251883"/>
  <slicer name="Workday" xr10:uid="{DD5F5CC5-E697-574B-8099-4E2A4E468F4B}" cache="Slicer_Workday" caption="Workday" columnCount="3" style="SlicerStyleLight5" rowHeight="251883"/>
  <slicer name="State" xr10:uid="{424C35E0-1BD3-C846-962B-AA030A9FFA98}" cache="Slicer_State" caption="State" columnCount="3" style="SlicerStyleDark5" rowHeight="251883"/>
  <slicer name="Coffee Type" xr10:uid="{7A706E4B-86E7-6549-961A-DE5C28B8EB1E}" cache="Slicer_Coffee_Type" caption="Coffee Type" columnCount="3" style="SlicerStyleLight5" rowHeight="251883"/>
  <slicer name="Order Rating" xr10:uid="{6DDA18CC-2F4C-9D4E-8F88-E03B22A729B4}" cache="Slicer_Order_Rating" caption="Order Rating" columnCount="3" style="SlicerStyleDark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35527E-E0C7-2E40-BCFB-394F6832D350}" name="Coffee_Sales_Dataset" displayName="Coffee_Sales_Dataset" ref="A1:N1001" tableType="queryTable" totalsRowShown="0">
  <autoFilter ref="A1:N1001" xr:uid="{0535527E-E0C7-2E40-BCFB-394F6832D350}"/>
  <tableColumns count="14">
    <tableColumn id="1" xr3:uid="{6892A6F0-477C-614C-A0D3-A9ACA023552D}" uniqueName="1" name="Date" queryTableFieldId="1" dataDxfId="41"/>
    <tableColumn id="13" xr3:uid="{CF9ADD19-33EF-B54C-B9D5-4723208CC543}" uniqueName="13" name="Workday" queryTableFieldId="13" dataDxfId="40">
      <calculatedColumnFormula>TEXT(Coffee_Sales_Dataset[[#This Row],[Date]],"ddd")</calculatedColumnFormula>
    </tableColumn>
    <tableColumn id="14" xr3:uid="{3D4C514B-7703-B743-888B-420C95F6739A}" uniqueName="14" name="Hour" queryTableFieldId="14" dataDxfId="39">
      <calculatedColumnFormula>HOUR(A2)</calculatedColumnFormula>
    </tableColumn>
    <tableColumn id="2" xr3:uid="{7AFA037F-CD04-2249-BB42-36170CB4BAD0}" uniqueName="2" name="State" queryTableFieldId="2" dataDxfId="38"/>
    <tableColumn id="3" xr3:uid="{807285FE-1B29-1F41-95CB-ED57CD0F1612}" uniqueName="3" name="Coffee Type" queryTableFieldId="3" dataDxfId="37"/>
    <tableColumn id="4" xr3:uid="{EF6F9D6A-6FB4-A64B-824E-71936E5209A0}" uniqueName="4" name="Sales Channel" queryTableFieldId="4" dataDxfId="36"/>
    <tableColumn id="5" xr3:uid="{4875327C-1B71-4447-B0B3-3C660B6310CC}" uniqueName="5" name="Price per Unit (USD)" queryTableFieldId="5"/>
    <tableColumn id="6" xr3:uid="{CB50262B-3911-B944-9314-F3939C1A4EC2}" uniqueName="6" name="Payment Method" queryTableFieldId="6" dataDxfId="35"/>
    <tableColumn id="7" xr3:uid="{A5B054C6-BEAB-CD4A-B3DE-DD556ED4F930}" uniqueName="7" name="Promotion Applied" queryTableFieldId="7" dataDxfId="34"/>
    <tableColumn id="8" xr3:uid="{D73D7671-F14E-6D44-909C-AB8206BE54FF}" uniqueName="8" name="Barista Name" queryTableFieldId="8" dataDxfId="33"/>
    <tableColumn id="9" xr3:uid="{7E5F3EEC-31D8-604C-83B3-43F459E25228}" uniqueName="9" name="Customer Type" queryTableFieldId="9" dataDxfId="32"/>
    <tableColumn id="10" xr3:uid="{40C0D0F7-1534-314E-B738-43C4E396556B}" uniqueName="10" name="Wait Time (Minutes)" queryTableFieldId="10"/>
    <tableColumn id="11" xr3:uid="{2B79D36B-8167-004C-9CC1-787CBE12CE2D}" uniqueName="11" name="Special Request" queryTableFieldId="11" dataDxfId="31"/>
    <tableColumn id="12" xr3:uid="{E12601B4-5693-5D49-8AE6-7EC96BD6F82A}" uniqueName="12" name="Order Rating" queryTableFieldId="1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9C19-D8B6-1940-986D-4D01157937F9}">
  <dimension ref="A1:N1001"/>
  <sheetViews>
    <sheetView workbookViewId="0">
      <selection activeCell="E33" sqref="E33"/>
    </sheetView>
  </sheetViews>
  <sheetFormatPr baseColWidth="10" defaultRowHeight="16" x14ac:dyDescent="0.2"/>
  <cols>
    <col min="1" max="1" width="13.33203125" bestFit="1" customWidth="1"/>
    <col min="2" max="3" width="13.33203125" customWidth="1"/>
    <col min="4" max="4" width="9.1640625" bestFit="1" customWidth="1"/>
    <col min="5" max="5" width="17.33203125" bestFit="1" customWidth="1"/>
    <col min="6" max="6" width="15.33203125" bestFit="1" customWidth="1"/>
    <col min="7" max="7" width="20" bestFit="1" customWidth="1"/>
    <col min="8" max="8" width="17.5" bestFit="1" customWidth="1"/>
    <col min="9" max="9" width="19" bestFit="1" customWidth="1"/>
    <col min="10" max="10" width="15" bestFit="1" customWidth="1"/>
    <col min="11" max="11" width="16" bestFit="1" customWidth="1"/>
    <col min="12" max="12" width="20.33203125" bestFit="1" customWidth="1"/>
    <col min="13" max="13" width="16.83203125" bestFit="1" customWidth="1"/>
    <col min="14" max="14" width="14"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s="1">
        <v>45655.741666666669</v>
      </c>
      <c r="B2" s="1" t="str">
        <f>TEXT(Coffee_Sales_Dataset[[#This Row],[Date]],"ddd")</f>
        <v>Sun</v>
      </c>
      <c r="C2">
        <f t="shared" ref="C2:C65" si="0">HOUR(A2)</f>
        <v>17</v>
      </c>
      <c r="D2" t="s">
        <v>14</v>
      </c>
      <c r="E2" t="s">
        <v>15</v>
      </c>
      <c r="F2" t="s">
        <v>16</v>
      </c>
      <c r="G2">
        <v>4.6399999999999997</v>
      </c>
      <c r="H2" t="s">
        <v>17</v>
      </c>
      <c r="I2" t="s">
        <v>18</v>
      </c>
      <c r="J2" t="s">
        <v>19</v>
      </c>
      <c r="K2" t="s">
        <v>20</v>
      </c>
      <c r="L2">
        <v>9</v>
      </c>
      <c r="M2" t="s">
        <v>21</v>
      </c>
      <c r="N2">
        <v>5</v>
      </c>
    </row>
    <row r="3" spans="1:14" x14ac:dyDescent="0.2">
      <c r="A3" s="1">
        <v>45653.425000000003</v>
      </c>
      <c r="B3" s="1" t="str">
        <f>TEXT(Coffee_Sales_Dataset[[#This Row],[Date]],"ddd")</f>
        <v>Fri</v>
      </c>
      <c r="C3">
        <f t="shared" si="0"/>
        <v>10</v>
      </c>
      <c r="D3" t="s">
        <v>22</v>
      </c>
      <c r="E3" t="s">
        <v>23</v>
      </c>
      <c r="F3" t="s">
        <v>24</v>
      </c>
      <c r="G3">
        <v>4.16</v>
      </c>
      <c r="H3" t="s">
        <v>17</v>
      </c>
      <c r="I3" t="s">
        <v>25</v>
      </c>
      <c r="J3" t="s">
        <v>26</v>
      </c>
      <c r="K3" t="s">
        <v>20</v>
      </c>
      <c r="L3">
        <v>6</v>
      </c>
      <c r="M3" t="s">
        <v>27</v>
      </c>
      <c r="N3">
        <v>5</v>
      </c>
    </row>
    <row r="4" spans="1:14" x14ac:dyDescent="0.2">
      <c r="A4" s="1">
        <v>45652.459027777775</v>
      </c>
      <c r="B4" s="1" t="str">
        <f>TEXT(Coffee_Sales_Dataset[[#This Row],[Date]],"ddd")</f>
        <v>Thu</v>
      </c>
      <c r="C4">
        <f t="shared" si="0"/>
        <v>11</v>
      </c>
      <c r="D4" t="s">
        <v>28</v>
      </c>
      <c r="E4" t="s">
        <v>29</v>
      </c>
      <c r="F4" t="s">
        <v>24</v>
      </c>
      <c r="G4">
        <v>4.2</v>
      </c>
      <c r="H4" t="s">
        <v>30</v>
      </c>
      <c r="I4" t="s">
        <v>18</v>
      </c>
      <c r="J4" t="s">
        <v>31</v>
      </c>
      <c r="K4" t="s">
        <v>20</v>
      </c>
      <c r="L4">
        <v>6</v>
      </c>
      <c r="M4" t="s">
        <v>27</v>
      </c>
      <c r="N4">
        <v>2</v>
      </c>
    </row>
    <row r="5" spans="1:14" x14ac:dyDescent="0.2">
      <c r="A5" s="1">
        <v>45648.459027777775</v>
      </c>
      <c r="B5" s="1" t="str">
        <f>TEXT(Coffee_Sales_Dataset[[#This Row],[Date]],"ddd")</f>
        <v>Sun</v>
      </c>
      <c r="C5">
        <f t="shared" si="0"/>
        <v>11</v>
      </c>
      <c r="D5" t="s">
        <v>28</v>
      </c>
      <c r="E5" t="s">
        <v>23</v>
      </c>
      <c r="F5" t="s">
        <v>24</v>
      </c>
      <c r="G5">
        <v>4.97</v>
      </c>
      <c r="H5" t="s">
        <v>32</v>
      </c>
      <c r="I5" t="s">
        <v>18</v>
      </c>
      <c r="J5" t="s">
        <v>33</v>
      </c>
      <c r="K5" t="s">
        <v>34</v>
      </c>
      <c r="L5">
        <v>8</v>
      </c>
      <c r="M5" t="s">
        <v>35</v>
      </c>
      <c r="N5">
        <v>3</v>
      </c>
    </row>
    <row r="6" spans="1:14" x14ac:dyDescent="0.2">
      <c r="A6" s="1">
        <v>45651.655555555553</v>
      </c>
      <c r="B6" s="1" t="str">
        <f>TEXT(Coffee_Sales_Dataset[[#This Row],[Date]],"ddd")</f>
        <v>Wed</v>
      </c>
      <c r="C6">
        <f t="shared" si="0"/>
        <v>15</v>
      </c>
      <c r="D6" t="s">
        <v>28</v>
      </c>
      <c r="E6" t="s">
        <v>36</v>
      </c>
      <c r="F6" t="s">
        <v>37</v>
      </c>
      <c r="G6">
        <v>5.93</v>
      </c>
      <c r="H6" t="s">
        <v>32</v>
      </c>
      <c r="I6" t="s">
        <v>18</v>
      </c>
      <c r="J6" t="s">
        <v>19</v>
      </c>
      <c r="K6" t="s">
        <v>20</v>
      </c>
      <c r="L6">
        <v>2</v>
      </c>
      <c r="M6" t="s">
        <v>38</v>
      </c>
      <c r="N6">
        <v>3</v>
      </c>
    </row>
    <row r="7" spans="1:14" x14ac:dyDescent="0.2">
      <c r="A7" s="1">
        <v>45648.431944444441</v>
      </c>
      <c r="B7" s="1" t="str">
        <f>TEXT(Coffee_Sales_Dataset[[#This Row],[Date]],"ddd")</f>
        <v>Sun</v>
      </c>
      <c r="C7">
        <f t="shared" si="0"/>
        <v>10</v>
      </c>
      <c r="D7" t="s">
        <v>22</v>
      </c>
      <c r="E7" t="s">
        <v>15</v>
      </c>
      <c r="F7" t="s">
        <v>24</v>
      </c>
      <c r="G7">
        <v>4.4400000000000004</v>
      </c>
      <c r="H7" t="s">
        <v>30</v>
      </c>
      <c r="I7" t="s">
        <v>18</v>
      </c>
      <c r="J7" t="s">
        <v>31</v>
      </c>
      <c r="K7" t="s">
        <v>34</v>
      </c>
      <c r="L7">
        <v>6</v>
      </c>
      <c r="M7" t="s">
        <v>39</v>
      </c>
      <c r="N7">
        <v>1</v>
      </c>
    </row>
    <row r="8" spans="1:14" x14ac:dyDescent="0.2">
      <c r="A8" s="1">
        <v>45649.45</v>
      </c>
      <c r="B8" s="1" t="str">
        <f>TEXT(Coffee_Sales_Dataset[[#This Row],[Date]],"ddd")</f>
        <v>Mon</v>
      </c>
      <c r="C8">
        <f t="shared" si="0"/>
        <v>10</v>
      </c>
      <c r="D8" t="s">
        <v>28</v>
      </c>
      <c r="E8" t="s">
        <v>40</v>
      </c>
      <c r="F8" t="s">
        <v>16</v>
      </c>
      <c r="G8">
        <v>5.17</v>
      </c>
      <c r="H8" t="s">
        <v>17</v>
      </c>
      <c r="I8" t="s">
        <v>18</v>
      </c>
      <c r="J8" t="s">
        <v>26</v>
      </c>
      <c r="K8" t="s">
        <v>20</v>
      </c>
      <c r="L8">
        <v>7</v>
      </c>
      <c r="M8" t="s">
        <v>41</v>
      </c>
      <c r="N8">
        <v>5</v>
      </c>
    </row>
    <row r="9" spans="1:14" x14ac:dyDescent="0.2">
      <c r="A9" s="1">
        <v>45650.416666666664</v>
      </c>
      <c r="B9" s="1" t="str">
        <f>TEXT(Coffee_Sales_Dataset[[#This Row],[Date]],"ddd")</f>
        <v>Tue</v>
      </c>
      <c r="C9">
        <f t="shared" si="0"/>
        <v>10</v>
      </c>
      <c r="D9" t="s">
        <v>22</v>
      </c>
      <c r="E9" t="s">
        <v>40</v>
      </c>
      <c r="F9" t="s">
        <v>24</v>
      </c>
      <c r="G9">
        <v>4.49</v>
      </c>
      <c r="H9" t="s">
        <v>17</v>
      </c>
      <c r="I9" t="s">
        <v>18</v>
      </c>
      <c r="J9" t="s">
        <v>26</v>
      </c>
      <c r="K9" t="s">
        <v>42</v>
      </c>
      <c r="L9">
        <v>3</v>
      </c>
      <c r="M9" t="s">
        <v>38</v>
      </c>
      <c r="N9">
        <v>2</v>
      </c>
    </row>
    <row r="10" spans="1:14" x14ac:dyDescent="0.2">
      <c r="A10" s="1">
        <v>45649.493055555555</v>
      </c>
      <c r="B10" s="1" t="str">
        <f>TEXT(Coffee_Sales_Dataset[[#This Row],[Date]],"ddd")</f>
        <v>Mon</v>
      </c>
      <c r="C10">
        <f t="shared" si="0"/>
        <v>11</v>
      </c>
      <c r="D10" t="s">
        <v>43</v>
      </c>
      <c r="E10" t="s">
        <v>40</v>
      </c>
      <c r="F10" t="s">
        <v>37</v>
      </c>
      <c r="G10">
        <v>6.33</v>
      </c>
      <c r="H10" t="s">
        <v>30</v>
      </c>
      <c r="I10" t="s">
        <v>25</v>
      </c>
      <c r="J10" t="s">
        <v>44</v>
      </c>
      <c r="K10" t="s">
        <v>34</v>
      </c>
      <c r="L10">
        <v>3</v>
      </c>
      <c r="M10" t="s">
        <v>41</v>
      </c>
      <c r="N10">
        <v>2</v>
      </c>
    </row>
    <row r="11" spans="1:14" x14ac:dyDescent="0.2">
      <c r="A11" s="1">
        <v>45655.640277777777</v>
      </c>
      <c r="B11" s="1" t="str">
        <f>TEXT(Coffee_Sales_Dataset[[#This Row],[Date]],"ddd")</f>
        <v>Sun</v>
      </c>
      <c r="C11">
        <f t="shared" si="0"/>
        <v>15</v>
      </c>
      <c r="D11" t="s">
        <v>45</v>
      </c>
      <c r="E11" t="s">
        <v>46</v>
      </c>
      <c r="F11" t="s">
        <v>24</v>
      </c>
      <c r="G11">
        <v>3.56</v>
      </c>
      <c r="H11" t="s">
        <v>17</v>
      </c>
      <c r="I11" t="s">
        <v>18</v>
      </c>
      <c r="J11" t="s">
        <v>19</v>
      </c>
      <c r="K11" t="s">
        <v>20</v>
      </c>
      <c r="L11">
        <v>6</v>
      </c>
      <c r="M11" t="s">
        <v>41</v>
      </c>
      <c r="N11">
        <v>1</v>
      </c>
    </row>
    <row r="12" spans="1:14" x14ac:dyDescent="0.2">
      <c r="A12" s="1">
        <v>45644.447222222225</v>
      </c>
      <c r="B12" s="1" t="str">
        <f>TEXT(Coffee_Sales_Dataset[[#This Row],[Date]],"ddd")</f>
        <v>Wed</v>
      </c>
      <c r="C12">
        <f t="shared" si="0"/>
        <v>10</v>
      </c>
      <c r="D12" t="s">
        <v>22</v>
      </c>
      <c r="E12" t="s">
        <v>36</v>
      </c>
      <c r="F12" t="s">
        <v>16</v>
      </c>
      <c r="G12">
        <v>3.84</v>
      </c>
      <c r="H12" t="s">
        <v>32</v>
      </c>
      <c r="I12" t="s">
        <v>18</v>
      </c>
      <c r="J12" t="s">
        <v>47</v>
      </c>
      <c r="K12" t="s">
        <v>42</v>
      </c>
      <c r="L12">
        <v>3</v>
      </c>
      <c r="M12" t="s">
        <v>41</v>
      </c>
      <c r="N12">
        <v>4</v>
      </c>
    </row>
    <row r="13" spans="1:14" x14ac:dyDescent="0.2">
      <c r="A13" s="1">
        <v>45653.341666666667</v>
      </c>
      <c r="B13" s="1" t="str">
        <f>TEXT(Coffee_Sales_Dataset[[#This Row],[Date]],"ddd")</f>
        <v>Fri</v>
      </c>
      <c r="C13">
        <f t="shared" si="0"/>
        <v>8</v>
      </c>
      <c r="D13" t="s">
        <v>28</v>
      </c>
      <c r="E13" t="s">
        <v>15</v>
      </c>
      <c r="F13" t="s">
        <v>37</v>
      </c>
      <c r="G13">
        <v>5.05</v>
      </c>
      <c r="H13" t="s">
        <v>32</v>
      </c>
      <c r="I13" t="s">
        <v>18</v>
      </c>
      <c r="J13" t="s">
        <v>31</v>
      </c>
      <c r="K13" t="s">
        <v>34</v>
      </c>
      <c r="L13">
        <v>2</v>
      </c>
      <c r="M13" t="s">
        <v>41</v>
      </c>
      <c r="N13">
        <v>3</v>
      </c>
    </row>
    <row r="14" spans="1:14" x14ac:dyDescent="0.2">
      <c r="A14" s="1">
        <v>45651.409722222219</v>
      </c>
      <c r="B14" s="1" t="str">
        <f>TEXT(Coffee_Sales_Dataset[[#This Row],[Date]],"ddd")</f>
        <v>Wed</v>
      </c>
      <c r="C14">
        <f t="shared" si="0"/>
        <v>9</v>
      </c>
      <c r="D14" t="s">
        <v>28</v>
      </c>
      <c r="E14" t="s">
        <v>40</v>
      </c>
      <c r="F14" t="s">
        <v>16</v>
      </c>
      <c r="G14">
        <v>5.35</v>
      </c>
      <c r="H14" t="s">
        <v>32</v>
      </c>
      <c r="I14" t="s">
        <v>25</v>
      </c>
      <c r="J14" t="s">
        <v>47</v>
      </c>
      <c r="K14" t="s">
        <v>34</v>
      </c>
      <c r="L14">
        <v>2</v>
      </c>
      <c r="M14" t="s">
        <v>41</v>
      </c>
      <c r="N14">
        <v>2</v>
      </c>
    </row>
    <row r="15" spans="1:14" x14ac:dyDescent="0.2">
      <c r="A15" s="1">
        <v>45654.525694444441</v>
      </c>
      <c r="B15" s="1" t="str">
        <f>TEXT(Coffee_Sales_Dataset[[#This Row],[Date]],"ddd")</f>
        <v>Sat</v>
      </c>
      <c r="C15">
        <f t="shared" si="0"/>
        <v>12</v>
      </c>
      <c r="D15" t="s">
        <v>45</v>
      </c>
      <c r="E15" t="s">
        <v>36</v>
      </c>
      <c r="F15" t="s">
        <v>16</v>
      </c>
      <c r="G15">
        <v>6.42</v>
      </c>
      <c r="H15" t="s">
        <v>30</v>
      </c>
      <c r="I15" t="s">
        <v>25</v>
      </c>
      <c r="J15" t="s">
        <v>33</v>
      </c>
      <c r="K15" t="s">
        <v>20</v>
      </c>
      <c r="L15">
        <v>3</v>
      </c>
      <c r="M15" t="s">
        <v>41</v>
      </c>
      <c r="N15">
        <v>5</v>
      </c>
    </row>
    <row r="16" spans="1:14" x14ac:dyDescent="0.2">
      <c r="A16" s="1">
        <v>45653.675694444442</v>
      </c>
      <c r="B16" s="1" t="str">
        <f>TEXT(Coffee_Sales_Dataset[[#This Row],[Date]],"ddd")</f>
        <v>Fri</v>
      </c>
      <c r="C16">
        <f t="shared" si="0"/>
        <v>16</v>
      </c>
      <c r="D16" t="s">
        <v>22</v>
      </c>
      <c r="E16" t="s">
        <v>36</v>
      </c>
      <c r="F16" t="s">
        <v>16</v>
      </c>
      <c r="G16">
        <v>6.61</v>
      </c>
      <c r="H16" t="s">
        <v>30</v>
      </c>
      <c r="I16" t="s">
        <v>25</v>
      </c>
      <c r="J16" t="s">
        <v>47</v>
      </c>
      <c r="K16" t="s">
        <v>42</v>
      </c>
      <c r="L16">
        <v>5</v>
      </c>
      <c r="M16" t="s">
        <v>39</v>
      </c>
      <c r="N16">
        <v>4</v>
      </c>
    </row>
    <row r="17" spans="1:14" x14ac:dyDescent="0.2">
      <c r="A17" s="1">
        <v>45646.71597222222</v>
      </c>
      <c r="B17" s="1" t="str">
        <f>TEXT(Coffee_Sales_Dataset[[#This Row],[Date]],"ddd")</f>
        <v>Fri</v>
      </c>
      <c r="C17">
        <f t="shared" si="0"/>
        <v>17</v>
      </c>
      <c r="D17" t="s">
        <v>14</v>
      </c>
      <c r="E17" t="s">
        <v>46</v>
      </c>
      <c r="F17" t="s">
        <v>16</v>
      </c>
      <c r="G17">
        <v>3.72</v>
      </c>
      <c r="H17" t="s">
        <v>17</v>
      </c>
      <c r="I17" t="s">
        <v>18</v>
      </c>
      <c r="J17" t="s">
        <v>44</v>
      </c>
      <c r="K17" t="s">
        <v>42</v>
      </c>
      <c r="L17">
        <v>10</v>
      </c>
      <c r="M17" t="s">
        <v>38</v>
      </c>
      <c r="N17">
        <v>4</v>
      </c>
    </row>
    <row r="18" spans="1:14" x14ac:dyDescent="0.2">
      <c r="A18" s="1">
        <v>45642.546527777777</v>
      </c>
      <c r="B18" s="1" t="str">
        <f>TEXT(Coffee_Sales_Dataset[[#This Row],[Date]],"ddd")</f>
        <v>Mon</v>
      </c>
      <c r="C18">
        <f t="shared" si="0"/>
        <v>13</v>
      </c>
      <c r="D18" t="s">
        <v>14</v>
      </c>
      <c r="E18" t="s">
        <v>15</v>
      </c>
      <c r="F18" t="s">
        <v>37</v>
      </c>
      <c r="G18">
        <v>3.54</v>
      </c>
      <c r="H18" t="s">
        <v>17</v>
      </c>
      <c r="I18" t="s">
        <v>18</v>
      </c>
      <c r="J18" t="s">
        <v>33</v>
      </c>
      <c r="K18" t="s">
        <v>20</v>
      </c>
      <c r="L18">
        <v>2</v>
      </c>
      <c r="M18" t="s">
        <v>41</v>
      </c>
      <c r="N18">
        <v>3</v>
      </c>
    </row>
    <row r="19" spans="1:14" x14ac:dyDescent="0.2">
      <c r="A19" s="1">
        <v>45648.595833333333</v>
      </c>
      <c r="B19" s="1" t="str">
        <f>TEXT(Coffee_Sales_Dataset[[#This Row],[Date]],"ddd")</f>
        <v>Sun</v>
      </c>
      <c r="C19">
        <f t="shared" si="0"/>
        <v>14</v>
      </c>
      <c r="D19" t="s">
        <v>14</v>
      </c>
      <c r="E19" t="s">
        <v>40</v>
      </c>
      <c r="F19" t="s">
        <v>37</v>
      </c>
      <c r="G19">
        <v>4.25</v>
      </c>
      <c r="H19" t="s">
        <v>17</v>
      </c>
      <c r="I19" t="s">
        <v>25</v>
      </c>
      <c r="J19" t="s">
        <v>33</v>
      </c>
      <c r="K19" t="s">
        <v>34</v>
      </c>
      <c r="L19">
        <v>6</v>
      </c>
      <c r="M19" t="s">
        <v>35</v>
      </c>
      <c r="N19">
        <v>4</v>
      </c>
    </row>
    <row r="20" spans="1:14" x14ac:dyDescent="0.2">
      <c r="A20" s="1">
        <v>45644.414583333331</v>
      </c>
      <c r="B20" s="1" t="str">
        <f>TEXT(Coffee_Sales_Dataset[[#This Row],[Date]],"ddd")</f>
        <v>Wed</v>
      </c>
      <c r="C20">
        <f t="shared" si="0"/>
        <v>9</v>
      </c>
      <c r="D20" t="s">
        <v>14</v>
      </c>
      <c r="E20" t="s">
        <v>46</v>
      </c>
      <c r="F20" t="s">
        <v>24</v>
      </c>
      <c r="G20">
        <v>3.72</v>
      </c>
      <c r="H20" t="s">
        <v>30</v>
      </c>
      <c r="I20" t="s">
        <v>18</v>
      </c>
      <c r="J20" t="s">
        <v>47</v>
      </c>
      <c r="K20" t="s">
        <v>42</v>
      </c>
      <c r="L20">
        <v>8</v>
      </c>
      <c r="M20" t="s">
        <v>27</v>
      </c>
      <c r="N20">
        <v>5</v>
      </c>
    </row>
    <row r="21" spans="1:14" x14ac:dyDescent="0.2">
      <c r="A21" s="1">
        <v>45651.379861111112</v>
      </c>
      <c r="B21" s="1" t="str">
        <f>TEXT(Coffee_Sales_Dataset[[#This Row],[Date]],"ddd")</f>
        <v>Wed</v>
      </c>
      <c r="C21">
        <f t="shared" si="0"/>
        <v>9</v>
      </c>
      <c r="D21" t="s">
        <v>22</v>
      </c>
      <c r="E21" t="s">
        <v>48</v>
      </c>
      <c r="F21" t="s">
        <v>24</v>
      </c>
      <c r="G21">
        <v>5.78</v>
      </c>
      <c r="H21" t="s">
        <v>32</v>
      </c>
      <c r="I21" t="s">
        <v>25</v>
      </c>
      <c r="J21" t="s">
        <v>31</v>
      </c>
      <c r="K21" t="s">
        <v>34</v>
      </c>
      <c r="L21">
        <v>5</v>
      </c>
      <c r="M21" t="s">
        <v>49</v>
      </c>
      <c r="N21">
        <v>2</v>
      </c>
    </row>
    <row r="22" spans="1:14" x14ac:dyDescent="0.2">
      <c r="A22" s="1">
        <v>45650.588194444441</v>
      </c>
      <c r="B22" s="1" t="str">
        <f>TEXT(Coffee_Sales_Dataset[[#This Row],[Date]],"ddd")</f>
        <v>Tue</v>
      </c>
      <c r="C22">
        <f t="shared" si="0"/>
        <v>14</v>
      </c>
      <c r="D22" t="s">
        <v>22</v>
      </c>
      <c r="E22" t="s">
        <v>23</v>
      </c>
      <c r="F22" t="s">
        <v>24</v>
      </c>
      <c r="G22">
        <v>5.9</v>
      </c>
      <c r="H22" t="s">
        <v>17</v>
      </c>
      <c r="I22" t="s">
        <v>18</v>
      </c>
      <c r="J22" t="s">
        <v>47</v>
      </c>
      <c r="K22" t="s">
        <v>34</v>
      </c>
      <c r="L22">
        <v>7</v>
      </c>
      <c r="M22" t="s">
        <v>27</v>
      </c>
      <c r="N22">
        <v>5</v>
      </c>
    </row>
    <row r="23" spans="1:14" x14ac:dyDescent="0.2">
      <c r="A23" s="1">
        <v>45656.647222222222</v>
      </c>
      <c r="B23" s="1" t="str">
        <f>TEXT(Coffee_Sales_Dataset[[#This Row],[Date]],"ddd")</f>
        <v>Mon</v>
      </c>
      <c r="C23">
        <f t="shared" si="0"/>
        <v>15</v>
      </c>
      <c r="D23" t="s">
        <v>45</v>
      </c>
      <c r="E23" t="s">
        <v>29</v>
      </c>
      <c r="F23" t="s">
        <v>24</v>
      </c>
      <c r="G23">
        <v>3.43</v>
      </c>
      <c r="H23" t="s">
        <v>17</v>
      </c>
      <c r="I23" t="s">
        <v>18</v>
      </c>
      <c r="J23" t="s">
        <v>44</v>
      </c>
      <c r="K23" t="s">
        <v>42</v>
      </c>
      <c r="L23">
        <v>4</v>
      </c>
      <c r="M23" t="s">
        <v>41</v>
      </c>
      <c r="N23">
        <v>1</v>
      </c>
    </row>
    <row r="24" spans="1:14" x14ac:dyDescent="0.2">
      <c r="A24" s="1">
        <v>45652.396527777775</v>
      </c>
      <c r="B24" s="1" t="str">
        <f>TEXT(Coffee_Sales_Dataset[[#This Row],[Date]],"ddd")</f>
        <v>Thu</v>
      </c>
      <c r="C24">
        <f t="shared" si="0"/>
        <v>9</v>
      </c>
      <c r="D24" t="s">
        <v>28</v>
      </c>
      <c r="E24" t="s">
        <v>29</v>
      </c>
      <c r="F24" t="s">
        <v>24</v>
      </c>
      <c r="G24">
        <v>5.42</v>
      </c>
      <c r="H24" t="s">
        <v>17</v>
      </c>
      <c r="I24" t="s">
        <v>25</v>
      </c>
      <c r="J24" t="s">
        <v>26</v>
      </c>
      <c r="K24" t="s">
        <v>20</v>
      </c>
      <c r="L24">
        <v>3</v>
      </c>
      <c r="M24" t="s">
        <v>35</v>
      </c>
      <c r="N24">
        <v>1</v>
      </c>
    </row>
    <row r="25" spans="1:14" x14ac:dyDescent="0.2">
      <c r="A25" s="1">
        <v>45651.700694444444</v>
      </c>
      <c r="B25" s="1" t="str">
        <f>TEXT(Coffee_Sales_Dataset[[#This Row],[Date]],"ddd")</f>
        <v>Wed</v>
      </c>
      <c r="C25">
        <f t="shared" si="0"/>
        <v>16</v>
      </c>
      <c r="D25" t="s">
        <v>14</v>
      </c>
      <c r="E25" t="s">
        <v>23</v>
      </c>
      <c r="F25" t="s">
        <v>24</v>
      </c>
      <c r="G25">
        <v>3.81</v>
      </c>
      <c r="H25" t="s">
        <v>30</v>
      </c>
      <c r="I25" t="s">
        <v>18</v>
      </c>
      <c r="J25" t="s">
        <v>44</v>
      </c>
      <c r="K25" t="s">
        <v>20</v>
      </c>
      <c r="L25">
        <v>6</v>
      </c>
      <c r="M25" t="s">
        <v>39</v>
      </c>
      <c r="N25">
        <v>3</v>
      </c>
    </row>
    <row r="26" spans="1:14" x14ac:dyDescent="0.2">
      <c r="A26" s="1">
        <v>45653.69027777778</v>
      </c>
      <c r="B26" s="1" t="str">
        <f>TEXT(Coffee_Sales_Dataset[[#This Row],[Date]],"ddd")</f>
        <v>Fri</v>
      </c>
      <c r="C26">
        <f t="shared" si="0"/>
        <v>16</v>
      </c>
      <c r="D26" t="s">
        <v>28</v>
      </c>
      <c r="E26" t="s">
        <v>23</v>
      </c>
      <c r="F26" t="s">
        <v>16</v>
      </c>
      <c r="G26">
        <v>6.96</v>
      </c>
      <c r="H26" t="s">
        <v>32</v>
      </c>
      <c r="I26" t="s">
        <v>18</v>
      </c>
      <c r="J26" t="s">
        <v>44</v>
      </c>
      <c r="K26" t="s">
        <v>34</v>
      </c>
      <c r="L26">
        <v>8</v>
      </c>
      <c r="M26" t="s">
        <v>27</v>
      </c>
      <c r="N26">
        <v>4</v>
      </c>
    </row>
    <row r="27" spans="1:14" x14ac:dyDescent="0.2">
      <c r="A27" s="1">
        <v>45641.440972222219</v>
      </c>
      <c r="B27" s="1" t="str">
        <f>TEXT(Coffee_Sales_Dataset[[#This Row],[Date]],"ddd")</f>
        <v>Sun</v>
      </c>
      <c r="C27">
        <f t="shared" si="0"/>
        <v>10</v>
      </c>
      <c r="D27" t="s">
        <v>45</v>
      </c>
      <c r="E27" t="s">
        <v>46</v>
      </c>
      <c r="F27" t="s">
        <v>16</v>
      </c>
      <c r="G27">
        <v>4.97</v>
      </c>
      <c r="H27" t="s">
        <v>32</v>
      </c>
      <c r="I27" t="s">
        <v>18</v>
      </c>
      <c r="J27" t="s">
        <v>47</v>
      </c>
      <c r="K27" t="s">
        <v>34</v>
      </c>
      <c r="L27">
        <v>9</v>
      </c>
      <c r="M27" t="s">
        <v>35</v>
      </c>
      <c r="N27">
        <v>1</v>
      </c>
    </row>
    <row r="28" spans="1:14" x14ac:dyDescent="0.2">
      <c r="A28" s="1">
        <v>45650.654166666667</v>
      </c>
      <c r="B28" s="1" t="str">
        <f>TEXT(Coffee_Sales_Dataset[[#This Row],[Date]],"ddd")</f>
        <v>Tue</v>
      </c>
      <c r="C28">
        <f t="shared" si="0"/>
        <v>15</v>
      </c>
      <c r="D28" t="s">
        <v>43</v>
      </c>
      <c r="E28" t="s">
        <v>46</v>
      </c>
      <c r="F28" t="s">
        <v>37</v>
      </c>
      <c r="G28">
        <v>5.29</v>
      </c>
      <c r="H28" t="s">
        <v>17</v>
      </c>
      <c r="I28" t="s">
        <v>25</v>
      </c>
      <c r="J28" t="s">
        <v>33</v>
      </c>
      <c r="K28" t="s">
        <v>42</v>
      </c>
      <c r="L28">
        <v>8</v>
      </c>
      <c r="M28" t="s">
        <v>49</v>
      </c>
      <c r="N28">
        <v>4</v>
      </c>
    </row>
    <row r="29" spans="1:14" x14ac:dyDescent="0.2">
      <c r="A29" s="1">
        <v>45650.61041666667</v>
      </c>
      <c r="B29" s="1" t="str">
        <f>TEXT(Coffee_Sales_Dataset[[#This Row],[Date]],"ddd")</f>
        <v>Tue</v>
      </c>
      <c r="C29">
        <f t="shared" si="0"/>
        <v>14</v>
      </c>
      <c r="D29" t="s">
        <v>45</v>
      </c>
      <c r="E29" t="s">
        <v>23</v>
      </c>
      <c r="F29" t="s">
        <v>24</v>
      </c>
      <c r="G29">
        <v>4.28</v>
      </c>
      <c r="H29" t="s">
        <v>32</v>
      </c>
      <c r="I29" t="s">
        <v>25</v>
      </c>
      <c r="J29" t="s">
        <v>19</v>
      </c>
      <c r="K29" t="s">
        <v>34</v>
      </c>
      <c r="L29">
        <v>7</v>
      </c>
      <c r="M29" t="s">
        <v>35</v>
      </c>
      <c r="N29">
        <v>5</v>
      </c>
    </row>
    <row r="30" spans="1:14" x14ac:dyDescent="0.2">
      <c r="A30" s="1">
        <v>45641.558333333334</v>
      </c>
      <c r="B30" s="1" t="str">
        <f>TEXT(Coffee_Sales_Dataset[[#This Row],[Date]],"ddd")</f>
        <v>Sun</v>
      </c>
      <c r="C30">
        <f t="shared" si="0"/>
        <v>13</v>
      </c>
      <c r="D30" t="s">
        <v>28</v>
      </c>
      <c r="E30" t="s">
        <v>48</v>
      </c>
      <c r="F30" t="s">
        <v>24</v>
      </c>
      <c r="G30">
        <v>6.97</v>
      </c>
      <c r="H30" t="s">
        <v>17</v>
      </c>
      <c r="I30" t="s">
        <v>18</v>
      </c>
      <c r="J30" t="s">
        <v>31</v>
      </c>
      <c r="K30" t="s">
        <v>20</v>
      </c>
      <c r="L30">
        <v>5</v>
      </c>
      <c r="M30" t="s">
        <v>38</v>
      </c>
      <c r="N30">
        <v>2</v>
      </c>
    </row>
    <row r="31" spans="1:14" x14ac:dyDescent="0.2">
      <c r="A31" s="1">
        <v>45651.711805555555</v>
      </c>
      <c r="B31" s="1" t="str">
        <f>TEXT(Coffee_Sales_Dataset[[#This Row],[Date]],"ddd")</f>
        <v>Wed</v>
      </c>
      <c r="C31">
        <f t="shared" si="0"/>
        <v>17</v>
      </c>
      <c r="D31" t="s">
        <v>28</v>
      </c>
      <c r="E31" t="s">
        <v>23</v>
      </c>
      <c r="F31" t="s">
        <v>24</v>
      </c>
      <c r="G31">
        <v>3.46</v>
      </c>
      <c r="H31" t="s">
        <v>32</v>
      </c>
      <c r="I31" t="s">
        <v>25</v>
      </c>
      <c r="J31" t="s">
        <v>33</v>
      </c>
      <c r="K31" t="s">
        <v>34</v>
      </c>
      <c r="L31">
        <v>2</v>
      </c>
      <c r="M31" t="s">
        <v>27</v>
      </c>
      <c r="N31">
        <v>4</v>
      </c>
    </row>
    <row r="32" spans="1:14" x14ac:dyDescent="0.2">
      <c r="A32" s="1">
        <v>45650.595138888886</v>
      </c>
      <c r="B32" s="1" t="str">
        <f>TEXT(Coffee_Sales_Dataset[[#This Row],[Date]],"ddd")</f>
        <v>Tue</v>
      </c>
      <c r="C32">
        <f t="shared" si="0"/>
        <v>14</v>
      </c>
      <c r="D32" t="s">
        <v>28</v>
      </c>
      <c r="E32" t="s">
        <v>46</v>
      </c>
      <c r="F32" t="s">
        <v>24</v>
      </c>
      <c r="G32">
        <v>5.35</v>
      </c>
      <c r="H32" t="s">
        <v>17</v>
      </c>
      <c r="I32" t="s">
        <v>18</v>
      </c>
      <c r="J32" t="s">
        <v>33</v>
      </c>
      <c r="K32" t="s">
        <v>34</v>
      </c>
      <c r="L32">
        <v>7</v>
      </c>
      <c r="M32" t="s">
        <v>39</v>
      </c>
      <c r="N32">
        <v>1</v>
      </c>
    </row>
    <row r="33" spans="1:14" x14ac:dyDescent="0.2">
      <c r="A33" s="1">
        <v>45653.405555555553</v>
      </c>
      <c r="B33" s="1" t="str">
        <f>TEXT(Coffee_Sales_Dataset[[#This Row],[Date]],"ddd")</f>
        <v>Fri</v>
      </c>
      <c r="C33">
        <f t="shared" si="0"/>
        <v>9</v>
      </c>
      <c r="D33" t="s">
        <v>22</v>
      </c>
      <c r="E33" t="s">
        <v>36</v>
      </c>
      <c r="F33" t="s">
        <v>24</v>
      </c>
      <c r="G33">
        <v>5.01</v>
      </c>
      <c r="H33" t="s">
        <v>30</v>
      </c>
      <c r="I33" t="s">
        <v>18</v>
      </c>
      <c r="J33" t="s">
        <v>19</v>
      </c>
      <c r="K33" t="s">
        <v>20</v>
      </c>
      <c r="L33">
        <v>6</v>
      </c>
      <c r="M33" t="s">
        <v>49</v>
      </c>
      <c r="N33">
        <v>4</v>
      </c>
    </row>
    <row r="34" spans="1:14" x14ac:dyDescent="0.2">
      <c r="A34" s="1">
        <v>45644.411805555559</v>
      </c>
      <c r="B34" s="1" t="str">
        <f>TEXT(Coffee_Sales_Dataset[[#This Row],[Date]],"ddd")</f>
        <v>Wed</v>
      </c>
      <c r="C34">
        <f t="shared" si="0"/>
        <v>9</v>
      </c>
      <c r="D34" t="s">
        <v>43</v>
      </c>
      <c r="E34" t="s">
        <v>29</v>
      </c>
      <c r="F34" t="s">
        <v>24</v>
      </c>
      <c r="G34">
        <v>4.0599999999999996</v>
      </c>
      <c r="H34" t="s">
        <v>17</v>
      </c>
      <c r="I34" t="s">
        <v>18</v>
      </c>
      <c r="J34" t="s">
        <v>19</v>
      </c>
      <c r="K34" t="s">
        <v>20</v>
      </c>
      <c r="L34">
        <v>3</v>
      </c>
      <c r="M34" t="s">
        <v>21</v>
      </c>
      <c r="N34">
        <v>5</v>
      </c>
    </row>
    <row r="35" spans="1:14" x14ac:dyDescent="0.2">
      <c r="A35" s="1">
        <v>45642.553472222222</v>
      </c>
      <c r="B35" s="1" t="str">
        <f>TEXT(Coffee_Sales_Dataset[[#This Row],[Date]],"ddd")</f>
        <v>Mon</v>
      </c>
      <c r="C35">
        <f t="shared" si="0"/>
        <v>13</v>
      </c>
      <c r="D35" t="s">
        <v>28</v>
      </c>
      <c r="E35" t="s">
        <v>40</v>
      </c>
      <c r="F35" t="s">
        <v>37</v>
      </c>
      <c r="G35">
        <v>4.9000000000000004</v>
      </c>
      <c r="H35" t="s">
        <v>32</v>
      </c>
      <c r="I35" t="s">
        <v>18</v>
      </c>
      <c r="J35" t="s">
        <v>31</v>
      </c>
      <c r="K35" t="s">
        <v>20</v>
      </c>
      <c r="L35">
        <v>6</v>
      </c>
      <c r="M35" t="s">
        <v>39</v>
      </c>
      <c r="N35">
        <v>3</v>
      </c>
    </row>
    <row r="36" spans="1:14" x14ac:dyDescent="0.2">
      <c r="A36" s="1">
        <v>45647.680555555555</v>
      </c>
      <c r="B36" s="1" t="str">
        <f>TEXT(Coffee_Sales_Dataset[[#This Row],[Date]],"ddd")</f>
        <v>Sat</v>
      </c>
      <c r="C36">
        <f t="shared" si="0"/>
        <v>16</v>
      </c>
      <c r="D36" t="s">
        <v>22</v>
      </c>
      <c r="E36" t="s">
        <v>48</v>
      </c>
      <c r="F36" t="s">
        <v>24</v>
      </c>
      <c r="G36">
        <v>4.01</v>
      </c>
      <c r="H36" t="s">
        <v>30</v>
      </c>
      <c r="I36" t="s">
        <v>18</v>
      </c>
      <c r="J36" t="s">
        <v>47</v>
      </c>
      <c r="K36" t="s">
        <v>20</v>
      </c>
      <c r="L36">
        <v>4</v>
      </c>
      <c r="M36" t="s">
        <v>41</v>
      </c>
      <c r="N36">
        <v>5</v>
      </c>
    </row>
    <row r="37" spans="1:14" x14ac:dyDescent="0.2">
      <c r="A37" s="1">
        <v>45654.729861111111</v>
      </c>
      <c r="B37" s="1" t="str">
        <f>TEXT(Coffee_Sales_Dataset[[#This Row],[Date]],"ddd")</f>
        <v>Sat</v>
      </c>
      <c r="C37">
        <f t="shared" si="0"/>
        <v>17</v>
      </c>
      <c r="D37" t="s">
        <v>22</v>
      </c>
      <c r="E37" t="s">
        <v>46</v>
      </c>
      <c r="F37" t="s">
        <v>37</v>
      </c>
      <c r="G37">
        <v>6.75</v>
      </c>
      <c r="H37" t="s">
        <v>17</v>
      </c>
      <c r="I37" t="s">
        <v>18</v>
      </c>
      <c r="J37" t="s">
        <v>33</v>
      </c>
      <c r="K37" t="s">
        <v>20</v>
      </c>
      <c r="L37">
        <v>2</v>
      </c>
      <c r="M37" t="s">
        <v>39</v>
      </c>
      <c r="N37">
        <v>2</v>
      </c>
    </row>
    <row r="38" spans="1:14" x14ac:dyDescent="0.2">
      <c r="A38" s="1">
        <v>45646.427083333336</v>
      </c>
      <c r="B38" s="1" t="str">
        <f>TEXT(Coffee_Sales_Dataset[[#This Row],[Date]],"ddd")</f>
        <v>Fri</v>
      </c>
      <c r="C38">
        <f t="shared" si="0"/>
        <v>10</v>
      </c>
      <c r="D38" t="s">
        <v>22</v>
      </c>
      <c r="E38" t="s">
        <v>46</v>
      </c>
      <c r="F38" t="s">
        <v>37</v>
      </c>
      <c r="G38">
        <v>6.06</v>
      </c>
      <c r="H38" t="s">
        <v>17</v>
      </c>
      <c r="I38" t="s">
        <v>18</v>
      </c>
      <c r="J38" t="s">
        <v>26</v>
      </c>
      <c r="K38" t="s">
        <v>42</v>
      </c>
      <c r="L38">
        <v>5</v>
      </c>
      <c r="M38" t="s">
        <v>35</v>
      </c>
      <c r="N38">
        <v>4</v>
      </c>
    </row>
    <row r="39" spans="1:14" x14ac:dyDescent="0.2">
      <c r="A39" s="1">
        <v>45645.52847222222</v>
      </c>
      <c r="B39" s="1" t="str">
        <f>TEXT(Coffee_Sales_Dataset[[#This Row],[Date]],"ddd")</f>
        <v>Thu</v>
      </c>
      <c r="C39">
        <f t="shared" si="0"/>
        <v>12</v>
      </c>
      <c r="D39" t="s">
        <v>22</v>
      </c>
      <c r="E39" t="s">
        <v>36</v>
      </c>
      <c r="F39" t="s">
        <v>37</v>
      </c>
      <c r="G39">
        <v>5.4</v>
      </c>
      <c r="H39" t="s">
        <v>17</v>
      </c>
      <c r="I39" t="s">
        <v>25</v>
      </c>
      <c r="J39" t="s">
        <v>31</v>
      </c>
      <c r="K39" t="s">
        <v>42</v>
      </c>
      <c r="L39">
        <v>5</v>
      </c>
      <c r="M39" t="s">
        <v>41</v>
      </c>
      <c r="N39">
        <v>2</v>
      </c>
    </row>
    <row r="40" spans="1:14" x14ac:dyDescent="0.2">
      <c r="A40" s="1">
        <v>45653.520138888889</v>
      </c>
      <c r="B40" s="1" t="str">
        <f>TEXT(Coffee_Sales_Dataset[[#This Row],[Date]],"ddd")</f>
        <v>Fri</v>
      </c>
      <c r="C40">
        <f t="shared" si="0"/>
        <v>12</v>
      </c>
      <c r="D40" t="s">
        <v>14</v>
      </c>
      <c r="E40" t="s">
        <v>40</v>
      </c>
      <c r="F40" t="s">
        <v>24</v>
      </c>
      <c r="G40">
        <v>4.6900000000000004</v>
      </c>
      <c r="H40" t="s">
        <v>32</v>
      </c>
      <c r="I40" t="s">
        <v>25</v>
      </c>
      <c r="J40" t="s">
        <v>19</v>
      </c>
      <c r="K40" t="s">
        <v>34</v>
      </c>
      <c r="L40">
        <v>4</v>
      </c>
      <c r="M40" t="s">
        <v>41</v>
      </c>
      <c r="N40">
        <v>3</v>
      </c>
    </row>
    <row r="41" spans="1:14" x14ac:dyDescent="0.2">
      <c r="A41" s="1">
        <v>45653.529166666667</v>
      </c>
      <c r="B41" s="1" t="str">
        <f>TEXT(Coffee_Sales_Dataset[[#This Row],[Date]],"ddd")</f>
        <v>Fri</v>
      </c>
      <c r="C41">
        <f t="shared" si="0"/>
        <v>12</v>
      </c>
      <c r="D41" t="s">
        <v>43</v>
      </c>
      <c r="E41" t="s">
        <v>29</v>
      </c>
      <c r="F41" t="s">
        <v>37</v>
      </c>
      <c r="G41">
        <v>6.41</v>
      </c>
      <c r="H41" t="s">
        <v>30</v>
      </c>
      <c r="I41" t="s">
        <v>18</v>
      </c>
      <c r="J41" t="s">
        <v>31</v>
      </c>
      <c r="K41" t="s">
        <v>42</v>
      </c>
      <c r="L41">
        <v>3</v>
      </c>
      <c r="M41" t="s">
        <v>49</v>
      </c>
      <c r="N41">
        <v>5</v>
      </c>
    </row>
    <row r="42" spans="1:14" x14ac:dyDescent="0.2">
      <c r="A42" s="1">
        <v>45645.414583333331</v>
      </c>
      <c r="B42" s="1" t="str">
        <f>TEXT(Coffee_Sales_Dataset[[#This Row],[Date]],"ddd")</f>
        <v>Thu</v>
      </c>
      <c r="C42">
        <f t="shared" si="0"/>
        <v>9</v>
      </c>
      <c r="D42" t="s">
        <v>14</v>
      </c>
      <c r="E42" t="s">
        <v>36</v>
      </c>
      <c r="F42" t="s">
        <v>37</v>
      </c>
      <c r="G42">
        <v>5.63</v>
      </c>
      <c r="H42" t="s">
        <v>32</v>
      </c>
      <c r="I42" t="s">
        <v>18</v>
      </c>
      <c r="J42" t="s">
        <v>47</v>
      </c>
      <c r="K42" t="s">
        <v>42</v>
      </c>
      <c r="L42">
        <v>5</v>
      </c>
      <c r="M42" t="s">
        <v>41</v>
      </c>
      <c r="N42">
        <v>5</v>
      </c>
    </row>
    <row r="43" spans="1:14" x14ac:dyDescent="0.2">
      <c r="A43" s="1">
        <v>45652.397916666669</v>
      </c>
      <c r="B43" s="1" t="str">
        <f>TEXT(Coffee_Sales_Dataset[[#This Row],[Date]],"ddd")</f>
        <v>Thu</v>
      </c>
      <c r="C43">
        <f t="shared" si="0"/>
        <v>9</v>
      </c>
      <c r="D43" t="s">
        <v>43</v>
      </c>
      <c r="E43" t="s">
        <v>23</v>
      </c>
      <c r="F43" t="s">
        <v>37</v>
      </c>
      <c r="G43">
        <v>4.01</v>
      </c>
      <c r="H43" t="s">
        <v>32</v>
      </c>
      <c r="I43" t="s">
        <v>25</v>
      </c>
      <c r="J43" t="s">
        <v>33</v>
      </c>
      <c r="K43" t="s">
        <v>42</v>
      </c>
      <c r="L43">
        <v>7</v>
      </c>
      <c r="M43" t="s">
        <v>49</v>
      </c>
      <c r="N43">
        <v>5</v>
      </c>
    </row>
    <row r="44" spans="1:14" x14ac:dyDescent="0.2">
      <c r="A44" s="1">
        <v>45652.499305555553</v>
      </c>
      <c r="B44" s="1" t="str">
        <f>TEXT(Coffee_Sales_Dataset[[#This Row],[Date]],"ddd")</f>
        <v>Thu</v>
      </c>
      <c r="C44">
        <f t="shared" si="0"/>
        <v>11</v>
      </c>
      <c r="D44" t="s">
        <v>14</v>
      </c>
      <c r="E44" t="s">
        <v>29</v>
      </c>
      <c r="F44" t="s">
        <v>16</v>
      </c>
      <c r="G44">
        <v>3.43</v>
      </c>
      <c r="H44" t="s">
        <v>32</v>
      </c>
      <c r="I44" t="s">
        <v>18</v>
      </c>
      <c r="J44" t="s">
        <v>44</v>
      </c>
      <c r="K44" t="s">
        <v>34</v>
      </c>
      <c r="L44">
        <v>6</v>
      </c>
      <c r="M44" t="s">
        <v>35</v>
      </c>
      <c r="N44">
        <v>5</v>
      </c>
    </row>
    <row r="45" spans="1:14" x14ac:dyDescent="0.2">
      <c r="A45" s="1">
        <v>45641.682638888888</v>
      </c>
      <c r="B45" s="1" t="str">
        <f>TEXT(Coffee_Sales_Dataset[[#This Row],[Date]],"ddd")</f>
        <v>Sun</v>
      </c>
      <c r="C45">
        <f t="shared" si="0"/>
        <v>16</v>
      </c>
      <c r="D45" t="s">
        <v>28</v>
      </c>
      <c r="E45" t="s">
        <v>36</v>
      </c>
      <c r="F45" t="s">
        <v>37</v>
      </c>
      <c r="G45">
        <v>4.7</v>
      </c>
      <c r="H45" t="s">
        <v>30</v>
      </c>
      <c r="I45" t="s">
        <v>25</v>
      </c>
      <c r="J45" t="s">
        <v>26</v>
      </c>
      <c r="K45" t="s">
        <v>42</v>
      </c>
      <c r="L45">
        <v>7</v>
      </c>
      <c r="M45" t="s">
        <v>27</v>
      </c>
      <c r="N45">
        <v>3</v>
      </c>
    </row>
    <row r="46" spans="1:14" x14ac:dyDescent="0.2">
      <c r="A46" s="1">
        <v>45654.361805555556</v>
      </c>
      <c r="B46" s="1" t="str">
        <f>TEXT(Coffee_Sales_Dataset[[#This Row],[Date]],"ddd")</f>
        <v>Sat</v>
      </c>
      <c r="C46">
        <f t="shared" si="0"/>
        <v>8</v>
      </c>
      <c r="D46" t="s">
        <v>43</v>
      </c>
      <c r="E46" t="s">
        <v>15</v>
      </c>
      <c r="F46" t="s">
        <v>37</v>
      </c>
      <c r="G46">
        <v>5.65</v>
      </c>
      <c r="H46" t="s">
        <v>32</v>
      </c>
      <c r="I46" t="s">
        <v>25</v>
      </c>
      <c r="J46" t="s">
        <v>26</v>
      </c>
      <c r="K46" t="s">
        <v>20</v>
      </c>
      <c r="L46">
        <v>8</v>
      </c>
      <c r="M46" t="s">
        <v>49</v>
      </c>
      <c r="N46">
        <v>3</v>
      </c>
    </row>
    <row r="47" spans="1:14" x14ac:dyDescent="0.2">
      <c r="A47" s="1">
        <v>45655.398611111108</v>
      </c>
      <c r="B47" s="1" t="str">
        <f>TEXT(Coffee_Sales_Dataset[[#This Row],[Date]],"ddd")</f>
        <v>Sun</v>
      </c>
      <c r="C47">
        <f t="shared" si="0"/>
        <v>9</v>
      </c>
      <c r="D47" t="s">
        <v>22</v>
      </c>
      <c r="E47" t="s">
        <v>23</v>
      </c>
      <c r="F47" t="s">
        <v>24</v>
      </c>
      <c r="G47">
        <v>4.55</v>
      </c>
      <c r="H47" t="s">
        <v>17</v>
      </c>
      <c r="I47" t="s">
        <v>18</v>
      </c>
      <c r="J47" t="s">
        <v>26</v>
      </c>
      <c r="K47" t="s">
        <v>42</v>
      </c>
      <c r="L47">
        <v>5</v>
      </c>
      <c r="M47" t="s">
        <v>49</v>
      </c>
      <c r="N47">
        <v>2</v>
      </c>
    </row>
    <row r="48" spans="1:14" x14ac:dyDescent="0.2">
      <c r="A48" s="1">
        <v>45654.456944444442</v>
      </c>
      <c r="B48" s="1" t="str">
        <f>TEXT(Coffee_Sales_Dataset[[#This Row],[Date]],"ddd")</f>
        <v>Sat</v>
      </c>
      <c r="C48">
        <f t="shared" si="0"/>
        <v>10</v>
      </c>
      <c r="D48" t="s">
        <v>14</v>
      </c>
      <c r="E48" t="s">
        <v>46</v>
      </c>
      <c r="F48" t="s">
        <v>24</v>
      </c>
      <c r="G48">
        <v>6.52</v>
      </c>
      <c r="H48" t="s">
        <v>30</v>
      </c>
      <c r="I48" t="s">
        <v>18</v>
      </c>
      <c r="J48" t="s">
        <v>31</v>
      </c>
      <c r="K48" t="s">
        <v>34</v>
      </c>
      <c r="L48">
        <v>3</v>
      </c>
      <c r="M48" t="s">
        <v>35</v>
      </c>
      <c r="N48">
        <v>4</v>
      </c>
    </row>
    <row r="49" spans="1:14" x14ac:dyDescent="0.2">
      <c r="A49" s="1">
        <v>45648.624305555553</v>
      </c>
      <c r="B49" s="1" t="str">
        <f>TEXT(Coffee_Sales_Dataset[[#This Row],[Date]],"ddd")</f>
        <v>Sun</v>
      </c>
      <c r="C49">
        <f t="shared" si="0"/>
        <v>14</v>
      </c>
      <c r="D49" t="s">
        <v>45</v>
      </c>
      <c r="E49" t="s">
        <v>46</v>
      </c>
      <c r="F49" t="s">
        <v>24</v>
      </c>
      <c r="G49">
        <v>6.51</v>
      </c>
      <c r="H49" t="s">
        <v>32</v>
      </c>
      <c r="I49" t="s">
        <v>25</v>
      </c>
      <c r="J49" t="s">
        <v>47</v>
      </c>
      <c r="K49" t="s">
        <v>34</v>
      </c>
      <c r="L49">
        <v>10</v>
      </c>
      <c r="M49" t="s">
        <v>41</v>
      </c>
      <c r="N49">
        <v>3</v>
      </c>
    </row>
    <row r="50" spans="1:14" x14ac:dyDescent="0.2">
      <c r="A50" s="1">
        <v>45647.699305555558</v>
      </c>
      <c r="B50" s="1" t="str">
        <f>TEXT(Coffee_Sales_Dataset[[#This Row],[Date]],"ddd")</f>
        <v>Sat</v>
      </c>
      <c r="C50">
        <f t="shared" si="0"/>
        <v>16</v>
      </c>
      <c r="D50" t="s">
        <v>45</v>
      </c>
      <c r="E50" t="s">
        <v>48</v>
      </c>
      <c r="F50" t="s">
        <v>37</v>
      </c>
      <c r="G50">
        <v>3.11</v>
      </c>
      <c r="H50" t="s">
        <v>32</v>
      </c>
      <c r="I50" t="s">
        <v>25</v>
      </c>
      <c r="J50" t="s">
        <v>47</v>
      </c>
      <c r="K50" t="s">
        <v>34</v>
      </c>
      <c r="L50">
        <v>4</v>
      </c>
      <c r="M50" t="s">
        <v>41</v>
      </c>
      <c r="N50">
        <v>4</v>
      </c>
    </row>
    <row r="51" spans="1:14" x14ac:dyDescent="0.2">
      <c r="A51" s="1">
        <v>45644.513888888891</v>
      </c>
      <c r="B51" s="1" t="str">
        <f>TEXT(Coffee_Sales_Dataset[[#This Row],[Date]],"ddd")</f>
        <v>Wed</v>
      </c>
      <c r="C51">
        <f t="shared" si="0"/>
        <v>12</v>
      </c>
      <c r="D51" t="s">
        <v>43</v>
      </c>
      <c r="E51" t="s">
        <v>15</v>
      </c>
      <c r="F51" t="s">
        <v>16</v>
      </c>
      <c r="G51">
        <v>3.63</v>
      </c>
      <c r="H51" t="s">
        <v>30</v>
      </c>
      <c r="I51" t="s">
        <v>25</v>
      </c>
      <c r="J51" t="s">
        <v>33</v>
      </c>
      <c r="K51" t="s">
        <v>20</v>
      </c>
      <c r="L51">
        <v>8</v>
      </c>
      <c r="M51" t="s">
        <v>35</v>
      </c>
      <c r="N51">
        <v>3</v>
      </c>
    </row>
    <row r="52" spans="1:14" x14ac:dyDescent="0.2">
      <c r="A52" s="1">
        <v>45648.427777777775</v>
      </c>
      <c r="B52" s="1" t="str">
        <f>TEXT(Coffee_Sales_Dataset[[#This Row],[Date]],"ddd")</f>
        <v>Sun</v>
      </c>
      <c r="C52">
        <f t="shared" si="0"/>
        <v>10</v>
      </c>
      <c r="D52" t="s">
        <v>22</v>
      </c>
      <c r="E52" t="s">
        <v>46</v>
      </c>
      <c r="F52" t="s">
        <v>37</v>
      </c>
      <c r="G52">
        <v>6.31</v>
      </c>
      <c r="H52" t="s">
        <v>17</v>
      </c>
      <c r="I52" t="s">
        <v>25</v>
      </c>
      <c r="J52" t="s">
        <v>31</v>
      </c>
      <c r="K52" t="s">
        <v>34</v>
      </c>
      <c r="L52">
        <v>7</v>
      </c>
      <c r="M52" t="s">
        <v>38</v>
      </c>
      <c r="N52">
        <v>4</v>
      </c>
    </row>
    <row r="53" spans="1:14" x14ac:dyDescent="0.2">
      <c r="A53" s="1">
        <v>45655.718055555553</v>
      </c>
      <c r="B53" s="1" t="str">
        <f>TEXT(Coffee_Sales_Dataset[[#This Row],[Date]],"ddd")</f>
        <v>Sun</v>
      </c>
      <c r="C53">
        <f t="shared" si="0"/>
        <v>17</v>
      </c>
      <c r="D53" t="s">
        <v>28</v>
      </c>
      <c r="E53" t="s">
        <v>15</v>
      </c>
      <c r="F53" t="s">
        <v>37</v>
      </c>
      <c r="G53">
        <v>5.59</v>
      </c>
      <c r="H53" t="s">
        <v>30</v>
      </c>
      <c r="I53" t="s">
        <v>25</v>
      </c>
      <c r="J53" t="s">
        <v>31</v>
      </c>
      <c r="K53" t="s">
        <v>34</v>
      </c>
      <c r="L53">
        <v>5</v>
      </c>
      <c r="M53" t="s">
        <v>49</v>
      </c>
      <c r="N53">
        <v>2</v>
      </c>
    </row>
    <row r="54" spans="1:14" x14ac:dyDescent="0.2">
      <c r="A54" s="1">
        <v>45641.727083333331</v>
      </c>
      <c r="B54" s="1" t="str">
        <f>TEXT(Coffee_Sales_Dataset[[#This Row],[Date]],"ddd")</f>
        <v>Sun</v>
      </c>
      <c r="C54">
        <f t="shared" si="0"/>
        <v>17</v>
      </c>
      <c r="D54" t="s">
        <v>43</v>
      </c>
      <c r="E54" t="s">
        <v>36</v>
      </c>
      <c r="F54" t="s">
        <v>16</v>
      </c>
      <c r="G54">
        <v>3.36</v>
      </c>
      <c r="H54" t="s">
        <v>17</v>
      </c>
      <c r="I54" t="s">
        <v>25</v>
      </c>
      <c r="J54" t="s">
        <v>33</v>
      </c>
      <c r="K54" t="s">
        <v>42</v>
      </c>
      <c r="L54">
        <v>2</v>
      </c>
      <c r="M54" t="s">
        <v>21</v>
      </c>
      <c r="N54">
        <v>5</v>
      </c>
    </row>
    <row r="55" spans="1:14" x14ac:dyDescent="0.2">
      <c r="A55" s="1">
        <v>45647.661111111112</v>
      </c>
      <c r="B55" s="1" t="str">
        <f>TEXT(Coffee_Sales_Dataset[[#This Row],[Date]],"ddd")</f>
        <v>Sat</v>
      </c>
      <c r="C55">
        <f t="shared" si="0"/>
        <v>15</v>
      </c>
      <c r="D55" t="s">
        <v>14</v>
      </c>
      <c r="E55" t="s">
        <v>15</v>
      </c>
      <c r="F55" t="s">
        <v>16</v>
      </c>
      <c r="G55">
        <v>5.85</v>
      </c>
      <c r="H55" t="s">
        <v>32</v>
      </c>
      <c r="I55" t="s">
        <v>18</v>
      </c>
      <c r="J55" t="s">
        <v>26</v>
      </c>
      <c r="K55" t="s">
        <v>20</v>
      </c>
      <c r="L55">
        <v>9</v>
      </c>
      <c r="M55" t="s">
        <v>27</v>
      </c>
      <c r="N55">
        <v>2</v>
      </c>
    </row>
    <row r="56" spans="1:14" x14ac:dyDescent="0.2">
      <c r="A56" s="1">
        <v>45647.484722222223</v>
      </c>
      <c r="B56" s="1" t="str">
        <f>TEXT(Coffee_Sales_Dataset[[#This Row],[Date]],"ddd")</f>
        <v>Sat</v>
      </c>
      <c r="C56">
        <f t="shared" si="0"/>
        <v>11</v>
      </c>
      <c r="D56" t="s">
        <v>22</v>
      </c>
      <c r="E56" t="s">
        <v>23</v>
      </c>
      <c r="F56" t="s">
        <v>24</v>
      </c>
      <c r="G56">
        <v>5.91</v>
      </c>
      <c r="H56" t="s">
        <v>32</v>
      </c>
      <c r="I56" t="s">
        <v>18</v>
      </c>
      <c r="J56" t="s">
        <v>19</v>
      </c>
      <c r="K56" t="s">
        <v>34</v>
      </c>
      <c r="L56">
        <v>4</v>
      </c>
      <c r="M56" t="s">
        <v>41</v>
      </c>
      <c r="N56">
        <v>3</v>
      </c>
    </row>
    <row r="57" spans="1:14" x14ac:dyDescent="0.2">
      <c r="A57" s="1">
        <v>45656.48541666667</v>
      </c>
      <c r="B57" s="1" t="str">
        <f>TEXT(Coffee_Sales_Dataset[[#This Row],[Date]],"ddd")</f>
        <v>Mon</v>
      </c>
      <c r="C57">
        <f t="shared" si="0"/>
        <v>11</v>
      </c>
      <c r="D57" t="s">
        <v>14</v>
      </c>
      <c r="E57" t="s">
        <v>29</v>
      </c>
      <c r="F57" t="s">
        <v>24</v>
      </c>
      <c r="G57">
        <v>5.33</v>
      </c>
      <c r="H57" t="s">
        <v>30</v>
      </c>
      <c r="I57" t="s">
        <v>18</v>
      </c>
      <c r="J57" t="s">
        <v>31</v>
      </c>
      <c r="K57" t="s">
        <v>42</v>
      </c>
      <c r="L57">
        <v>9</v>
      </c>
      <c r="M57" t="s">
        <v>38</v>
      </c>
      <c r="N57">
        <v>3</v>
      </c>
    </row>
    <row r="58" spans="1:14" x14ac:dyDescent="0.2">
      <c r="A58" s="1">
        <v>45656.613194444442</v>
      </c>
      <c r="B58" s="1" t="str">
        <f>TEXT(Coffee_Sales_Dataset[[#This Row],[Date]],"ddd")</f>
        <v>Mon</v>
      </c>
      <c r="C58">
        <f t="shared" si="0"/>
        <v>14</v>
      </c>
      <c r="D58" t="s">
        <v>22</v>
      </c>
      <c r="E58" t="s">
        <v>46</v>
      </c>
      <c r="F58" t="s">
        <v>24</v>
      </c>
      <c r="G58">
        <v>5.83</v>
      </c>
      <c r="H58" t="s">
        <v>30</v>
      </c>
      <c r="I58" t="s">
        <v>18</v>
      </c>
      <c r="J58" t="s">
        <v>31</v>
      </c>
      <c r="K58" t="s">
        <v>42</v>
      </c>
      <c r="L58">
        <v>10</v>
      </c>
      <c r="M58" t="s">
        <v>41</v>
      </c>
      <c r="N58">
        <v>1</v>
      </c>
    </row>
    <row r="59" spans="1:14" x14ac:dyDescent="0.2">
      <c r="A59" s="1">
        <v>45646.479166666664</v>
      </c>
      <c r="B59" s="1" t="str">
        <f>TEXT(Coffee_Sales_Dataset[[#This Row],[Date]],"ddd")</f>
        <v>Fri</v>
      </c>
      <c r="C59">
        <f t="shared" si="0"/>
        <v>11</v>
      </c>
      <c r="D59" t="s">
        <v>45</v>
      </c>
      <c r="E59" t="s">
        <v>40</v>
      </c>
      <c r="F59" t="s">
        <v>37</v>
      </c>
      <c r="G59">
        <v>6.87</v>
      </c>
      <c r="H59" t="s">
        <v>30</v>
      </c>
      <c r="I59" t="s">
        <v>25</v>
      </c>
      <c r="J59" t="s">
        <v>31</v>
      </c>
      <c r="K59" t="s">
        <v>34</v>
      </c>
      <c r="L59">
        <v>10</v>
      </c>
      <c r="M59" t="s">
        <v>39</v>
      </c>
      <c r="N59">
        <v>4</v>
      </c>
    </row>
    <row r="60" spans="1:14" x14ac:dyDescent="0.2">
      <c r="A60" s="1">
        <v>45645.612500000003</v>
      </c>
      <c r="B60" s="1" t="str">
        <f>TEXT(Coffee_Sales_Dataset[[#This Row],[Date]],"ddd")</f>
        <v>Thu</v>
      </c>
      <c r="C60">
        <f t="shared" si="0"/>
        <v>14</v>
      </c>
      <c r="D60" t="s">
        <v>45</v>
      </c>
      <c r="E60" t="s">
        <v>29</v>
      </c>
      <c r="F60" t="s">
        <v>37</v>
      </c>
      <c r="G60">
        <v>3.16</v>
      </c>
      <c r="H60" t="s">
        <v>32</v>
      </c>
      <c r="I60" t="s">
        <v>18</v>
      </c>
      <c r="J60" t="s">
        <v>19</v>
      </c>
      <c r="K60" t="s">
        <v>20</v>
      </c>
      <c r="L60">
        <v>9</v>
      </c>
      <c r="M60" t="s">
        <v>49</v>
      </c>
      <c r="N60">
        <v>4</v>
      </c>
    </row>
    <row r="61" spans="1:14" x14ac:dyDescent="0.2">
      <c r="A61" s="1">
        <v>45643.572916666664</v>
      </c>
      <c r="B61" s="1" t="str">
        <f>TEXT(Coffee_Sales_Dataset[[#This Row],[Date]],"ddd")</f>
        <v>Tue</v>
      </c>
      <c r="C61">
        <f t="shared" si="0"/>
        <v>13</v>
      </c>
      <c r="D61" t="s">
        <v>43</v>
      </c>
      <c r="E61" t="s">
        <v>48</v>
      </c>
      <c r="F61" t="s">
        <v>16</v>
      </c>
      <c r="G61">
        <v>4.04</v>
      </c>
      <c r="H61" t="s">
        <v>17</v>
      </c>
      <c r="I61" t="s">
        <v>25</v>
      </c>
      <c r="J61" t="s">
        <v>19</v>
      </c>
      <c r="K61" t="s">
        <v>34</v>
      </c>
      <c r="L61">
        <v>6</v>
      </c>
      <c r="M61" t="s">
        <v>21</v>
      </c>
      <c r="N61">
        <v>3</v>
      </c>
    </row>
    <row r="62" spans="1:14" x14ac:dyDescent="0.2">
      <c r="A62" s="1">
        <v>45655.539583333331</v>
      </c>
      <c r="B62" s="1" t="str">
        <f>TEXT(Coffee_Sales_Dataset[[#This Row],[Date]],"ddd")</f>
        <v>Sun</v>
      </c>
      <c r="C62">
        <f t="shared" si="0"/>
        <v>12</v>
      </c>
      <c r="D62" t="s">
        <v>45</v>
      </c>
      <c r="E62" t="s">
        <v>40</v>
      </c>
      <c r="F62" t="s">
        <v>24</v>
      </c>
      <c r="G62">
        <v>5.07</v>
      </c>
      <c r="H62" t="s">
        <v>17</v>
      </c>
      <c r="I62" t="s">
        <v>25</v>
      </c>
      <c r="J62" t="s">
        <v>26</v>
      </c>
      <c r="K62" t="s">
        <v>20</v>
      </c>
      <c r="L62">
        <v>9</v>
      </c>
      <c r="M62" t="s">
        <v>35</v>
      </c>
      <c r="N62">
        <v>2</v>
      </c>
    </row>
    <row r="63" spans="1:14" x14ac:dyDescent="0.2">
      <c r="A63" s="1">
        <v>45649.627083333333</v>
      </c>
      <c r="B63" s="1" t="str">
        <f>TEXT(Coffee_Sales_Dataset[[#This Row],[Date]],"ddd")</f>
        <v>Mon</v>
      </c>
      <c r="C63">
        <f t="shared" si="0"/>
        <v>15</v>
      </c>
      <c r="D63" t="s">
        <v>22</v>
      </c>
      <c r="E63" t="s">
        <v>29</v>
      </c>
      <c r="F63" t="s">
        <v>16</v>
      </c>
      <c r="G63">
        <v>3.92</v>
      </c>
      <c r="H63" t="s">
        <v>32</v>
      </c>
      <c r="I63" t="s">
        <v>18</v>
      </c>
      <c r="J63" t="s">
        <v>26</v>
      </c>
      <c r="K63" t="s">
        <v>42</v>
      </c>
      <c r="L63">
        <v>9</v>
      </c>
      <c r="M63" t="s">
        <v>27</v>
      </c>
      <c r="N63">
        <v>1</v>
      </c>
    </row>
    <row r="64" spans="1:14" x14ac:dyDescent="0.2">
      <c r="A64" s="1">
        <v>45656.626388888886</v>
      </c>
      <c r="B64" s="1" t="str">
        <f>TEXT(Coffee_Sales_Dataset[[#This Row],[Date]],"ddd")</f>
        <v>Mon</v>
      </c>
      <c r="C64">
        <f t="shared" si="0"/>
        <v>15</v>
      </c>
      <c r="D64" t="s">
        <v>14</v>
      </c>
      <c r="E64" t="s">
        <v>36</v>
      </c>
      <c r="F64" t="s">
        <v>37</v>
      </c>
      <c r="G64">
        <v>5.24</v>
      </c>
      <c r="H64" t="s">
        <v>17</v>
      </c>
      <c r="I64" t="s">
        <v>18</v>
      </c>
      <c r="J64" t="s">
        <v>31</v>
      </c>
      <c r="K64" t="s">
        <v>20</v>
      </c>
      <c r="L64">
        <v>4</v>
      </c>
      <c r="M64" t="s">
        <v>41</v>
      </c>
      <c r="N64">
        <v>3</v>
      </c>
    </row>
    <row r="65" spans="1:14" x14ac:dyDescent="0.2">
      <c r="A65" s="1">
        <v>45642.507638888892</v>
      </c>
      <c r="B65" s="1" t="str">
        <f>TEXT(Coffee_Sales_Dataset[[#This Row],[Date]],"ddd")</f>
        <v>Mon</v>
      </c>
      <c r="C65">
        <f t="shared" si="0"/>
        <v>12</v>
      </c>
      <c r="D65" t="s">
        <v>22</v>
      </c>
      <c r="E65" t="s">
        <v>46</v>
      </c>
      <c r="F65" t="s">
        <v>37</v>
      </c>
      <c r="G65">
        <v>6.29</v>
      </c>
      <c r="H65" t="s">
        <v>30</v>
      </c>
      <c r="I65" t="s">
        <v>25</v>
      </c>
      <c r="J65" t="s">
        <v>33</v>
      </c>
      <c r="K65" t="s">
        <v>42</v>
      </c>
      <c r="L65">
        <v>10</v>
      </c>
      <c r="M65" t="s">
        <v>35</v>
      </c>
      <c r="N65">
        <v>5</v>
      </c>
    </row>
    <row r="66" spans="1:14" x14ac:dyDescent="0.2">
      <c r="A66" s="1">
        <v>45643.385416666664</v>
      </c>
      <c r="B66" s="1" t="str">
        <f>TEXT(Coffee_Sales_Dataset[[#This Row],[Date]],"ddd")</f>
        <v>Tue</v>
      </c>
      <c r="C66">
        <f t="shared" ref="C66:C129" si="1">HOUR(A66)</f>
        <v>9</v>
      </c>
      <c r="D66" t="s">
        <v>14</v>
      </c>
      <c r="E66" t="s">
        <v>46</v>
      </c>
      <c r="F66" t="s">
        <v>16</v>
      </c>
      <c r="G66">
        <v>6.55</v>
      </c>
      <c r="H66" t="s">
        <v>32</v>
      </c>
      <c r="I66" t="s">
        <v>18</v>
      </c>
      <c r="J66" t="s">
        <v>47</v>
      </c>
      <c r="K66" t="s">
        <v>20</v>
      </c>
      <c r="L66">
        <v>3</v>
      </c>
      <c r="M66" t="s">
        <v>27</v>
      </c>
      <c r="N66">
        <v>3</v>
      </c>
    </row>
    <row r="67" spans="1:14" x14ac:dyDescent="0.2">
      <c r="A67" s="1">
        <v>45650.411805555559</v>
      </c>
      <c r="B67" s="1" t="str">
        <f>TEXT(Coffee_Sales_Dataset[[#This Row],[Date]],"ddd")</f>
        <v>Tue</v>
      </c>
      <c r="C67">
        <f t="shared" si="1"/>
        <v>9</v>
      </c>
      <c r="D67" t="s">
        <v>45</v>
      </c>
      <c r="E67" t="s">
        <v>29</v>
      </c>
      <c r="F67" t="s">
        <v>16</v>
      </c>
      <c r="G67">
        <v>3.32</v>
      </c>
      <c r="H67" t="s">
        <v>30</v>
      </c>
      <c r="I67" t="s">
        <v>18</v>
      </c>
      <c r="J67" t="s">
        <v>44</v>
      </c>
      <c r="K67" t="s">
        <v>20</v>
      </c>
      <c r="L67">
        <v>6</v>
      </c>
      <c r="M67" t="s">
        <v>39</v>
      </c>
      <c r="N67">
        <v>1</v>
      </c>
    </row>
    <row r="68" spans="1:14" x14ac:dyDescent="0.2">
      <c r="A68" s="1">
        <v>45646.361805555556</v>
      </c>
      <c r="B68" s="1" t="str">
        <f>TEXT(Coffee_Sales_Dataset[[#This Row],[Date]],"ddd")</f>
        <v>Fri</v>
      </c>
      <c r="C68">
        <f t="shared" si="1"/>
        <v>8</v>
      </c>
      <c r="D68" t="s">
        <v>43</v>
      </c>
      <c r="E68" t="s">
        <v>48</v>
      </c>
      <c r="F68" t="s">
        <v>24</v>
      </c>
      <c r="G68">
        <v>6.79</v>
      </c>
      <c r="H68" t="s">
        <v>30</v>
      </c>
      <c r="I68" t="s">
        <v>25</v>
      </c>
      <c r="J68" t="s">
        <v>19</v>
      </c>
      <c r="K68" t="s">
        <v>42</v>
      </c>
      <c r="L68">
        <v>6</v>
      </c>
      <c r="M68" t="s">
        <v>49</v>
      </c>
      <c r="N68">
        <v>1</v>
      </c>
    </row>
    <row r="69" spans="1:14" x14ac:dyDescent="0.2">
      <c r="A69" s="1">
        <v>45652.693055555559</v>
      </c>
      <c r="B69" s="1" t="str">
        <f>TEXT(Coffee_Sales_Dataset[[#This Row],[Date]],"ddd")</f>
        <v>Thu</v>
      </c>
      <c r="C69">
        <f t="shared" si="1"/>
        <v>16</v>
      </c>
      <c r="D69" t="s">
        <v>14</v>
      </c>
      <c r="E69" t="s">
        <v>15</v>
      </c>
      <c r="F69" t="s">
        <v>24</v>
      </c>
      <c r="G69">
        <v>4.0199999999999996</v>
      </c>
      <c r="H69" t="s">
        <v>32</v>
      </c>
      <c r="I69" t="s">
        <v>18</v>
      </c>
      <c r="J69" t="s">
        <v>31</v>
      </c>
      <c r="K69" t="s">
        <v>42</v>
      </c>
      <c r="L69">
        <v>5</v>
      </c>
      <c r="M69" t="s">
        <v>38</v>
      </c>
      <c r="N69">
        <v>4</v>
      </c>
    </row>
    <row r="70" spans="1:14" x14ac:dyDescent="0.2">
      <c r="A70" s="1">
        <v>45653.52847222222</v>
      </c>
      <c r="B70" s="1" t="str">
        <f>TEXT(Coffee_Sales_Dataset[[#This Row],[Date]],"ddd")</f>
        <v>Fri</v>
      </c>
      <c r="C70">
        <f t="shared" si="1"/>
        <v>12</v>
      </c>
      <c r="D70" t="s">
        <v>22</v>
      </c>
      <c r="E70" t="s">
        <v>15</v>
      </c>
      <c r="F70" t="s">
        <v>24</v>
      </c>
      <c r="G70">
        <v>4.96</v>
      </c>
      <c r="H70" t="s">
        <v>17</v>
      </c>
      <c r="I70" t="s">
        <v>18</v>
      </c>
      <c r="J70" t="s">
        <v>47</v>
      </c>
      <c r="K70" t="s">
        <v>20</v>
      </c>
      <c r="L70">
        <v>4</v>
      </c>
      <c r="M70" t="s">
        <v>49</v>
      </c>
      <c r="N70">
        <v>1</v>
      </c>
    </row>
    <row r="71" spans="1:14" x14ac:dyDescent="0.2">
      <c r="A71" s="1">
        <v>45654.675000000003</v>
      </c>
      <c r="B71" s="1" t="str">
        <f>TEXT(Coffee_Sales_Dataset[[#This Row],[Date]],"ddd")</f>
        <v>Sat</v>
      </c>
      <c r="C71">
        <f t="shared" si="1"/>
        <v>16</v>
      </c>
      <c r="D71" t="s">
        <v>14</v>
      </c>
      <c r="E71" t="s">
        <v>48</v>
      </c>
      <c r="F71" t="s">
        <v>24</v>
      </c>
      <c r="G71">
        <v>4.91</v>
      </c>
      <c r="H71" t="s">
        <v>30</v>
      </c>
      <c r="I71" t="s">
        <v>18</v>
      </c>
      <c r="J71" t="s">
        <v>31</v>
      </c>
      <c r="K71" t="s">
        <v>34</v>
      </c>
      <c r="L71">
        <v>7</v>
      </c>
      <c r="M71" t="s">
        <v>39</v>
      </c>
      <c r="N71">
        <v>2</v>
      </c>
    </row>
    <row r="72" spans="1:14" x14ac:dyDescent="0.2">
      <c r="A72" s="1">
        <v>45647.586805555555</v>
      </c>
      <c r="B72" s="1" t="str">
        <f>TEXT(Coffee_Sales_Dataset[[#This Row],[Date]],"ddd")</f>
        <v>Sat</v>
      </c>
      <c r="C72">
        <f t="shared" si="1"/>
        <v>14</v>
      </c>
      <c r="D72" t="s">
        <v>28</v>
      </c>
      <c r="E72" t="s">
        <v>40</v>
      </c>
      <c r="F72" t="s">
        <v>24</v>
      </c>
      <c r="G72">
        <v>6.89</v>
      </c>
      <c r="H72" t="s">
        <v>30</v>
      </c>
      <c r="I72" t="s">
        <v>25</v>
      </c>
      <c r="J72" t="s">
        <v>47</v>
      </c>
      <c r="K72" t="s">
        <v>20</v>
      </c>
      <c r="L72">
        <v>4</v>
      </c>
      <c r="M72" t="s">
        <v>27</v>
      </c>
      <c r="N72">
        <v>5</v>
      </c>
    </row>
    <row r="73" spans="1:14" x14ac:dyDescent="0.2">
      <c r="A73" s="1">
        <v>45651.670138888891</v>
      </c>
      <c r="B73" s="1" t="str">
        <f>TEXT(Coffee_Sales_Dataset[[#This Row],[Date]],"ddd")</f>
        <v>Wed</v>
      </c>
      <c r="C73">
        <f t="shared" si="1"/>
        <v>16</v>
      </c>
      <c r="D73" t="s">
        <v>45</v>
      </c>
      <c r="E73" t="s">
        <v>48</v>
      </c>
      <c r="F73" t="s">
        <v>24</v>
      </c>
      <c r="G73">
        <v>3.32</v>
      </c>
      <c r="H73" t="s">
        <v>17</v>
      </c>
      <c r="I73" t="s">
        <v>18</v>
      </c>
      <c r="J73" t="s">
        <v>19</v>
      </c>
      <c r="K73" t="s">
        <v>42</v>
      </c>
      <c r="L73">
        <v>6</v>
      </c>
      <c r="M73" t="s">
        <v>35</v>
      </c>
      <c r="N73">
        <v>2</v>
      </c>
    </row>
    <row r="74" spans="1:14" x14ac:dyDescent="0.2">
      <c r="A74" s="1">
        <v>45649.525000000001</v>
      </c>
      <c r="B74" s="1" t="str">
        <f>TEXT(Coffee_Sales_Dataset[[#This Row],[Date]],"ddd")</f>
        <v>Mon</v>
      </c>
      <c r="C74">
        <f t="shared" si="1"/>
        <v>12</v>
      </c>
      <c r="D74" t="s">
        <v>28</v>
      </c>
      <c r="E74" t="s">
        <v>40</v>
      </c>
      <c r="F74" t="s">
        <v>16</v>
      </c>
      <c r="G74">
        <v>6.67</v>
      </c>
      <c r="H74" t="s">
        <v>30</v>
      </c>
      <c r="I74" t="s">
        <v>25</v>
      </c>
      <c r="J74" t="s">
        <v>33</v>
      </c>
      <c r="K74" t="s">
        <v>34</v>
      </c>
      <c r="L74">
        <v>8</v>
      </c>
      <c r="M74" t="s">
        <v>41</v>
      </c>
      <c r="N74">
        <v>4</v>
      </c>
    </row>
    <row r="75" spans="1:14" x14ac:dyDescent="0.2">
      <c r="A75" s="1">
        <v>45651.744444444441</v>
      </c>
      <c r="B75" s="1" t="str">
        <f>TEXT(Coffee_Sales_Dataset[[#This Row],[Date]],"ddd")</f>
        <v>Wed</v>
      </c>
      <c r="C75">
        <f t="shared" si="1"/>
        <v>17</v>
      </c>
      <c r="D75" t="s">
        <v>45</v>
      </c>
      <c r="E75" t="s">
        <v>36</v>
      </c>
      <c r="F75" t="s">
        <v>24</v>
      </c>
      <c r="G75">
        <v>5.34</v>
      </c>
      <c r="H75" t="s">
        <v>30</v>
      </c>
      <c r="I75" t="s">
        <v>25</v>
      </c>
      <c r="J75" t="s">
        <v>31</v>
      </c>
      <c r="K75" t="s">
        <v>20</v>
      </c>
      <c r="L75">
        <v>9</v>
      </c>
      <c r="M75" t="s">
        <v>38</v>
      </c>
      <c r="N75">
        <v>2</v>
      </c>
    </row>
    <row r="76" spans="1:14" x14ac:dyDescent="0.2">
      <c r="A76" s="1">
        <v>45654.336805555555</v>
      </c>
      <c r="B76" s="1" t="str">
        <f>TEXT(Coffee_Sales_Dataset[[#This Row],[Date]],"ddd")</f>
        <v>Sat</v>
      </c>
      <c r="C76">
        <f t="shared" si="1"/>
        <v>8</v>
      </c>
      <c r="D76" t="s">
        <v>14</v>
      </c>
      <c r="E76" t="s">
        <v>46</v>
      </c>
      <c r="F76" t="s">
        <v>24</v>
      </c>
      <c r="G76">
        <v>4.26</v>
      </c>
      <c r="H76" t="s">
        <v>30</v>
      </c>
      <c r="I76" t="s">
        <v>18</v>
      </c>
      <c r="J76" t="s">
        <v>47</v>
      </c>
      <c r="K76" t="s">
        <v>34</v>
      </c>
      <c r="L76">
        <v>6</v>
      </c>
      <c r="M76" t="s">
        <v>49</v>
      </c>
      <c r="N76">
        <v>2</v>
      </c>
    </row>
    <row r="77" spans="1:14" x14ac:dyDescent="0.2">
      <c r="A77" s="1">
        <v>45644.407638888886</v>
      </c>
      <c r="B77" s="1" t="str">
        <f>TEXT(Coffee_Sales_Dataset[[#This Row],[Date]],"ddd")</f>
        <v>Wed</v>
      </c>
      <c r="C77">
        <f t="shared" si="1"/>
        <v>9</v>
      </c>
      <c r="D77" t="s">
        <v>43</v>
      </c>
      <c r="E77" t="s">
        <v>36</v>
      </c>
      <c r="F77" t="s">
        <v>37</v>
      </c>
      <c r="G77">
        <v>3.43</v>
      </c>
      <c r="H77" t="s">
        <v>30</v>
      </c>
      <c r="I77" t="s">
        <v>25</v>
      </c>
      <c r="J77" t="s">
        <v>31</v>
      </c>
      <c r="K77" t="s">
        <v>34</v>
      </c>
      <c r="L77">
        <v>3</v>
      </c>
      <c r="M77" t="s">
        <v>41</v>
      </c>
      <c r="N77">
        <v>2</v>
      </c>
    </row>
    <row r="78" spans="1:14" x14ac:dyDescent="0.2">
      <c r="A78" s="1">
        <v>45651.655555555553</v>
      </c>
      <c r="B78" s="1" t="str">
        <f>TEXT(Coffee_Sales_Dataset[[#This Row],[Date]],"ddd")</f>
        <v>Wed</v>
      </c>
      <c r="C78">
        <f t="shared" si="1"/>
        <v>15</v>
      </c>
      <c r="D78" t="s">
        <v>14</v>
      </c>
      <c r="E78" t="s">
        <v>23</v>
      </c>
      <c r="F78" t="s">
        <v>37</v>
      </c>
      <c r="G78">
        <v>6.86</v>
      </c>
      <c r="H78" t="s">
        <v>30</v>
      </c>
      <c r="I78" t="s">
        <v>18</v>
      </c>
      <c r="J78" t="s">
        <v>26</v>
      </c>
      <c r="K78" t="s">
        <v>20</v>
      </c>
      <c r="L78">
        <v>7</v>
      </c>
      <c r="M78" t="s">
        <v>21</v>
      </c>
      <c r="N78">
        <v>4</v>
      </c>
    </row>
    <row r="79" spans="1:14" x14ac:dyDescent="0.2">
      <c r="A79" s="1">
        <v>45653.380555555559</v>
      </c>
      <c r="B79" s="1" t="str">
        <f>TEXT(Coffee_Sales_Dataset[[#This Row],[Date]],"ddd")</f>
        <v>Fri</v>
      </c>
      <c r="C79">
        <f t="shared" si="1"/>
        <v>9</v>
      </c>
      <c r="D79" t="s">
        <v>22</v>
      </c>
      <c r="E79" t="s">
        <v>15</v>
      </c>
      <c r="F79" t="s">
        <v>16</v>
      </c>
      <c r="G79">
        <v>3.45</v>
      </c>
      <c r="H79" t="s">
        <v>32</v>
      </c>
      <c r="I79" t="s">
        <v>25</v>
      </c>
      <c r="J79" t="s">
        <v>31</v>
      </c>
      <c r="K79" t="s">
        <v>42</v>
      </c>
      <c r="L79">
        <v>9</v>
      </c>
      <c r="M79" t="s">
        <v>21</v>
      </c>
      <c r="N79">
        <v>2</v>
      </c>
    </row>
    <row r="80" spans="1:14" x14ac:dyDescent="0.2">
      <c r="A80" s="1">
        <v>45651.620138888888</v>
      </c>
      <c r="B80" s="1" t="str">
        <f>TEXT(Coffee_Sales_Dataset[[#This Row],[Date]],"ddd")</f>
        <v>Wed</v>
      </c>
      <c r="C80">
        <f t="shared" si="1"/>
        <v>14</v>
      </c>
      <c r="D80" t="s">
        <v>43</v>
      </c>
      <c r="E80" t="s">
        <v>29</v>
      </c>
      <c r="F80" t="s">
        <v>16</v>
      </c>
      <c r="G80">
        <v>4.2</v>
      </c>
      <c r="H80" t="s">
        <v>17</v>
      </c>
      <c r="I80" t="s">
        <v>25</v>
      </c>
      <c r="J80" t="s">
        <v>44</v>
      </c>
      <c r="K80" t="s">
        <v>34</v>
      </c>
      <c r="L80">
        <v>2</v>
      </c>
      <c r="M80" t="s">
        <v>41</v>
      </c>
      <c r="N80">
        <v>2</v>
      </c>
    </row>
    <row r="81" spans="1:14" x14ac:dyDescent="0.2">
      <c r="A81" s="1">
        <v>45655.646527777775</v>
      </c>
      <c r="B81" s="1" t="str">
        <f>TEXT(Coffee_Sales_Dataset[[#This Row],[Date]],"ddd")</f>
        <v>Sun</v>
      </c>
      <c r="C81">
        <f t="shared" si="1"/>
        <v>15</v>
      </c>
      <c r="D81" t="s">
        <v>14</v>
      </c>
      <c r="E81" t="s">
        <v>15</v>
      </c>
      <c r="F81" t="s">
        <v>24</v>
      </c>
      <c r="G81">
        <v>5.34</v>
      </c>
      <c r="H81" t="s">
        <v>32</v>
      </c>
      <c r="I81" t="s">
        <v>18</v>
      </c>
      <c r="J81" t="s">
        <v>33</v>
      </c>
      <c r="K81" t="s">
        <v>34</v>
      </c>
      <c r="L81">
        <v>2</v>
      </c>
      <c r="M81" t="s">
        <v>49</v>
      </c>
      <c r="N81">
        <v>1</v>
      </c>
    </row>
    <row r="82" spans="1:14" x14ac:dyDescent="0.2">
      <c r="A82" s="1">
        <v>45642.601388888892</v>
      </c>
      <c r="B82" s="1" t="str">
        <f>TEXT(Coffee_Sales_Dataset[[#This Row],[Date]],"ddd")</f>
        <v>Mon</v>
      </c>
      <c r="C82">
        <f t="shared" si="1"/>
        <v>14</v>
      </c>
      <c r="D82" t="s">
        <v>14</v>
      </c>
      <c r="E82" t="s">
        <v>46</v>
      </c>
      <c r="F82" t="s">
        <v>37</v>
      </c>
      <c r="G82">
        <v>5.38</v>
      </c>
      <c r="H82" t="s">
        <v>30</v>
      </c>
      <c r="I82" t="s">
        <v>18</v>
      </c>
      <c r="J82" t="s">
        <v>31</v>
      </c>
      <c r="K82" t="s">
        <v>34</v>
      </c>
      <c r="L82">
        <v>8</v>
      </c>
      <c r="M82" t="s">
        <v>27</v>
      </c>
      <c r="N82">
        <v>5</v>
      </c>
    </row>
    <row r="83" spans="1:14" x14ac:dyDescent="0.2">
      <c r="A83" s="1">
        <v>45650.749305555553</v>
      </c>
      <c r="B83" s="1" t="str">
        <f>TEXT(Coffee_Sales_Dataset[[#This Row],[Date]],"ddd")</f>
        <v>Tue</v>
      </c>
      <c r="C83">
        <f t="shared" si="1"/>
        <v>17</v>
      </c>
      <c r="D83" t="s">
        <v>14</v>
      </c>
      <c r="E83" t="s">
        <v>29</v>
      </c>
      <c r="F83" t="s">
        <v>37</v>
      </c>
      <c r="G83">
        <v>3.24</v>
      </c>
      <c r="H83" t="s">
        <v>32</v>
      </c>
      <c r="I83" t="s">
        <v>18</v>
      </c>
      <c r="J83" t="s">
        <v>33</v>
      </c>
      <c r="K83" t="s">
        <v>34</v>
      </c>
      <c r="L83">
        <v>10</v>
      </c>
      <c r="M83" t="s">
        <v>41</v>
      </c>
      <c r="N83">
        <v>3</v>
      </c>
    </row>
    <row r="84" spans="1:14" x14ac:dyDescent="0.2">
      <c r="A84" s="1">
        <v>45655.62222222222</v>
      </c>
      <c r="B84" s="1" t="str">
        <f>TEXT(Coffee_Sales_Dataset[[#This Row],[Date]],"ddd")</f>
        <v>Sun</v>
      </c>
      <c r="C84">
        <f t="shared" si="1"/>
        <v>14</v>
      </c>
      <c r="D84" t="s">
        <v>14</v>
      </c>
      <c r="E84" t="s">
        <v>15</v>
      </c>
      <c r="F84" t="s">
        <v>24</v>
      </c>
      <c r="G84">
        <v>5.49</v>
      </c>
      <c r="H84" t="s">
        <v>30</v>
      </c>
      <c r="I84" t="s">
        <v>18</v>
      </c>
      <c r="J84" t="s">
        <v>44</v>
      </c>
      <c r="K84" t="s">
        <v>20</v>
      </c>
      <c r="L84">
        <v>8</v>
      </c>
      <c r="M84" t="s">
        <v>41</v>
      </c>
      <c r="N84">
        <v>2</v>
      </c>
    </row>
    <row r="85" spans="1:14" x14ac:dyDescent="0.2">
      <c r="A85" s="1">
        <v>45645.479166666664</v>
      </c>
      <c r="B85" s="1" t="str">
        <f>TEXT(Coffee_Sales_Dataset[[#This Row],[Date]],"ddd")</f>
        <v>Thu</v>
      </c>
      <c r="C85">
        <f t="shared" si="1"/>
        <v>11</v>
      </c>
      <c r="D85" t="s">
        <v>45</v>
      </c>
      <c r="E85" t="s">
        <v>48</v>
      </c>
      <c r="F85" t="s">
        <v>16</v>
      </c>
      <c r="G85">
        <v>5.03</v>
      </c>
      <c r="H85" t="s">
        <v>30</v>
      </c>
      <c r="I85" t="s">
        <v>18</v>
      </c>
      <c r="J85" t="s">
        <v>33</v>
      </c>
      <c r="K85" t="s">
        <v>20</v>
      </c>
      <c r="L85">
        <v>9</v>
      </c>
      <c r="M85" t="s">
        <v>38</v>
      </c>
      <c r="N85">
        <v>3</v>
      </c>
    </row>
    <row r="86" spans="1:14" x14ac:dyDescent="0.2">
      <c r="A86" s="1">
        <v>45652.601388888892</v>
      </c>
      <c r="B86" s="1" t="str">
        <f>TEXT(Coffee_Sales_Dataset[[#This Row],[Date]],"ddd")</f>
        <v>Thu</v>
      </c>
      <c r="C86">
        <f t="shared" si="1"/>
        <v>14</v>
      </c>
      <c r="D86" t="s">
        <v>45</v>
      </c>
      <c r="E86" t="s">
        <v>23</v>
      </c>
      <c r="F86" t="s">
        <v>24</v>
      </c>
      <c r="G86">
        <v>6.2</v>
      </c>
      <c r="H86" t="s">
        <v>32</v>
      </c>
      <c r="I86" t="s">
        <v>25</v>
      </c>
      <c r="J86" t="s">
        <v>26</v>
      </c>
      <c r="K86" t="s">
        <v>20</v>
      </c>
      <c r="L86">
        <v>3</v>
      </c>
      <c r="M86" t="s">
        <v>21</v>
      </c>
      <c r="N86">
        <v>4</v>
      </c>
    </row>
    <row r="87" spans="1:14" x14ac:dyDescent="0.2">
      <c r="A87" s="1">
        <v>45643.465277777781</v>
      </c>
      <c r="B87" s="1" t="str">
        <f>TEXT(Coffee_Sales_Dataset[[#This Row],[Date]],"ddd")</f>
        <v>Tue</v>
      </c>
      <c r="C87">
        <f t="shared" si="1"/>
        <v>11</v>
      </c>
      <c r="D87" t="s">
        <v>43</v>
      </c>
      <c r="E87" t="s">
        <v>48</v>
      </c>
      <c r="F87" t="s">
        <v>16</v>
      </c>
      <c r="G87">
        <v>6.17</v>
      </c>
      <c r="H87" t="s">
        <v>17</v>
      </c>
      <c r="I87" t="s">
        <v>18</v>
      </c>
      <c r="J87" t="s">
        <v>19</v>
      </c>
      <c r="K87" t="s">
        <v>42</v>
      </c>
      <c r="L87">
        <v>10</v>
      </c>
      <c r="M87" t="s">
        <v>41</v>
      </c>
      <c r="N87">
        <v>1</v>
      </c>
    </row>
    <row r="88" spans="1:14" x14ac:dyDescent="0.2">
      <c r="A88" s="1">
        <v>45646.515277777777</v>
      </c>
      <c r="B88" s="1" t="str">
        <f>TEXT(Coffee_Sales_Dataset[[#This Row],[Date]],"ddd")</f>
        <v>Fri</v>
      </c>
      <c r="C88">
        <f t="shared" si="1"/>
        <v>12</v>
      </c>
      <c r="D88" t="s">
        <v>22</v>
      </c>
      <c r="E88" t="s">
        <v>29</v>
      </c>
      <c r="F88" t="s">
        <v>37</v>
      </c>
      <c r="G88">
        <v>3.13</v>
      </c>
      <c r="H88" t="s">
        <v>32</v>
      </c>
      <c r="I88" t="s">
        <v>18</v>
      </c>
      <c r="J88" t="s">
        <v>44</v>
      </c>
      <c r="K88" t="s">
        <v>42</v>
      </c>
      <c r="L88">
        <v>5</v>
      </c>
      <c r="M88" t="s">
        <v>41</v>
      </c>
      <c r="N88">
        <v>5</v>
      </c>
    </row>
    <row r="89" spans="1:14" x14ac:dyDescent="0.2">
      <c r="A89" s="1">
        <v>45644.51458333333</v>
      </c>
      <c r="B89" s="1" t="str">
        <f>TEXT(Coffee_Sales_Dataset[[#This Row],[Date]],"ddd")</f>
        <v>Wed</v>
      </c>
      <c r="C89">
        <f t="shared" si="1"/>
        <v>12</v>
      </c>
      <c r="D89" t="s">
        <v>45</v>
      </c>
      <c r="E89" t="s">
        <v>23</v>
      </c>
      <c r="F89" t="s">
        <v>16</v>
      </c>
      <c r="G89">
        <v>6.08</v>
      </c>
      <c r="H89" t="s">
        <v>30</v>
      </c>
      <c r="I89" t="s">
        <v>18</v>
      </c>
      <c r="J89" t="s">
        <v>19</v>
      </c>
      <c r="K89" t="s">
        <v>20</v>
      </c>
      <c r="L89">
        <v>10</v>
      </c>
      <c r="M89" t="s">
        <v>39</v>
      </c>
      <c r="N89">
        <v>1</v>
      </c>
    </row>
    <row r="90" spans="1:14" x14ac:dyDescent="0.2">
      <c r="A90" s="1">
        <v>45652.660416666666</v>
      </c>
      <c r="B90" s="1" t="str">
        <f>TEXT(Coffee_Sales_Dataset[[#This Row],[Date]],"ddd")</f>
        <v>Thu</v>
      </c>
      <c r="C90">
        <f t="shared" si="1"/>
        <v>15</v>
      </c>
      <c r="D90" t="s">
        <v>14</v>
      </c>
      <c r="E90" t="s">
        <v>23</v>
      </c>
      <c r="F90" t="s">
        <v>16</v>
      </c>
      <c r="G90">
        <v>6.9</v>
      </c>
      <c r="H90" t="s">
        <v>30</v>
      </c>
      <c r="I90" t="s">
        <v>25</v>
      </c>
      <c r="J90" t="s">
        <v>33</v>
      </c>
      <c r="K90" t="s">
        <v>42</v>
      </c>
      <c r="L90">
        <v>10</v>
      </c>
      <c r="M90" t="s">
        <v>41</v>
      </c>
      <c r="N90">
        <v>2</v>
      </c>
    </row>
    <row r="91" spans="1:14" x14ac:dyDescent="0.2">
      <c r="A91" s="1">
        <v>45651.498611111114</v>
      </c>
      <c r="B91" s="1" t="str">
        <f>TEXT(Coffee_Sales_Dataset[[#This Row],[Date]],"ddd")</f>
        <v>Wed</v>
      </c>
      <c r="C91">
        <f t="shared" si="1"/>
        <v>11</v>
      </c>
      <c r="D91" t="s">
        <v>45</v>
      </c>
      <c r="E91" t="s">
        <v>29</v>
      </c>
      <c r="F91" t="s">
        <v>37</v>
      </c>
      <c r="G91">
        <v>4.17</v>
      </c>
      <c r="H91" t="s">
        <v>17</v>
      </c>
      <c r="I91" t="s">
        <v>18</v>
      </c>
      <c r="J91" t="s">
        <v>47</v>
      </c>
      <c r="K91" t="s">
        <v>42</v>
      </c>
      <c r="L91">
        <v>4</v>
      </c>
      <c r="M91" t="s">
        <v>21</v>
      </c>
      <c r="N91">
        <v>3</v>
      </c>
    </row>
    <row r="92" spans="1:14" x14ac:dyDescent="0.2">
      <c r="A92" s="1">
        <v>45646.421527777777</v>
      </c>
      <c r="B92" s="1" t="str">
        <f>TEXT(Coffee_Sales_Dataset[[#This Row],[Date]],"ddd")</f>
        <v>Fri</v>
      </c>
      <c r="C92">
        <f t="shared" si="1"/>
        <v>10</v>
      </c>
      <c r="D92" t="s">
        <v>22</v>
      </c>
      <c r="E92" t="s">
        <v>48</v>
      </c>
      <c r="F92" t="s">
        <v>24</v>
      </c>
      <c r="G92">
        <v>6.08</v>
      </c>
      <c r="H92" t="s">
        <v>32</v>
      </c>
      <c r="I92" t="s">
        <v>25</v>
      </c>
      <c r="J92" t="s">
        <v>44</v>
      </c>
      <c r="K92" t="s">
        <v>34</v>
      </c>
      <c r="L92">
        <v>6</v>
      </c>
      <c r="M92" t="s">
        <v>39</v>
      </c>
      <c r="N92">
        <v>2</v>
      </c>
    </row>
    <row r="93" spans="1:14" x14ac:dyDescent="0.2">
      <c r="A93" s="1">
        <v>45642.572916666664</v>
      </c>
      <c r="B93" s="1" t="str">
        <f>TEXT(Coffee_Sales_Dataset[[#This Row],[Date]],"ddd")</f>
        <v>Mon</v>
      </c>
      <c r="C93">
        <f t="shared" si="1"/>
        <v>13</v>
      </c>
      <c r="D93" t="s">
        <v>14</v>
      </c>
      <c r="E93" t="s">
        <v>36</v>
      </c>
      <c r="F93" t="s">
        <v>37</v>
      </c>
      <c r="G93">
        <v>5.66</v>
      </c>
      <c r="H93" t="s">
        <v>32</v>
      </c>
      <c r="I93" t="s">
        <v>18</v>
      </c>
      <c r="J93" t="s">
        <v>19</v>
      </c>
      <c r="K93" t="s">
        <v>42</v>
      </c>
      <c r="L93">
        <v>8</v>
      </c>
      <c r="M93" t="s">
        <v>27</v>
      </c>
      <c r="N93">
        <v>4</v>
      </c>
    </row>
    <row r="94" spans="1:14" x14ac:dyDescent="0.2">
      <c r="A94" s="1">
        <v>45655.701388888891</v>
      </c>
      <c r="B94" s="1" t="str">
        <f>TEXT(Coffee_Sales_Dataset[[#This Row],[Date]],"ddd")</f>
        <v>Sun</v>
      </c>
      <c r="C94">
        <f t="shared" si="1"/>
        <v>16</v>
      </c>
      <c r="D94" t="s">
        <v>45</v>
      </c>
      <c r="E94" t="s">
        <v>15</v>
      </c>
      <c r="F94" t="s">
        <v>24</v>
      </c>
      <c r="G94">
        <v>3.58</v>
      </c>
      <c r="H94" t="s">
        <v>32</v>
      </c>
      <c r="I94" t="s">
        <v>25</v>
      </c>
      <c r="J94" t="s">
        <v>31</v>
      </c>
      <c r="K94" t="s">
        <v>34</v>
      </c>
      <c r="L94">
        <v>7</v>
      </c>
      <c r="M94" t="s">
        <v>27</v>
      </c>
      <c r="N94">
        <v>2</v>
      </c>
    </row>
    <row r="95" spans="1:14" x14ac:dyDescent="0.2">
      <c r="A95" s="1">
        <v>45647.616666666669</v>
      </c>
      <c r="B95" s="1" t="str">
        <f>TEXT(Coffee_Sales_Dataset[[#This Row],[Date]],"ddd")</f>
        <v>Sat</v>
      </c>
      <c r="C95">
        <f t="shared" si="1"/>
        <v>14</v>
      </c>
      <c r="D95" t="s">
        <v>28</v>
      </c>
      <c r="E95" t="s">
        <v>46</v>
      </c>
      <c r="F95" t="s">
        <v>37</v>
      </c>
      <c r="G95">
        <v>3.6</v>
      </c>
      <c r="H95" t="s">
        <v>30</v>
      </c>
      <c r="I95" t="s">
        <v>25</v>
      </c>
      <c r="J95" t="s">
        <v>47</v>
      </c>
      <c r="K95" t="s">
        <v>20</v>
      </c>
      <c r="L95">
        <v>10</v>
      </c>
      <c r="M95" t="s">
        <v>49</v>
      </c>
      <c r="N95">
        <v>4</v>
      </c>
    </row>
    <row r="96" spans="1:14" x14ac:dyDescent="0.2">
      <c r="A96" s="1">
        <v>45647.704861111109</v>
      </c>
      <c r="B96" s="1" t="str">
        <f>TEXT(Coffee_Sales_Dataset[[#This Row],[Date]],"ddd")</f>
        <v>Sat</v>
      </c>
      <c r="C96">
        <f t="shared" si="1"/>
        <v>16</v>
      </c>
      <c r="D96" t="s">
        <v>45</v>
      </c>
      <c r="E96" t="s">
        <v>46</v>
      </c>
      <c r="F96" t="s">
        <v>37</v>
      </c>
      <c r="G96">
        <v>4.25</v>
      </c>
      <c r="H96" t="s">
        <v>17</v>
      </c>
      <c r="I96" t="s">
        <v>25</v>
      </c>
      <c r="J96" t="s">
        <v>26</v>
      </c>
      <c r="K96" t="s">
        <v>20</v>
      </c>
      <c r="L96">
        <v>4</v>
      </c>
      <c r="M96" t="s">
        <v>21</v>
      </c>
      <c r="N96">
        <v>4</v>
      </c>
    </row>
    <row r="97" spans="1:14" x14ac:dyDescent="0.2">
      <c r="A97" s="1">
        <v>45648.49722222222</v>
      </c>
      <c r="B97" s="1" t="str">
        <f>TEXT(Coffee_Sales_Dataset[[#This Row],[Date]],"ddd")</f>
        <v>Sun</v>
      </c>
      <c r="C97">
        <f t="shared" si="1"/>
        <v>11</v>
      </c>
      <c r="D97" t="s">
        <v>43</v>
      </c>
      <c r="E97" t="s">
        <v>40</v>
      </c>
      <c r="F97" t="s">
        <v>37</v>
      </c>
      <c r="G97">
        <v>5.61</v>
      </c>
      <c r="H97" t="s">
        <v>30</v>
      </c>
      <c r="I97" t="s">
        <v>18</v>
      </c>
      <c r="J97" t="s">
        <v>47</v>
      </c>
      <c r="K97" t="s">
        <v>34</v>
      </c>
      <c r="L97">
        <v>5</v>
      </c>
      <c r="M97" t="s">
        <v>49</v>
      </c>
      <c r="N97">
        <v>1</v>
      </c>
    </row>
    <row r="98" spans="1:14" x14ac:dyDescent="0.2">
      <c r="A98" s="1">
        <v>45641.558333333334</v>
      </c>
      <c r="B98" s="1" t="str">
        <f>TEXT(Coffee_Sales_Dataset[[#This Row],[Date]],"ddd")</f>
        <v>Sun</v>
      </c>
      <c r="C98">
        <f t="shared" si="1"/>
        <v>13</v>
      </c>
      <c r="D98" t="s">
        <v>22</v>
      </c>
      <c r="E98" t="s">
        <v>40</v>
      </c>
      <c r="F98" t="s">
        <v>37</v>
      </c>
      <c r="G98">
        <v>4.1399999999999997</v>
      </c>
      <c r="H98" t="s">
        <v>32</v>
      </c>
      <c r="I98" t="s">
        <v>18</v>
      </c>
      <c r="J98" t="s">
        <v>33</v>
      </c>
      <c r="K98" t="s">
        <v>34</v>
      </c>
      <c r="L98">
        <v>4</v>
      </c>
      <c r="M98" t="s">
        <v>41</v>
      </c>
      <c r="N98">
        <v>1</v>
      </c>
    </row>
    <row r="99" spans="1:14" x14ac:dyDescent="0.2">
      <c r="A99" s="1">
        <v>45655.692361111112</v>
      </c>
      <c r="B99" s="1" t="str">
        <f>TEXT(Coffee_Sales_Dataset[[#This Row],[Date]],"ddd")</f>
        <v>Sun</v>
      </c>
      <c r="C99">
        <f t="shared" si="1"/>
        <v>16</v>
      </c>
      <c r="D99" t="s">
        <v>45</v>
      </c>
      <c r="E99" t="s">
        <v>29</v>
      </c>
      <c r="F99" t="s">
        <v>24</v>
      </c>
      <c r="G99">
        <v>5.91</v>
      </c>
      <c r="H99" t="s">
        <v>30</v>
      </c>
      <c r="I99" t="s">
        <v>25</v>
      </c>
      <c r="J99" t="s">
        <v>47</v>
      </c>
      <c r="K99" t="s">
        <v>42</v>
      </c>
      <c r="L99">
        <v>7</v>
      </c>
      <c r="M99" t="s">
        <v>49</v>
      </c>
      <c r="N99">
        <v>5</v>
      </c>
    </row>
    <row r="100" spans="1:14" x14ac:dyDescent="0.2">
      <c r="A100" s="1">
        <v>45646.366666666669</v>
      </c>
      <c r="B100" s="1" t="str">
        <f>TEXT(Coffee_Sales_Dataset[[#This Row],[Date]],"ddd")</f>
        <v>Fri</v>
      </c>
      <c r="C100">
        <f t="shared" si="1"/>
        <v>8</v>
      </c>
      <c r="D100" t="s">
        <v>28</v>
      </c>
      <c r="E100" t="s">
        <v>48</v>
      </c>
      <c r="F100" t="s">
        <v>24</v>
      </c>
      <c r="G100">
        <v>5.29</v>
      </c>
      <c r="H100" t="s">
        <v>32</v>
      </c>
      <c r="I100" t="s">
        <v>18</v>
      </c>
      <c r="J100" t="s">
        <v>26</v>
      </c>
      <c r="K100" t="s">
        <v>42</v>
      </c>
      <c r="L100">
        <v>10</v>
      </c>
      <c r="M100" t="s">
        <v>35</v>
      </c>
      <c r="N100">
        <v>5</v>
      </c>
    </row>
    <row r="101" spans="1:14" x14ac:dyDescent="0.2">
      <c r="A101" s="1">
        <v>45644.512499999997</v>
      </c>
      <c r="B101" s="1" t="str">
        <f>TEXT(Coffee_Sales_Dataset[[#This Row],[Date]],"ddd")</f>
        <v>Wed</v>
      </c>
      <c r="C101">
        <f t="shared" si="1"/>
        <v>12</v>
      </c>
      <c r="D101" t="s">
        <v>43</v>
      </c>
      <c r="E101" t="s">
        <v>46</v>
      </c>
      <c r="F101" t="s">
        <v>16</v>
      </c>
      <c r="G101">
        <v>5.86</v>
      </c>
      <c r="H101" t="s">
        <v>30</v>
      </c>
      <c r="I101" t="s">
        <v>25</v>
      </c>
      <c r="J101" t="s">
        <v>31</v>
      </c>
      <c r="K101" t="s">
        <v>34</v>
      </c>
      <c r="L101">
        <v>10</v>
      </c>
      <c r="M101" t="s">
        <v>39</v>
      </c>
      <c r="N101">
        <v>2</v>
      </c>
    </row>
    <row r="102" spans="1:14" x14ac:dyDescent="0.2">
      <c r="A102" s="1">
        <v>45654.561805555553</v>
      </c>
      <c r="B102" s="1" t="str">
        <f>TEXT(Coffee_Sales_Dataset[[#This Row],[Date]],"ddd")</f>
        <v>Sat</v>
      </c>
      <c r="C102">
        <f t="shared" si="1"/>
        <v>13</v>
      </c>
      <c r="D102" t="s">
        <v>28</v>
      </c>
      <c r="E102" t="s">
        <v>29</v>
      </c>
      <c r="F102" t="s">
        <v>37</v>
      </c>
      <c r="G102">
        <v>4.7</v>
      </c>
      <c r="H102" t="s">
        <v>17</v>
      </c>
      <c r="I102" t="s">
        <v>25</v>
      </c>
      <c r="J102" t="s">
        <v>31</v>
      </c>
      <c r="K102" t="s">
        <v>42</v>
      </c>
      <c r="L102">
        <v>8</v>
      </c>
      <c r="M102" t="s">
        <v>38</v>
      </c>
      <c r="N102">
        <v>4</v>
      </c>
    </row>
    <row r="103" spans="1:14" x14ac:dyDescent="0.2">
      <c r="A103" s="1">
        <v>45644.390972222223</v>
      </c>
      <c r="B103" s="1" t="str">
        <f>TEXT(Coffee_Sales_Dataset[[#This Row],[Date]],"ddd")</f>
        <v>Wed</v>
      </c>
      <c r="C103">
        <f t="shared" si="1"/>
        <v>9</v>
      </c>
      <c r="D103" t="s">
        <v>43</v>
      </c>
      <c r="E103" t="s">
        <v>48</v>
      </c>
      <c r="F103" t="s">
        <v>37</v>
      </c>
      <c r="G103">
        <v>5.24</v>
      </c>
      <c r="H103" t="s">
        <v>17</v>
      </c>
      <c r="I103" t="s">
        <v>18</v>
      </c>
      <c r="J103" t="s">
        <v>33</v>
      </c>
      <c r="K103" t="s">
        <v>34</v>
      </c>
      <c r="L103">
        <v>8</v>
      </c>
      <c r="M103" t="s">
        <v>27</v>
      </c>
      <c r="N103">
        <v>4</v>
      </c>
    </row>
    <row r="104" spans="1:14" x14ac:dyDescent="0.2">
      <c r="A104" s="1">
        <v>45652.619444444441</v>
      </c>
      <c r="B104" s="1" t="str">
        <f>TEXT(Coffee_Sales_Dataset[[#This Row],[Date]],"ddd")</f>
        <v>Thu</v>
      </c>
      <c r="C104">
        <f t="shared" si="1"/>
        <v>14</v>
      </c>
      <c r="D104" t="s">
        <v>22</v>
      </c>
      <c r="E104" t="s">
        <v>29</v>
      </c>
      <c r="F104" t="s">
        <v>37</v>
      </c>
      <c r="G104">
        <v>3.51</v>
      </c>
      <c r="H104" t="s">
        <v>30</v>
      </c>
      <c r="I104" t="s">
        <v>18</v>
      </c>
      <c r="J104" t="s">
        <v>19</v>
      </c>
      <c r="K104" t="s">
        <v>20</v>
      </c>
      <c r="L104">
        <v>10</v>
      </c>
      <c r="M104" t="s">
        <v>35</v>
      </c>
      <c r="N104">
        <v>5</v>
      </c>
    </row>
    <row r="105" spans="1:14" x14ac:dyDescent="0.2">
      <c r="A105" s="1">
        <v>45642.478472222225</v>
      </c>
      <c r="B105" s="1" t="str">
        <f>TEXT(Coffee_Sales_Dataset[[#This Row],[Date]],"ddd")</f>
        <v>Mon</v>
      </c>
      <c r="C105">
        <f t="shared" si="1"/>
        <v>11</v>
      </c>
      <c r="D105" t="s">
        <v>14</v>
      </c>
      <c r="E105" t="s">
        <v>15</v>
      </c>
      <c r="F105" t="s">
        <v>37</v>
      </c>
      <c r="G105">
        <v>3.63</v>
      </c>
      <c r="H105" t="s">
        <v>30</v>
      </c>
      <c r="I105" t="s">
        <v>18</v>
      </c>
      <c r="J105" t="s">
        <v>31</v>
      </c>
      <c r="K105" t="s">
        <v>20</v>
      </c>
      <c r="L105">
        <v>8</v>
      </c>
      <c r="M105" t="s">
        <v>41</v>
      </c>
      <c r="N105">
        <v>1</v>
      </c>
    </row>
    <row r="106" spans="1:14" x14ac:dyDescent="0.2">
      <c r="A106" s="1">
        <v>45646.501388888886</v>
      </c>
      <c r="B106" s="1" t="str">
        <f>TEXT(Coffee_Sales_Dataset[[#This Row],[Date]],"ddd")</f>
        <v>Fri</v>
      </c>
      <c r="C106">
        <f t="shared" si="1"/>
        <v>12</v>
      </c>
      <c r="D106" t="s">
        <v>43</v>
      </c>
      <c r="E106" t="s">
        <v>29</v>
      </c>
      <c r="F106" t="s">
        <v>16</v>
      </c>
      <c r="G106">
        <v>4.49</v>
      </c>
      <c r="H106" t="s">
        <v>17</v>
      </c>
      <c r="I106" t="s">
        <v>18</v>
      </c>
      <c r="J106" t="s">
        <v>26</v>
      </c>
      <c r="K106" t="s">
        <v>34</v>
      </c>
      <c r="L106">
        <v>2</v>
      </c>
      <c r="M106" t="s">
        <v>35</v>
      </c>
      <c r="N106">
        <v>2</v>
      </c>
    </row>
    <row r="107" spans="1:14" x14ac:dyDescent="0.2">
      <c r="A107" s="1">
        <v>45643.726388888892</v>
      </c>
      <c r="B107" s="1" t="str">
        <f>TEXT(Coffee_Sales_Dataset[[#This Row],[Date]],"ddd")</f>
        <v>Tue</v>
      </c>
      <c r="C107">
        <f t="shared" si="1"/>
        <v>17</v>
      </c>
      <c r="D107" t="s">
        <v>28</v>
      </c>
      <c r="E107" t="s">
        <v>36</v>
      </c>
      <c r="F107" t="s">
        <v>24</v>
      </c>
      <c r="G107">
        <v>3.86</v>
      </c>
      <c r="H107" t="s">
        <v>30</v>
      </c>
      <c r="I107" t="s">
        <v>18</v>
      </c>
      <c r="J107" t="s">
        <v>31</v>
      </c>
      <c r="K107" t="s">
        <v>42</v>
      </c>
      <c r="L107">
        <v>10</v>
      </c>
      <c r="M107" t="s">
        <v>49</v>
      </c>
      <c r="N107">
        <v>1</v>
      </c>
    </row>
    <row r="108" spans="1:14" x14ac:dyDescent="0.2">
      <c r="A108" s="1">
        <v>45654.604166666664</v>
      </c>
      <c r="B108" s="1" t="str">
        <f>TEXT(Coffee_Sales_Dataset[[#This Row],[Date]],"ddd")</f>
        <v>Sat</v>
      </c>
      <c r="C108">
        <f t="shared" si="1"/>
        <v>14</v>
      </c>
      <c r="D108" t="s">
        <v>43</v>
      </c>
      <c r="E108" t="s">
        <v>36</v>
      </c>
      <c r="F108" t="s">
        <v>37</v>
      </c>
      <c r="G108">
        <v>4.8099999999999996</v>
      </c>
      <c r="H108" t="s">
        <v>17</v>
      </c>
      <c r="I108" t="s">
        <v>18</v>
      </c>
      <c r="J108" t="s">
        <v>44</v>
      </c>
      <c r="K108" t="s">
        <v>20</v>
      </c>
      <c r="L108">
        <v>4</v>
      </c>
      <c r="M108" t="s">
        <v>35</v>
      </c>
      <c r="N108">
        <v>2</v>
      </c>
    </row>
    <row r="109" spans="1:14" x14ac:dyDescent="0.2">
      <c r="A109" s="1">
        <v>45649.658333333333</v>
      </c>
      <c r="B109" s="1" t="str">
        <f>TEXT(Coffee_Sales_Dataset[[#This Row],[Date]],"ddd")</f>
        <v>Mon</v>
      </c>
      <c r="C109">
        <f t="shared" si="1"/>
        <v>15</v>
      </c>
      <c r="D109" t="s">
        <v>14</v>
      </c>
      <c r="E109" t="s">
        <v>46</v>
      </c>
      <c r="F109" t="s">
        <v>24</v>
      </c>
      <c r="G109">
        <v>3.6</v>
      </c>
      <c r="H109" t="s">
        <v>30</v>
      </c>
      <c r="I109" t="s">
        <v>18</v>
      </c>
      <c r="J109" t="s">
        <v>31</v>
      </c>
      <c r="K109" t="s">
        <v>20</v>
      </c>
      <c r="L109">
        <v>8</v>
      </c>
      <c r="M109" t="s">
        <v>27</v>
      </c>
      <c r="N109">
        <v>2</v>
      </c>
    </row>
    <row r="110" spans="1:14" x14ac:dyDescent="0.2">
      <c r="A110" s="1">
        <v>45655.56527777778</v>
      </c>
      <c r="B110" s="1" t="str">
        <f>TEXT(Coffee_Sales_Dataset[[#This Row],[Date]],"ddd")</f>
        <v>Sun</v>
      </c>
      <c r="C110">
        <f t="shared" si="1"/>
        <v>13</v>
      </c>
      <c r="D110" t="s">
        <v>28</v>
      </c>
      <c r="E110" t="s">
        <v>46</v>
      </c>
      <c r="F110" t="s">
        <v>24</v>
      </c>
      <c r="G110">
        <v>5.94</v>
      </c>
      <c r="H110" t="s">
        <v>30</v>
      </c>
      <c r="I110" t="s">
        <v>25</v>
      </c>
      <c r="J110" t="s">
        <v>19</v>
      </c>
      <c r="K110" t="s">
        <v>20</v>
      </c>
      <c r="L110">
        <v>2</v>
      </c>
      <c r="M110" t="s">
        <v>39</v>
      </c>
      <c r="N110">
        <v>3</v>
      </c>
    </row>
    <row r="111" spans="1:14" x14ac:dyDescent="0.2">
      <c r="A111" s="1">
        <v>45649.40347222222</v>
      </c>
      <c r="B111" s="1" t="str">
        <f>TEXT(Coffee_Sales_Dataset[[#This Row],[Date]],"ddd")</f>
        <v>Mon</v>
      </c>
      <c r="C111">
        <f t="shared" si="1"/>
        <v>9</v>
      </c>
      <c r="D111" t="s">
        <v>43</v>
      </c>
      <c r="E111" t="s">
        <v>15</v>
      </c>
      <c r="F111" t="s">
        <v>16</v>
      </c>
      <c r="G111">
        <v>6.82</v>
      </c>
      <c r="H111" t="s">
        <v>30</v>
      </c>
      <c r="I111" t="s">
        <v>25</v>
      </c>
      <c r="J111" t="s">
        <v>33</v>
      </c>
      <c r="K111" t="s">
        <v>20</v>
      </c>
      <c r="L111">
        <v>5</v>
      </c>
      <c r="M111" t="s">
        <v>35</v>
      </c>
      <c r="N111">
        <v>4</v>
      </c>
    </row>
    <row r="112" spans="1:14" x14ac:dyDescent="0.2">
      <c r="A112" s="1">
        <v>45649.338194444441</v>
      </c>
      <c r="B112" s="1" t="str">
        <f>TEXT(Coffee_Sales_Dataset[[#This Row],[Date]],"ddd")</f>
        <v>Mon</v>
      </c>
      <c r="C112">
        <f t="shared" si="1"/>
        <v>8</v>
      </c>
      <c r="D112" t="s">
        <v>43</v>
      </c>
      <c r="E112" t="s">
        <v>29</v>
      </c>
      <c r="F112" t="s">
        <v>16</v>
      </c>
      <c r="G112">
        <v>4.0999999999999996</v>
      </c>
      <c r="H112" t="s">
        <v>32</v>
      </c>
      <c r="I112" t="s">
        <v>25</v>
      </c>
      <c r="J112" t="s">
        <v>47</v>
      </c>
      <c r="K112" t="s">
        <v>20</v>
      </c>
      <c r="L112">
        <v>9</v>
      </c>
      <c r="M112" t="s">
        <v>41</v>
      </c>
      <c r="N112">
        <v>5</v>
      </c>
    </row>
    <row r="113" spans="1:14" x14ac:dyDescent="0.2">
      <c r="A113" s="1">
        <v>45650.609027777777</v>
      </c>
      <c r="B113" s="1" t="str">
        <f>TEXT(Coffee_Sales_Dataset[[#This Row],[Date]],"ddd")</f>
        <v>Tue</v>
      </c>
      <c r="C113">
        <f t="shared" si="1"/>
        <v>14</v>
      </c>
      <c r="D113" t="s">
        <v>28</v>
      </c>
      <c r="E113" t="s">
        <v>48</v>
      </c>
      <c r="F113" t="s">
        <v>16</v>
      </c>
      <c r="G113">
        <v>4.3600000000000003</v>
      </c>
      <c r="H113" t="s">
        <v>32</v>
      </c>
      <c r="I113" t="s">
        <v>18</v>
      </c>
      <c r="J113" t="s">
        <v>31</v>
      </c>
      <c r="K113" t="s">
        <v>20</v>
      </c>
      <c r="L113">
        <v>7</v>
      </c>
      <c r="M113" t="s">
        <v>27</v>
      </c>
      <c r="N113">
        <v>3</v>
      </c>
    </row>
    <row r="114" spans="1:14" x14ac:dyDescent="0.2">
      <c r="A114" s="1">
        <v>45642.398611111108</v>
      </c>
      <c r="B114" s="1" t="str">
        <f>TEXT(Coffee_Sales_Dataset[[#This Row],[Date]],"ddd")</f>
        <v>Mon</v>
      </c>
      <c r="C114">
        <f t="shared" si="1"/>
        <v>9</v>
      </c>
      <c r="D114" t="s">
        <v>22</v>
      </c>
      <c r="E114" t="s">
        <v>36</v>
      </c>
      <c r="F114" t="s">
        <v>16</v>
      </c>
      <c r="G114">
        <v>3.73</v>
      </c>
      <c r="H114" t="s">
        <v>32</v>
      </c>
      <c r="I114" t="s">
        <v>25</v>
      </c>
      <c r="J114" t="s">
        <v>26</v>
      </c>
      <c r="K114" t="s">
        <v>34</v>
      </c>
      <c r="L114">
        <v>4</v>
      </c>
      <c r="M114" t="s">
        <v>41</v>
      </c>
      <c r="N114">
        <v>5</v>
      </c>
    </row>
    <row r="115" spans="1:14" x14ac:dyDescent="0.2">
      <c r="A115" s="1">
        <v>45656.417361111111</v>
      </c>
      <c r="B115" s="1" t="str">
        <f>TEXT(Coffee_Sales_Dataset[[#This Row],[Date]],"ddd")</f>
        <v>Mon</v>
      </c>
      <c r="C115">
        <f t="shared" si="1"/>
        <v>10</v>
      </c>
      <c r="D115" t="s">
        <v>28</v>
      </c>
      <c r="E115" t="s">
        <v>36</v>
      </c>
      <c r="F115" t="s">
        <v>24</v>
      </c>
      <c r="G115">
        <v>3.39</v>
      </c>
      <c r="H115" t="s">
        <v>32</v>
      </c>
      <c r="I115" t="s">
        <v>18</v>
      </c>
      <c r="J115" t="s">
        <v>26</v>
      </c>
      <c r="K115" t="s">
        <v>34</v>
      </c>
      <c r="L115">
        <v>8</v>
      </c>
      <c r="M115" t="s">
        <v>35</v>
      </c>
      <c r="N115">
        <v>1</v>
      </c>
    </row>
    <row r="116" spans="1:14" x14ac:dyDescent="0.2">
      <c r="A116" s="1">
        <v>45641.491666666669</v>
      </c>
      <c r="B116" s="1" t="str">
        <f>TEXT(Coffee_Sales_Dataset[[#This Row],[Date]],"ddd")</f>
        <v>Sun</v>
      </c>
      <c r="C116">
        <f t="shared" si="1"/>
        <v>11</v>
      </c>
      <c r="D116" t="s">
        <v>43</v>
      </c>
      <c r="E116" t="s">
        <v>40</v>
      </c>
      <c r="F116" t="s">
        <v>16</v>
      </c>
      <c r="G116">
        <v>4.97</v>
      </c>
      <c r="H116" t="s">
        <v>30</v>
      </c>
      <c r="I116" t="s">
        <v>18</v>
      </c>
      <c r="J116" t="s">
        <v>31</v>
      </c>
      <c r="K116" t="s">
        <v>34</v>
      </c>
      <c r="L116">
        <v>2</v>
      </c>
      <c r="M116" t="s">
        <v>49</v>
      </c>
      <c r="N116">
        <v>4</v>
      </c>
    </row>
    <row r="117" spans="1:14" x14ac:dyDescent="0.2">
      <c r="A117" s="1">
        <v>45649.395833333336</v>
      </c>
      <c r="B117" s="1" t="str">
        <f>TEXT(Coffee_Sales_Dataset[[#This Row],[Date]],"ddd")</f>
        <v>Mon</v>
      </c>
      <c r="C117">
        <f t="shared" si="1"/>
        <v>9</v>
      </c>
      <c r="D117" t="s">
        <v>28</v>
      </c>
      <c r="E117" t="s">
        <v>48</v>
      </c>
      <c r="F117" t="s">
        <v>37</v>
      </c>
      <c r="G117">
        <v>3.93</v>
      </c>
      <c r="H117" t="s">
        <v>32</v>
      </c>
      <c r="I117" t="s">
        <v>18</v>
      </c>
      <c r="J117" t="s">
        <v>33</v>
      </c>
      <c r="K117" t="s">
        <v>20</v>
      </c>
      <c r="L117">
        <v>3</v>
      </c>
      <c r="M117" t="s">
        <v>38</v>
      </c>
      <c r="N117">
        <v>5</v>
      </c>
    </row>
    <row r="118" spans="1:14" x14ac:dyDescent="0.2">
      <c r="A118" s="1">
        <v>45651.429861111108</v>
      </c>
      <c r="B118" s="1" t="str">
        <f>TEXT(Coffee_Sales_Dataset[[#This Row],[Date]],"ddd")</f>
        <v>Wed</v>
      </c>
      <c r="C118">
        <f t="shared" si="1"/>
        <v>10</v>
      </c>
      <c r="D118" t="s">
        <v>43</v>
      </c>
      <c r="E118" t="s">
        <v>48</v>
      </c>
      <c r="F118" t="s">
        <v>24</v>
      </c>
      <c r="G118">
        <v>3.34</v>
      </c>
      <c r="H118" t="s">
        <v>30</v>
      </c>
      <c r="I118" t="s">
        <v>25</v>
      </c>
      <c r="J118" t="s">
        <v>19</v>
      </c>
      <c r="K118" t="s">
        <v>34</v>
      </c>
      <c r="L118">
        <v>10</v>
      </c>
      <c r="M118" t="s">
        <v>38</v>
      </c>
      <c r="N118">
        <v>2</v>
      </c>
    </row>
    <row r="119" spans="1:14" x14ac:dyDescent="0.2">
      <c r="A119" s="1">
        <v>45649.623611111114</v>
      </c>
      <c r="B119" s="1" t="str">
        <f>TEXT(Coffee_Sales_Dataset[[#This Row],[Date]],"ddd")</f>
        <v>Mon</v>
      </c>
      <c r="C119">
        <f t="shared" si="1"/>
        <v>14</v>
      </c>
      <c r="D119" t="s">
        <v>43</v>
      </c>
      <c r="E119" t="s">
        <v>48</v>
      </c>
      <c r="F119" t="s">
        <v>16</v>
      </c>
      <c r="G119">
        <v>3</v>
      </c>
      <c r="H119" t="s">
        <v>17</v>
      </c>
      <c r="I119" t="s">
        <v>18</v>
      </c>
      <c r="J119" t="s">
        <v>47</v>
      </c>
      <c r="K119" t="s">
        <v>42</v>
      </c>
      <c r="L119">
        <v>2</v>
      </c>
      <c r="M119" t="s">
        <v>41</v>
      </c>
      <c r="N119">
        <v>4</v>
      </c>
    </row>
    <row r="120" spans="1:14" x14ac:dyDescent="0.2">
      <c r="A120" s="1">
        <v>45645.536805555559</v>
      </c>
      <c r="B120" s="1" t="str">
        <f>TEXT(Coffee_Sales_Dataset[[#This Row],[Date]],"ddd")</f>
        <v>Thu</v>
      </c>
      <c r="C120">
        <f t="shared" si="1"/>
        <v>12</v>
      </c>
      <c r="D120" t="s">
        <v>14</v>
      </c>
      <c r="E120" t="s">
        <v>36</v>
      </c>
      <c r="F120" t="s">
        <v>37</v>
      </c>
      <c r="G120">
        <v>3.85</v>
      </c>
      <c r="H120" t="s">
        <v>30</v>
      </c>
      <c r="I120" t="s">
        <v>18</v>
      </c>
      <c r="J120" t="s">
        <v>31</v>
      </c>
      <c r="K120" t="s">
        <v>42</v>
      </c>
      <c r="L120">
        <v>10</v>
      </c>
      <c r="M120" t="s">
        <v>39</v>
      </c>
      <c r="N120">
        <v>1</v>
      </c>
    </row>
    <row r="121" spans="1:14" x14ac:dyDescent="0.2">
      <c r="A121" s="1">
        <v>45645.613888888889</v>
      </c>
      <c r="B121" s="1" t="str">
        <f>TEXT(Coffee_Sales_Dataset[[#This Row],[Date]],"ddd")</f>
        <v>Thu</v>
      </c>
      <c r="C121">
        <f t="shared" si="1"/>
        <v>14</v>
      </c>
      <c r="D121" t="s">
        <v>28</v>
      </c>
      <c r="E121" t="s">
        <v>23</v>
      </c>
      <c r="F121" t="s">
        <v>16</v>
      </c>
      <c r="G121">
        <v>5.9</v>
      </c>
      <c r="H121" t="s">
        <v>17</v>
      </c>
      <c r="I121" t="s">
        <v>18</v>
      </c>
      <c r="J121" t="s">
        <v>19</v>
      </c>
      <c r="K121" t="s">
        <v>20</v>
      </c>
      <c r="L121">
        <v>10</v>
      </c>
      <c r="M121" t="s">
        <v>35</v>
      </c>
      <c r="N121">
        <v>3</v>
      </c>
    </row>
    <row r="122" spans="1:14" x14ac:dyDescent="0.2">
      <c r="A122" s="1">
        <v>45655.569444444445</v>
      </c>
      <c r="B122" s="1" t="str">
        <f>TEXT(Coffee_Sales_Dataset[[#This Row],[Date]],"ddd")</f>
        <v>Sun</v>
      </c>
      <c r="C122">
        <f t="shared" si="1"/>
        <v>13</v>
      </c>
      <c r="D122" t="s">
        <v>45</v>
      </c>
      <c r="E122" t="s">
        <v>23</v>
      </c>
      <c r="F122" t="s">
        <v>37</v>
      </c>
      <c r="G122">
        <v>4.8099999999999996</v>
      </c>
      <c r="H122" t="s">
        <v>32</v>
      </c>
      <c r="I122" t="s">
        <v>18</v>
      </c>
      <c r="J122" t="s">
        <v>26</v>
      </c>
      <c r="K122" t="s">
        <v>42</v>
      </c>
      <c r="L122">
        <v>9</v>
      </c>
      <c r="M122" t="s">
        <v>39</v>
      </c>
      <c r="N122">
        <v>3</v>
      </c>
    </row>
    <row r="123" spans="1:14" x14ac:dyDescent="0.2">
      <c r="A123" s="1">
        <v>45641.445138888892</v>
      </c>
      <c r="B123" s="1" t="str">
        <f>TEXT(Coffee_Sales_Dataset[[#This Row],[Date]],"ddd")</f>
        <v>Sun</v>
      </c>
      <c r="C123">
        <f t="shared" si="1"/>
        <v>10</v>
      </c>
      <c r="D123" t="s">
        <v>28</v>
      </c>
      <c r="E123" t="s">
        <v>40</v>
      </c>
      <c r="F123" t="s">
        <v>24</v>
      </c>
      <c r="G123">
        <v>3.02</v>
      </c>
      <c r="H123" t="s">
        <v>32</v>
      </c>
      <c r="I123" t="s">
        <v>25</v>
      </c>
      <c r="J123" t="s">
        <v>44</v>
      </c>
      <c r="K123" t="s">
        <v>20</v>
      </c>
      <c r="L123">
        <v>9</v>
      </c>
      <c r="M123" t="s">
        <v>35</v>
      </c>
      <c r="N123">
        <v>4</v>
      </c>
    </row>
    <row r="124" spans="1:14" x14ac:dyDescent="0.2">
      <c r="A124" s="1">
        <v>45649.398611111108</v>
      </c>
      <c r="B124" s="1" t="str">
        <f>TEXT(Coffee_Sales_Dataset[[#This Row],[Date]],"ddd")</f>
        <v>Mon</v>
      </c>
      <c r="C124">
        <f t="shared" si="1"/>
        <v>9</v>
      </c>
      <c r="D124" t="s">
        <v>28</v>
      </c>
      <c r="E124" t="s">
        <v>23</v>
      </c>
      <c r="F124" t="s">
        <v>37</v>
      </c>
      <c r="G124">
        <v>4.78</v>
      </c>
      <c r="H124" t="s">
        <v>32</v>
      </c>
      <c r="I124" t="s">
        <v>18</v>
      </c>
      <c r="J124" t="s">
        <v>44</v>
      </c>
      <c r="K124" t="s">
        <v>20</v>
      </c>
      <c r="L124">
        <v>7</v>
      </c>
      <c r="M124" t="s">
        <v>27</v>
      </c>
      <c r="N124">
        <v>2</v>
      </c>
    </row>
    <row r="125" spans="1:14" x14ac:dyDescent="0.2">
      <c r="A125" s="1">
        <v>45654.338194444441</v>
      </c>
      <c r="B125" s="1" t="str">
        <f>TEXT(Coffee_Sales_Dataset[[#This Row],[Date]],"ddd")</f>
        <v>Sat</v>
      </c>
      <c r="C125">
        <f t="shared" si="1"/>
        <v>8</v>
      </c>
      <c r="D125" t="s">
        <v>14</v>
      </c>
      <c r="E125" t="s">
        <v>36</v>
      </c>
      <c r="F125" t="s">
        <v>16</v>
      </c>
      <c r="G125">
        <v>4.78</v>
      </c>
      <c r="H125" t="s">
        <v>32</v>
      </c>
      <c r="I125" t="s">
        <v>25</v>
      </c>
      <c r="J125" t="s">
        <v>26</v>
      </c>
      <c r="K125" t="s">
        <v>20</v>
      </c>
      <c r="L125">
        <v>7</v>
      </c>
      <c r="M125" t="s">
        <v>38</v>
      </c>
      <c r="N125">
        <v>1</v>
      </c>
    </row>
    <row r="126" spans="1:14" x14ac:dyDescent="0.2">
      <c r="A126" s="1">
        <v>45654.535416666666</v>
      </c>
      <c r="B126" s="1" t="str">
        <f>TEXT(Coffee_Sales_Dataset[[#This Row],[Date]],"ddd")</f>
        <v>Sat</v>
      </c>
      <c r="C126">
        <f t="shared" si="1"/>
        <v>12</v>
      </c>
      <c r="D126" t="s">
        <v>22</v>
      </c>
      <c r="E126" t="s">
        <v>29</v>
      </c>
      <c r="F126" t="s">
        <v>24</v>
      </c>
      <c r="G126">
        <v>6.87</v>
      </c>
      <c r="H126" t="s">
        <v>32</v>
      </c>
      <c r="I126" t="s">
        <v>18</v>
      </c>
      <c r="J126" t="s">
        <v>44</v>
      </c>
      <c r="K126" t="s">
        <v>20</v>
      </c>
      <c r="L126">
        <v>5</v>
      </c>
      <c r="M126" t="s">
        <v>41</v>
      </c>
      <c r="N126">
        <v>2</v>
      </c>
    </row>
    <row r="127" spans="1:14" x14ac:dyDescent="0.2">
      <c r="A127" s="1">
        <v>45656.588194444441</v>
      </c>
      <c r="B127" s="1" t="str">
        <f>TEXT(Coffee_Sales_Dataset[[#This Row],[Date]],"ddd")</f>
        <v>Mon</v>
      </c>
      <c r="C127">
        <f t="shared" si="1"/>
        <v>14</v>
      </c>
      <c r="D127" t="s">
        <v>45</v>
      </c>
      <c r="E127" t="s">
        <v>40</v>
      </c>
      <c r="F127" t="s">
        <v>37</v>
      </c>
      <c r="G127">
        <v>4.9800000000000004</v>
      </c>
      <c r="H127" t="s">
        <v>30</v>
      </c>
      <c r="I127" t="s">
        <v>25</v>
      </c>
      <c r="J127" t="s">
        <v>47</v>
      </c>
      <c r="K127" t="s">
        <v>20</v>
      </c>
      <c r="L127">
        <v>4</v>
      </c>
      <c r="M127" t="s">
        <v>41</v>
      </c>
      <c r="N127">
        <v>5</v>
      </c>
    </row>
    <row r="128" spans="1:14" x14ac:dyDescent="0.2">
      <c r="A128" s="1">
        <v>45643.380555555559</v>
      </c>
      <c r="B128" s="1" t="str">
        <f>TEXT(Coffee_Sales_Dataset[[#This Row],[Date]],"ddd")</f>
        <v>Tue</v>
      </c>
      <c r="C128">
        <f t="shared" si="1"/>
        <v>9</v>
      </c>
      <c r="D128" t="s">
        <v>45</v>
      </c>
      <c r="E128" t="s">
        <v>40</v>
      </c>
      <c r="F128" t="s">
        <v>16</v>
      </c>
      <c r="G128">
        <v>6.52</v>
      </c>
      <c r="H128" t="s">
        <v>30</v>
      </c>
      <c r="I128" t="s">
        <v>18</v>
      </c>
      <c r="J128" t="s">
        <v>19</v>
      </c>
      <c r="K128" t="s">
        <v>20</v>
      </c>
      <c r="L128">
        <v>2</v>
      </c>
      <c r="M128" t="s">
        <v>21</v>
      </c>
      <c r="N128">
        <v>5</v>
      </c>
    </row>
    <row r="129" spans="1:14" x14ac:dyDescent="0.2">
      <c r="A129" s="1">
        <v>45650.705555555556</v>
      </c>
      <c r="B129" s="1" t="str">
        <f>TEXT(Coffee_Sales_Dataset[[#This Row],[Date]],"ddd")</f>
        <v>Tue</v>
      </c>
      <c r="C129">
        <f t="shared" si="1"/>
        <v>16</v>
      </c>
      <c r="D129" t="s">
        <v>14</v>
      </c>
      <c r="E129" t="s">
        <v>15</v>
      </c>
      <c r="F129" t="s">
        <v>24</v>
      </c>
      <c r="G129">
        <v>5.56</v>
      </c>
      <c r="H129" t="s">
        <v>30</v>
      </c>
      <c r="I129" t="s">
        <v>25</v>
      </c>
      <c r="J129" t="s">
        <v>26</v>
      </c>
      <c r="K129" t="s">
        <v>34</v>
      </c>
      <c r="L129">
        <v>8</v>
      </c>
      <c r="M129" t="s">
        <v>49</v>
      </c>
      <c r="N129">
        <v>1</v>
      </c>
    </row>
    <row r="130" spans="1:14" x14ac:dyDescent="0.2">
      <c r="A130" s="1">
        <v>45651.646527777775</v>
      </c>
      <c r="B130" s="1" t="str">
        <f>TEXT(Coffee_Sales_Dataset[[#This Row],[Date]],"ddd")</f>
        <v>Wed</v>
      </c>
      <c r="C130">
        <f t="shared" ref="C130:C193" si="2">HOUR(A130)</f>
        <v>15</v>
      </c>
      <c r="D130" t="s">
        <v>45</v>
      </c>
      <c r="E130" t="s">
        <v>40</v>
      </c>
      <c r="F130" t="s">
        <v>16</v>
      </c>
      <c r="G130">
        <v>6.54</v>
      </c>
      <c r="H130" t="s">
        <v>32</v>
      </c>
      <c r="I130" t="s">
        <v>25</v>
      </c>
      <c r="J130" t="s">
        <v>26</v>
      </c>
      <c r="K130" t="s">
        <v>34</v>
      </c>
      <c r="L130">
        <v>10</v>
      </c>
      <c r="M130" t="s">
        <v>27</v>
      </c>
      <c r="N130">
        <v>3</v>
      </c>
    </row>
    <row r="131" spans="1:14" x14ac:dyDescent="0.2">
      <c r="A131" s="1">
        <v>45641.472916666666</v>
      </c>
      <c r="B131" s="1" t="str">
        <f>TEXT(Coffee_Sales_Dataset[[#This Row],[Date]],"ddd")</f>
        <v>Sun</v>
      </c>
      <c r="C131">
        <f t="shared" si="2"/>
        <v>11</v>
      </c>
      <c r="D131" t="s">
        <v>28</v>
      </c>
      <c r="E131" t="s">
        <v>40</v>
      </c>
      <c r="F131" t="s">
        <v>16</v>
      </c>
      <c r="G131">
        <v>6.96</v>
      </c>
      <c r="H131" t="s">
        <v>32</v>
      </c>
      <c r="I131" t="s">
        <v>18</v>
      </c>
      <c r="J131" t="s">
        <v>31</v>
      </c>
      <c r="K131" t="s">
        <v>42</v>
      </c>
      <c r="L131">
        <v>5</v>
      </c>
      <c r="M131" t="s">
        <v>38</v>
      </c>
      <c r="N131">
        <v>3</v>
      </c>
    </row>
    <row r="132" spans="1:14" x14ac:dyDescent="0.2">
      <c r="A132" s="1">
        <v>45645.375694444447</v>
      </c>
      <c r="B132" s="1" t="str">
        <f>TEXT(Coffee_Sales_Dataset[[#This Row],[Date]],"ddd")</f>
        <v>Thu</v>
      </c>
      <c r="C132">
        <f t="shared" si="2"/>
        <v>9</v>
      </c>
      <c r="D132" t="s">
        <v>14</v>
      </c>
      <c r="E132" t="s">
        <v>48</v>
      </c>
      <c r="F132" t="s">
        <v>16</v>
      </c>
      <c r="G132">
        <v>5.37</v>
      </c>
      <c r="H132" t="s">
        <v>30</v>
      </c>
      <c r="I132" t="s">
        <v>18</v>
      </c>
      <c r="J132" t="s">
        <v>26</v>
      </c>
      <c r="K132" t="s">
        <v>42</v>
      </c>
      <c r="L132">
        <v>3</v>
      </c>
      <c r="M132" t="s">
        <v>27</v>
      </c>
      <c r="N132">
        <v>2</v>
      </c>
    </row>
    <row r="133" spans="1:14" x14ac:dyDescent="0.2">
      <c r="A133" s="1">
        <v>45656.369444444441</v>
      </c>
      <c r="B133" s="1" t="str">
        <f>TEXT(Coffee_Sales_Dataset[[#This Row],[Date]],"ddd")</f>
        <v>Mon</v>
      </c>
      <c r="C133">
        <f t="shared" si="2"/>
        <v>8</v>
      </c>
      <c r="D133" t="s">
        <v>45</v>
      </c>
      <c r="E133" t="s">
        <v>40</v>
      </c>
      <c r="F133" t="s">
        <v>16</v>
      </c>
      <c r="G133">
        <v>6.77</v>
      </c>
      <c r="H133" t="s">
        <v>30</v>
      </c>
      <c r="I133" t="s">
        <v>18</v>
      </c>
      <c r="J133" t="s">
        <v>31</v>
      </c>
      <c r="K133" t="s">
        <v>20</v>
      </c>
      <c r="L133">
        <v>9</v>
      </c>
      <c r="M133" t="s">
        <v>39</v>
      </c>
      <c r="N133">
        <v>1</v>
      </c>
    </row>
    <row r="134" spans="1:14" x14ac:dyDescent="0.2">
      <c r="A134" s="1">
        <v>45642.373611111114</v>
      </c>
      <c r="B134" s="1" t="str">
        <f>TEXT(Coffee_Sales_Dataset[[#This Row],[Date]],"ddd")</f>
        <v>Mon</v>
      </c>
      <c r="C134">
        <f t="shared" si="2"/>
        <v>8</v>
      </c>
      <c r="D134" t="s">
        <v>28</v>
      </c>
      <c r="E134" t="s">
        <v>48</v>
      </c>
      <c r="F134" t="s">
        <v>24</v>
      </c>
      <c r="G134">
        <v>6.56</v>
      </c>
      <c r="H134" t="s">
        <v>30</v>
      </c>
      <c r="I134" t="s">
        <v>25</v>
      </c>
      <c r="J134" t="s">
        <v>19</v>
      </c>
      <c r="K134" t="s">
        <v>42</v>
      </c>
      <c r="L134">
        <v>9</v>
      </c>
      <c r="M134" t="s">
        <v>41</v>
      </c>
      <c r="N134">
        <v>3</v>
      </c>
    </row>
    <row r="135" spans="1:14" x14ac:dyDescent="0.2">
      <c r="A135" s="1">
        <v>45650.586111111108</v>
      </c>
      <c r="B135" s="1" t="str">
        <f>TEXT(Coffee_Sales_Dataset[[#This Row],[Date]],"ddd")</f>
        <v>Tue</v>
      </c>
      <c r="C135">
        <f t="shared" si="2"/>
        <v>14</v>
      </c>
      <c r="D135" t="s">
        <v>28</v>
      </c>
      <c r="E135" t="s">
        <v>46</v>
      </c>
      <c r="F135" t="s">
        <v>16</v>
      </c>
      <c r="G135">
        <v>5.24</v>
      </c>
      <c r="H135" t="s">
        <v>17</v>
      </c>
      <c r="I135" t="s">
        <v>18</v>
      </c>
      <c r="J135" t="s">
        <v>44</v>
      </c>
      <c r="K135" t="s">
        <v>42</v>
      </c>
      <c r="L135">
        <v>8</v>
      </c>
      <c r="M135" t="s">
        <v>38</v>
      </c>
      <c r="N135">
        <v>5</v>
      </c>
    </row>
    <row r="136" spans="1:14" x14ac:dyDescent="0.2">
      <c r="A136" s="1">
        <v>45653.708333333336</v>
      </c>
      <c r="B136" s="1" t="str">
        <f>TEXT(Coffee_Sales_Dataset[[#This Row],[Date]],"ddd")</f>
        <v>Fri</v>
      </c>
      <c r="C136">
        <f t="shared" si="2"/>
        <v>17</v>
      </c>
      <c r="D136" t="s">
        <v>14</v>
      </c>
      <c r="E136" t="s">
        <v>48</v>
      </c>
      <c r="F136" t="s">
        <v>24</v>
      </c>
      <c r="G136">
        <v>6.18</v>
      </c>
      <c r="H136" t="s">
        <v>30</v>
      </c>
      <c r="I136" t="s">
        <v>25</v>
      </c>
      <c r="J136" t="s">
        <v>26</v>
      </c>
      <c r="K136" t="s">
        <v>20</v>
      </c>
      <c r="L136">
        <v>2</v>
      </c>
      <c r="M136" t="s">
        <v>27</v>
      </c>
      <c r="N136">
        <v>5</v>
      </c>
    </row>
    <row r="137" spans="1:14" x14ac:dyDescent="0.2">
      <c r="A137" s="1">
        <v>45646.462500000001</v>
      </c>
      <c r="B137" s="1" t="str">
        <f>TEXT(Coffee_Sales_Dataset[[#This Row],[Date]],"ddd")</f>
        <v>Fri</v>
      </c>
      <c r="C137">
        <f t="shared" si="2"/>
        <v>11</v>
      </c>
      <c r="D137" t="s">
        <v>28</v>
      </c>
      <c r="E137" t="s">
        <v>15</v>
      </c>
      <c r="F137" t="s">
        <v>37</v>
      </c>
      <c r="G137">
        <v>5.85</v>
      </c>
      <c r="H137" t="s">
        <v>30</v>
      </c>
      <c r="I137" t="s">
        <v>25</v>
      </c>
      <c r="J137" t="s">
        <v>33</v>
      </c>
      <c r="K137" t="s">
        <v>42</v>
      </c>
      <c r="L137">
        <v>10</v>
      </c>
      <c r="M137" t="s">
        <v>49</v>
      </c>
      <c r="N137">
        <v>3</v>
      </c>
    </row>
    <row r="138" spans="1:14" x14ac:dyDescent="0.2">
      <c r="A138" s="1">
        <v>45647.727777777778</v>
      </c>
      <c r="B138" s="1" t="str">
        <f>TEXT(Coffee_Sales_Dataset[[#This Row],[Date]],"ddd")</f>
        <v>Sat</v>
      </c>
      <c r="C138">
        <f t="shared" si="2"/>
        <v>17</v>
      </c>
      <c r="D138" t="s">
        <v>22</v>
      </c>
      <c r="E138" t="s">
        <v>29</v>
      </c>
      <c r="F138" t="s">
        <v>16</v>
      </c>
      <c r="G138">
        <v>6.19</v>
      </c>
      <c r="H138" t="s">
        <v>32</v>
      </c>
      <c r="I138" t="s">
        <v>25</v>
      </c>
      <c r="J138" t="s">
        <v>26</v>
      </c>
      <c r="K138" t="s">
        <v>20</v>
      </c>
      <c r="L138">
        <v>8</v>
      </c>
      <c r="M138" t="s">
        <v>39</v>
      </c>
      <c r="N138">
        <v>3</v>
      </c>
    </row>
    <row r="139" spans="1:14" x14ac:dyDescent="0.2">
      <c r="A139" s="1">
        <v>45645.700694444444</v>
      </c>
      <c r="B139" s="1" t="str">
        <f>TEXT(Coffee_Sales_Dataset[[#This Row],[Date]],"ddd")</f>
        <v>Thu</v>
      </c>
      <c r="C139">
        <f t="shared" si="2"/>
        <v>16</v>
      </c>
      <c r="D139" t="s">
        <v>22</v>
      </c>
      <c r="E139" t="s">
        <v>29</v>
      </c>
      <c r="F139" t="s">
        <v>24</v>
      </c>
      <c r="G139">
        <v>4.2300000000000004</v>
      </c>
      <c r="H139" t="s">
        <v>17</v>
      </c>
      <c r="I139" t="s">
        <v>18</v>
      </c>
      <c r="J139" t="s">
        <v>26</v>
      </c>
      <c r="K139" t="s">
        <v>42</v>
      </c>
      <c r="L139">
        <v>10</v>
      </c>
      <c r="M139" t="s">
        <v>39</v>
      </c>
      <c r="N139">
        <v>2</v>
      </c>
    </row>
    <row r="140" spans="1:14" x14ac:dyDescent="0.2">
      <c r="A140" s="1">
        <v>45641.702777777777</v>
      </c>
      <c r="B140" s="1" t="str">
        <f>TEXT(Coffee_Sales_Dataset[[#This Row],[Date]],"ddd")</f>
        <v>Sun</v>
      </c>
      <c r="C140">
        <f t="shared" si="2"/>
        <v>16</v>
      </c>
      <c r="D140" t="s">
        <v>43</v>
      </c>
      <c r="E140" t="s">
        <v>23</v>
      </c>
      <c r="F140" t="s">
        <v>16</v>
      </c>
      <c r="G140">
        <v>4.6900000000000004</v>
      </c>
      <c r="H140" t="s">
        <v>32</v>
      </c>
      <c r="I140" t="s">
        <v>25</v>
      </c>
      <c r="J140" t="s">
        <v>47</v>
      </c>
      <c r="K140" t="s">
        <v>42</v>
      </c>
      <c r="L140">
        <v>3</v>
      </c>
      <c r="M140" t="s">
        <v>49</v>
      </c>
      <c r="N140">
        <v>2</v>
      </c>
    </row>
    <row r="141" spans="1:14" x14ac:dyDescent="0.2">
      <c r="A141" s="1">
        <v>45651.651388888888</v>
      </c>
      <c r="B141" s="1" t="str">
        <f>TEXT(Coffee_Sales_Dataset[[#This Row],[Date]],"ddd")</f>
        <v>Wed</v>
      </c>
      <c r="C141">
        <f t="shared" si="2"/>
        <v>15</v>
      </c>
      <c r="D141" t="s">
        <v>45</v>
      </c>
      <c r="E141" t="s">
        <v>23</v>
      </c>
      <c r="F141" t="s">
        <v>37</v>
      </c>
      <c r="G141">
        <v>5.26</v>
      </c>
      <c r="H141" t="s">
        <v>17</v>
      </c>
      <c r="I141" t="s">
        <v>18</v>
      </c>
      <c r="J141" t="s">
        <v>44</v>
      </c>
      <c r="K141" t="s">
        <v>34</v>
      </c>
      <c r="L141">
        <v>4</v>
      </c>
      <c r="M141" t="s">
        <v>41</v>
      </c>
      <c r="N141">
        <v>4</v>
      </c>
    </row>
    <row r="142" spans="1:14" x14ac:dyDescent="0.2">
      <c r="A142" s="1">
        <v>45655.354861111111</v>
      </c>
      <c r="B142" s="1" t="str">
        <f>TEXT(Coffee_Sales_Dataset[[#This Row],[Date]],"ddd")</f>
        <v>Sun</v>
      </c>
      <c r="C142">
        <f t="shared" si="2"/>
        <v>8</v>
      </c>
      <c r="D142" t="s">
        <v>22</v>
      </c>
      <c r="E142" t="s">
        <v>15</v>
      </c>
      <c r="F142" t="s">
        <v>37</v>
      </c>
      <c r="G142">
        <v>3.89</v>
      </c>
      <c r="H142" t="s">
        <v>32</v>
      </c>
      <c r="I142" t="s">
        <v>18</v>
      </c>
      <c r="J142" t="s">
        <v>33</v>
      </c>
      <c r="K142" t="s">
        <v>42</v>
      </c>
      <c r="L142">
        <v>5</v>
      </c>
      <c r="M142" t="s">
        <v>27</v>
      </c>
      <c r="N142">
        <v>3</v>
      </c>
    </row>
    <row r="143" spans="1:14" x14ac:dyDescent="0.2">
      <c r="A143" s="1">
        <v>45653.592361111114</v>
      </c>
      <c r="B143" s="1" t="str">
        <f>TEXT(Coffee_Sales_Dataset[[#This Row],[Date]],"ddd")</f>
        <v>Fri</v>
      </c>
      <c r="C143">
        <f t="shared" si="2"/>
        <v>14</v>
      </c>
      <c r="D143" t="s">
        <v>14</v>
      </c>
      <c r="E143" t="s">
        <v>29</v>
      </c>
      <c r="F143" t="s">
        <v>16</v>
      </c>
      <c r="G143">
        <v>4.45</v>
      </c>
      <c r="H143" t="s">
        <v>32</v>
      </c>
      <c r="I143" t="s">
        <v>18</v>
      </c>
      <c r="J143" t="s">
        <v>31</v>
      </c>
      <c r="K143" t="s">
        <v>20</v>
      </c>
      <c r="L143">
        <v>3</v>
      </c>
      <c r="M143" t="s">
        <v>38</v>
      </c>
      <c r="N143">
        <v>3</v>
      </c>
    </row>
    <row r="144" spans="1:14" x14ac:dyDescent="0.2">
      <c r="A144" s="1">
        <v>45648.748611111114</v>
      </c>
      <c r="B144" s="1" t="str">
        <f>TEXT(Coffee_Sales_Dataset[[#This Row],[Date]],"ddd")</f>
        <v>Sun</v>
      </c>
      <c r="C144">
        <f t="shared" si="2"/>
        <v>17</v>
      </c>
      <c r="D144" t="s">
        <v>45</v>
      </c>
      <c r="E144" t="s">
        <v>15</v>
      </c>
      <c r="F144" t="s">
        <v>16</v>
      </c>
      <c r="G144">
        <v>3.8</v>
      </c>
      <c r="H144" t="s">
        <v>17</v>
      </c>
      <c r="I144" t="s">
        <v>25</v>
      </c>
      <c r="J144" t="s">
        <v>19</v>
      </c>
      <c r="K144" t="s">
        <v>34</v>
      </c>
      <c r="L144">
        <v>4</v>
      </c>
      <c r="M144" t="s">
        <v>49</v>
      </c>
      <c r="N144">
        <v>5</v>
      </c>
    </row>
    <row r="145" spans="1:14" x14ac:dyDescent="0.2">
      <c r="A145" s="1">
        <v>45644.459027777775</v>
      </c>
      <c r="B145" s="1" t="str">
        <f>TEXT(Coffee_Sales_Dataset[[#This Row],[Date]],"ddd")</f>
        <v>Wed</v>
      </c>
      <c r="C145">
        <f t="shared" si="2"/>
        <v>11</v>
      </c>
      <c r="D145" t="s">
        <v>22</v>
      </c>
      <c r="E145" t="s">
        <v>23</v>
      </c>
      <c r="F145" t="s">
        <v>24</v>
      </c>
      <c r="G145">
        <v>6.64</v>
      </c>
      <c r="H145" t="s">
        <v>32</v>
      </c>
      <c r="I145" t="s">
        <v>25</v>
      </c>
      <c r="J145" t="s">
        <v>44</v>
      </c>
      <c r="K145" t="s">
        <v>20</v>
      </c>
      <c r="L145">
        <v>3</v>
      </c>
      <c r="M145" t="s">
        <v>49</v>
      </c>
      <c r="N145">
        <v>2</v>
      </c>
    </row>
    <row r="146" spans="1:14" x14ac:dyDescent="0.2">
      <c r="A146" s="1">
        <v>45645.474305555559</v>
      </c>
      <c r="B146" s="1" t="str">
        <f>TEXT(Coffee_Sales_Dataset[[#This Row],[Date]],"ddd")</f>
        <v>Thu</v>
      </c>
      <c r="C146">
        <f t="shared" si="2"/>
        <v>11</v>
      </c>
      <c r="D146" t="s">
        <v>45</v>
      </c>
      <c r="E146" t="s">
        <v>46</v>
      </c>
      <c r="F146" t="s">
        <v>16</v>
      </c>
      <c r="G146">
        <v>6.76</v>
      </c>
      <c r="H146" t="s">
        <v>30</v>
      </c>
      <c r="I146" t="s">
        <v>18</v>
      </c>
      <c r="J146" t="s">
        <v>47</v>
      </c>
      <c r="K146" t="s">
        <v>42</v>
      </c>
      <c r="L146">
        <v>3</v>
      </c>
      <c r="M146" t="s">
        <v>38</v>
      </c>
      <c r="N146">
        <v>2</v>
      </c>
    </row>
    <row r="147" spans="1:14" x14ac:dyDescent="0.2">
      <c r="A147" s="1">
        <v>45653.481944444444</v>
      </c>
      <c r="B147" s="1" t="str">
        <f>TEXT(Coffee_Sales_Dataset[[#This Row],[Date]],"ddd")</f>
        <v>Fri</v>
      </c>
      <c r="C147">
        <f t="shared" si="2"/>
        <v>11</v>
      </c>
      <c r="D147" t="s">
        <v>14</v>
      </c>
      <c r="E147" t="s">
        <v>46</v>
      </c>
      <c r="F147" t="s">
        <v>24</v>
      </c>
      <c r="G147">
        <v>4.2699999999999996</v>
      </c>
      <c r="H147" t="s">
        <v>17</v>
      </c>
      <c r="I147" t="s">
        <v>25</v>
      </c>
      <c r="J147" t="s">
        <v>31</v>
      </c>
      <c r="K147" t="s">
        <v>20</v>
      </c>
      <c r="L147">
        <v>5</v>
      </c>
      <c r="M147" t="s">
        <v>35</v>
      </c>
      <c r="N147">
        <v>5</v>
      </c>
    </row>
    <row r="148" spans="1:14" x14ac:dyDescent="0.2">
      <c r="A148" s="1">
        <v>45645.430555555555</v>
      </c>
      <c r="B148" s="1" t="str">
        <f>TEXT(Coffee_Sales_Dataset[[#This Row],[Date]],"ddd")</f>
        <v>Thu</v>
      </c>
      <c r="C148">
        <f t="shared" si="2"/>
        <v>10</v>
      </c>
      <c r="D148" t="s">
        <v>22</v>
      </c>
      <c r="E148" t="s">
        <v>15</v>
      </c>
      <c r="F148" t="s">
        <v>37</v>
      </c>
      <c r="G148">
        <v>6.18</v>
      </c>
      <c r="H148" t="s">
        <v>32</v>
      </c>
      <c r="I148" t="s">
        <v>18</v>
      </c>
      <c r="J148" t="s">
        <v>19</v>
      </c>
      <c r="K148" t="s">
        <v>20</v>
      </c>
      <c r="L148">
        <v>3</v>
      </c>
      <c r="M148" t="s">
        <v>35</v>
      </c>
      <c r="N148">
        <v>4</v>
      </c>
    </row>
    <row r="149" spans="1:14" x14ac:dyDescent="0.2">
      <c r="A149" s="1">
        <v>45653.711111111108</v>
      </c>
      <c r="B149" s="1" t="str">
        <f>TEXT(Coffee_Sales_Dataset[[#This Row],[Date]],"ddd")</f>
        <v>Fri</v>
      </c>
      <c r="C149">
        <f t="shared" si="2"/>
        <v>17</v>
      </c>
      <c r="D149" t="s">
        <v>22</v>
      </c>
      <c r="E149" t="s">
        <v>40</v>
      </c>
      <c r="F149" t="s">
        <v>24</v>
      </c>
      <c r="G149">
        <v>6.01</v>
      </c>
      <c r="H149" t="s">
        <v>30</v>
      </c>
      <c r="I149" t="s">
        <v>18</v>
      </c>
      <c r="J149" t="s">
        <v>44</v>
      </c>
      <c r="K149" t="s">
        <v>20</v>
      </c>
      <c r="L149">
        <v>9</v>
      </c>
      <c r="M149" t="s">
        <v>38</v>
      </c>
      <c r="N149">
        <v>3</v>
      </c>
    </row>
    <row r="150" spans="1:14" x14ac:dyDescent="0.2">
      <c r="A150" s="1">
        <v>45652.697222222225</v>
      </c>
      <c r="B150" s="1" t="str">
        <f>TEXT(Coffee_Sales_Dataset[[#This Row],[Date]],"ddd")</f>
        <v>Thu</v>
      </c>
      <c r="C150">
        <f t="shared" si="2"/>
        <v>16</v>
      </c>
      <c r="D150" t="s">
        <v>14</v>
      </c>
      <c r="E150" t="s">
        <v>46</v>
      </c>
      <c r="F150" t="s">
        <v>24</v>
      </c>
      <c r="G150">
        <v>4.9000000000000004</v>
      </c>
      <c r="H150" t="s">
        <v>30</v>
      </c>
      <c r="I150" t="s">
        <v>18</v>
      </c>
      <c r="J150" t="s">
        <v>47</v>
      </c>
      <c r="K150" t="s">
        <v>20</v>
      </c>
      <c r="L150">
        <v>2</v>
      </c>
      <c r="M150" t="s">
        <v>38</v>
      </c>
      <c r="N150">
        <v>2</v>
      </c>
    </row>
    <row r="151" spans="1:14" x14ac:dyDescent="0.2">
      <c r="A151" s="1">
        <v>45655.663194444445</v>
      </c>
      <c r="B151" s="1" t="str">
        <f>TEXT(Coffee_Sales_Dataset[[#This Row],[Date]],"ddd")</f>
        <v>Sun</v>
      </c>
      <c r="C151">
        <f t="shared" si="2"/>
        <v>15</v>
      </c>
      <c r="D151" t="s">
        <v>22</v>
      </c>
      <c r="E151" t="s">
        <v>48</v>
      </c>
      <c r="F151" t="s">
        <v>16</v>
      </c>
      <c r="G151">
        <v>4.22</v>
      </c>
      <c r="H151" t="s">
        <v>17</v>
      </c>
      <c r="I151" t="s">
        <v>25</v>
      </c>
      <c r="J151" t="s">
        <v>26</v>
      </c>
      <c r="K151" t="s">
        <v>34</v>
      </c>
      <c r="L151">
        <v>10</v>
      </c>
      <c r="M151" t="s">
        <v>41</v>
      </c>
      <c r="N151">
        <v>2</v>
      </c>
    </row>
    <row r="152" spans="1:14" x14ac:dyDescent="0.2">
      <c r="A152" s="1">
        <v>45653.519444444442</v>
      </c>
      <c r="B152" s="1" t="str">
        <f>TEXT(Coffee_Sales_Dataset[[#This Row],[Date]],"ddd")</f>
        <v>Fri</v>
      </c>
      <c r="C152">
        <f t="shared" si="2"/>
        <v>12</v>
      </c>
      <c r="D152" t="s">
        <v>43</v>
      </c>
      <c r="E152" t="s">
        <v>36</v>
      </c>
      <c r="F152" t="s">
        <v>16</v>
      </c>
      <c r="G152">
        <v>5.34</v>
      </c>
      <c r="H152" t="s">
        <v>17</v>
      </c>
      <c r="I152" t="s">
        <v>18</v>
      </c>
      <c r="J152" t="s">
        <v>44</v>
      </c>
      <c r="K152" t="s">
        <v>34</v>
      </c>
      <c r="L152">
        <v>9</v>
      </c>
      <c r="M152" t="s">
        <v>27</v>
      </c>
      <c r="N152">
        <v>4</v>
      </c>
    </row>
    <row r="153" spans="1:14" x14ac:dyDescent="0.2">
      <c r="A153" s="1">
        <v>45646.638888888891</v>
      </c>
      <c r="B153" s="1" t="str">
        <f>TEXT(Coffee_Sales_Dataset[[#This Row],[Date]],"ddd")</f>
        <v>Fri</v>
      </c>
      <c r="C153">
        <f t="shared" si="2"/>
        <v>15</v>
      </c>
      <c r="D153" t="s">
        <v>45</v>
      </c>
      <c r="E153" t="s">
        <v>48</v>
      </c>
      <c r="F153" t="s">
        <v>16</v>
      </c>
      <c r="G153">
        <v>3.72</v>
      </c>
      <c r="H153" t="s">
        <v>32</v>
      </c>
      <c r="I153" t="s">
        <v>18</v>
      </c>
      <c r="J153" t="s">
        <v>47</v>
      </c>
      <c r="K153" t="s">
        <v>42</v>
      </c>
      <c r="L153">
        <v>7</v>
      </c>
      <c r="M153" t="s">
        <v>41</v>
      </c>
      <c r="N153">
        <v>3</v>
      </c>
    </row>
    <row r="154" spans="1:14" x14ac:dyDescent="0.2">
      <c r="A154" s="1">
        <v>45654.69027777778</v>
      </c>
      <c r="B154" s="1" t="str">
        <f>TEXT(Coffee_Sales_Dataset[[#This Row],[Date]],"ddd")</f>
        <v>Sat</v>
      </c>
      <c r="C154">
        <f t="shared" si="2"/>
        <v>16</v>
      </c>
      <c r="D154" t="s">
        <v>28</v>
      </c>
      <c r="E154" t="s">
        <v>23</v>
      </c>
      <c r="F154" t="s">
        <v>24</v>
      </c>
      <c r="G154">
        <v>6.71</v>
      </c>
      <c r="H154" t="s">
        <v>32</v>
      </c>
      <c r="I154" t="s">
        <v>25</v>
      </c>
      <c r="J154" t="s">
        <v>31</v>
      </c>
      <c r="K154" t="s">
        <v>34</v>
      </c>
      <c r="L154">
        <v>2</v>
      </c>
      <c r="M154" t="s">
        <v>39</v>
      </c>
      <c r="N154">
        <v>2</v>
      </c>
    </row>
    <row r="155" spans="1:14" x14ac:dyDescent="0.2">
      <c r="A155" s="1">
        <v>45646.552777777775</v>
      </c>
      <c r="B155" s="1" t="str">
        <f>TEXT(Coffee_Sales_Dataset[[#This Row],[Date]],"ddd")</f>
        <v>Fri</v>
      </c>
      <c r="C155">
        <f t="shared" si="2"/>
        <v>13</v>
      </c>
      <c r="D155" t="s">
        <v>45</v>
      </c>
      <c r="E155" t="s">
        <v>46</v>
      </c>
      <c r="F155" t="s">
        <v>37</v>
      </c>
      <c r="G155">
        <v>6.38</v>
      </c>
      <c r="H155" t="s">
        <v>32</v>
      </c>
      <c r="I155" t="s">
        <v>25</v>
      </c>
      <c r="J155" t="s">
        <v>47</v>
      </c>
      <c r="K155" t="s">
        <v>20</v>
      </c>
      <c r="L155">
        <v>10</v>
      </c>
      <c r="M155" t="s">
        <v>49</v>
      </c>
      <c r="N155">
        <v>1</v>
      </c>
    </row>
    <row r="156" spans="1:14" x14ac:dyDescent="0.2">
      <c r="A156" s="1">
        <v>45653.536111111112</v>
      </c>
      <c r="B156" s="1" t="str">
        <f>TEXT(Coffee_Sales_Dataset[[#This Row],[Date]],"ddd")</f>
        <v>Fri</v>
      </c>
      <c r="C156">
        <f t="shared" si="2"/>
        <v>12</v>
      </c>
      <c r="D156" t="s">
        <v>45</v>
      </c>
      <c r="E156" t="s">
        <v>23</v>
      </c>
      <c r="F156" t="s">
        <v>24</v>
      </c>
      <c r="G156">
        <v>6.78</v>
      </c>
      <c r="H156" t="s">
        <v>30</v>
      </c>
      <c r="I156" t="s">
        <v>25</v>
      </c>
      <c r="J156" t="s">
        <v>44</v>
      </c>
      <c r="K156" t="s">
        <v>20</v>
      </c>
      <c r="L156">
        <v>10</v>
      </c>
      <c r="M156" t="s">
        <v>35</v>
      </c>
      <c r="N156">
        <v>2</v>
      </c>
    </row>
    <row r="157" spans="1:14" x14ac:dyDescent="0.2">
      <c r="A157" s="1">
        <v>45654.468055555553</v>
      </c>
      <c r="B157" s="1" t="str">
        <f>TEXT(Coffee_Sales_Dataset[[#This Row],[Date]],"ddd")</f>
        <v>Sat</v>
      </c>
      <c r="C157">
        <f t="shared" si="2"/>
        <v>11</v>
      </c>
      <c r="D157" t="s">
        <v>22</v>
      </c>
      <c r="E157" t="s">
        <v>48</v>
      </c>
      <c r="F157" t="s">
        <v>16</v>
      </c>
      <c r="G157">
        <v>5.0599999999999996</v>
      </c>
      <c r="H157" t="s">
        <v>30</v>
      </c>
      <c r="I157" t="s">
        <v>18</v>
      </c>
      <c r="J157" t="s">
        <v>47</v>
      </c>
      <c r="K157" t="s">
        <v>34</v>
      </c>
      <c r="L157">
        <v>7</v>
      </c>
      <c r="M157" t="s">
        <v>35</v>
      </c>
      <c r="N157">
        <v>1</v>
      </c>
    </row>
    <row r="158" spans="1:14" x14ac:dyDescent="0.2">
      <c r="A158" s="1">
        <v>45646.477083333331</v>
      </c>
      <c r="B158" s="1" t="str">
        <f>TEXT(Coffee_Sales_Dataset[[#This Row],[Date]],"ddd")</f>
        <v>Fri</v>
      </c>
      <c r="C158">
        <f t="shared" si="2"/>
        <v>11</v>
      </c>
      <c r="D158" t="s">
        <v>14</v>
      </c>
      <c r="E158" t="s">
        <v>29</v>
      </c>
      <c r="F158" t="s">
        <v>24</v>
      </c>
      <c r="G158">
        <v>4.8</v>
      </c>
      <c r="H158" t="s">
        <v>30</v>
      </c>
      <c r="I158" t="s">
        <v>25</v>
      </c>
      <c r="J158" t="s">
        <v>26</v>
      </c>
      <c r="K158" t="s">
        <v>42</v>
      </c>
      <c r="L158">
        <v>4</v>
      </c>
      <c r="M158" t="s">
        <v>49</v>
      </c>
      <c r="N158">
        <v>1</v>
      </c>
    </row>
    <row r="159" spans="1:14" x14ac:dyDescent="0.2">
      <c r="A159" s="1">
        <v>45648.556250000001</v>
      </c>
      <c r="B159" s="1" t="str">
        <f>TEXT(Coffee_Sales_Dataset[[#This Row],[Date]],"ddd")</f>
        <v>Sun</v>
      </c>
      <c r="C159">
        <f t="shared" si="2"/>
        <v>13</v>
      </c>
      <c r="D159" t="s">
        <v>22</v>
      </c>
      <c r="E159" t="s">
        <v>48</v>
      </c>
      <c r="F159" t="s">
        <v>24</v>
      </c>
      <c r="G159">
        <v>5.74</v>
      </c>
      <c r="H159" t="s">
        <v>17</v>
      </c>
      <c r="I159" t="s">
        <v>18</v>
      </c>
      <c r="J159" t="s">
        <v>26</v>
      </c>
      <c r="K159" t="s">
        <v>20</v>
      </c>
      <c r="L159">
        <v>2</v>
      </c>
      <c r="M159" t="s">
        <v>39</v>
      </c>
      <c r="N159">
        <v>1</v>
      </c>
    </row>
    <row r="160" spans="1:14" x14ac:dyDescent="0.2">
      <c r="A160" s="1">
        <v>45655.431250000001</v>
      </c>
      <c r="B160" s="1" t="str">
        <f>TEXT(Coffee_Sales_Dataset[[#This Row],[Date]],"ddd")</f>
        <v>Sun</v>
      </c>
      <c r="C160">
        <f t="shared" si="2"/>
        <v>10</v>
      </c>
      <c r="D160" t="s">
        <v>43</v>
      </c>
      <c r="E160" t="s">
        <v>46</v>
      </c>
      <c r="F160" t="s">
        <v>37</v>
      </c>
      <c r="G160">
        <v>6.66</v>
      </c>
      <c r="H160" t="s">
        <v>30</v>
      </c>
      <c r="I160" t="s">
        <v>18</v>
      </c>
      <c r="J160" t="s">
        <v>44</v>
      </c>
      <c r="K160" t="s">
        <v>42</v>
      </c>
      <c r="L160">
        <v>8</v>
      </c>
      <c r="M160" t="s">
        <v>41</v>
      </c>
      <c r="N160">
        <v>5</v>
      </c>
    </row>
    <row r="161" spans="1:14" x14ac:dyDescent="0.2">
      <c r="A161" s="1">
        <v>45647.629166666666</v>
      </c>
      <c r="B161" s="1" t="str">
        <f>TEXT(Coffee_Sales_Dataset[[#This Row],[Date]],"ddd")</f>
        <v>Sat</v>
      </c>
      <c r="C161">
        <f t="shared" si="2"/>
        <v>15</v>
      </c>
      <c r="D161" t="s">
        <v>45</v>
      </c>
      <c r="E161" t="s">
        <v>40</v>
      </c>
      <c r="F161" t="s">
        <v>24</v>
      </c>
      <c r="G161">
        <v>5.56</v>
      </c>
      <c r="H161" t="s">
        <v>17</v>
      </c>
      <c r="I161" t="s">
        <v>25</v>
      </c>
      <c r="J161" t="s">
        <v>19</v>
      </c>
      <c r="K161" t="s">
        <v>42</v>
      </c>
      <c r="L161">
        <v>10</v>
      </c>
      <c r="M161" t="s">
        <v>38</v>
      </c>
      <c r="N161">
        <v>1</v>
      </c>
    </row>
    <row r="162" spans="1:14" x14ac:dyDescent="0.2">
      <c r="A162" s="1">
        <v>45654.729861111111</v>
      </c>
      <c r="B162" s="1" t="str">
        <f>TEXT(Coffee_Sales_Dataset[[#This Row],[Date]],"ddd")</f>
        <v>Sat</v>
      </c>
      <c r="C162">
        <f t="shared" si="2"/>
        <v>17</v>
      </c>
      <c r="D162" t="s">
        <v>28</v>
      </c>
      <c r="E162" t="s">
        <v>29</v>
      </c>
      <c r="F162" t="s">
        <v>16</v>
      </c>
      <c r="G162">
        <v>3.28</v>
      </c>
      <c r="H162" t="s">
        <v>17</v>
      </c>
      <c r="I162" t="s">
        <v>18</v>
      </c>
      <c r="J162" t="s">
        <v>19</v>
      </c>
      <c r="K162" t="s">
        <v>42</v>
      </c>
      <c r="L162">
        <v>6</v>
      </c>
      <c r="M162" t="s">
        <v>21</v>
      </c>
      <c r="N162">
        <v>5</v>
      </c>
    </row>
    <row r="163" spans="1:14" x14ac:dyDescent="0.2">
      <c r="A163" s="1">
        <v>45642.349305555559</v>
      </c>
      <c r="B163" s="1" t="str">
        <f>TEXT(Coffee_Sales_Dataset[[#This Row],[Date]],"ddd")</f>
        <v>Mon</v>
      </c>
      <c r="C163">
        <f t="shared" si="2"/>
        <v>8</v>
      </c>
      <c r="D163" t="s">
        <v>43</v>
      </c>
      <c r="E163" t="s">
        <v>15</v>
      </c>
      <c r="F163" t="s">
        <v>16</v>
      </c>
      <c r="G163">
        <v>4.3099999999999996</v>
      </c>
      <c r="H163" t="s">
        <v>17</v>
      </c>
      <c r="I163" t="s">
        <v>18</v>
      </c>
      <c r="J163" t="s">
        <v>19</v>
      </c>
      <c r="K163" t="s">
        <v>42</v>
      </c>
      <c r="L163">
        <v>4</v>
      </c>
      <c r="M163" t="s">
        <v>39</v>
      </c>
      <c r="N163">
        <v>4</v>
      </c>
    </row>
    <row r="164" spans="1:14" x14ac:dyDescent="0.2">
      <c r="A164" s="1">
        <v>45648.39166666667</v>
      </c>
      <c r="B164" s="1" t="str">
        <f>TEXT(Coffee_Sales_Dataset[[#This Row],[Date]],"ddd")</f>
        <v>Sun</v>
      </c>
      <c r="C164">
        <f t="shared" si="2"/>
        <v>9</v>
      </c>
      <c r="D164" t="s">
        <v>22</v>
      </c>
      <c r="E164" t="s">
        <v>29</v>
      </c>
      <c r="F164" t="s">
        <v>16</v>
      </c>
      <c r="G164">
        <v>4.24</v>
      </c>
      <c r="H164" t="s">
        <v>30</v>
      </c>
      <c r="I164" t="s">
        <v>18</v>
      </c>
      <c r="J164" t="s">
        <v>19</v>
      </c>
      <c r="K164" t="s">
        <v>20</v>
      </c>
      <c r="L164">
        <v>6</v>
      </c>
      <c r="M164" t="s">
        <v>39</v>
      </c>
      <c r="N164">
        <v>2</v>
      </c>
    </row>
    <row r="165" spans="1:14" x14ac:dyDescent="0.2">
      <c r="A165" s="1">
        <v>45649.636805555558</v>
      </c>
      <c r="B165" s="1" t="str">
        <f>TEXT(Coffee_Sales_Dataset[[#This Row],[Date]],"ddd")</f>
        <v>Mon</v>
      </c>
      <c r="C165">
        <f t="shared" si="2"/>
        <v>15</v>
      </c>
      <c r="D165" t="s">
        <v>22</v>
      </c>
      <c r="E165" t="s">
        <v>15</v>
      </c>
      <c r="F165" t="s">
        <v>16</v>
      </c>
      <c r="G165">
        <v>4.78</v>
      </c>
      <c r="H165" t="s">
        <v>17</v>
      </c>
      <c r="I165" t="s">
        <v>25</v>
      </c>
      <c r="J165" t="s">
        <v>33</v>
      </c>
      <c r="K165" t="s">
        <v>34</v>
      </c>
      <c r="L165">
        <v>9</v>
      </c>
      <c r="M165" t="s">
        <v>27</v>
      </c>
      <c r="N165">
        <v>4</v>
      </c>
    </row>
    <row r="166" spans="1:14" x14ac:dyDescent="0.2">
      <c r="A166" s="1">
        <v>45650.387499999997</v>
      </c>
      <c r="B166" s="1" t="str">
        <f>TEXT(Coffee_Sales_Dataset[[#This Row],[Date]],"ddd")</f>
        <v>Tue</v>
      </c>
      <c r="C166">
        <f t="shared" si="2"/>
        <v>9</v>
      </c>
      <c r="D166" t="s">
        <v>14</v>
      </c>
      <c r="E166" t="s">
        <v>36</v>
      </c>
      <c r="F166" t="s">
        <v>37</v>
      </c>
      <c r="G166">
        <v>6.37</v>
      </c>
      <c r="H166" t="s">
        <v>17</v>
      </c>
      <c r="I166" t="s">
        <v>18</v>
      </c>
      <c r="J166" t="s">
        <v>33</v>
      </c>
      <c r="K166" t="s">
        <v>42</v>
      </c>
      <c r="L166">
        <v>8</v>
      </c>
      <c r="M166" t="s">
        <v>38</v>
      </c>
      <c r="N166">
        <v>2</v>
      </c>
    </row>
    <row r="167" spans="1:14" x14ac:dyDescent="0.2">
      <c r="A167" s="1">
        <v>45655.603472222225</v>
      </c>
      <c r="B167" s="1" t="str">
        <f>TEXT(Coffee_Sales_Dataset[[#This Row],[Date]],"ddd")</f>
        <v>Sun</v>
      </c>
      <c r="C167">
        <f t="shared" si="2"/>
        <v>14</v>
      </c>
      <c r="D167" t="s">
        <v>14</v>
      </c>
      <c r="E167" t="s">
        <v>46</v>
      </c>
      <c r="F167" t="s">
        <v>16</v>
      </c>
      <c r="G167">
        <v>5.79</v>
      </c>
      <c r="H167" t="s">
        <v>32</v>
      </c>
      <c r="I167" t="s">
        <v>18</v>
      </c>
      <c r="J167" t="s">
        <v>47</v>
      </c>
      <c r="K167" t="s">
        <v>42</v>
      </c>
      <c r="L167">
        <v>5</v>
      </c>
      <c r="M167" t="s">
        <v>35</v>
      </c>
      <c r="N167">
        <v>2</v>
      </c>
    </row>
    <row r="168" spans="1:14" x14ac:dyDescent="0.2">
      <c r="A168" s="1">
        <v>45645.679166666669</v>
      </c>
      <c r="B168" s="1" t="str">
        <f>TEXT(Coffee_Sales_Dataset[[#This Row],[Date]],"ddd")</f>
        <v>Thu</v>
      </c>
      <c r="C168">
        <f t="shared" si="2"/>
        <v>16</v>
      </c>
      <c r="D168" t="s">
        <v>28</v>
      </c>
      <c r="E168" t="s">
        <v>46</v>
      </c>
      <c r="F168" t="s">
        <v>37</v>
      </c>
      <c r="G168">
        <v>5.89</v>
      </c>
      <c r="H168" t="s">
        <v>32</v>
      </c>
      <c r="I168" t="s">
        <v>18</v>
      </c>
      <c r="J168" t="s">
        <v>44</v>
      </c>
      <c r="K168" t="s">
        <v>20</v>
      </c>
      <c r="L168">
        <v>3</v>
      </c>
      <c r="M168" t="s">
        <v>49</v>
      </c>
      <c r="N168">
        <v>1</v>
      </c>
    </row>
    <row r="169" spans="1:14" x14ac:dyDescent="0.2">
      <c r="A169" s="1">
        <v>45653.700694444444</v>
      </c>
      <c r="B169" s="1" t="str">
        <f>TEXT(Coffee_Sales_Dataset[[#This Row],[Date]],"ddd")</f>
        <v>Fri</v>
      </c>
      <c r="C169">
        <f t="shared" si="2"/>
        <v>16</v>
      </c>
      <c r="D169" t="s">
        <v>45</v>
      </c>
      <c r="E169" t="s">
        <v>48</v>
      </c>
      <c r="F169" t="s">
        <v>24</v>
      </c>
      <c r="G169">
        <v>3.66</v>
      </c>
      <c r="H169" t="s">
        <v>32</v>
      </c>
      <c r="I169" t="s">
        <v>25</v>
      </c>
      <c r="J169" t="s">
        <v>44</v>
      </c>
      <c r="K169" t="s">
        <v>42</v>
      </c>
      <c r="L169">
        <v>3</v>
      </c>
      <c r="M169" t="s">
        <v>21</v>
      </c>
      <c r="N169">
        <v>4</v>
      </c>
    </row>
    <row r="170" spans="1:14" x14ac:dyDescent="0.2">
      <c r="A170" s="1">
        <v>45647.620833333334</v>
      </c>
      <c r="B170" s="1" t="str">
        <f>TEXT(Coffee_Sales_Dataset[[#This Row],[Date]],"ddd")</f>
        <v>Sat</v>
      </c>
      <c r="C170">
        <f t="shared" si="2"/>
        <v>14</v>
      </c>
      <c r="D170" t="s">
        <v>22</v>
      </c>
      <c r="E170" t="s">
        <v>48</v>
      </c>
      <c r="F170" t="s">
        <v>16</v>
      </c>
      <c r="G170">
        <v>3.04</v>
      </c>
      <c r="H170" t="s">
        <v>32</v>
      </c>
      <c r="I170" t="s">
        <v>25</v>
      </c>
      <c r="J170" t="s">
        <v>26</v>
      </c>
      <c r="K170" t="s">
        <v>20</v>
      </c>
      <c r="L170">
        <v>9</v>
      </c>
      <c r="M170" t="s">
        <v>27</v>
      </c>
      <c r="N170">
        <v>4</v>
      </c>
    </row>
    <row r="171" spans="1:14" x14ac:dyDescent="0.2">
      <c r="A171" s="1">
        <v>45642.695833333331</v>
      </c>
      <c r="B171" s="1" t="str">
        <f>TEXT(Coffee_Sales_Dataset[[#This Row],[Date]],"ddd")</f>
        <v>Mon</v>
      </c>
      <c r="C171">
        <f t="shared" si="2"/>
        <v>16</v>
      </c>
      <c r="D171" t="s">
        <v>22</v>
      </c>
      <c r="E171" t="s">
        <v>46</v>
      </c>
      <c r="F171" t="s">
        <v>24</v>
      </c>
      <c r="G171">
        <v>3.56</v>
      </c>
      <c r="H171" t="s">
        <v>17</v>
      </c>
      <c r="I171" t="s">
        <v>25</v>
      </c>
      <c r="J171" t="s">
        <v>19</v>
      </c>
      <c r="K171" t="s">
        <v>42</v>
      </c>
      <c r="L171">
        <v>3</v>
      </c>
      <c r="M171" t="s">
        <v>38</v>
      </c>
      <c r="N171">
        <v>3</v>
      </c>
    </row>
    <row r="172" spans="1:14" x14ac:dyDescent="0.2">
      <c r="A172" s="1">
        <v>45642.590277777781</v>
      </c>
      <c r="B172" s="1" t="str">
        <f>TEXT(Coffee_Sales_Dataset[[#This Row],[Date]],"ddd")</f>
        <v>Mon</v>
      </c>
      <c r="C172">
        <f t="shared" si="2"/>
        <v>14</v>
      </c>
      <c r="D172" t="s">
        <v>28</v>
      </c>
      <c r="E172" t="s">
        <v>46</v>
      </c>
      <c r="F172" t="s">
        <v>16</v>
      </c>
      <c r="G172">
        <v>5.71</v>
      </c>
      <c r="H172" t="s">
        <v>32</v>
      </c>
      <c r="I172" t="s">
        <v>18</v>
      </c>
      <c r="J172" t="s">
        <v>26</v>
      </c>
      <c r="K172" t="s">
        <v>42</v>
      </c>
      <c r="L172">
        <v>5</v>
      </c>
      <c r="M172" t="s">
        <v>21</v>
      </c>
      <c r="N172">
        <v>1</v>
      </c>
    </row>
    <row r="173" spans="1:14" x14ac:dyDescent="0.2">
      <c r="A173" s="1">
        <v>45655.675694444442</v>
      </c>
      <c r="B173" s="1" t="str">
        <f>TEXT(Coffee_Sales_Dataset[[#This Row],[Date]],"ddd")</f>
        <v>Sun</v>
      </c>
      <c r="C173">
        <f t="shared" si="2"/>
        <v>16</v>
      </c>
      <c r="D173" t="s">
        <v>14</v>
      </c>
      <c r="E173" t="s">
        <v>46</v>
      </c>
      <c r="F173" t="s">
        <v>16</v>
      </c>
      <c r="G173">
        <v>6.35</v>
      </c>
      <c r="H173" t="s">
        <v>30</v>
      </c>
      <c r="I173" t="s">
        <v>25</v>
      </c>
      <c r="J173" t="s">
        <v>44</v>
      </c>
      <c r="K173" t="s">
        <v>20</v>
      </c>
      <c r="L173">
        <v>6</v>
      </c>
      <c r="M173" t="s">
        <v>27</v>
      </c>
      <c r="N173">
        <v>1</v>
      </c>
    </row>
    <row r="174" spans="1:14" x14ac:dyDescent="0.2">
      <c r="A174" s="1">
        <v>45650.367361111108</v>
      </c>
      <c r="B174" s="1" t="str">
        <f>TEXT(Coffee_Sales_Dataset[[#This Row],[Date]],"ddd")</f>
        <v>Tue</v>
      </c>
      <c r="C174">
        <f t="shared" si="2"/>
        <v>8</v>
      </c>
      <c r="D174" t="s">
        <v>14</v>
      </c>
      <c r="E174" t="s">
        <v>23</v>
      </c>
      <c r="F174" t="s">
        <v>16</v>
      </c>
      <c r="G174">
        <v>6.72</v>
      </c>
      <c r="H174" t="s">
        <v>17</v>
      </c>
      <c r="I174" t="s">
        <v>25</v>
      </c>
      <c r="J174" t="s">
        <v>19</v>
      </c>
      <c r="K174" t="s">
        <v>42</v>
      </c>
      <c r="L174">
        <v>2</v>
      </c>
      <c r="M174" t="s">
        <v>27</v>
      </c>
      <c r="N174">
        <v>1</v>
      </c>
    </row>
    <row r="175" spans="1:14" x14ac:dyDescent="0.2">
      <c r="A175" s="1">
        <v>45656.577777777777</v>
      </c>
      <c r="B175" s="1" t="str">
        <f>TEXT(Coffee_Sales_Dataset[[#This Row],[Date]],"ddd")</f>
        <v>Mon</v>
      </c>
      <c r="C175">
        <f t="shared" si="2"/>
        <v>13</v>
      </c>
      <c r="D175" t="s">
        <v>22</v>
      </c>
      <c r="E175" t="s">
        <v>46</v>
      </c>
      <c r="F175" t="s">
        <v>37</v>
      </c>
      <c r="G175">
        <v>3.25</v>
      </c>
      <c r="H175" t="s">
        <v>32</v>
      </c>
      <c r="I175" t="s">
        <v>25</v>
      </c>
      <c r="J175" t="s">
        <v>47</v>
      </c>
      <c r="K175" t="s">
        <v>42</v>
      </c>
      <c r="L175">
        <v>2</v>
      </c>
      <c r="M175" t="s">
        <v>27</v>
      </c>
      <c r="N175">
        <v>5</v>
      </c>
    </row>
    <row r="176" spans="1:14" x14ac:dyDescent="0.2">
      <c r="A176" s="1">
        <v>45642.555555555555</v>
      </c>
      <c r="B176" s="1" t="str">
        <f>TEXT(Coffee_Sales_Dataset[[#This Row],[Date]],"ddd")</f>
        <v>Mon</v>
      </c>
      <c r="C176">
        <f t="shared" si="2"/>
        <v>13</v>
      </c>
      <c r="D176" t="s">
        <v>43</v>
      </c>
      <c r="E176" t="s">
        <v>46</v>
      </c>
      <c r="F176" t="s">
        <v>16</v>
      </c>
      <c r="G176">
        <v>5.5</v>
      </c>
      <c r="H176" t="s">
        <v>30</v>
      </c>
      <c r="I176" t="s">
        <v>18</v>
      </c>
      <c r="J176" t="s">
        <v>44</v>
      </c>
      <c r="K176" t="s">
        <v>42</v>
      </c>
      <c r="L176">
        <v>5</v>
      </c>
      <c r="M176" t="s">
        <v>38</v>
      </c>
      <c r="N176">
        <v>1</v>
      </c>
    </row>
    <row r="177" spans="1:14" x14ac:dyDescent="0.2">
      <c r="A177" s="1">
        <v>45646.416666666664</v>
      </c>
      <c r="B177" s="1" t="str">
        <f>TEXT(Coffee_Sales_Dataset[[#This Row],[Date]],"ddd")</f>
        <v>Fri</v>
      </c>
      <c r="C177">
        <f t="shared" si="2"/>
        <v>10</v>
      </c>
      <c r="D177" t="s">
        <v>14</v>
      </c>
      <c r="E177" t="s">
        <v>46</v>
      </c>
      <c r="F177" t="s">
        <v>24</v>
      </c>
      <c r="G177">
        <v>3.05</v>
      </c>
      <c r="H177" t="s">
        <v>32</v>
      </c>
      <c r="I177" t="s">
        <v>18</v>
      </c>
      <c r="J177" t="s">
        <v>19</v>
      </c>
      <c r="K177" t="s">
        <v>42</v>
      </c>
      <c r="L177">
        <v>6</v>
      </c>
      <c r="M177" t="s">
        <v>21</v>
      </c>
      <c r="N177">
        <v>5</v>
      </c>
    </row>
    <row r="178" spans="1:14" x14ac:dyDescent="0.2">
      <c r="A178" s="1">
        <v>45646.413888888892</v>
      </c>
      <c r="B178" s="1" t="str">
        <f>TEXT(Coffee_Sales_Dataset[[#This Row],[Date]],"ddd")</f>
        <v>Fri</v>
      </c>
      <c r="C178">
        <f t="shared" si="2"/>
        <v>9</v>
      </c>
      <c r="D178" t="s">
        <v>22</v>
      </c>
      <c r="E178" t="s">
        <v>48</v>
      </c>
      <c r="F178" t="s">
        <v>24</v>
      </c>
      <c r="G178">
        <v>6.07</v>
      </c>
      <c r="H178" t="s">
        <v>17</v>
      </c>
      <c r="I178" t="s">
        <v>25</v>
      </c>
      <c r="J178" t="s">
        <v>47</v>
      </c>
      <c r="K178" t="s">
        <v>20</v>
      </c>
      <c r="L178">
        <v>4</v>
      </c>
      <c r="M178" t="s">
        <v>49</v>
      </c>
      <c r="N178">
        <v>1</v>
      </c>
    </row>
    <row r="179" spans="1:14" x14ac:dyDescent="0.2">
      <c r="A179" s="1">
        <v>45650.613194444442</v>
      </c>
      <c r="B179" s="1" t="str">
        <f>TEXT(Coffee_Sales_Dataset[[#This Row],[Date]],"ddd")</f>
        <v>Tue</v>
      </c>
      <c r="C179">
        <f t="shared" si="2"/>
        <v>14</v>
      </c>
      <c r="D179" t="s">
        <v>22</v>
      </c>
      <c r="E179" t="s">
        <v>36</v>
      </c>
      <c r="F179" t="s">
        <v>16</v>
      </c>
      <c r="G179">
        <v>5.54</v>
      </c>
      <c r="H179" t="s">
        <v>30</v>
      </c>
      <c r="I179" t="s">
        <v>18</v>
      </c>
      <c r="J179" t="s">
        <v>47</v>
      </c>
      <c r="K179" t="s">
        <v>34</v>
      </c>
      <c r="L179">
        <v>3</v>
      </c>
      <c r="M179" t="s">
        <v>49</v>
      </c>
      <c r="N179">
        <v>1</v>
      </c>
    </row>
    <row r="180" spans="1:14" x14ac:dyDescent="0.2">
      <c r="A180" s="1">
        <v>45650.727777777778</v>
      </c>
      <c r="B180" s="1" t="str">
        <f>TEXT(Coffee_Sales_Dataset[[#This Row],[Date]],"ddd")</f>
        <v>Tue</v>
      </c>
      <c r="C180">
        <f t="shared" si="2"/>
        <v>17</v>
      </c>
      <c r="D180" t="s">
        <v>14</v>
      </c>
      <c r="E180" t="s">
        <v>40</v>
      </c>
      <c r="F180" t="s">
        <v>37</v>
      </c>
      <c r="G180">
        <v>5.97</v>
      </c>
      <c r="H180" t="s">
        <v>30</v>
      </c>
      <c r="I180" t="s">
        <v>25</v>
      </c>
      <c r="J180" t="s">
        <v>19</v>
      </c>
      <c r="K180" t="s">
        <v>42</v>
      </c>
      <c r="L180">
        <v>3</v>
      </c>
      <c r="M180" t="s">
        <v>49</v>
      </c>
      <c r="N180">
        <v>2</v>
      </c>
    </row>
    <row r="181" spans="1:14" x14ac:dyDescent="0.2">
      <c r="A181" s="1">
        <v>45652.48541666667</v>
      </c>
      <c r="B181" s="1" t="str">
        <f>TEXT(Coffee_Sales_Dataset[[#This Row],[Date]],"ddd")</f>
        <v>Thu</v>
      </c>
      <c r="C181">
        <f t="shared" si="2"/>
        <v>11</v>
      </c>
      <c r="D181" t="s">
        <v>28</v>
      </c>
      <c r="E181" t="s">
        <v>15</v>
      </c>
      <c r="F181" t="s">
        <v>16</v>
      </c>
      <c r="G181">
        <v>4.5</v>
      </c>
      <c r="H181" t="s">
        <v>17</v>
      </c>
      <c r="I181" t="s">
        <v>25</v>
      </c>
      <c r="J181" t="s">
        <v>19</v>
      </c>
      <c r="K181" t="s">
        <v>34</v>
      </c>
      <c r="L181">
        <v>5</v>
      </c>
      <c r="M181" t="s">
        <v>21</v>
      </c>
      <c r="N181">
        <v>1</v>
      </c>
    </row>
    <row r="182" spans="1:14" x14ac:dyDescent="0.2">
      <c r="A182" s="1">
        <v>45644.727777777778</v>
      </c>
      <c r="B182" s="1" t="str">
        <f>TEXT(Coffee_Sales_Dataset[[#This Row],[Date]],"ddd")</f>
        <v>Wed</v>
      </c>
      <c r="C182">
        <f t="shared" si="2"/>
        <v>17</v>
      </c>
      <c r="D182" t="s">
        <v>45</v>
      </c>
      <c r="E182" t="s">
        <v>29</v>
      </c>
      <c r="F182" t="s">
        <v>24</v>
      </c>
      <c r="G182">
        <v>4.2699999999999996</v>
      </c>
      <c r="H182" t="s">
        <v>32</v>
      </c>
      <c r="I182" t="s">
        <v>18</v>
      </c>
      <c r="J182" t="s">
        <v>47</v>
      </c>
      <c r="K182" t="s">
        <v>34</v>
      </c>
      <c r="L182">
        <v>2</v>
      </c>
      <c r="M182" t="s">
        <v>38</v>
      </c>
      <c r="N182">
        <v>3</v>
      </c>
    </row>
    <row r="183" spans="1:14" x14ac:dyDescent="0.2">
      <c r="A183" s="1">
        <v>45646.481944444444</v>
      </c>
      <c r="B183" s="1" t="str">
        <f>TEXT(Coffee_Sales_Dataset[[#This Row],[Date]],"ddd")</f>
        <v>Fri</v>
      </c>
      <c r="C183">
        <f t="shared" si="2"/>
        <v>11</v>
      </c>
      <c r="D183" t="s">
        <v>28</v>
      </c>
      <c r="E183" t="s">
        <v>46</v>
      </c>
      <c r="F183" t="s">
        <v>16</v>
      </c>
      <c r="G183">
        <v>6.21</v>
      </c>
      <c r="H183" t="s">
        <v>30</v>
      </c>
      <c r="I183" t="s">
        <v>25</v>
      </c>
      <c r="J183" t="s">
        <v>33</v>
      </c>
      <c r="K183" t="s">
        <v>34</v>
      </c>
      <c r="L183">
        <v>10</v>
      </c>
      <c r="M183" t="s">
        <v>49</v>
      </c>
      <c r="N183">
        <v>2</v>
      </c>
    </row>
    <row r="184" spans="1:14" x14ac:dyDescent="0.2">
      <c r="A184" s="1">
        <v>45648.336111111108</v>
      </c>
      <c r="B184" s="1" t="str">
        <f>TEXT(Coffee_Sales_Dataset[[#This Row],[Date]],"ddd")</f>
        <v>Sun</v>
      </c>
      <c r="C184">
        <f t="shared" si="2"/>
        <v>8</v>
      </c>
      <c r="D184" t="s">
        <v>14</v>
      </c>
      <c r="E184" t="s">
        <v>15</v>
      </c>
      <c r="F184" t="s">
        <v>16</v>
      </c>
      <c r="G184">
        <v>3.21</v>
      </c>
      <c r="H184" t="s">
        <v>32</v>
      </c>
      <c r="I184" t="s">
        <v>25</v>
      </c>
      <c r="J184" t="s">
        <v>19</v>
      </c>
      <c r="K184" t="s">
        <v>42</v>
      </c>
      <c r="L184">
        <v>4</v>
      </c>
      <c r="M184" t="s">
        <v>39</v>
      </c>
      <c r="N184">
        <v>5</v>
      </c>
    </row>
    <row r="185" spans="1:14" x14ac:dyDescent="0.2">
      <c r="A185" s="1">
        <v>45654.46875</v>
      </c>
      <c r="B185" s="1" t="str">
        <f>TEXT(Coffee_Sales_Dataset[[#This Row],[Date]],"ddd")</f>
        <v>Sat</v>
      </c>
      <c r="C185">
        <f t="shared" si="2"/>
        <v>11</v>
      </c>
      <c r="D185" t="s">
        <v>43</v>
      </c>
      <c r="E185" t="s">
        <v>15</v>
      </c>
      <c r="F185" t="s">
        <v>24</v>
      </c>
      <c r="G185">
        <v>5.9</v>
      </c>
      <c r="H185" t="s">
        <v>17</v>
      </c>
      <c r="I185" t="s">
        <v>25</v>
      </c>
      <c r="J185" t="s">
        <v>47</v>
      </c>
      <c r="K185" t="s">
        <v>42</v>
      </c>
      <c r="L185">
        <v>5</v>
      </c>
      <c r="M185" t="s">
        <v>27</v>
      </c>
      <c r="N185">
        <v>2</v>
      </c>
    </row>
    <row r="186" spans="1:14" x14ac:dyDescent="0.2">
      <c r="A186" s="1">
        <v>45650.512499999997</v>
      </c>
      <c r="B186" s="1" t="str">
        <f>TEXT(Coffee_Sales_Dataset[[#This Row],[Date]],"ddd")</f>
        <v>Tue</v>
      </c>
      <c r="C186">
        <f t="shared" si="2"/>
        <v>12</v>
      </c>
      <c r="D186" t="s">
        <v>43</v>
      </c>
      <c r="E186" t="s">
        <v>48</v>
      </c>
      <c r="F186" t="s">
        <v>37</v>
      </c>
      <c r="G186">
        <v>3.81</v>
      </c>
      <c r="H186" t="s">
        <v>17</v>
      </c>
      <c r="I186" t="s">
        <v>25</v>
      </c>
      <c r="J186" t="s">
        <v>26</v>
      </c>
      <c r="K186" t="s">
        <v>34</v>
      </c>
      <c r="L186">
        <v>8</v>
      </c>
      <c r="M186" t="s">
        <v>38</v>
      </c>
      <c r="N186">
        <v>4</v>
      </c>
    </row>
    <row r="187" spans="1:14" x14ac:dyDescent="0.2">
      <c r="A187" s="1">
        <v>45648.693749999999</v>
      </c>
      <c r="B187" s="1" t="str">
        <f>TEXT(Coffee_Sales_Dataset[[#This Row],[Date]],"ddd")</f>
        <v>Sun</v>
      </c>
      <c r="C187">
        <f t="shared" si="2"/>
        <v>16</v>
      </c>
      <c r="D187" t="s">
        <v>14</v>
      </c>
      <c r="E187" t="s">
        <v>23</v>
      </c>
      <c r="F187" t="s">
        <v>16</v>
      </c>
      <c r="G187">
        <v>6.28</v>
      </c>
      <c r="H187" t="s">
        <v>17</v>
      </c>
      <c r="I187" t="s">
        <v>25</v>
      </c>
      <c r="J187" t="s">
        <v>44</v>
      </c>
      <c r="K187" t="s">
        <v>34</v>
      </c>
      <c r="L187">
        <v>3</v>
      </c>
      <c r="M187" t="s">
        <v>35</v>
      </c>
      <c r="N187">
        <v>3</v>
      </c>
    </row>
    <row r="188" spans="1:14" x14ac:dyDescent="0.2">
      <c r="A188" s="1">
        <v>45650.440972222219</v>
      </c>
      <c r="B188" s="1" t="str">
        <f>TEXT(Coffee_Sales_Dataset[[#This Row],[Date]],"ddd")</f>
        <v>Tue</v>
      </c>
      <c r="C188">
        <f t="shared" si="2"/>
        <v>10</v>
      </c>
      <c r="D188" t="s">
        <v>22</v>
      </c>
      <c r="E188" t="s">
        <v>36</v>
      </c>
      <c r="F188" t="s">
        <v>24</v>
      </c>
      <c r="G188">
        <v>4.8499999999999996</v>
      </c>
      <c r="H188" t="s">
        <v>17</v>
      </c>
      <c r="I188" t="s">
        <v>18</v>
      </c>
      <c r="J188" t="s">
        <v>44</v>
      </c>
      <c r="K188" t="s">
        <v>20</v>
      </c>
      <c r="L188">
        <v>9</v>
      </c>
      <c r="M188" t="s">
        <v>41</v>
      </c>
      <c r="N188">
        <v>3</v>
      </c>
    </row>
    <row r="189" spans="1:14" x14ac:dyDescent="0.2">
      <c r="A189" s="1">
        <v>45643.633333333331</v>
      </c>
      <c r="B189" s="1" t="str">
        <f>TEXT(Coffee_Sales_Dataset[[#This Row],[Date]],"ddd")</f>
        <v>Tue</v>
      </c>
      <c r="C189">
        <f t="shared" si="2"/>
        <v>15</v>
      </c>
      <c r="D189" t="s">
        <v>22</v>
      </c>
      <c r="E189" t="s">
        <v>29</v>
      </c>
      <c r="F189" t="s">
        <v>16</v>
      </c>
      <c r="G189">
        <v>3.05</v>
      </c>
      <c r="H189" t="s">
        <v>30</v>
      </c>
      <c r="I189" t="s">
        <v>18</v>
      </c>
      <c r="J189" t="s">
        <v>44</v>
      </c>
      <c r="K189" t="s">
        <v>34</v>
      </c>
      <c r="L189">
        <v>8</v>
      </c>
      <c r="M189" t="s">
        <v>27</v>
      </c>
      <c r="N189">
        <v>3</v>
      </c>
    </row>
    <row r="190" spans="1:14" x14ac:dyDescent="0.2">
      <c r="A190" s="1">
        <v>45647.52847222222</v>
      </c>
      <c r="B190" s="1" t="str">
        <f>TEXT(Coffee_Sales_Dataset[[#This Row],[Date]],"ddd")</f>
        <v>Sat</v>
      </c>
      <c r="C190">
        <f t="shared" si="2"/>
        <v>12</v>
      </c>
      <c r="D190" t="s">
        <v>43</v>
      </c>
      <c r="E190" t="s">
        <v>15</v>
      </c>
      <c r="F190" t="s">
        <v>24</v>
      </c>
      <c r="G190">
        <v>6.54</v>
      </c>
      <c r="H190" t="s">
        <v>32</v>
      </c>
      <c r="I190" t="s">
        <v>18</v>
      </c>
      <c r="J190" t="s">
        <v>33</v>
      </c>
      <c r="K190" t="s">
        <v>42</v>
      </c>
      <c r="L190">
        <v>5</v>
      </c>
      <c r="M190" t="s">
        <v>35</v>
      </c>
      <c r="N190">
        <v>4</v>
      </c>
    </row>
    <row r="191" spans="1:14" x14ac:dyDescent="0.2">
      <c r="A191" s="1">
        <v>45656.563888888886</v>
      </c>
      <c r="B191" s="1" t="str">
        <f>TEXT(Coffee_Sales_Dataset[[#This Row],[Date]],"ddd")</f>
        <v>Mon</v>
      </c>
      <c r="C191">
        <f t="shared" si="2"/>
        <v>13</v>
      </c>
      <c r="D191" t="s">
        <v>14</v>
      </c>
      <c r="E191" t="s">
        <v>46</v>
      </c>
      <c r="F191" t="s">
        <v>37</v>
      </c>
      <c r="G191">
        <v>4.47</v>
      </c>
      <c r="H191" t="s">
        <v>32</v>
      </c>
      <c r="I191" t="s">
        <v>18</v>
      </c>
      <c r="J191" t="s">
        <v>44</v>
      </c>
      <c r="K191" t="s">
        <v>20</v>
      </c>
      <c r="L191">
        <v>5</v>
      </c>
      <c r="M191" t="s">
        <v>38</v>
      </c>
      <c r="N191">
        <v>4</v>
      </c>
    </row>
    <row r="192" spans="1:14" x14ac:dyDescent="0.2">
      <c r="A192" s="1">
        <v>45641.569444444445</v>
      </c>
      <c r="B192" s="1" t="str">
        <f>TEXT(Coffee_Sales_Dataset[[#This Row],[Date]],"ddd")</f>
        <v>Sun</v>
      </c>
      <c r="C192">
        <f t="shared" si="2"/>
        <v>13</v>
      </c>
      <c r="D192" t="s">
        <v>28</v>
      </c>
      <c r="E192" t="s">
        <v>46</v>
      </c>
      <c r="F192" t="s">
        <v>37</v>
      </c>
      <c r="G192">
        <v>5.58</v>
      </c>
      <c r="H192" t="s">
        <v>17</v>
      </c>
      <c r="I192" t="s">
        <v>18</v>
      </c>
      <c r="J192" t="s">
        <v>47</v>
      </c>
      <c r="K192" t="s">
        <v>42</v>
      </c>
      <c r="L192">
        <v>6</v>
      </c>
      <c r="M192" t="s">
        <v>38</v>
      </c>
      <c r="N192">
        <v>5</v>
      </c>
    </row>
    <row r="193" spans="1:14" x14ac:dyDescent="0.2">
      <c r="A193" s="1">
        <v>45650.416666666664</v>
      </c>
      <c r="B193" s="1" t="str">
        <f>TEXT(Coffee_Sales_Dataset[[#This Row],[Date]],"ddd")</f>
        <v>Tue</v>
      </c>
      <c r="C193">
        <f t="shared" si="2"/>
        <v>10</v>
      </c>
      <c r="D193" t="s">
        <v>28</v>
      </c>
      <c r="E193" t="s">
        <v>23</v>
      </c>
      <c r="F193" t="s">
        <v>16</v>
      </c>
      <c r="G193">
        <v>5.58</v>
      </c>
      <c r="H193" t="s">
        <v>17</v>
      </c>
      <c r="I193" t="s">
        <v>18</v>
      </c>
      <c r="J193" t="s">
        <v>47</v>
      </c>
      <c r="K193" t="s">
        <v>20</v>
      </c>
      <c r="L193">
        <v>3</v>
      </c>
      <c r="M193" t="s">
        <v>39</v>
      </c>
      <c r="N193">
        <v>2</v>
      </c>
    </row>
    <row r="194" spans="1:14" x14ac:dyDescent="0.2">
      <c r="A194" s="1">
        <v>45655.453472222223</v>
      </c>
      <c r="B194" s="1" t="str">
        <f>TEXT(Coffee_Sales_Dataset[[#This Row],[Date]],"ddd")</f>
        <v>Sun</v>
      </c>
      <c r="C194">
        <f t="shared" ref="C194:C257" si="3">HOUR(A194)</f>
        <v>10</v>
      </c>
      <c r="D194" t="s">
        <v>14</v>
      </c>
      <c r="E194" t="s">
        <v>36</v>
      </c>
      <c r="F194" t="s">
        <v>37</v>
      </c>
      <c r="G194">
        <v>4.21</v>
      </c>
      <c r="H194" t="s">
        <v>30</v>
      </c>
      <c r="I194" t="s">
        <v>18</v>
      </c>
      <c r="J194" t="s">
        <v>33</v>
      </c>
      <c r="K194" t="s">
        <v>34</v>
      </c>
      <c r="L194">
        <v>8</v>
      </c>
      <c r="M194" t="s">
        <v>35</v>
      </c>
      <c r="N194">
        <v>1</v>
      </c>
    </row>
    <row r="195" spans="1:14" x14ac:dyDescent="0.2">
      <c r="A195" s="1">
        <v>45642.742361111108</v>
      </c>
      <c r="B195" s="1" t="str">
        <f>TEXT(Coffee_Sales_Dataset[[#This Row],[Date]],"ddd")</f>
        <v>Mon</v>
      </c>
      <c r="C195">
        <f t="shared" si="3"/>
        <v>17</v>
      </c>
      <c r="D195" t="s">
        <v>45</v>
      </c>
      <c r="E195" t="s">
        <v>23</v>
      </c>
      <c r="F195" t="s">
        <v>16</v>
      </c>
      <c r="G195">
        <v>4.08</v>
      </c>
      <c r="H195" t="s">
        <v>32</v>
      </c>
      <c r="I195" t="s">
        <v>18</v>
      </c>
      <c r="J195" t="s">
        <v>47</v>
      </c>
      <c r="K195" t="s">
        <v>34</v>
      </c>
      <c r="L195">
        <v>2</v>
      </c>
      <c r="M195" t="s">
        <v>38</v>
      </c>
      <c r="N195">
        <v>4</v>
      </c>
    </row>
    <row r="196" spans="1:14" x14ac:dyDescent="0.2">
      <c r="A196" s="1">
        <v>45641.40902777778</v>
      </c>
      <c r="B196" s="1" t="str">
        <f>TEXT(Coffee_Sales_Dataset[[#This Row],[Date]],"ddd")</f>
        <v>Sun</v>
      </c>
      <c r="C196">
        <f t="shared" si="3"/>
        <v>9</v>
      </c>
      <c r="D196" t="s">
        <v>14</v>
      </c>
      <c r="E196" t="s">
        <v>40</v>
      </c>
      <c r="F196" t="s">
        <v>24</v>
      </c>
      <c r="G196">
        <v>5.62</v>
      </c>
      <c r="H196" t="s">
        <v>30</v>
      </c>
      <c r="I196" t="s">
        <v>18</v>
      </c>
      <c r="J196" t="s">
        <v>19</v>
      </c>
      <c r="K196" t="s">
        <v>42</v>
      </c>
      <c r="L196">
        <v>7</v>
      </c>
      <c r="M196" t="s">
        <v>38</v>
      </c>
      <c r="N196">
        <v>2</v>
      </c>
    </row>
    <row r="197" spans="1:14" x14ac:dyDescent="0.2">
      <c r="A197" s="1">
        <v>45644.438888888886</v>
      </c>
      <c r="B197" s="1" t="str">
        <f>TEXT(Coffee_Sales_Dataset[[#This Row],[Date]],"ddd")</f>
        <v>Wed</v>
      </c>
      <c r="C197">
        <f t="shared" si="3"/>
        <v>10</v>
      </c>
      <c r="D197" t="s">
        <v>28</v>
      </c>
      <c r="E197" t="s">
        <v>48</v>
      </c>
      <c r="F197" t="s">
        <v>37</v>
      </c>
      <c r="G197">
        <v>6.26</v>
      </c>
      <c r="H197" t="s">
        <v>32</v>
      </c>
      <c r="I197" t="s">
        <v>25</v>
      </c>
      <c r="J197" t="s">
        <v>31</v>
      </c>
      <c r="K197" t="s">
        <v>20</v>
      </c>
      <c r="L197">
        <v>4</v>
      </c>
      <c r="M197" t="s">
        <v>35</v>
      </c>
      <c r="N197">
        <v>2</v>
      </c>
    </row>
    <row r="198" spans="1:14" x14ac:dyDescent="0.2">
      <c r="A198" s="1">
        <v>45645.602777777778</v>
      </c>
      <c r="B198" s="1" t="str">
        <f>TEXT(Coffee_Sales_Dataset[[#This Row],[Date]],"ddd")</f>
        <v>Thu</v>
      </c>
      <c r="C198">
        <f t="shared" si="3"/>
        <v>14</v>
      </c>
      <c r="D198" t="s">
        <v>43</v>
      </c>
      <c r="E198" t="s">
        <v>15</v>
      </c>
      <c r="F198" t="s">
        <v>37</v>
      </c>
      <c r="G198">
        <v>3.66</v>
      </c>
      <c r="H198" t="s">
        <v>17</v>
      </c>
      <c r="I198" t="s">
        <v>25</v>
      </c>
      <c r="J198" t="s">
        <v>44</v>
      </c>
      <c r="K198" t="s">
        <v>42</v>
      </c>
      <c r="L198">
        <v>6</v>
      </c>
      <c r="M198" t="s">
        <v>41</v>
      </c>
      <c r="N198">
        <v>3</v>
      </c>
    </row>
    <row r="199" spans="1:14" x14ac:dyDescent="0.2">
      <c r="A199" s="1">
        <v>45641.479166666664</v>
      </c>
      <c r="B199" s="1" t="str">
        <f>TEXT(Coffee_Sales_Dataset[[#This Row],[Date]],"ddd")</f>
        <v>Sun</v>
      </c>
      <c r="C199">
        <f t="shared" si="3"/>
        <v>11</v>
      </c>
      <c r="D199" t="s">
        <v>14</v>
      </c>
      <c r="E199" t="s">
        <v>46</v>
      </c>
      <c r="F199" t="s">
        <v>16</v>
      </c>
      <c r="G199">
        <v>3.04</v>
      </c>
      <c r="H199" t="s">
        <v>17</v>
      </c>
      <c r="I199" t="s">
        <v>25</v>
      </c>
      <c r="J199" t="s">
        <v>47</v>
      </c>
      <c r="K199" t="s">
        <v>20</v>
      </c>
      <c r="L199">
        <v>2</v>
      </c>
      <c r="M199" t="s">
        <v>41</v>
      </c>
      <c r="N199">
        <v>2</v>
      </c>
    </row>
    <row r="200" spans="1:14" x14ac:dyDescent="0.2">
      <c r="A200" s="1">
        <v>45649.35</v>
      </c>
      <c r="B200" s="1" t="str">
        <f>TEXT(Coffee_Sales_Dataset[[#This Row],[Date]],"ddd")</f>
        <v>Mon</v>
      </c>
      <c r="C200">
        <f t="shared" si="3"/>
        <v>8</v>
      </c>
      <c r="D200" t="s">
        <v>43</v>
      </c>
      <c r="E200" t="s">
        <v>40</v>
      </c>
      <c r="F200" t="s">
        <v>24</v>
      </c>
      <c r="G200">
        <v>6.73</v>
      </c>
      <c r="H200" t="s">
        <v>17</v>
      </c>
      <c r="I200" t="s">
        <v>18</v>
      </c>
      <c r="J200" t="s">
        <v>33</v>
      </c>
      <c r="K200" t="s">
        <v>34</v>
      </c>
      <c r="L200">
        <v>7</v>
      </c>
      <c r="M200" t="s">
        <v>49</v>
      </c>
      <c r="N200">
        <v>3</v>
      </c>
    </row>
    <row r="201" spans="1:14" x14ac:dyDescent="0.2">
      <c r="A201" s="1">
        <v>45656.474305555559</v>
      </c>
      <c r="B201" s="1" t="str">
        <f>TEXT(Coffee_Sales_Dataset[[#This Row],[Date]],"ddd")</f>
        <v>Mon</v>
      </c>
      <c r="C201">
        <f t="shared" si="3"/>
        <v>11</v>
      </c>
      <c r="D201" t="s">
        <v>14</v>
      </c>
      <c r="E201" t="s">
        <v>48</v>
      </c>
      <c r="F201" t="s">
        <v>37</v>
      </c>
      <c r="G201">
        <v>3.23</v>
      </c>
      <c r="H201" t="s">
        <v>17</v>
      </c>
      <c r="I201" t="s">
        <v>18</v>
      </c>
      <c r="J201" t="s">
        <v>31</v>
      </c>
      <c r="K201" t="s">
        <v>42</v>
      </c>
      <c r="L201">
        <v>9</v>
      </c>
      <c r="M201" t="s">
        <v>35</v>
      </c>
      <c r="N201">
        <v>4</v>
      </c>
    </row>
    <row r="202" spans="1:14" x14ac:dyDescent="0.2">
      <c r="A202" s="1">
        <v>45652.417361111111</v>
      </c>
      <c r="B202" s="1" t="str">
        <f>TEXT(Coffee_Sales_Dataset[[#This Row],[Date]],"ddd")</f>
        <v>Thu</v>
      </c>
      <c r="C202">
        <f t="shared" si="3"/>
        <v>10</v>
      </c>
      <c r="D202" t="s">
        <v>43</v>
      </c>
      <c r="E202" t="s">
        <v>15</v>
      </c>
      <c r="F202" t="s">
        <v>37</v>
      </c>
      <c r="G202">
        <v>4.12</v>
      </c>
      <c r="H202" t="s">
        <v>30</v>
      </c>
      <c r="I202" t="s">
        <v>25</v>
      </c>
      <c r="J202" t="s">
        <v>26</v>
      </c>
      <c r="K202" t="s">
        <v>34</v>
      </c>
      <c r="L202">
        <v>9</v>
      </c>
      <c r="M202" t="s">
        <v>39</v>
      </c>
      <c r="N202">
        <v>4</v>
      </c>
    </row>
    <row r="203" spans="1:14" x14ac:dyDescent="0.2">
      <c r="A203" s="1">
        <v>45651.361111111109</v>
      </c>
      <c r="B203" s="1" t="str">
        <f>TEXT(Coffee_Sales_Dataset[[#This Row],[Date]],"ddd")</f>
        <v>Wed</v>
      </c>
      <c r="C203">
        <f t="shared" si="3"/>
        <v>8</v>
      </c>
      <c r="D203" t="s">
        <v>45</v>
      </c>
      <c r="E203" t="s">
        <v>15</v>
      </c>
      <c r="F203" t="s">
        <v>37</v>
      </c>
      <c r="G203">
        <v>4.4400000000000004</v>
      </c>
      <c r="H203" t="s">
        <v>32</v>
      </c>
      <c r="I203" t="s">
        <v>18</v>
      </c>
      <c r="J203" t="s">
        <v>47</v>
      </c>
      <c r="K203" t="s">
        <v>34</v>
      </c>
      <c r="L203">
        <v>5</v>
      </c>
      <c r="M203" t="s">
        <v>39</v>
      </c>
      <c r="N203">
        <v>4</v>
      </c>
    </row>
    <row r="204" spans="1:14" x14ac:dyDescent="0.2">
      <c r="A204" s="1">
        <v>45647.743055555555</v>
      </c>
      <c r="B204" s="1" t="str">
        <f>TEXT(Coffee_Sales_Dataset[[#This Row],[Date]],"ddd")</f>
        <v>Sat</v>
      </c>
      <c r="C204">
        <f t="shared" si="3"/>
        <v>17</v>
      </c>
      <c r="D204" t="s">
        <v>28</v>
      </c>
      <c r="E204" t="s">
        <v>36</v>
      </c>
      <c r="F204" t="s">
        <v>24</v>
      </c>
      <c r="G204">
        <v>6.76</v>
      </c>
      <c r="H204" t="s">
        <v>17</v>
      </c>
      <c r="I204" t="s">
        <v>25</v>
      </c>
      <c r="J204" t="s">
        <v>47</v>
      </c>
      <c r="K204" t="s">
        <v>34</v>
      </c>
      <c r="L204">
        <v>6</v>
      </c>
      <c r="M204" t="s">
        <v>39</v>
      </c>
      <c r="N204">
        <v>2</v>
      </c>
    </row>
    <row r="205" spans="1:14" x14ac:dyDescent="0.2">
      <c r="A205" s="1">
        <v>45652.705555555556</v>
      </c>
      <c r="B205" s="1" t="str">
        <f>TEXT(Coffee_Sales_Dataset[[#This Row],[Date]],"ddd")</f>
        <v>Thu</v>
      </c>
      <c r="C205">
        <f t="shared" si="3"/>
        <v>16</v>
      </c>
      <c r="D205" t="s">
        <v>43</v>
      </c>
      <c r="E205" t="s">
        <v>23</v>
      </c>
      <c r="F205" t="s">
        <v>37</v>
      </c>
      <c r="G205">
        <v>5.0199999999999996</v>
      </c>
      <c r="H205" t="s">
        <v>32</v>
      </c>
      <c r="I205" t="s">
        <v>18</v>
      </c>
      <c r="J205" t="s">
        <v>31</v>
      </c>
      <c r="K205" t="s">
        <v>34</v>
      </c>
      <c r="L205">
        <v>10</v>
      </c>
      <c r="M205" t="s">
        <v>35</v>
      </c>
      <c r="N205">
        <v>4</v>
      </c>
    </row>
    <row r="206" spans="1:14" x14ac:dyDescent="0.2">
      <c r="A206" s="1">
        <v>45643.629861111112</v>
      </c>
      <c r="B206" s="1" t="str">
        <f>TEXT(Coffee_Sales_Dataset[[#This Row],[Date]],"ddd")</f>
        <v>Tue</v>
      </c>
      <c r="C206">
        <f t="shared" si="3"/>
        <v>15</v>
      </c>
      <c r="D206" t="s">
        <v>14</v>
      </c>
      <c r="E206" t="s">
        <v>46</v>
      </c>
      <c r="F206" t="s">
        <v>37</v>
      </c>
      <c r="G206">
        <v>3.96</v>
      </c>
      <c r="H206" t="s">
        <v>32</v>
      </c>
      <c r="I206" t="s">
        <v>25</v>
      </c>
      <c r="J206" t="s">
        <v>47</v>
      </c>
      <c r="K206" t="s">
        <v>20</v>
      </c>
      <c r="L206">
        <v>3</v>
      </c>
      <c r="M206" t="s">
        <v>41</v>
      </c>
      <c r="N206">
        <v>4</v>
      </c>
    </row>
    <row r="207" spans="1:14" x14ac:dyDescent="0.2">
      <c r="A207" s="1">
        <v>45656.340277777781</v>
      </c>
      <c r="B207" s="1" t="str">
        <f>TEXT(Coffee_Sales_Dataset[[#This Row],[Date]],"ddd")</f>
        <v>Mon</v>
      </c>
      <c r="C207">
        <f t="shared" si="3"/>
        <v>8</v>
      </c>
      <c r="D207" t="s">
        <v>45</v>
      </c>
      <c r="E207" t="s">
        <v>48</v>
      </c>
      <c r="F207" t="s">
        <v>24</v>
      </c>
      <c r="G207">
        <v>3.88</v>
      </c>
      <c r="H207" t="s">
        <v>17</v>
      </c>
      <c r="I207" t="s">
        <v>18</v>
      </c>
      <c r="J207" t="s">
        <v>47</v>
      </c>
      <c r="K207" t="s">
        <v>42</v>
      </c>
      <c r="L207">
        <v>4</v>
      </c>
      <c r="M207" t="s">
        <v>39</v>
      </c>
      <c r="N207">
        <v>4</v>
      </c>
    </row>
    <row r="208" spans="1:14" x14ac:dyDescent="0.2">
      <c r="A208" s="1">
        <v>45642.579861111109</v>
      </c>
      <c r="B208" s="1" t="str">
        <f>TEXT(Coffee_Sales_Dataset[[#This Row],[Date]],"ddd")</f>
        <v>Mon</v>
      </c>
      <c r="C208">
        <f t="shared" si="3"/>
        <v>13</v>
      </c>
      <c r="D208" t="s">
        <v>22</v>
      </c>
      <c r="E208" t="s">
        <v>40</v>
      </c>
      <c r="F208" t="s">
        <v>37</v>
      </c>
      <c r="G208">
        <v>3.26</v>
      </c>
      <c r="H208" t="s">
        <v>17</v>
      </c>
      <c r="I208" t="s">
        <v>18</v>
      </c>
      <c r="J208" t="s">
        <v>47</v>
      </c>
      <c r="K208" t="s">
        <v>20</v>
      </c>
      <c r="L208">
        <v>8</v>
      </c>
      <c r="M208" t="s">
        <v>21</v>
      </c>
      <c r="N208">
        <v>5</v>
      </c>
    </row>
    <row r="209" spans="1:14" x14ac:dyDescent="0.2">
      <c r="A209" s="1">
        <v>45656.618750000001</v>
      </c>
      <c r="B209" s="1" t="str">
        <f>TEXT(Coffee_Sales_Dataset[[#This Row],[Date]],"ddd")</f>
        <v>Mon</v>
      </c>
      <c r="C209">
        <f t="shared" si="3"/>
        <v>14</v>
      </c>
      <c r="D209" t="s">
        <v>22</v>
      </c>
      <c r="E209" t="s">
        <v>29</v>
      </c>
      <c r="F209" t="s">
        <v>24</v>
      </c>
      <c r="G209">
        <v>3.46</v>
      </c>
      <c r="H209" t="s">
        <v>32</v>
      </c>
      <c r="I209" t="s">
        <v>25</v>
      </c>
      <c r="J209" t="s">
        <v>31</v>
      </c>
      <c r="K209" t="s">
        <v>34</v>
      </c>
      <c r="L209">
        <v>5</v>
      </c>
      <c r="M209" t="s">
        <v>21</v>
      </c>
      <c r="N209">
        <v>1</v>
      </c>
    </row>
    <row r="210" spans="1:14" x14ac:dyDescent="0.2">
      <c r="A210" s="1">
        <v>45650.45416666667</v>
      </c>
      <c r="B210" s="1" t="str">
        <f>TEXT(Coffee_Sales_Dataset[[#This Row],[Date]],"ddd")</f>
        <v>Tue</v>
      </c>
      <c r="C210">
        <f t="shared" si="3"/>
        <v>10</v>
      </c>
      <c r="D210" t="s">
        <v>45</v>
      </c>
      <c r="E210" t="s">
        <v>48</v>
      </c>
      <c r="F210" t="s">
        <v>37</v>
      </c>
      <c r="G210">
        <v>5.95</v>
      </c>
      <c r="H210" t="s">
        <v>17</v>
      </c>
      <c r="I210" t="s">
        <v>25</v>
      </c>
      <c r="J210" t="s">
        <v>33</v>
      </c>
      <c r="K210" t="s">
        <v>20</v>
      </c>
      <c r="L210">
        <v>5</v>
      </c>
      <c r="M210" t="s">
        <v>35</v>
      </c>
      <c r="N210">
        <v>4</v>
      </c>
    </row>
    <row r="211" spans="1:14" x14ac:dyDescent="0.2">
      <c r="A211" s="1">
        <v>45656.575694444444</v>
      </c>
      <c r="B211" s="1" t="str">
        <f>TEXT(Coffee_Sales_Dataset[[#This Row],[Date]],"ddd")</f>
        <v>Mon</v>
      </c>
      <c r="C211">
        <f t="shared" si="3"/>
        <v>13</v>
      </c>
      <c r="D211" t="s">
        <v>45</v>
      </c>
      <c r="E211" t="s">
        <v>23</v>
      </c>
      <c r="F211" t="s">
        <v>37</v>
      </c>
      <c r="G211">
        <v>6.74</v>
      </c>
      <c r="H211" t="s">
        <v>32</v>
      </c>
      <c r="I211" t="s">
        <v>25</v>
      </c>
      <c r="J211" t="s">
        <v>31</v>
      </c>
      <c r="K211" t="s">
        <v>34</v>
      </c>
      <c r="L211">
        <v>2</v>
      </c>
      <c r="M211" t="s">
        <v>39</v>
      </c>
      <c r="N211">
        <v>4</v>
      </c>
    </row>
    <row r="212" spans="1:14" x14ac:dyDescent="0.2">
      <c r="A212" s="1">
        <v>45646.536805555559</v>
      </c>
      <c r="B212" s="1" t="str">
        <f>TEXT(Coffee_Sales_Dataset[[#This Row],[Date]],"ddd")</f>
        <v>Fri</v>
      </c>
      <c r="C212">
        <f t="shared" si="3"/>
        <v>12</v>
      </c>
      <c r="D212" t="s">
        <v>22</v>
      </c>
      <c r="E212" t="s">
        <v>48</v>
      </c>
      <c r="F212" t="s">
        <v>37</v>
      </c>
      <c r="G212">
        <v>4.82</v>
      </c>
      <c r="H212" t="s">
        <v>30</v>
      </c>
      <c r="I212" t="s">
        <v>18</v>
      </c>
      <c r="J212" t="s">
        <v>19</v>
      </c>
      <c r="K212" t="s">
        <v>20</v>
      </c>
      <c r="L212">
        <v>2</v>
      </c>
      <c r="M212" t="s">
        <v>39</v>
      </c>
      <c r="N212">
        <v>3</v>
      </c>
    </row>
    <row r="213" spans="1:14" x14ac:dyDescent="0.2">
      <c r="A213" s="1">
        <v>45645.386805555558</v>
      </c>
      <c r="B213" s="1" t="str">
        <f>TEXT(Coffee_Sales_Dataset[[#This Row],[Date]],"ddd")</f>
        <v>Thu</v>
      </c>
      <c r="C213">
        <f t="shared" si="3"/>
        <v>9</v>
      </c>
      <c r="D213" t="s">
        <v>43</v>
      </c>
      <c r="E213" t="s">
        <v>48</v>
      </c>
      <c r="F213" t="s">
        <v>37</v>
      </c>
      <c r="G213">
        <v>6.31</v>
      </c>
      <c r="H213" t="s">
        <v>17</v>
      </c>
      <c r="I213" t="s">
        <v>18</v>
      </c>
      <c r="J213" t="s">
        <v>47</v>
      </c>
      <c r="K213" t="s">
        <v>34</v>
      </c>
      <c r="L213">
        <v>2</v>
      </c>
      <c r="M213" t="s">
        <v>35</v>
      </c>
      <c r="N213">
        <v>3</v>
      </c>
    </row>
    <row r="214" spans="1:14" x14ac:dyDescent="0.2">
      <c r="A214" s="1">
        <v>45643.495833333334</v>
      </c>
      <c r="B214" s="1" t="str">
        <f>TEXT(Coffee_Sales_Dataset[[#This Row],[Date]],"ddd")</f>
        <v>Tue</v>
      </c>
      <c r="C214">
        <f t="shared" si="3"/>
        <v>11</v>
      </c>
      <c r="D214" t="s">
        <v>22</v>
      </c>
      <c r="E214" t="s">
        <v>46</v>
      </c>
      <c r="F214" t="s">
        <v>37</v>
      </c>
      <c r="G214">
        <v>3.21</v>
      </c>
      <c r="H214" t="s">
        <v>32</v>
      </c>
      <c r="I214" t="s">
        <v>18</v>
      </c>
      <c r="J214" t="s">
        <v>47</v>
      </c>
      <c r="K214" t="s">
        <v>34</v>
      </c>
      <c r="L214">
        <v>6</v>
      </c>
      <c r="M214" t="s">
        <v>35</v>
      </c>
      <c r="N214">
        <v>2</v>
      </c>
    </row>
    <row r="215" spans="1:14" x14ac:dyDescent="0.2">
      <c r="A215" s="1">
        <v>45656.684027777781</v>
      </c>
      <c r="B215" s="1" t="str">
        <f>TEXT(Coffee_Sales_Dataset[[#This Row],[Date]],"ddd")</f>
        <v>Mon</v>
      </c>
      <c r="C215">
        <f t="shared" si="3"/>
        <v>16</v>
      </c>
      <c r="D215" t="s">
        <v>45</v>
      </c>
      <c r="E215" t="s">
        <v>48</v>
      </c>
      <c r="F215" t="s">
        <v>37</v>
      </c>
      <c r="G215">
        <v>4.8899999999999997</v>
      </c>
      <c r="H215" t="s">
        <v>17</v>
      </c>
      <c r="I215" t="s">
        <v>18</v>
      </c>
      <c r="J215" t="s">
        <v>44</v>
      </c>
      <c r="K215" t="s">
        <v>42</v>
      </c>
      <c r="L215">
        <v>10</v>
      </c>
      <c r="M215" t="s">
        <v>21</v>
      </c>
      <c r="N215">
        <v>3</v>
      </c>
    </row>
    <row r="216" spans="1:14" x14ac:dyDescent="0.2">
      <c r="A216" s="1">
        <v>45645.488888888889</v>
      </c>
      <c r="B216" s="1" t="str">
        <f>TEXT(Coffee_Sales_Dataset[[#This Row],[Date]],"ddd")</f>
        <v>Thu</v>
      </c>
      <c r="C216">
        <f t="shared" si="3"/>
        <v>11</v>
      </c>
      <c r="D216" t="s">
        <v>43</v>
      </c>
      <c r="E216" t="s">
        <v>48</v>
      </c>
      <c r="F216" t="s">
        <v>16</v>
      </c>
      <c r="G216">
        <v>3.52</v>
      </c>
      <c r="H216" t="s">
        <v>30</v>
      </c>
      <c r="I216" t="s">
        <v>25</v>
      </c>
      <c r="J216" t="s">
        <v>47</v>
      </c>
      <c r="K216" t="s">
        <v>34</v>
      </c>
      <c r="L216">
        <v>9</v>
      </c>
      <c r="M216" t="s">
        <v>21</v>
      </c>
      <c r="N216">
        <v>2</v>
      </c>
    </row>
    <row r="217" spans="1:14" x14ac:dyDescent="0.2">
      <c r="A217" s="1">
        <v>45650.655555555553</v>
      </c>
      <c r="B217" s="1" t="str">
        <f>TEXT(Coffee_Sales_Dataset[[#This Row],[Date]],"ddd")</f>
        <v>Tue</v>
      </c>
      <c r="C217">
        <f t="shared" si="3"/>
        <v>15</v>
      </c>
      <c r="D217" t="s">
        <v>14</v>
      </c>
      <c r="E217" t="s">
        <v>36</v>
      </c>
      <c r="F217" t="s">
        <v>16</v>
      </c>
      <c r="G217">
        <v>3.84</v>
      </c>
      <c r="H217" t="s">
        <v>30</v>
      </c>
      <c r="I217" t="s">
        <v>25</v>
      </c>
      <c r="J217" t="s">
        <v>47</v>
      </c>
      <c r="K217" t="s">
        <v>20</v>
      </c>
      <c r="L217">
        <v>2</v>
      </c>
      <c r="M217" t="s">
        <v>49</v>
      </c>
      <c r="N217">
        <v>5</v>
      </c>
    </row>
    <row r="218" spans="1:14" x14ac:dyDescent="0.2">
      <c r="A218" s="1">
        <v>45642.433333333334</v>
      </c>
      <c r="B218" s="1" t="str">
        <f>TEXT(Coffee_Sales_Dataset[[#This Row],[Date]],"ddd")</f>
        <v>Mon</v>
      </c>
      <c r="C218">
        <f t="shared" si="3"/>
        <v>10</v>
      </c>
      <c r="D218" t="s">
        <v>14</v>
      </c>
      <c r="E218" t="s">
        <v>46</v>
      </c>
      <c r="F218" t="s">
        <v>16</v>
      </c>
      <c r="G218">
        <v>6.7</v>
      </c>
      <c r="H218" t="s">
        <v>32</v>
      </c>
      <c r="I218" t="s">
        <v>18</v>
      </c>
      <c r="J218" t="s">
        <v>44</v>
      </c>
      <c r="K218" t="s">
        <v>42</v>
      </c>
      <c r="L218">
        <v>2</v>
      </c>
      <c r="M218" t="s">
        <v>41</v>
      </c>
      <c r="N218">
        <v>5</v>
      </c>
    </row>
    <row r="219" spans="1:14" x14ac:dyDescent="0.2">
      <c r="A219" s="1">
        <v>45651.727083333331</v>
      </c>
      <c r="B219" s="1" t="str">
        <f>TEXT(Coffee_Sales_Dataset[[#This Row],[Date]],"ddd")</f>
        <v>Wed</v>
      </c>
      <c r="C219">
        <f t="shared" si="3"/>
        <v>17</v>
      </c>
      <c r="D219" t="s">
        <v>22</v>
      </c>
      <c r="E219" t="s">
        <v>46</v>
      </c>
      <c r="F219" t="s">
        <v>37</v>
      </c>
      <c r="G219">
        <v>4.62</v>
      </c>
      <c r="H219" t="s">
        <v>32</v>
      </c>
      <c r="I219" t="s">
        <v>25</v>
      </c>
      <c r="J219" t="s">
        <v>19</v>
      </c>
      <c r="K219" t="s">
        <v>34</v>
      </c>
      <c r="L219">
        <v>9</v>
      </c>
      <c r="M219" t="s">
        <v>49</v>
      </c>
      <c r="N219">
        <v>5</v>
      </c>
    </row>
    <row r="220" spans="1:14" x14ac:dyDescent="0.2">
      <c r="A220" s="1">
        <v>45656.617361111108</v>
      </c>
      <c r="B220" s="1" t="str">
        <f>TEXT(Coffee_Sales_Dataset[[#This Row],[Date]],"ddd")</f>
        <v>Mon</v>
      </c>
      <c r="C220">
        <f t="shared" si="3"/>
        <v>14</v>
      </c>
      <c r="D220" t="s">
        <v>28</v>
      </c>
      <c r="E220" t="s">
        <v>23</v>
      </c>
      <c r="F220" t="s">
        <v>24</v>
      </c>
      <c r="G220">
        <v>6.46</v>
      </c>
      <c r="H220" t="s">
        <v>30</v>
      </c>
      <c r="I220" t="s">
        <v>18</v>
      </c>
      <c r="J220" t="s">
        <v>26</v>
      </c>
      <c r="K220" t="s">
        <v>20</v>
      </c>
      <c r="L220">
        <v>9</v>
      </c>
      <c r="M220" t="s">
        <v>49</v>
      </c>
      <c r="N220">
        <v>1</v>
      </c>
    </row>
    <row r="221" spans="1:14" x14ac:dyDescent="0.2">
      <c r="A221" s="1">
        <v>45642.379861111112</v>
      </c>
      <c r="B221" s="1" t="str">
        <f>TEXT(Coffee_Sales_Dataset[[#This Row],[Date]],"ddd")</f>
        <v>Mon</v>
      </c>
      <c r="C221">
        <f t="shared" si="3"/>
        <v>9</v>
      </c>
      <c r="D221" t="s">
        <v>14</v>
      </c>
      <c r="E221" t="s">
        <v>46</v>
      </c>
      <c r="F221" t="s">
        <v>37</v>
      </c>
      <c r="G221">
        <v>6.63</v>
      </c>
      <c r="H221" t="s">
        <v>32</v>
      </c>
      <c r="I221" t="s">
        <v>25</v>
      </c>
      <c r="J221" t="s">
        <v>33</v>
      </c>
      <c r="K221" t="s">
        <v>20</v>
      </c>
      <c r="L221">
        <v>9</v>
      </c>
      <c r="M221" t="s">
        <v>49</v>
      </c>
      <c r="N221">
        <v>1</v>
      </c>
    </row>
    <row r="222" spans="1:14" x14ac:dyDescent="0.2">
      <c r="A222" s="1">
        <v>45653.433333333334</v>
      </c>
      <c r="B222" s="1" t="str">
        <f>TEXT(Coffee_Sales_Dataset[[#This Row],[Date]],"ddd")</f>
        <v>Fri</v>
      </c>
      <c r="C222">
        <f t="shared" si="3"/>
        <v>10</v>
      </c>
      <c r="D222" t="s">
        <v>14</v>
      </c>
      <c r="E222" t="s">
        <v>46</v>
      </c>
      <c r="F222" t="s">
        <v>37</v>
      </c>
      <c r="G222">
        <v>4.7300000000000004</v>
      </c>
      <c r="H222" t="s">
        <v>30</v>
      </c>
      <c r="I222" t="s">
        <v>25</v>
      </c>
      <c r="J222" t="s">
        <v>31</v>
      </c>
      <c r="K222" t="s">
        <v>34</v>
      </c>
      <c r="L222">
        <v>3</v>
      </c>
      <c r="M222" t="s">
        <v>21</v>
      </c>
      <c r="N222">
        <v>5</v>
      </c>
    </row>
    <row r="223" spans="1:14" x14ac:dyDescent="0.2">
      <c r="A223" s="1">
        <v>45643.350694444445</v>
      </c>
      <c r="B223" s="1" t="str">
        <f>TEXT(Coffee_Sales_Dataset[[#This Row],[Date]],"ddd")</f>
        <v>Tue</v>
      </c>
      <c r="C223">
        <f t="shared" si="3"/>
        <v>8</v>
      </c>
      <c r="D223" t="s">
        <v>43</v>
      </c>
      <c r="E223" t="s">
        <v>23</v>
      </c>
      <c r="F223" t="s">
        <v>37</v>
      </c>
      <c r="G223">
        <v>6.13</v>
      </c>
      <c r="H223" t="s">
        <v>30</v>
      </c>
      <c r="I223" t="s">
        <v>18</v>
      </c>
      <c r="J223" t="s">
        <v>31</v>
      </c>
      <c r="K223" t="s">
        <v>20</v>
      </c>
      <c r="L223">
        <v>10</v>
      </c>
      <c r="M223" t="s">
        <v>21</v>
      </c>
      <c r="N223">
        <v>1</v>
      </c>
    </row>
    <row r="224" spans="1:14" x14ac:dyDescent="0.2">
      <c r="A224" s="1">
        <v>45653.487500000003</v>
      </c>
      <c r="B224" s="1" t="str">
        <f>TEXT(Coffee_Sales_Dataset[[#This Row],[Date]],"ddd")</f>
        <v>Fri</v>
      </c>
      <c r="C224">
        <f t="shared" si="3"/>
        <v>11</v>
      </c>
      <c r="D224" t="s">
        <v>28</v>
      </c>
      <c r="E224" t="s">
        <v>29</v>
      </c>
      <c r="F224" t="s">
        <v>37</v>
      </c>
      <c r="G224">
        <v>5.78</v>
      </c>
      <c r="H224" t="s">
        <v>32</v>
      </c>
      <c r="I224" t="s">
        <v>18</v>
      </c>
      <c r="J224" t="s">
        <v>26</v>
      </c>
      <c r="K224" t="s">
        <v>42</v>
      </c>
      <c r="L224">
        <v>2</v>
      </c>
      <c r="M224" t="s">
        <v>38</v>
      </c>
      <c r="N224">
        <v>5</v>
      </c>
    </row>
    <row r="225" spans="1:14" x14ac:dyDescent="0.2">
      <c r="A225" s="1">
        <v>45644.420138888891</v>
      </c>
      <c r="B225" s="1" t="str">
        <f>TEXT(Coffee_Sales_Dataset[[#This Row],[Date]],"ddd")</f>
        <v>Wed</v>
      </c>
      <c r="C225">
        <f t="shared" si="3"/>
        <v>10</v>
      </c>
      <c r="D225" t="s">
        <v>43</v>
      </c>
      <c r="E225" t="s">
        <v>36</v>
      </c>
      <c r="F225" t="s">
        <v>16</v>
      </c>
      <c r="G225">
        <v>3.34</v>
      </c>
      <c r="H225" t="s">
        <v>32</v>
      </c>
      <c r="I225" t="s">
        <v>18</v>
      </c>
      <c r="J225" t="s">
        <v>26</v>
      </c>
      <c r="K225" t="s">
        <v>20</v>
      </c>
      <c r="L225">
        <v>4</v>
      </c>
      <c r="M225" t="s">
        <v>27</v>
      </c>
      <c r="N225">
        <v>1</v>
      </c>
    </row>
    <row r="226" spans="1:14" x14ac:dyDescent="0.2">
      <c r="A226" s="1">
        <v>45644.356249999997</v>
      </c>
      <c r="B226" s="1" t="str">
        <f>TEXT(Coffee_Sales_Dataset[[#This Row],[Date]],"ddd")</f>
        <v>Wed</v>
      </c>
      <c r="C226">
        <f t="shared" si="3"/>
        <v>8</v>
      </c>
      <c r="D226" t="s">
        <v>45</v>
      </c>
      <c r="E226" t="s">
        <v>46</v>
      </c>
      <c r="F226" t="s">
        <v>37</v>
      </c>
      <c r="G226">
        <v>4.78</v>
      </c>
      <c r="H226" t="s">
        <v>30</v>
      </c>
      <c r="I226" t="s">
        <v>18</v>
      </c>
      <c r="J226" t="s">
        <v>47</v>
      </c>
      <c r="K226" t="s">
        <v>34</v>
      </c>
      <c r="L226">
        <v>10</v>
      </c>
      <c r="M226" t="s">
        <v>49</v>
      </c>
      <c r="N226">
        <v>5</v>
      </c>
    </row>
    <row r="227" spans="1:14" x14ac:dyDescent="0.2">
      <c r="A227" s="1">
        <v>45649.488888888889</v>
      </c>
      <c r="B227" s="1" t="str">
        <f>TEXT(Coffee_Sales_Dataset[[#This Row],[Date]],"ddd")</f>
        <v>Mon</v>
      </c>
      <c r="C227">
        <f t="shared" si="3"/>
        <v>11</v>
      </c>
      <c r="D227" t="s">
        <v>28</v>
      </c>
      <c r="E227" t="s">
        <v>46</v>
      </c>
      <c r="F227" t="s">
        <v>16</v>
      </c>
      <c r="G227">
        <v>3.95</v>
      </c>
      <c r="H227" t="s">
        <v>32</v>
      </c>
      <c r="I227" t="s">
        <v>25</v>
      </c>
      <c r="J227" t="s">
        <v>26</v>
      </c>
      <c r="K227" t="s">
        <v>42</v>
      </c>
      <c r="L227">
        <v>4</v>
      </c>
      <c r="M227" t="s">
        <v>39</v>
      </c>
      <c r="N227">
        <v>5</v>
      </c>
    </row>
    <row r="228" spans="1:14" x14ac:dyDescent="0.2">
      <c r="A228" s="1">
        <v>45644.553472222222</v>
      </c>
      <c r="B228" s="1" t="str">
        <f>TEXT(Coffee_Sales_Dataset[[#This Row],[Date]],"ddd")</f>
        <v>Wed</v>
      </c>
      <c r="C228">
        <f t="shared" si="3"/>
        <v>13</v>
      </c>
      <c r="D228" t="s">
        <v>22</v>
      </c>
      <c r="E228" t="s">
        <v>46</v>
      </c>
      <c r="F228" t="s">
        <v>37</v>
      </c>
      <c r="G228">
        <v>4.6900000000000004</v>
      </c>
      <c r="H228" t="s">
        <v>30</v>
      </c>
      <c r="I228" t="s">
        <v>18</v>
      </c>
      <c r="J228" t="s">
        <v>26</v>
      </c>
      <c r="K228" t="s">
        <v>34</v>
      </c>
      <c r="L228">
        <v>4</v>
      </c>
      <c r="M228" t="s">
        <v>27</v>
      </c>
      <c r="N228">
        <v>4</v>
      </c>
    </row>
    <row r="229" spans="1:14" x14ac:dyDescent="0.2">
      <c r="A229" s="1">
        <v>45642.529861111114</v>
      </c>
      <c r="B229" s="1" t="str">
        <f>TEXT(Coffee_Sales_Dataset[[#This Row],[Date]],"ddd")</f>
        <v>Mon</v>
      </c>
      <c r="C229">
        <f t="shared" si="3"/>
        <v>12</v>
      </c>
      <c r="D229" t="s">
        <v>14</v>
      </c>
      <c r="E229" t="s">
        <v>46</v>
      </c>
      <c r="F229" t="s">
        <v>16</v>
      </c>
      <c r="G229">
        <v>5.14</v>
      </c>
      <c r="H229" t="s">
        <v>32</v>
      </c>
      <c r="I229" t="s">
        <v>18</v>
      </c>
      <c r="J229" t="s">
        <v>47</v>
      </c>
      <c r="K229" t="s">
        <v>20</v>
      </c>
      <c r="L229">
        <v>5</v>
      </c>
      <c r="M229" t="s">
        <v>21</v>
      </c>
      <c r="N229">
        <v>3</v>
      </c>
    </row>
    <row r="230" spans="1:14" x14ac:dyDescent="0.2">
      <c r="A230" s="1">
        <v>45650.693055555559</v>
      </c>
      <c r="B230" s="1" t="str">
        <f>TEXT(Coffee_Sales_Dataset[[#This Row],[Date]],"ddd")</f>
        <v>Tue</v>
      </c>
      <c r="C230">
        <f t="shared" si="3"/>
        <v>16</v>
      </c>
      <c r="D230" t="s">
        <v>22</v>
      </c>
      <c r="E230" t="s">
        <v>48</v>
      </c>
      <c r="F230" t="s">
        <v>16</v>
      </c>
      <c r="G230">
        <v>4.2699999999999996</v>
      </c>
      <c r="H230" t="s">
        <v>17</v>
      </c>
      <c r="I230" t="s">
        <v>18</v>
      </c>
      <c r="J230" t="s">
        <v>31</v>
      </c>
      <c r="K230" t="s">
        <v>20</v>
      </c>
      <c r="L230">
        <v>5</v>
      </c>
      <c r="M230" t="s">
        <v>41</v>
      </c>
      <c r="N230">
        <v>3</v>
      </c>
    </row>
    <row r="231" spans="1:14" x14ac:dyDescent="0.2">
      <c r="A231" s="1">
        <v>45642.404861111114</v>
      </c>
      <c r="B231" s="1" t="str">
        <f>TEXT(Coffee_Sales_Dataset[[#This Row],[Date]],"ddd")</f>
        <v>Mon</v>
      </c>
      <c r="C231">
        <f t="shared" si="3"/>
        <v>9</v>
      </c>
      <c r="D231" t="s">
        <v>43</v>
      </c>
      <c r="E231" t="s">
        <v>48</v>
      </c>
      <c r="F231" t="s">
        <v>16</v>
      </c>
      <c r="G231">
        <v>4.32</v>
      </c>
      <c r="H231" t="s">
        <v>32</v>
      </c>
      <c r="I231" t="s">
        <v>18</v>
      </c>
      <c r="J231" t="s">
        <v>26</v>
      </c>
      <c r="K231" t="s">
        <v>34</v>
      </c>
      <c r="L231">
        <v>4</v>
      </c>
      <c r="M231" t="s">
        <v>35</v>
      </c>
      <c r="N231">
        <v>2</v>
      </c>
    </row>
    <row r="232" spans="1:14" x14ac:dyDescent="0.2">
      <c r="A232" s="1">
        <v>45645.39166666667</v>
      </c>
      <c r="B232" s="1" t="str">
        <f>TEXT(Coffee_Sales_Dataset[[#This Row],[Date]],"ddd")</f>
        <v>Thu</v>
      </c>
      <c r="C232">
        <f t="shared" si="3"/>
        <v>9</v>
      </c>
      <c r="D232" t="s">
        <v>22</v>
      </c>
      <c r="E232" t="s">
        <v>48</v>
      </c>
      <c r="F232" t="s">
        <v>16</v>
      </c>
      <c r="G232">
        <v>6.13</v>
      </c>
      <c r="H232" t="s">
        <v>32</v>
      </c>
      <c r="I232" t="s">
        <v>25</v>
      </c>
      <c r="J232" t="s">
        <v>33</v>
      </c>
      <c r="K232" t="s">
        <v>20</v>
      </c>
      <c r="L232">
        <v>6</v>
      </c>
      <c r="M232" t="s">
        <v>39</v>
      </c>
      <c r="N232">
        <v>4</v>
      </c>
    </row>
    <row r="233" spans="1:14" x14ac:dyDescent="0.2">
      <c r="A233" s="1">
        <v>45642.572222222225</v>
      </c>
      <c r="B233" s="1" t="str">
        <f>TEXT(Coffee_Sales_Dataset[[#This Row],[Date]],"ddd")</f>
        <v>Mon</v>
      </c>
      <c r="C233">
        <f t="shared" si="3"/>
        <v>13</v>
      </c>
      <c r="D233" t="s">
        <v>43</v>
      </c>
      <c r="E233" t="s">
        <v>23</v>
      </c>
      <c r="F233" t="s">
        <v>24</v>
      </c>
      <c r="G233">
        <v>5.21</v>
      </c>
      <c r="H233" t="s">
        <v>30</v>
      </c>
      <c r="I233" t="s">
        <v>25</v>
      </c>
      <c r="J233" t="s">
        <v>31</v>
      </c>
      <c r="K233" t="s">
        <v>42</v>
      </c>
      <c r="L233">
        <v>7</v>
      </c>
      <c r="M233" t="s">
        <v>35</v>
      </c>
      <c r="N233">
        <v>4</v>
      </c>
    </row>
    <row r="234" spans="1:14" x14ac:dyDescent="0.2">
      <c r="A234" s="1">
        <v>45643.690972222219</v>
      </c>
      <c r="B234" s="1" t="str">
        <f>TEXT(Coffee_Sales_Dataset[[#This Row],[Date]],"ddd")</f>
        <v>Tue</v>
      </c>
      <c r="C234">
        <f t="shared" si="3"/>
        <v>16</v>
      </c>
      <c r="D234" t="s">
        <v>43</v>
      </c>
      <c r="E234" t="s">
        <v>23</v>
      </c>
      <c r="F234" t="s">
        <v>24</v>
      </c>
      <c r="G234">
        <v>4.91</v>
      </c>
      <c r="H234" t="s">
        <v>32</v>
      </c>
      <c r="I234" t="s">
        <v>18</v>
      </c>
      <c r="J234" t="s">
        <v>31</v>
      </c>
      <c r="K234" t="s">
        <v>20</v>
      </c>
      <c r="L234">
        <v>10</v>
      </c>
      <c r="M234" t="s">
        <v>21</v>
      </c>
      <c r="N234">
        <v>2</v>
      </c>
    </row>
    <row r="235" spans="1:14" x14ac:dyDescent="0.2">
      <c r="A235" s="1">
        <v>45651.433333333334</v>
      </c>
      <c r="B235" s="1" t="str">
        <f>TEXT(Coffee_Sales_Dataset[[#This Row],[Date]],"ddd")</f>
        <v>Wed</v>
      </c>
      <c r="C235">
        <f t="shared" si="3"/>
        <v>10</v>
      </c>
      <c r="D235" t="s">
        <v>43</v>
      </c>
      <c r="E235" t="s">
        <v>46</v>
      </c>
      <c r="F235" t="s">
        <v>24</v>
      </c>
      <c r="G235">
        <v>3.21</v>
      </c>
      <c r="H235" t="s">
        <v>30</v>
      </c>
      <c r="I235" t="s">
        <v>18</v>
      </c>
      <c r="J235" t="s">
        <v>47</v>
      </c>
      <c r="K235" t="s">
        <v>42</v>
      </c>
      <c r="L235">
        <v>8</v>
      </c>
      <c r="M235" t="s">
        <v>21</v>
      </c>
      <c r="N235">
        <v>4</v>
      </c>
    </row>
    <row r="236" spans="1:14" x14ac:dyDescent="0.2">
      <c r="A236" s="1">
        <v>45643.57708333333</v>
      </c>
      <c r="B236" s="1" t="str">
        <f>TEXT(Coffee_Sales_Dataset[[#This Row],[Date]],"ddd")</f>
        <v>Tue</v>
      </c>
      <c r="C236">
        <f t="shared" si="3"/>
        <v>13</v>
      </c>
      <c r="D236" t="s">
        <v>14</v>
      </c>
      <c r="E236" t="s">
        <v>40</v>
      </c>
      <c r="F236" t="s">
        <v>24</v>
      </c>
      <c r="G236">
        <v>4.0999999999999996</v>
      </c>
      <c r="H236" t="s">
        <v>17</v>
      </c>
      <c r="I236" t="s">
        <v>25</v>
      </c>
      <c r="J236" t="s">
        <v>26</v>
      </c>
      <c r="K236" t="s">
        <v>20</v>
      </c>
      <c r="L236">
        <v>3</v>
      </c>
      <c r="M236" t="s">
        <v>49</v>
      </c>
      <c r="N236">
        <v>4</v>
      </c>
    </row>
    <row r="237" spans="1:14" x14ac:dyDescent="0.2">
      <c r="A237" s="1">
        <v>45653.402777777781</v>
      </c>
      <c r="B237" s="1" t="str">
        <f>TEXT(Coffee_Sales_Dataset[[#This Row],[Date]],"ddd")</f>
        <v>Fri</v>
      </c>
      <c r="C237">
        <f t="shared" si="3"/>
        <v>9</v>
      </c>
      <c r="D237" t="s">
        <v>28</v>
      </c>
      <c r="E237" t="s">
        <v>15</v>
      </c>
      <c r="F237" t="s">
        <v>37</v>
      </c>
      <c r="G237">
        <v>3.96</v>
      </c>
      <c r="H237" t="s">
        <v>32</v>
      </c>
      <c r="I237" t="s">
        <v>25</v>
      </c>
      <c r="J237" t="s">
        <v>33</v>
      </c>
      <c r="K237" t="s">
        <v>42</v>
      </c>
      <c r="L237">
        <v>3</v>
      </c>
      <c r="M237" t="s">
        <v>21</v>
      </c>
      <c r="N237">
        <v>3</v>
      </c>
    </row>
    <row r="238" spans="1:14" x14ac:dyDescent="0.2">
      <c r="A238" s="1">
        <v>45649.660416666666</v>
      </c>
      <c r="B238" s="1" t="str">
        <f>TEXT(Coffee_Sales_Dataset[[#This Row],[Date]],"ddd")</f>
        <v>Mon</v>
      </c>
      <c r="C238">
        <f t="shared" si="3"/>
        <v>15</v>
      </c>
      <c r="D238" t="s">
        <v>28</v>
      </c>
      <c r="E238" t="s">
        <v>48</v>
      </c>
      <c r="F238" t="s">
        <v>37</v>
      </c>
      <c r="G238">
        <v>5.03</v>
      </c>
      <c r="H238" t="s">
        <v>30</v>
      </c>
      <c r="I238" t="s">
        <v>25</v>
      </c>
      <c r="J238" t="s">
        <v>44</v>
      </c>
      <c r="K238" t="s">
        <v>34</v>
      </c>
      <c r="L238">
        <v>10</v>
      </c>
      <c r="M238" t="s">
        <v>21</v>
      </c>
      <c r="N238">
        <v>5</v>
      </c>
    </row>
    <row r="239" spans="1:14" x14ac:dyDescent="0.2">
      <c r="A239" s="1">
        <v>45652.583333333336</v>
      </c>
      <c r="B239" s="1" t="str">
        <f>TEXT(Coffee_Sales_Dataset[[#This Row],[Date]],"ddd")</f>
        <v>Thu</v>
      </c>
      <c r="C239">
        <f t="shared" si="3"/>
        <v>14</v>
      </c>
      <c r="D239" t="s">
        <v>43</v>
      </c>
      <c r="E239" t="s">
        <v>29</v>
      </c>
      <c r="F239" t="s">
        <v>37</v>
      </c>
      <c r="G239">
        <v>3.03</v>
      </c>
      <c r="H239" t="s">
        <v>17</v>
      </c>
      <c r="I239" t="s">
        <v>18</v>
      </c>
      <c r="J239" t="s">
        <v>19</v>
      </c>
      <c r="K239" t="s">
        <v>20</v>
      </c>
      <c r="L239">
        <v>10</v>
      </c>
      <c r="M239" t="s">
        <v>21</v>
      </c>
      <c r="N239">
        <v>5</v>
      </c>
    </row>
    <row r="240" spans="1:14" x14ac:dyDescent="0.2">
      <c r="A240" s="1">
        <v>45641.631944444445</v>
      </c>
      <c r="B240" s="1" t="str">
        <f>TEXT(Coffee_Sales_Dataset[[#This Row],[Date]],"ddd")</f>
        <v>Sun</v>
      </c>
      <c r="C240">
        <f t="shared" si="3"/>
        <v>15</v>
      </c>
      <c r="D240" t="s">
        <v>43</v>
      </c>
      <c r="E240" t="s">
        <v>29</v>
      </c>
      <c r="F240" t="s">
        <v>16</v>
      </c>
      <c r="G240">
        <v>3.3</v>
      </c>
      <c r="H240" t="s">
        <v>32</v>
      </c>
      <c r="I240" t="s">
        <v>18</v>
      </c>
      <c r="J240" t="s">
        <v>31</v>
      </c>
      <c r="K240" t="s">
        <v>34</v>
      </c>
      <c r="L240">
        <v>9</v>
      </c>
      <c r="M240" t="s">
        <v>27</v>
      </c>
      <c r="N240">
        <v>2</v>
      </c>
    </row>
    <row r="241" spans="1:14" x14ac:dyDescent="0.2">
      <c r="A241" s="1">
        <v>45646.38958333333</v>
      </c>
      <c r="B241" s="1" t="str">
        <f>TEXT(Coffee_Sales_Dataset[[#This Row],[Date]],"ddd")</f>
        <v>Fri</v>
      </c>
      <c r="C241">
        <f t="shared" si="3"/>
        <v>9</v>
      </c>
      <c r="D241" t="s">
        <v>22</v>
      </c>
      <c r="E241" t="s">
        <v>23</v>
      </c>
      <c r="F241" t="s">
        <v>37</v>
      </c>
      <c r="G241">
        <v>6.4</v>
      </c>
      <c r="H241" t="s">
        <v>32</v>
      </c>
      <c r="I241" t="s">
        <v>18</v>
      </c>
      <c r="J241" t="s">
        <v>26</v>
      </c>
      <c r="K241" t="s">
        <v>34</v>
      </c>
      <c r="L241">
        <v>6</v>
      </c>
      <c r="M241" t="s">
        <v>49</v>
      </c>
      <c r="N241">
        <v>2</v>
      </c>
    </row>
    <row r="242" spans="1:14" x14ac:dyDescent="0.2">
      <c r="A242" s="1">
        <v>45641.725694444445</v>
      </c>
      <c r="B242" s="1" t="str">
        <f>TEXT(Coffee_Sales_Dataset[[#This Row],[Date]],"ddd")</f>
        <v>Sun</v>
      </c>
      <c r="C242">
        <f t="shared" si="3"/>
        <v>17</v>
      </c>
      <c r="D242" t="s">
        <v>22</v>
      </c>
      <c r="E242" t="s">
        <v>36</v>
      </c>
      <c r="F242" t="s">
        <v>37</v>
      </c>
      <c r="G242">
        <v>5.0599999999999996</v>
      </c>
      <c r="H242" t="s">
        <v>32</v>
      </c>
      <c r="I242" t="s">
        <v>18</v>
      </c>
      <c r="J242" t="s">
        <v>33</v>
      </c>
      <c r="K242" t="s">
        <v>34</v>
      </c>
      <c r="L242">
        <v>2</v>
      </c>
      <c r="M242" t="s">
        <v>49</v>
      </c>
      <c r="N242">
        <v>1</v>
      </c>
    </row>
    <row r="243" spans="1:14" x14ac:dyDescent="0.2">
      <c r="A243" s="1">
        <v>45650.554861111108</v>
      </c>
      <c r="B243" s="1" t="str">
        <f>TEXT(Coffee_Sales_Dataset[[#This Row],[Date]],"ddd")</f>
        <v>Tue</v>
      </c>
      <c r="C243">
        <f t="shared" si="3"/>
        <v>13</v>
      </c>
      <c r="D243" t="s">
        <v>45</v>
      </c>
      <c r="E243" t="s">
        <v>15</v>
      </c>
      <c r="F243" t="s">
        <v>16</v>
      </c>
      <c r="G243">
        <v>4.4000000000000004</v>
      </c>
      <c r="H243" t="s">
        <v>30</v>
      </c>
      <c r="I243" t="s">
        <v>25</v>
      </c>
      <c r="J243" t="s">
        <v>44</v>
      </c>
      <c r="K243" t="s">
        <v>34</v>
      </c>
      <c r="L243">
        <v>2</v>
      </c>
      <c r="M243" t="s">
        <v>41</v>
      </c>
      <c r="N243">
        <v>4</v>
      </c>
    </row>
    <row r="244" spans="1:14" x14ac:dyDescent="0.2">
      <c r="A244" s="1">
        <v>45648.397916666669</v>
      </c>
      <c r="B244" s="1" t="str">
        <f>TEXT(Coffee_Sales_Dataset[[#This Row],[Date]],"ddd")</f>
        <v>Sun</v>
      </c>
      <c r="C244">
        <f t="shared" si="3"/>
        <v>9</v>
      </c>
      <c r="D244" t="s">
        <v>43</v>
      </c>
      <c r="E244" t="s">
        <v>29</v>
      </c>
      <c r="F244" t="s">
        <v>24</v>
      </c>
      <c r="G244">
        <v>3.5</v>
      </c>
      <c r="H244" t="s">
        <v>17</v>
      </c>
      <c r="I244" t="s">
        <v>25</v>
      </c>
      <c r="J244" t="s">
        <v>19</v>
      </c>
      <c r="K244" t="s">
        <v>20</v>
      </c>
      <c r="L244">
        <v>6</v>
      </c>
      <c r="M244" t="s">
        <v>38</v>
      </c>
      <c r="N244">
        <v>4</v>
      </c>
    </row>
    <row r="245" spans="1:14" x14ac:dyDescent="0.2">
      <c r="A245" s="1">
        <v>45647.515972222223</v>
      </c>
      <c r="B245" s="1" t="str">
        <f>TEXT(Coffee_Sales_Dataset[[#This Row],[Date]],"ddd")</f>
        <v>Sat</v>
      </c>
      <c r="C245">
        <f t="shared" si="3"/>
        <v>12</v>
      </c>
      <c r="D245" t="s">
        <v>14</v>
      </c>
      <c r="E245" t="s">
        <v>29</v>
      </c>
      <c r="F245" t="s">
        <v>37</v>
      </c>
      <c r="G245">
        <v>6.25</v>
      </c>
      <c r="H245" t="s">
        <v>32</v>
      </c>
      <c r="I245" t="s">
        <v>18</v>
      </c>
      <c r="J245" t="s">
        <v>47</v>
      </c>
      <c r="K245" t="s">
        <v>34</v>
      </c>
      <c r="L245">
        <v>4</v>
      </c>
      <c r="M245" t="s">
        <v>38</v>
      </c>
      <c r="N245">
        <v>3</v>
      </c>
    </row>
    <row r="246" spans="1:14" x14ac:dyDescent="0.2">
      <c r="A246" s="1">
        <v>45652.348611111112</v>
      </c>
      <c r="B246" s="1" t="str">
        <f>TEXT(Coffee_Sales_Dataset[[#This Row],[Date]],"ddd")</f>
        <v>Thu</v>
      </c>
      <c r="C246">
        <f t="shared" si="3"/>
        <v>8</v>
      </c>
      <c r="D246" t="s">
        <v>22</v>
      </c>
      <c r="E246" t="s">
        <v>15</v>
      </c>
      <c r="F246" t="s">
        <v>16</v>
      </c>
      <c r="G246">
        <v>4.1399999999999997</v>
      </c>
      <c r="H246" t="s">
        <v>32</v>
      </c>
      <c r="I246" t="s">
        <v>18</v>
      </c>
      <c r="J246" t="s">
        <v>44</v>
      </c>
      <c r="K246" t="s">
        <v>20</v>
      </c>
      <c r="L246">
        <v>7</v>
      </c>
      <c r="M246" t="s">
        <v>41</v>
      </c>
      <c r="N246">
        <v>2</v>
      </c>
    </row>
    <row r="247" spans="1:14" x14ac:dyDescent="0.2">
      <c r="A247" s="1">
        <v>45651.654166666667</v>
      </c>
      <c r="B247" s="1" t="str">
        <f>TEXT(Coffee_Sales_Dataset[[#This Row],[Date]],"ddd")</f>
        <v>Wed</v>
      </c>
      <c r="C247">
        <f t="shared" si="3"/>
        <v>15</v>
      </c>
      <c r="D247" t="s">
        <v>45</v>
      </c>
      <c r="E247" t="s">
        <v>15</v>
      </c>
      <c r="F247" t="s">
        <v>24</v>
      </c>
      <c r="G247">
        <v>4.96</v>
      </c>
      <c r="H247" t="s">
        <v>17</v>
      </c>
      <c r="I247" t="s">
        <v>25</v>
      </c>
      <c r="J247" t="s">
        <v>26</v>
      </c>
      <c r="K247" t="s">
        <v>34</v>
      </c>
      <c r="L247">
        <v>10</v>
      </c>
      <c r="M247" t="s">
        <v>21</v>
      </c>
      <c r="N247">
        <v>4</v>
      </c>
    </row>
    <row r="248" spans="1:14" x14ac:dyDescent="0.2">
      <c r="A248" s="1">
        <v>45643.409722222219</v>
      </c>
      <c r="B248" s="1" t="str">
        <f>TEXT(Coffee_Sales_Dataset[[#This Row],[Date]],"ddd")</f>
        <v>Tue</v>
      </c>
      <c r="C248">
        <f t="shared" si="3"/>
        <v>9</v>
      </c>
      <c r="D248" t="s">
        <v>28</v>
      </c>
      <c r="E248" t="s">
        <v>29</v>
      </c>
      <c r="F248" t="s">
        <v>16</v>
      </c>
      <c r="G248">
        <v>4.38</v>
      </c>
      <c r="H248" t="s">
        <v>32</v>
      </c>
      <c r="I248" t="s">
        <v>25</v>
      </c>
      <c r="J248" t="s">
        <v>31</v>
      </c>
      <c r="K248" t="s">
        <v>20</v>
      </c>
      <c r="L248">
        <v>7</v>
      </c>
      <c r="M248" t="s">
        <v>27</v>
      </c>
      <c r="N248">
        <v>5</v>
      </c>
    </row>
    <row r="249" spans="1:14" x14ac:dyDescent="0.2">
      <c r="A249" s="1">
        <v>45652.604166666664</v>
      </c>
      <c r="B249" s="1" t="str">
        <f>TEXT(Coffee_Sales_Dataset[[#This Row],[Date]],"ddd")</f>
        <v>Thu</v>
      </c>
      <c r="C249">
        <f t="shared" si="3"/>
        <v>14</v>
      </c>
      <c r="D249" t="s">
        <v>45</v>
      </c>
      <c r="E249" t="s">
        <v>36</v>
      </c>
      <c r="F249" t="s">
        <v>24</v>
      </c>
      <c r="G249">
        <v>3.33</v>
      </c>
      <c r="H249" t="s">
        <v>17</v>
      </c>
      <c r="I249" t="s">
        <v>25</v>
      </c>
      <c r="J249" t="s">
        <v>33</v>
      </c>
      <c r="K249" t="s">
        <v>42</v>
      </c>
      <c r="L249">
        <v>10</v>
      </c>
      <c r="M249" t="s">
        <v>38</v>
      </c>
      <c r="N249">
        <v>2</v>
      </c>
    </row>
    <row r="250" spans="1:14" x14ac:dyDescent="0.2">
      <c r="A250" s="1">
        <v>45645.413194444445</v>
      </c>
      <c r="B250" s="1" t="str">
        <f>TEXT(Coffee_Sales_Dataset[[#This Row],[Date]],"ddd")</f>
        <v>Thu</v>
      </c>
      <c r="C250">
        <f t="shared" si="3"/>
        <v>9</v>
      </c>
      <c r="D250" t="s">
        <v>45</v>
      </c>
      <c r="E250" t="s">
        <v>46</v>
      </c>
      <c r="F250" t="s">
        <v>16</v>
      </c>
      <c r="G250">
        <v>5.67</v>
      </c>
      <c r="H250" t="s">
        <v>17</v>
      </c>
      <c r="I250" t="s">
        <v>25</v>
      </c>
      <c r="J250" t="s">
        <v>44</v>
      </c>
      <c r="K250" t="s">
        <v>20</v>
      </c>
      <c r="L250">
        <v>3</v>
      </c>
      <c r="M250" t="s">
        <v>21</v>
      </c>
      <c r="N250">
        <v>5</v>
      </c>
    </row>
    <row r="251" spans="1:14" x14ac:dyDescent="0.2">
      <c r="A251" s="1">
        <v>45650.495833333334</v>
      </c>
      <c r="B251" s="1" t="str">
        <f>TEXT(Coffee_Sales_Dataset[[#This Row],[Date]],"ddd")</f>
        <v>Tue</v>
      </c>
      <c r="C251">
        <f t="shared" si="3"/>
        <v>11</v>
      </c>
      <c r="D251" t="s">
        <v>43</v>
      </c>
      <c r="E251" t="s">
        <v>46</v>
      </c>
      <c r="F251" t="s">
        <v>37</v>
      </c>
      <c r="G251">
        <v>3.59</v>
      </c>
      <c r="H251" t="s">
        <v>32</v>
      </c>
      <c r="I251" t="s">
        <v>25</v>
      </c>
      <c r="J251" t="s">
        <v>44</v>
      </c>
      <c r="K251" t="s">
        <v>42</v>
      </c>
      <c r="L251">
        <v>6</v>
      </c>
      <c r="M251" t="s">
        <v>38</v>
      </c>
      <c r="N251">
        <v>2</v>
      </c>
    </row>
    <row r="252" spans="1:14" x14ac:dyDescent="0.2">
      <c r="A252" s="1">
        <v>45647.716666666667</v>
      </c>
      <c r="B252" s="1" t="str">
        <f>TEXT(Coffee_Sales_Dataset[[#This Row],[Date]],"ddd")</f>
        <v>Sat</v>
      </c>
      <c r="C252">
        <f t="shared" si="3"/>
        <v>17</v>
      </c>
      <c r="D252" t="s">
        <v>28</v>
      </c>
      <c r="E252" t="s">
        <v>23</v>
      </c>
      <c r="F252" t="s">
        <v>16</v>
      </c>
      <c r="G252">
        <v>4.5199999999999996</v>
      </c>
      <c r="H252" t="s">
        <v>30</v>
      </c>
      <c r="I252" t="s">
        <v>18</v>
      </c>
      <c r="J252" t="s">
        <v>47</v>
      </c>
      <c r="K252" t="s">
        <v>20</v>
      </c>
      <c r="L252">
        <v>5</v>
      </c>
      <c r="M252" t="s">
        <v>38</v>
      </c>
      <c r="N252">
        <v>3</v>
      </c>
    </row>
    <row r="253" spans="1:14" x14ac:dyDescent="0.2">
      <c r="A253" s="1">
        <v>45647.355555555558</v>
      </c>
      <c r="B253" s="1" t="str">
        <f>TEXT(Coffee_Sales_Dataset[[#This Row],[Date]],"ddd")</f>
        <v>Sat</v>
      </c>
      <c r="C253">
        <f t="shared" si="3"/>
        <v>8</v>
      </c>
      <c r="D253" t="s">
        <v>14</v>
      </c>
      <c r="E253" t="s">
        <v>46</v>
      </c>
      <c r="F253" t="s">
        <v>16</v>
      </c>
      <c r="G253">
        <v>4.22</v>
      </c>
      <c r="H253" t="s">
        <v>17</v>
      </c>
      <c r="I253" t="s">
        <v>18</v>
      </c>
      <c r="J253" t="s">
        <v>26</v>
      </c>
      <c r="K253" t="s">
        <v>34</v>
      </c>
      <c r="L253">
        <v>8</v>
      </c>
      <c r="M253" t="s">
        <v>38</v>
      </c>
      <c r="N253">
        <v>3</v>
      </c>
    </row>
    <row r="254" spans="1:14" x14ac:dyDescent="0.2">
      <c r="A254" s="1">
        <v>45655.418055555558</v>
      </c>
      <c r="B254" s="1" t="str">
        <f>TEXT(Coffee_Sales_Dataset[[#This Row],[Date]],"ddd")</f>
        <v>Sun</v>
      </c>
      <c r="C254">
        <f t="shared" si="3"/>
        <v>10</v>
      </c>
      <c r="D254" t="s">
        <v>28</v>
      </c>
      <c r="E254" t="s">
        <v>15</v>
      </c>
      <c r="F254" t="s">
        <v>37</v>
      </c>
      <c r="G254">
        <v>5.98</v>
      </c>
      <c r="H254" t="s">
        <v>32</v>
      </c>
      <c r="I254" t="s">
        <v>18</v>
      </c>
      <c r="J254" t="s">
        <v>44</v>
      </c>
      <c r="K254" t="s">
        <v>34</v>
      </c>
      <c r="L254">
        <v>3</v>
      </c>
      <c r="M254" t="s">
        <v>27</v>
      </c>
      <c r="N254">
        <v>2</v>
      </c>
    </row>
    <row r="255" spans="1:14" x14ac:dyDescent="0.2">
      <c r="A255" s="1">
        <v>45645.640972222223</v>
      </c>
      <c r="B255" s="1" t="str">
        <f>TEXT(Coffee_Sales_Dataset[[#This Row],[Date]],"ddd")</f>
        <v>Thu</v>
      </c>
      <c r="C255">
        <f t="shared" si="3"/>
        <v>15</v>
      </c>
      <c r="D255" t="s">
        <v>45</v>
      </c>
      <c r="E255" t="s">
        <v>36</v>
      </c>
      <c r="F255" t="s">
        <v>16</v>
      </c>
      <c r="G255">
        <v>3.39</v>
      </c>
      <c r="H255" t="s">
        <v>32</v>
      </c>
      <c r="I255" t="s">
        <v>25</v>
      </c>
      <c r="J255" t="s">
        <v>26</v>
      </c>
      <c r="K255" t="s">
        <v>34</v>
      </c>
      <c r="L255">
        <v>7</v>
      </c>
      <c r="M255" t="s">
        <v>21</v>
      </c>
      <c r="N255">
        <v>5</v>
      </c>
    </row>
    <row r="256" spans="1:14" x14ac:dyDescent="0.2">
      <c r="A256" s="1">
        <v>45649.552083333336</v>
      </c>
      <c r="B256" s="1" t="str">
        <f>TEXT(Coffee_Sales_Dataset[[#This Row],[Date]],"ddd")</f>
        <v>Mon</v>
      </c>
      <c r="C256">
        <f t="shared" si="3"/>
        <v>13</v>
      </c>
      <c r="D256" t="s">
        <v>45</v>
      </c>
      <c r="E256" t="s">
        <v>29</v>
      </c>
      <c r="F256" t="s">
        <v>37</v>
      </c>
      <c r="G256">
        <v>4.54</v>
      </c>
      <c r="H256" t="s">
        <v>32</v>
      </c>
      <c r="I256" t="s">
        <v>25</v>
      </c>
      <c r="J256" t="s">
        <v>47</v>
      </c>
      <c r="K256" t="s">
        <v>20</v>
      </c>
      <c r="L256">
        <v>3</v>
      </c>
      <c r="M256" t="s">
        <v>41</v>
      </c>
      <c r="N256">
        <v>5</v>
      </c>
    </row>
    <row r="257" spans="1:14" x14ac:dyDescent="0.2">
      <c r="A257" s="1">
        <v>45656.466666666667</v>
      </c>
      <c r="B257" s="1" t="str">
        <f>TEXT(Coffee_Sales_Dataset[[#This Row],[Date]],"ddd")</f>
        <v>Mon</v>
      </c>
      <c r="C257">
        <f t="shared" si="3"/>
        <v>11</v>
      </c>
      <c r="D257" t="s">
        <v>14</v>
      </c>
      <c r="E257" t="s">
        <v>15</v>
      </c>
      <c r="F257" t="s">
        <v>16</v>
      </c>
      <c r="G257">
        <v>6.77</v>
      </c>
      <c r="H257" t="s">
        <v>30</v>
      </c>
      <c r="I257" t="s">
        <v>18</v>
      </c>
      <c r="J257" t="s">
        <v>26</v>
      </c>
      <c r="K257" t="s">
        <v>20</v>
      </c>
      <c r="L257">
        <v>9</v>
      </c>
      <c r="M257" t="s">
        <v>35</v>
      </c>
      <c r="N257">
        <v>2</v>
      </c>
    </row>
    <row r="258" spans="1:14" x14ac:dyDescent="0.2">
      <c r="A258" s="1">
        <v>45649.418055555558</v>
      </c>
      <c r="B258" s="1" t="str">
        <f>TEXT(Coffee_Sales_Dataset[[#This Row],[Date]],"ddd")</f>
        <v>Mon</v>
      </c>
      <c r="C258">
        <f t="shared" ref="C258:C321" si="4">HOUR(A258)</f>
        <v>10</v>
      </c>
      <c r="D258" t="s">
        <v>22</v>
      </c>
      <c r="E258" t="s">
        <v>29</v>
      </c>
      <c r="F258" t="s">
        <v>24</v>
      </c>
      <c r="G258">
        <v>5.2</v>
      </c>
      <c r="H258" t="s">
        <v>17</v>
      </c>
      <c r="I258" t="s">
        <v>18</v>
      </c>
      <c r="J258" t="s">
        <v>26</v>
      </c>
      <c r="K258" t="s">
        <v>34</v>
      </c>
      <c r="L258">
        <v>3</v>
      </c>
      <c r="M258" t="s">
        <v>27</v>
      </c>
      <c r="N258">
        <v>1</v>
      </c>
    </row>
    <row r="259" spans="1:14" x14ac:dyDescent="0.2">
      <c r="A259" s="1">
        <v>45648.707638888889</v>
      </c>
      <c r="B259" s="1" t="str">
        <f>TEXT(Coffee_Sales_Dataset[[#This Row],[Date]],"ddd")</f>
        <v>Sun</v>
      </c>
      <c r="C259">
        <f t="shared" si="4"/>
        <v>16</v>
      </c>
      <c r="D259" t="s">
        <v>43</v>
      </c>
      <c r="E259" t="s">
        <v>23</v>
      </c>
      <c r="F259" t="s">
        <v>16</v>
      </c>
      <c r="G259">
        <v>3.67</v>
      </c>
      <c r="H259" t="s">
        <v>17</v>
      </c>
      <c r="I259" t="s">
        <v>25</v>
      </c>
      <c r="J259" t="s">
        <v>26</v>
      </c>
      <c r="K259" t="s">
        <v>42</v>
      </c>
      <c r="L259">
        <v>2</v>
      </c>
      <c r="M259" t="s">
        <v>35</v>
      </c>
      <c r="N259">
        <v>2</v>
      </c>
    </row>
    <row r="260" spans="1:14" x14ac:dyDescent="0.2">
      <c r="A260" s="1">
        <v>45652.604861111111</v>
      </c>
      <c r="B260" s="1" t="str">
        <f>TEXT(Coffee_Sales_Dataset[[#This Row],[Date]],"ddd")</f>
        <v>Thu</v>
      </c>
      <c r="C260">
        <f t="shared" si="4"/>
        <v>14</v>
      </c>
      <c r="D260" t="s">
        <v>43</v>
      </c>
      <c r="E260" t="s">
        <v>23</v>
      </c>
      <c r="F260" t="s">
        <v>37</v>
      </c>
      <c r="G260">
        <v>6.89</v>
      </c>
      <c r="H260" t="s">
        <v>32</v>
      </c>
      <c r="I260" t="s">
        <v>18</v>
      </c>
      <c r="J260" t="s">
        <v>33</v>
      </c>
      <c r="K260" t="s">
        <v>34</v>
      </c>
      <c r="L260">
        <v>10</v>
      </c>
      <c r="M260" t="s">
        <v>35</v>
      </c>
      <c r="N260">
        <v>4</v>
      </c>
    </row>
    <row r="261" spans="1:14" x14ac:dyDescent="0.2">
      <c r="A261" s="1">
        <v>45647.509027777778</v>
      </c>
      <c r="B261" s="1" t="str">
        <f>TEXT(Coffee_Sales_Dataset[[#This Row],[Date]],"ddd")</f>
        <v>Sat</v>
      </c>
      <c r="C261">
        <f t="shared" si="4"/>
        <v>12</v>
      </c>
      <c r="D261" t="s">
        <v>22</v>
      </c>
      <c r="E261" t="s">
        <v>15</v>
      </c>
      <c r="F261" t="s">
        <v>16</v>
      </c>
      <c r="G261">
        <v>5.29</v>
      </c>
      <c r="H261" t="s">
        <v>30</v>
      </c>
      <c r="I261" t="s">
        <v>25</v>
      </c>
      <c r="J261" t="s">
        <v>33</v>
      </c>
      <c r="K261" t="s">
        <v>34</v>
      </c>
      <c r="L261">
        <v>10</v>
      </c>
      <c r="M261" t="s">
        <v>21</v>
      </c>
      <c r="N261">
        <v>5</v>
      </c>
    </row>
    <row r="262" spans="1:14" x14ac:dyDescent="0.2">
      <c r="A262" s="1">
        <v>45645.470833333333</v>
      </c>
      <c r="B262" s="1" t="str">
        <f>TEXT(Coffee_Sales_Dataset[[#This Row],[Date]],"ddd")</f>
        <v>Thu</v>
      </c>
      <c r="C262">
        <f t="shared" si="4"/>
        <v>11</v>
      </c>
      <c r="D262" t="s">
        <v>45</v>
      </c>
      <c r="E262" t="s">
        <v>40</v>
      </c>
      <c r="F262" t="s">
        <v>16</v>
      </c>
      <c r="G262">
        <v>3.68</v>
      </c>
      <c r="H262" t="s">
        <v>32</v>
      </c>
      <c r="I262" t="s">
        <v>25</v>
      </c>
      <c r="J262" t="s">
        <v>26</v>
      </c>
      <c r="K262" t="s">
        <v>42</v>
      </c>
      <c r="L262">
        <v>4</v>
      </c>
      <c r="M262" t="s">
        <v>49</v>
      </c>
      <c r="N262">
        <v>2</v>
      </c>
    </row>
    <row r="263" spans="1:14" x14ac:dyDescent="0.2">
      <c r="A263" s="1">
        <v>45645.361805555556</v>
      </c>
      <c r="B263" s="1" t="str">
        <f>TEXT(Coffee_Sales_Dataset[[#This Row],[Date]],"ddd")</f>
        <v>Thu</v>
      </c>
      <c r="C263">
        <f t="shared" si="4"/>
        <v>8</v>
      </c>
      <c r="D263" t="s">
        <v>22</v>
      </c>
      <c r="E263" t="s">
        <v>23</v>
      </c>
      <c r="F263" t="s">
        <v>16</v>
      </c>
      <c r="G263">
        <v>5.14</v>
      </c>
      <c r="H263" t="s">
        <v>32</v>
      </c>
      <c r="I263" t="s">
        <v>18</v>
      </c>
      <c r="J263" t="s">
        <v>47</v>
      </c>
      <c r="K263" t="s">
        <v>20</v>
      </c>
      <c r="L263">
        <v>7</v>
      </c>
      <c r="M263" t="s">
        <v>49</v>
      </c>
      <c r="N263">
        <v>1</v>
      </c>
    </row>
    <row r="264" spans="1:14" x14ac:dyDescent="0.2">
      <c r="A264" s="1">
        <v>45656.677777777775</v>
      </c>
      <c r="B264" s="1" t="str">
        <f>TEXT(Coffee_Sales_Dataset[[#This Row],[Date]],"ddd")</f>
        <v>Mon</v>
      </c>
      <c r="C264">
        <f t="shared" si="4"/>
        <v>16</v>
      </c>
      <c r="D264" t="s">
        <v>22</v>
      </c>
      <c r="E264" t="s">
        <v>48</v>
      </c>
      <c r="F264" t="s">
        <v>37</v>
      </c>
      <c r="G264">
        <v>4.18</v>
      </c>
      <c r="H264" t="s">
        <v>32</v>
      </c>
      <c r="I264" t="s">
        <v>25</v>
      </c>
      <c r="J264" t="s">
        <v>26</v>
      </c>
      <c r="K264" t="s">
        <v>42</v>
      </c>
      <c r="L264">
        <v>6</v>
      </c>
      <c r="M264" t="s">
        <v>38</v>
      </c>
      <c r="N264">
        <v>3</v>
      </c>
    </row>
    <row r="265" spans="1:14" x14ac:dyDescent="0.2">
      <c r="A265" s="1">
        <v>45656.695833333331</v>
      </c>
      <c r="B265" s="1" t="str">
        <f>TEXT(Coffee_Sales_Dataset[[#This Row],[Date]],"ddd")</f>
        <v>Mon</v>
      </c>
      <c r="C265">
        <f t="shared" si="4"/>
        <v>16</v>
      </c>
      <c r="D265" t="s">
        <v>43</v>
      </c>
      <c r="E265" t="s">
        <v>15</v>
      </c>
      <c r="F265" t="s">
        <v>37</v>
      </c>
      <c r="G265">
        <v>5.98</v>
      </c>
      <c r="H265" t="s">
        <v>17</v>
      </c>
      <c r="I265" t="s">
        <v>18</v>
      </c>
      <c r="J265" t="s">
        <v>47</v>
      </c>
      <c r="K265" t="s">
        <v>20</v>
      </c>
      <c r="L265">
        <v>10</v>
      </c>
      <c r="M265" t="s">
        <v>38</v>
      </c>
      <c r="N265">
        <v>4</v>
      </c>
    </row>
    <row r="266" spans="1:14" x14ac:dyDescent="0.2">
      <c r="A266" s="1">
        <v>45644.509027777778</v>
      </c>
      <c r="B266" s="1" t="str">
        <f>TEXT(Coffee_Sales_Dataset[[#This Row],[Date]],"ddd")</f>
        <v>Wed</v>
      </c>
      <c r="C266">
        <f t="shared" si="4"/>
        <v>12</v>
      </c>
      <c r="D266" t="s">
        <v>43</v>
      </c>
      <c r="E266" t="s">
        <v>46</v>
      </c>
      <c r="F266" t="s">
        <v>24</v>
      </c>
      <c r="G266">
        <v>3.62</v>
      </c>
      <c r="H266" t="s">
        <v>32</v>
      </c>
      <c r="I266" t="s">
        <v>18</v>
      </c>
      <c r="J266" t="s">
        <v>26</v>
      </c>
      <c r="K266" t="s">
        <v>42</v>
      </c>
      <c r="L266">
        <v>9</v>
      </c>
      <c r="M266" t="s">
        <v>41</v>
      </c>
      <c r="N266">
        <v>4</v>
      </c>
    </row>
    <row r="267" spans="1:14" x14ac:dyDescent="0.2">
      <c r="A267" s="1">
        <v>45643.452777777777</v>
      </c>
      <c r="B267" s="1" t="str">
        <f>TEXT(Coffee_Sales_Dataset[[#This Row],[Date]],"ddd")</f>
        <v>Tue</v>
      </c>
      <c r="C267">
        <f t="shared" si="4"/>
        <v>10</v>
      </c>
      <c r="D267" t="s">
        <v>22</v>
      </c>
      <c r="E267" t="s">
        <v>29</v>
      </c>
      <c r="F267" t="s">
        <v>37</v>
      </c>
      <c r="G267">
        <v>4.96</v>
      </c>
      <c r="H267" t="s">
        <v>30</v>
      </c>
      <c r="I267" t="s">
        <v>25</v>
      </c>
      <c r="J267" t="s">
        <v>47</v>
      </c>
      <c r="K267" t="s">
        <v>34</v>
      </c>
      <c r="L267">
        <v>2</v>
      </c>
      <c r="M267" t="s">
        <v>49</v>
      </c>
      <c r="N267">
        <v>2</v>
      </c>
    </row>
    <row r="268" spans="1:14" x14ac:dyDescent="0.2">
      <c r="A268" s="1">
        <v>45655.613194444442</v>
      </c>
      <c r="B268" s="1" t="str">
        <f>TEXT(Coffee_Sales_Dataset[[#This Row],[Date]],"ddd")</f>
        <v>Sun</v>
      </c>
      <c r="C268">
        <f t="shared" si="4"/>
        <v>14</v>
      </c>
      <c r="D268" t="s">
        <v>43</v>
      </c>
      <c r="E268" t="s">
        <v>29</v>
      </c>
      <c r="F268" t="s">
        <v>16</v>
      </c>
      <c r="G268">
        <v>3.57</v>
      </c>
      <c r="H268" t="s">
        <v>17</v>
      </c>
      <c r="I268" t="s">
        <v>25</v>
      </c>
      <c r="J268" t="s">
        <v>44</v>
      </c>
      <c r="K268" t="s">
        <v>20</v>
      </c>
      <c r="L268">
        <v>8</v>
      </c>
      <c r="M268" t="s">
        <v>41</v>
      </c>
      <c r="N268">
        <v>5</v>
      </c>
    </row>
    <row r="269" spans="1:14" x14ac:dyDescent="0.2">
      <c r="A269" s="1">
        <v>45643.359722222223</v>
      </c>
      <c r="B269" s="1" t="str">
        <f>TEXT(Coffee_Sales_Dataset[[#This Row],[Date]],"ddd")</f>
        <v>Tue</v>
      </c>
      <c r="C269">
        <f t="shared" si="4"/>
        <v>8</v>
      </c>
      <c r="D269" t="s">
        <v>28</v>
      </c>
      <c r="E269" t="s">
        <v>48</v>
      </c>
      <c r="F269" t="s">
        <v>24</v>
      </c>
      <c r="G269">
        <v>3.08</v>
      </c>
      <c r="H269" t="s">
        <v>32</v>
      </c>
      <c r="I269" t="s">
        <v>25</v>
      </c>
      <c r="J269" t="s">
        <v>19</v>
      </c>
      <c r="K269" t="s">
        <v>42</v>
      </c>
      <c r="L269">
        <v>3</v>
      </c>
      <c r="M269" t="s">
        <v>49</v>
      </c>
      <c r="N269">
        <v>2</v>
      </c>
    </row>
    <row r="270" spans="1:14" x14ac:dyDescent="0.2">
      <c r="A270" s="1">
        <v>45656.708333333336</v>
      </c>
      <c r="B270" s="1" t="str">
        <f>TEXT(Coffee_Sales_Dataset[[#This Row],[Date]],"ddd")</f>
        <v>Mon</v>
      </c>
      <c r="C270">
        <f t="shared" si="4"/>
        <v>17</v>
      </c>
      <c r="D270" t="s">
        <v>28</v>
      </c>
      <c r="E270" t="s">
        <v>23</v>
      </c>
      <c r="F270" t="s">
        <v>16</v>
      </c>
      <c r="G270">
        <v>5.17</v>
      </c>
      <c r="H270" t="s">
        <v>17</v>
      </c>
      <c r="I270" t="s">
        <v>25</v>
      </c>
      <c r="J270" t="s">
        <v>19</v>
      </c>
      <c r="K270" t="s">
        <v>42</v>
      </c>
      <c r="L270">
        <v>9</v>
      </c>
      <c r="M270" t="s">
        <v>35</v>
      </c>
      <c r="N270">
        <v>5</v>
      </c>
    </row>
    <row r="271" spans="1:14" x14ac:dyDescent="0.2">
      <c r="A271" s="1">
        <v>45655.429861111108</v>
      </c>
      <c r="B271" s="1" t="str">
        <f>TEXT(Coffee_Sales_Dataset[[#This Row],[Date]],"ddd")</f>
        <v>Sun</v>
      </c>
      <c r="C271">
        <f t="shared" si="4"/>
        <v>10</v>
      </c>
      <c r="D271" t="s">
        <v>45</v>
      </c>
      <c r="E271" t="s">
        <v>48</v>
      </c>
      <c r="F271" t="s">
        <v>16</v>
      </c>
      <c r="G271">
        <v>3.98</v>
      </c>
      <c r="H271" t="s">
        <v>30</v>
      </c>
      <c r="I271" t="s">
        <v>18</v>
      </c>
      <c r="J271" t="s">
        <v>47</v>
      </c>
      <c r="K271" t="s">
        <v>20</v>
      </c>
      <c r="L271">
        <v>3</v>
      </c>
      <c r="M271" t="s">
        <v>41</v>
      </c>
      <c r="N271">
        <v>1</v>
      </c>
    </row>
    <row r="272" spans="1:14" x14ac:dyDescent="0.2">
      <c r="A272" s="1">
        <v>45642.504166666666</v>
      </c>
      <c r="B272" s="1" t="str">
        <f>TEXT(Coffee_Sales_Dataset[[#This Row],[Date]],"ddd")</f>
        <v>Mon</v>
      </c>
      <c r="C272">
        <f t="shared" si="4"/>
        <v>12</v>
      </c>
      <c r="D272" t="s">
        <v>43</v>
      </c>
      <c r="E272" t="s">
        <v>23</v>
      </c>
      <c r="F272" t="s">
        <v>24</v>
      </c>
      <c r="G272">
        <v>3.57</v>
      </c>
      <c r="H272" t="s">
        <v>32</v>
      </c>
      <c r="I272" t="s">
        <v>25</v>
      </c>
      <c r="J272" t="s">
        <v>19</v>
      </c>
      <c r="K272" t="s">
        <v>34</v>
      </c>
      <c r="L272">
        <v>8</v>
      </c>
      <c r="M272" t="s">
        <v>38</v>
      </c>
      <c r="N272">
        <v>3</v>
      </c>
    </row>
    <row r="273" spans="1:14" x14ac:dyDescent="0.2">
      <c r="A273" s="1">
        <v>45651.498611111114</v>
      </c>
      <c r="B273" s="1" t="str">
        <f>TEXT(Coffee_Sales_Dataset[[#This Row],[Date]],"ddd")</f>
        <v>Wed</v>
      </c>
      <c r="C273">
        <f t="shared" si="4"/>
        <v>11</v>
      </c>
      <c r="D273" t="s">
        <v>14</v>
      </c>
      <c r="E273" t="s">
        <v>46</v>
      </c>
      <c r="F273" t="s">
        <v>37</v>
      </c>
      <c r="G273">
        <v>6.29</v>
      </c>
      <c r="H273" t="s">
        <v>32</v>
      </c>
      <c r="I273" t="s">
        <v>18</v>
      </c>
      <c r="J273" t="s">
        <v>19</v>
      </c>
      <c r="K273" t="s">
        <v>42</v>
      </c>
      <c r="L273">
        <v>5</v>
      </c>
      <c r="M273" t="s">
        <v>41</v>
      </c>
      <c r="N273">
        <v>3</v>
      </c>
    </row>
    <row r="274" spans="1:14" x14ac:dyDescent="0.2">
      <c r="A274" s="1">
        <v>45646.722916666666</v>
      </c>
      <c r="B274" s="1" t="str">
        <f>TEXT(Coffee_Sales_Dataset[[#This Row],[Date]],"ddd")</f>
        <v>Fri</v>
      </c>
      <c r="C274">
        <f t="shared" si="4"/>
        <v>17</v>
      </c>
      <c r="D274" t="s">
        <v>28</v>
      </c>
      <c r="E274" t="s">
        <v>36</v>
      </c>
      <c r="F274" t="s">
        <v>16</v>
      </c>
      <c r="G274">
        <v>6.58</v>
      </c>
      <c r="H274" t="s">
        <v>30</v>
      </c>
      <c r="I274" t="s">
        <v>25</v>
      </c>
      <c r="J274" t="s">
        <v>19</v>
      </c>
      <c r="K274" t="s">
        <v>34</v>
      </c>
      <c r="L274">
        <v>10</v>
      </c>
      <c r="M274" t="s">
        <v>49</v>
      </c>
      <c r="N274">
        <v>5</v>
      </c>
    </row>
    <row r="275" spans="1:14" x14ac:dyDescent="0.2">
      <c r="A275" s="1">
        <v>45643.589583333334</v>
      </c>
      <c r="B275" s="1" t="str">
        <f>TEXT(Coffee_Sales_Dataset[[#This Row],[Date]],"ddd")</f>
        <v>Tue</v>
      </c>
      <c r="C275">
        <f t="shared" si="4"/>
        <v>14</v>
      </c>
      <c r="D275" t="s">
        <v>45</v>
      </c>
      <c r="E275" t="s">
        <v>40</v>
      </c>
      <c r="F275" t="s">
        <v>24</v>
      </c>
      <c r="G275">
        <v>4.3899999999999997</v>
      </c>
      <c r="H275" t="s">
        <v>32</v>
      </c>
      <c r="I275" t="s">
        <v>18</v>
      </c>
      <c r="J275" t="s">
        <v>44</v>
      </c>
      <c r="K275" t="s">
        <v>20</v>
      </c>
      <c r="L275">
        <v>7</v>
      </c>
      <c r="M275" t="s">
        <v>49</v>
      </c>
      <c r="N275">
        <v>1</v>
      </c>
    </row>
    <row r="276" spans="1:14" x14ac:dyDescent="0.2">
      <c r="A276" s="1">
        <v>45653.450694444444</v>
      </c>
      <c r="B276" s="1" t="str">
        <f>TEXT(Coffee_Sales_Dataset[[#This Row],[Date]],"ddd")</f>
        <v>Fri</v>
      </c>
      <c r="C276">
        <f t="shared" si="4"/>
        <v>10</v>
      </c>
      <c r="D276" t="s">
        <v>22</v>
      </c>
      <c r="E276" t="s">
        <v>36</v>
      </c>
      <c r="F276" t="s">
        <v>16</v>
      </c>
      <c r="G276">
        <v>4.5599999999999996</v>
      </c>
      <c r="H276" t="s">
        <v>30</v>
      </c>
      <c r="I276" t="s">
        <v>18</v>
      </c>
      <c r="J276" t="s">
        <v>31</v>
      </c>
      <c r="K276" t="s">
        <v>42</v>
      </c>
      <c r="L276">
        <v>8</v>
      </c>
      <c r="M276" t="s">
        <v>21</v>
      </c>
      <c r="N276">
        <v>3</v>
      </c>
    </row>
    <row r="277" spans="1:14" x14ac:dyDescent="0.2">
      <c r="A277" s="1">
        <v>45643.547222222223</v>
      </c>
      <c r="B277" s="1" t="str">
        <f>TEXT(Coffee_Sales_Dataset[[#This Row],[Date]],"ddd")</f>
        <v>Tue</v>
      </c>
      <c r="C277">
        <f t="shared" si="4"/>
        <v>13</v>
      </c>
      <c r="D277" t="s">
        <v>22</v>
      </c>
      <c r="E277" t="s">
        <v>23</v>
      </c>
      <c r="F277" t="s">
        <v>24</v>
      </c>
      <c r="G277">
        <v>4.41</v>
      </c>
      <c r="H277" t="s">
        <v>17</v>
      </c>
      <c r="I277" t="s">
        <v>18</v>
      </c>
      <c r="J277" t="s">
        <v>44</v>
      </c>
      <c r="K277" t="s">
        <v>20</v>
      </c>
      <c r="L277">
        <v>8</v>
      </c>
      <c r="M277" t="s">
        <v>39</v>
      </c>
      <c r="N277">
        <v>3</v>
      </c>
    </row>
    <row r="278" spans="1:14" x14ac:dyDescent="0.2">
      <c r="A278" s="1">
        <v>45643.474999999999</v>
      </c>
      <c r="B278" s="1" t="str">
        <f>TEXT(Coffee_Sales_Dataset[[#This Row],[Date]],"ddd")</f>
        <v>Tue</v>
      </c>
      <c r="C278">
        <f t="shared" si="4"/>
        <v>11</v>
      </c>
      <c r="D278" t="s">
        <v>14</v>
      </c>
      <c r="E278" t="s">
        <v>40</v>
      </c>
      <c r="F278" t="s">
        <v>24</v>
      </c>
      <c r="G278">
        <v>5.15</v>
      </c>
      <c r="H278" t="s">
        <v>17</v>
      </c>
      <c r="I278" t="s">
        <v>25</v>
      </c>
      <c r="J278" t="s">
        <v>44</v>
      </c>
      <c r="K278" t="s">
        <v>42</v>
      </c>
      <c r="L278">
        <v>8</v>
      </c>
      <c r="M278" t="s">
        <v>39</v>
      </c>
      <c r="N278">
        <v>5</v>
      </c>
    </row>
    <row r="279" spans="1:14" x14ac:dyDescent="0.2">
      <c r="A279" s="1">
        <v>45653.488888888889</v>
      </c>
      <c r="B279" s="1" t="str">
        <f>TEXT(Coffee_Sales_Dataset[[#This Row],[Date]],"ddd")</f>
        <v>Fri</v>
      </c>
      <c r="C279">
        <f t="shared" si="4"/>
        <v>11</v>
      </c>
      <c r="D279" t="s">
        <v>28</v>
      </c>
      <c r="E279" t="s">
        <v>29</v>
      </c>
      <c r="F279" t="s">
        <v>24</v>
      </c>
      <c r="G279">
        <v>3.01</v>
      </c>
      <c r="H279" t="s">
        <v>32</v>
      </c>
      <c r="I279" t="s">
        <v>18</v>
      </c>
      <c r="J279" t="s">
        <v>33</v>
      </c>
      <c r="K279" t="s">
        <v>34</v>
      </c>
      <c r="L279">
        <v>4</v>
      </c>
      <c r="M279" t="s">
        <v>41</v>
      </c>
      <c r="N279">
        <v>1</v>
      </c>
    </row>
    <row r="280" spans="1:14" x14ac:dyDescent="0.2">
      <c r="A280" s="1">
        <v>45655.57916666667</v>
      </c>
      <c r="B280" s="1" t="str">
        <f>TEXT(Coffee_Sales_Dataset[[#This Row],[Date]],"ddd")</f>
        <v>Sun</v>
      </c>
      <c r="C280">
        <f t="shared" si="4"/>
        <v>13</v>
      </c>
      <c r="D280" t="s">
        <v>22</v>
      </c>
      <c r="E280" t="s">
        <v>36</v>
      </c>
      <c r="F280" t="s">
        <v>24</v>
      </c>
      <c r="G280">
        <v>3.58</v>
      </c>
      <c r="H280" t="s">
        <v>30</v>
      </c>
      <c r="I280" t="s">
        <v>18</v>
      </c>
      <c r="J280" t="s">
        <v>19</v>
      </c>
      <c r="K280" t="s">
        <v>42</v>
      </c>
      <c r="L280">
        <v>5</v>
      </c>
      <c r="M280" t="s">
        <v>41</v>
      </c>
      <c r="N280">
        <v>2</v>
      </c>
    </row>
    <row r="281" spans="1:14" x14ac:dyDescent="0.2">
      <c r="A281" s="1">
        <v>45642.433333333334</v>
      </c>
      <c r="B281" s="1" t="str">
        <f>TEXT(Coffee_Sales_Dataset[[#This Row],[Date]],"ddd")</f>
        <v>Mon</v>
      </c>
      <c r="C281">
        <f t="shared" si="4"/>
        <v>10</v>
      </c>
      <c r="D281" t="s">
        <v>28</v>
      </c>
      <c r="E281" t="s">
        <v>46</v>
      </c>
      <c r="F281" t="s">
        <v>24</v>
      </c>
      <c r="G281">
        <v>4.49</v>
      </c>
      <c r="H281" t="s">
        <v>30</v>
      </c>
      <c r="I281" t="s">
        <v>25</v>
      </c>
      <c r="J281" t="s">
        <v>47</v>
      </c>
      <c r="K281" t="s">
        <v>20</v>
      </c>
      <c r="L281">
        <v>3</v>
      </c>
      <c r="M281" t="s">
        <v>27</v>
      </c>
      <c r="N281">
        <v>5</v>
      </c>
    </row>
    <row r="282" spans="1:14" x14ac:dyDescent="0.2">
      <c r="A282" s="1">
        <v>45654.339583333334</v>
      </c>
      <c r="B282" s="1" t="str">
        <f>TEXT(Coffee_Sales_Dataset[[#This Row],[Date]],"ddd")</f>
        <v>Sat</v>
      </c>
      <c r="C282">
        <f t="shared" si="4"/>
        <v>8</v>
      </c>
      <c r="D282" t="s">
        <v>45</v>
      </c>
      <c r="E282" t="s">
        <v>29</v>
      </c>
      <c r="F282" t="s">
        <v>16</v>
      </c>
      <c r="G282">
        <v>3.98</v>
      </c>
      <c r="H282" t="s">
        <v>32</v>
      </c>
      <c r="I282" t="s">
        <v>18</v>
      </c>
      <c r="J282" t="s">
        <v>19</v>
      </c>
      <c r="K282" t="s">
        <v>42</v>
      </c>
      <c r="L282">
        <v>9</v>
      </c>
      <c r="M282" t="s">
        <v>21</v>
      </c>
      <c r="N282">
        <v>2</v>
      </c>
    </row>
    <row r="283" spans="1:14" x14ac:dyDescent="0.2">
      <c r="A283" s="1">
        <v>45652.520833333336</v>
      </c>
      <c r="B283" s="1" t="str">
        <f>TEXT(Coffee_Sales_Dataset[[#This Row],[Date]],"ddd")</f>
        <v>Thu</v>
      </c>
      <c r="C283">
        <f t="shared" si="4"/>
        <v>12</v>
      </c>
      <c r="D283" t="s">
        <v>14</v>
      </c>
      <c r="E283" t="s">
        <v>46</v>
      </c>
      <c r="F283" t="s">
        <v>24</v>
      </c>
      <c r="G283">
        <v>4.78</v>
      </c>
      <c r="H283" t="s">
        <v>30</v>
      </c>
      <c r="I283" t="s">
        <v>25</v>
      </c>
      <c r="J283" t="s">
        <v>26</v>
      </c>
      <c r="K283" t="s">
        <v>42</v>
      </c>
      <c r="L283">
        <v>4</v>
      </c>
      <c r="M283" t="s">
        <v>41</v>
      </c>
      <c r="N283">
        <v>1</v>
      </c>
    </row>
    <row r="284" spans="1:14" x14ac:dyDescent="0.2">
      <c r="A284" s="1">
        <v>45650.438888888886</v>
      </c>
      <c r="B284" s="1" t="str">
        <f>TEXT(Coffee_Sales_Dataset[[#This Row],[Date]],"ddd")</f>
        <v>Tue</v>
      </c>
      <c r="C284">
        <f t="shared" si="4"/>
        <v>10</v>
      </c>
      <c r="D284" t="s">
        <v>22</v>
      </c>
      <c r="E284" t="s">
        <v>15</v>
      </c>
      <c r="F284" t="s">
        <v>24</v>
      </c>
      <c r="G284">
        <v>6.33</v>
      </c>
      <c r="H284" t="s">
        <v>30</v>
      </c>
      <c r="I284" t="s">
        <v>18</v>
      </c>
      <c r="J284" t="s">
        <v>33</v>
      </c>
      <c r="K284" t="s">
        <v>20</v>
      </c>
      <c r="L284">
        <v>6</v>
      </c>
      <c r="M284" t="s">
        <v>39</v>
      </c>
      <c r="N284">
        <v>5</v>
      </c>
    </row>
    <row r="285" spans="1:14" x14ac:dyDescent="0.2">
      <c r="A285" s="1">
        <v>45645.477083333331</v>
      </c>
      <c r="B285" s="1" t="str">
        <f>TEXT(Coffee_Sales_Dataset[[#This Row],[Date]],"ddd")</f>
        <v>Thu</v>
      </c>
      <c r="C285">
        <f t="shared" si="4"/>
        <v>11</v>
      </c>
      <c r="D285" t="s">
        <v>22</v>
      </c>
      <c r="E285" t="s">
        <v>36</v>
      </c>
      <c r="F285" t="s">
        <v>16</v>
      </c>
      <c r="G285">
        <v>5.09</v>
      </c>
      <c r="H285" t="s">
        <v>32</v>
      </c>
      <c r="I285" t="s">
        <v>25</v>
      </c>
      <c r="J285" t="s">
        <v>44</v>
      </c>
      <c r="K285" t="s">
        <v>20</v>
      </c>
      <c r="L285">
        <v>2</v>
      </c>
      <c r="M285" t="s">
        <v>38</v>
      </c>
      <c r="N285">
        <v>4</v>
      </c>
    </row>
    <row r="286" spans="1:14" x14ac:dyDescent="0.2">
      <c r="A286" s="1">
        <v>45643.693055555559</v>
      </c>
      <c r="B286" s="1" t="str">
        <f>TEXT(Coffee_Sales_Dataset[[#This Row],[Date]],"ddd")</f>
        <v>Tue</v>
      </c>
      <c r="C286">
        <f t="shared" si="4"/>
        <v>16</v>
      </c>
      <c r="D286" t="s">
        <v>28</v>
      </c>
      <c r="E286" t="s">
        <v>23</v>
      </c>
      <c r="F286" t="s">
        <v>37</v>
      </c>
      <c r="G286">
        <v>4.87</v>
      </c>
      <c r="H286" t="s">
        <v>17</v>
      </c>
      <c r="I286" t="s">
        <v>18</v>
      </c>
      <c r="J286" t="s">
        <v>44</v>
      </c>
      <c r="K286" t="s">
        <v>42</v>
      </c>
      <c r="L286">
        <v>2</v>
      </c>
      <c r="M286" t="s">
        <v>35</v>
      </c>
      <c r="N286">
        <v>3</v>
      </c>
    </row>
    <row r="287" spans="1:14" x14ac:dyDescent="0.2">
      <c r="A287" s="1">
        <v>45651.470138888886</v>
      </c>
      <c r="B287" s="1" t="str">
        <f>TEXT(Coffee_Sales_Dataset[[#This Row],[Date]],"ddd")</f>
        <v>Wed</v>
      </c>
      <c r="C287">
        <f t="shared" si="4"/>
        <v>11</v>
      </c>
      <c r="D287" t="s">
        <v>28</v>
      </c>
      <c r="E287" t="s">
        <v>15</v>
      </c>
      <c r="F287" t="s">
        <v>16</v>
      </c>
      <c r="G287">
        <v>4.45</v>
      </c>
      <c r="H287" t="s">
        <v>17</v>
      </c>
      <c r="I287" t="s">
        <v>25</v>
      </c>
      <c r="J287" t="s">
        <v>19</v>
      </c>
      <c r="K287" t="s">
        <v>34</v>
      </c>
      <c r="L287">
        <v>4</v>
      </c>
      <c r="M287" t="s">
        <v>39</v>
      </c>
      <c r="N287">
        <v>1</v>
      </c>
    </row>
    <row r="288" spans="1:14" x14ac:dyDescent="0.2">
      <c r="A288" s="1">
        <v>45642.708333333336</v>
      </c>
      <c r="B288" s="1" t="str">
        <f>TEXT(Coffee_Sales_Dataset[[#This Row],[Date]],"ddd")</f>
        <v>Mon</v>
      </c>
      <c r="C288">
        <f t="shared" si="4"/>
        <v>17</v>
      </c>
      <c r="D288" t="s">
        <v>45</v>
      </c>
      <c r="E288" t="s">
        <v>29</v>
      </c>
      <c r="F288" t="s">
        <v>37</v>
      </c>
      <c r="G288">
        <v>3.81</v>
      </c>
      <c r="H288" t="s">
        <v>32</v>
      </c>
      <c r="I288" t="s">
        <v>25</v>
      </c>
      <c r="J288" t="s">
        <v>26</v>
      </c>
      <c r="K288" t="s">
        <v>42</v>
      </c>
      <c r="L288">
        <v>2</v>
      </c>
      <c r="M288" t="s">
        <v>39</v>
      </c>
      <c r="N288">
        <v>4</v>
      </c>
    </row>
    <row r="289" spans="1:14" x14ac:dyDescent="0.2">
      <c r="A289" s="1">
        <v>45641.545138888891</v>
      </c>
      <c r="B289" s="1" t="str">
        <f>TEXT(Coffee_Sales_Dataset[[#This Row],[Date]],"ddd")</f>
        <v>Sun</v>
      </c>
      <c r="C289">
        <f t="shared" si="4"/>
        <v>13</v>
      </c>
      <c r="D289" t="s">
        <v>45</v>
      </c>
      <c r="E289" t="s">
        <v>15</v>
      </c>
      <c r="F289" t="s">
        <v>24</v>
      </c>
      <c r="G289">
        <v>6.01</v>
      </c>
      <c r="H289" t="s">
        <v>17</v>
      </c>
      <c r="I289" t="s">
        <v>25</v>
      </c>
      <c r="J289" t="s">
        <v>26</v>
      </c>
      <c r="K289" t="s">
        <v>34</v>
      </c>
      <c r="L289">
        <v>7</v>
      </c>
      <c r="M289" t="s">
        <v>38</v>
      </c>
      <c r="N289">
        <v>1</v>
      </c>
    </row>
    <row r="290" spans="1:14" x14ac:dyDescent="0.2">
      <c r="A290" s="1">
        <v>45646.67083333333</v>
      </c>
      <c r="B290" s="1" t="str">
        <f>TEXT(Coffee_Sales_Dataset[[#This Row],[Date]],"ddd")</f>
        <v>Fri</v>
      </c>
      <c r="C290">
        <f t="shared" si="4"/>
        <v>16</v>
      </c>
      <c r="D290" t="s">
        <v>43</v>
      </c>
      <c r="E290" t="s">
        <v>23</v>
      </c>
      <c r="F290" t="s">
        <v>16</v>
      </c>
      <c r="G290">
        <v>3.09</v>
      </c>
      <c r="H290" t="s">
        <v>17</v>
      </c>
      <c r="I290" t="s">
        <v>18</v>
      </c>
      <c r="J290" t="s">
        <v>33</v>
      </c>
      <c r="K290" t="s">
        <v>42</v>
      </c>
      <c r="L290">
        <v>6</v>
      </c>
      <c r="M290" t="s">
        <v>38</v>
      </c>
      <c r="N290">
        <v>2</v>
      </c>
    </row>
    <row r="291" spans="1:14" x14ac:dyDescent="0.2">
      <c r="A291" s="1">
        <v>45651.413888888892</v>
      </c>
      <c r="B291" s="1" t="str">
        <f>TEXT(Coffee_Sales_Dataset[[#This Row],[Date]],"ddd")</f>
        <v>Wed</v>
      </c>
      <c r="C291">
        <f t="shared" si="4"/>
        <v>9</v>
      </c>
      <c r="D291" t="s">
        <v>28</v>
      </c>
      <c r="E291" t="s">
        <v>46</v>
      </c>
      <c r="F291" t="s">
        <v>16</v>
      </c>
      <c r="G291">
        <v>6.54</v>
      </c>
      <c r="H291" t="s">
        <v>30</v>
      </c>
      <c r="I291" t="s">
        <v>25</v>
      </c>
      <c r="J291" t="s">
        <v>47</v>
      </c>
      <c r="K291" t="s">
        <v>42</v>
      </c>
      <c r="L291">
        <v>10</v>
      </c>
      <c r="M291" t="s">
        <v>39</v>
      </c>
      <c r="N291">
        <v>5</v>
      </c>
    </row>
    <row r="292" spans="1:14" x14ac:dyDescent="0.2">
      <c r="A292" s="1">
        <v>45651.561111111114</v>
      </c>
      <c r="B292" s="1" t="str">
        <f>TEXT(Coffee_Sales_Dataset[[#This Row],[Date]],"ddd")</f>
        <v>Wed</v>
      </c>
      <c r="C292">
        <f t="shared" si="4"/>
        <v>13</v>
      </c>
      <c r="D292" t="s">
        <v>22</v>
      </c>
      <c r="E292" t="s">
        <v>36</v>
      </c>
      <c r="F292" t="s">
        <v>24</v>
      </c>
      <c r="G292">
        <v>4.4400000000000004</v>
      </c>
      <c r="H292" t="s">
        <v>17</v>
      </c>
      <c r="I292" t="s">
        <v>25</v>
      </c>
      <c r="J292" t="s">
        <v>47</v>
      </c>
      <c r="K292" t="s">
        <v>20</v>
      </c>
      <c r="L292">
        <v>8</v>
      </c>
      <c r="M292" t="s">
        <v>38</v>
      </c>
      <c r="N292">
        <v>2</v>
      </c>
    </row>
    <row r="293" spans="1:14" x14ac:dyDescent="0.2">
      <c r="A293" s="1">
        <v>45656.711111111108</v>
      </c>
      <c r="B293" s="1" t="str">
        <f>TEXT(Coffee_Sales_Dataset[[#This Row],[Date]],"ddd")</f>
        <v>Mon</v>
      </c>
      <c r="C293">
        <f t="shared" si="4"/>
        <v>17</v>
      </c>
      <c r="D293" t="s">
        <v>22</v>
      </c>
      <c r="E293" t="s">
        <v>40</v>
      </c>
      <c r="F293" t="s">
        <v>37</v>
      </c>
      <c r="G293">
        <v>6.98</v>
      </c>
      <c r="H293" t="s">
        <v>32</v>
      </c>
      <c r="I293" t="s">
        <v>25</v>
      </c>
      <c r="J293" t="s">
        <v>19</v>
      </c>
      <c r="K293" t="s">
        <v>34</v>
      </c>
      <c r="L293">
        <v>10</v>
      </c>
      <c r="M293" t="s">
        <v>35</v>
      </c>
      <c r="N293">
        <v>1</v>
      </c>
    </row>
    <row r="294" spans="1:14" x14ac:dyDescent="0.2">
      <c r="A294" s="1">
        <v>45648.638888888891</v>
      </c>
      <c r="B294" s="1" t="str">
        <f>TEXT(Coffee_Sales_Dataset[[#This Row],[Date]],"ddd")</f>
        <v>Sun</v>
      </c>
      <c r="C294">
        <f t="shared" si="4"/>
        <v>15</v>
      </c>
      <c r="D294" t="s">
        <v>22</v>
      </c>
      <c r="E294" t="s">
        <v>36</v>
      </c>
      <c r="F294" t="s">
        <v>16</v>
      </c>
      <c r="G294">
        <v>3.27</v>
      </c>
      <c r="H294" t="s">
        <v>30</v>
      </c>
      <c r="I294" t="s">
        <v>18</v>
      </c>
      <c r="J294" t="s">
        <v>26</v>
      </c>
      <c r="K294" t="s">
        <v>42</v>
      </c>
      <c r="L294">
        <v>3</v>
      </c>
      <c r="M294" t="s">
        <v>38</v>
      </c>
      <c r="N294">
        <v>4</v>
      </c>
    </row>
    <row r="295" spans="1:14" x14ac:dyDescent="0.2">
      <c r="A295" s="1">
        <v>45645.636111111111</v>
      </c>
      <c r="B295" s="1" t="str">
        <f>TEXT(Coffee_Sales_Dataset[[#This Row],[Date]],"ddd")</f>
        <v>Thu</v>
      </c>
      <c r="C295">
        <f t="shared" si="4"/>
        <v>15</v>
      </c>
      <c r="D295" t="s">
        <v>14</v>
      </c>
      <c r="E295" t="s">
        <v>46</v>
      </c>
      <c r="F295" t="s">
        <v>16</v>
      </c>
      <c r="G295">
        <v>6.76</v>
      </c>
      <c r="H295" t="s">
        <v>30</v>
      </c>
      <c r="I295" t="s">
        <v>18</v>
      </c>
      <c r="J295" t="s">
        <v>31</v>
      </c>
      <c r="K295" t="s">
        <v>34</v>
      </c>
      <c r="L295">
        <v>6</v>
      </c>
      <c r="M295" t="s">
        <v>27</v>
      </c>
      <c r="N295">
        <v>4</v>
      </c>
    </row>
    <row r="296" spans="1:14" x14ac:dyDescent="0.2">
      <c r="A296" s="1">
        <v>45654.436111111114</v>
      </c>
      <c r="B296" s="1" t="str">
        <f>TEXT(Coffee_Sales_Dataset[[#This Row],[Date]],"ddd")</f>
        <v>Sat</v>
      </c>
      <c r="C296">
        <f t="shared" si="4"/>
        <v>10</v>
      </c>
      <c r="D296" t="s">
        <v>45</v>
      </c>
      <c r="E296" t="s">
        <v>40</v>
      </c>
      <c r="F296" t="s">
        <v>37</v>
      </c>
      <c r="G296">
        <v>6.81</v>
      </c>
      <c r="H296" t="s">
        <v>17</v>
      </c>
      <c r="I296" t="s">
        <v>25</v>
      </c>
      <c r="J296" t="s">
        <v>47</v>
      </c>
      <c r="K296" t="s">
        <v>34</v>
      </c>
      <c r="L296">
        <v>10</v>
      </c>
      <c r="M296" t="s">
        <v>27</v>
      </c>
      <c r="N296">
        <v>3</v>
      </c>
    </row>
    <row r="297" spans="1:14" x14ac:dyDescent="0.2">
      <c r="A297" s="1">
        <v>45655.36041666667</v>
      </c>
      <c r="B297" s="1" t="str">
        <f>TEXT(Coffee_Sales_Dataset[[#This Row],[Date]],"ddd")</f>
        <v>Sun</v>
      </c>
      <c r="C297">
        <f t="shared" si="4"/>
        <v>8</v>
      </c>
      <c r="D297" t="s">
        <v>28</v>
      </c>
      <c r="E297" t="s">
        <v>46</v>
      </c>
      <c r="F297" t="s">
        <v>16</v>
      </c>
      <c r="G297">
        <v>5.8</v>
      </c>
      <c r="H297" t="s">
        <v>30</v>
      </c>
      <c r="I297" t="s">
        <v>25</v>
      </c>
      <c r="J297" t="s">
        <v>19</v>
      </c>
      <c r="K297" t="s">
        <v>42</v>
      </c>
      <c r="L297">
        <v>6</v>
      </c>
      <c r="M297" t="s">
        <v>27</v>
      </c>
      <c r="N297">
        <v>2</v>
      </c>
    </row>
    <row r="298" spans="1:14" x14ac:dyDescent="0.2">
      <c r="A298" s="1">
        <v>45650.384722222225</v>
      </c>
      <c r="B298" s="1" t="str">
        <f>TEXT(Coffee_Sales_Dataset[[#This Row],[Date]],"ddd")</f>
        <v>Tue</v>
      </c>
      <c r="C298">
        <f t="shared" si="4"/>
        <v>9</v>
      </c>
      <c r="D298" t="s">
        <v>14</v>
      </c>
      <c r="E298" t="s">
        <v>23</v>
      </c>
      <c r="F298" t="s">
        <v>24</v>
      </c>
      <c r="G298">
        <v>5.68</v>
      </c>
      <c r="H298" t="s">
        <v>17</v>
      </c>
      <c r="I298" t="s">
        <v>18</v>
      </c>
      <c r="J298" t="s">
        <v>44</v>
      </c>
      <c r="K298" t="s">
        <v>20</v>
      </c>
      <c r="L298">
        <v>10</v>
      </c>
      <c r="M298" t="s">
        <v>35</v>
      </c>
      <c r="N298">
        <v>4</v>
      </c>
    </row>
    <row r="299" spans="1:14" x14ac:dyDescent="0.2">
      <c r="A299" s="1">
        <v>45642.448611111111</v>
      </c>
      <c r="B299" s="1" t="str">
        <f>TEXT(Coffee_Sales_Dataset[[#This Row],[Date]],"ddd")</f>
        <v>Mon</v>
      </c>
      <c r="C299">
        <f t="shared" si="4"/>
        <v>10</v>
      </c>
      <c r="D299" t="s">
        <v>28</v>
      </c>
      <c r="E299" t="s">
        <v>48</v>
      </c>
      <c r="F299" t="s">
        <v>24</v>
      </c>
      <c r="G299">
        <v>3.8</v>
      </c>
      <c r="H299" t="s">
        <v>17</v>
      </c>
      <c r="I299" t="s">
        <v>25</v>
      </c>
      <c r="J299" t="s">
        <v>26</v>
      </c>
      <c r="K299" t="s">
        <v>34</v>
      </c>
      <c r="L299">
        <v>9</v>
      </c>
      <c r="M299" t="s">
        <v>38</v>
      </c>
      <c r="N299">
        <v>4</v>
      </c>
    </row>
    <row r="300" spans="1:14" x14ac:dyDescent="0.2">
      <c r="A300" s="1">
        <v>45642.626388888886</v>
      </c>
      <c r="B300" s="1" t="str">
        <f>TEXT(Coffee_Sales_Dataset[[#This Row],[Date]],"ddd")</f>
        <v>Mon</v>
      </c>
      <c r="C300">
        <f t="shared" si="4"/>
        <v>15</v>
      </c>
      <c r="D300" t="s">
        <v>43</v>
      </c>
      <c r="E300" t="s">
        <v>29</v>
      </c>
      <c r="F300" t="s">
        <v>24</v>
      </c>
      <c r="G300">
        <v>3.58</v>
      </c>
      <c r="H300" t="s">
        <v>32</v>
      </c>
      <c r="I300" t="s">
        <v>18</v>
      </c>
      <c r="J300" t="s">
        <v>33</v>
      </c>
      <c r="K300" t="s">
        <v>42</v>
      </c>
      <c r="L300">
        <v>8</v>
      </c>
      <c r="M300" t="s">
        <v>41</v>
      </c>
      <c r="N300">
        <v>3</v>
      </c>
    </row>
    <row r="301" spans="1:14" x14ac:dyDescent="0.2">
      <c r="A301" s="1">
        <v>45653.634027777778</v>
      </c>
      <c r="B301" s="1" t="str">
        <f>TEXT(Coffee_Sales_Dataset[[#This Row],[Date]],"ddd")</f>
        <v>Fri</v>
      </c>
      <c r="C301">
        <f t="shared" si="4"/>
        <v>15</v>
      </c>
      <c r="D301" t="s">
        <v>28</v>
      </c>
      <c r="E301" t="s">
        <v>29</v>
      </c>
      <c r="F301" t="s">
        <v>16</v>
      </c>
      <c r="G301">
        <v>6.81</v>
      </c>
      <c r="H301" t="s">
        <v>30</v>
      </c>
      <c r="I301" t="s">
        <v>18</v>
      </c>
      <c r="J301" t="s">
        <v>26</v>
      </c>
      <c r="K301" t="s">
        <v>34</v>
      </c>
      <c r="L301">
        <v>4</v>
      </c>
      <c r="M301" t="s">
        <v>41</v>
      </c>
      <c r="N301">
        <v>2</v>
      </c>
    </row>
    <row r="302" spans="1:14" x14ac:dyDescent="0.2">
      <c r="A302" s="1">
        <v>45642.586805555555</v>
      </c>
      <c r="B302" s="1" t="str">
        <f>TEXT(Coffee_Sales_Dataset[[#This Row],[Date]],"ddd")</f>
        <v>Mon</v>
      </c>
      <c r="C302">
        <f t="shared" si="4"/>
        <v>14</v>
      </c>
      <c r="D302" t="s">
        <v>45</v>
      </c>
      <c r="E302" t="s">
        <v>23</v>
      </c>
      <c r="F302" t="s">
        <v>37</v>
      </c>
      <c r="G302">
        <v>4.8099999999999996</v>
      </c>
      <c r="H302" t="s">
        <v>17</v>
      </c>
      <c r="I302" t="s">
        <v>25</v>
      </c>
      <c r="J302" t="s">
        <v>47</v>
      </c>
      <c r="K302" t="s">
        <v>34</v>
      </c>
      <c r="L302">
        <v>4</v>
      </c>
      <c r="M302" t="s">
        <v>35</v>
      </c>
      <c r="N302">
        <v>1</v>
      </c>
    </row>
    <row r="303" spans="1:14" x14ac:dyDescent="0.2">
      <c r="A303" s="1">
        <v>45642.597916666666</v>
      </c>
      <c r="B303" s="1" t="str">
        <f>TEXT(Coffee_Sales_Dataset[[#This Row],[Date]],"ddd")</f>
        <v>Mon</v>
      </c>
      <c r="C303">
        <f t="shared" si="4"/>
        <v>14</v>
      </c>
      <c r="D303" t="s">
        <v>45</v>
      </c>
      <c r="E303" t="s">
        <v>29</v>
      </c>
      <c r="F303" t="s">
        <v>16</v>
      </c>
      <c r="G303">
        <v>4.4000000000000004</v>
      </c>
      <c r="H303" t="s">
        <v>17</v>
      </c>
      <c r="I303" t="s">
        <v>18</v>
      </c>
      <c r="J303" t="s">
        <v>44</v>
      </c>
      <c r="K303" t="s">
        <v>20</v>
      </c>
      <c r="L303">
        <v>4</v>
      </c>
      <c r="M303" t="s">
        <v>21</v>
      </c>
      <c r="N303">
        <v>4</v>
      </c>
    </row>
    <row r="304" spans="1:14" x14ac:dyDescent="0.2">
      <c r="A304" s="1">
        <v>45646.724999999999</v>
      </c>
      <c r="B304" s="1" t="str">
        <f>TEXT(Coffee_Sales_Dataset[[#This Row],[Date]],"ddd")</f>
        <v>Fri</v>
      </c>
      <c r="C304">
        <f t="shared" si="4"/>
        <v>17</v>
      </c>
      <c r="D304" t="s">
        <v>28</v>
      </c>
      <c r="E304" t="s">
        <v>40</v>
      </c>
      <c r="F304" t="s">
        <v>37</v>
      </c>
      <c r="G304">
        <v>3.79</v>
      </c>
      <c r="H304" t="s">
        <v>30</v>
      </c>
      <c r="I304" t="s">
        <v>25</v>
      </c>
      <c r="J304" t="s">
        <v>26</v>
      </c>
      <c r="K304" t="s">
        <v>20</v>
      </c>
      <c r="L304">
        <v>7</v>
      </c>
      <c r="M304" t="s">
        <v>41</v>
      </c>
      <c r="N304">
        <v>2</v>
      </c>
    </row>
    <row r="305" spans="1:14" x14ac:dyDescent="0.2">
      <c r="A305" s="1">
        <v>45655.438194444447</v>
      </c>
      <c r="B305" s="1" t="str">
        <f>TEXT(Coffee_Sales_Dataset[[#This Row],[Date]],"ddd")</f>
        <v>Sun</v>
      </c>
      <c r="C305">
        <f t="shared" si="4"/>
        <v>10</v>
      </c>
      <c r="D305" t="s">
        <v>45</v>
      </c>
      <c r="E305" t="s">
        <v>15</v>
      </c>
      <c r="F305" t="s">
        <v>37</v>
      </c>
      <c r="G305">
        <v>4.63</v>
      </c>
      <c r="H305" t="s">
        <v>30</v>
      </c>
      <c r="I305" t="s">
        <v>25</v>
      </c>
      <c r="J305" t="s">
        <v>44</v>
      </c>
      <c r="K305" t="s">
        <v>42</v>
      </c>
      <c r="L305">
        <v>9</v>
      </c>
      <c r="M305" t="s">
        <v>21</v>
      </c>
      <c r="N305">
        <v>5</v>
      </c>
    </row>
    <row r="306" spans="1:14" x14ac:dyDescent="0.2">
      <c r="A306" s="1">
        <v>45642.490972222222</v>
      </c>
      <c r="B306" s="1" t="str">
        <f>TEXT(Coffee_Sales_Dataset[[#This Row],[Date]],"ddd")</f>
        <v>Mon</v>
      </c>
      <c r="C306">
        <f t="shared" si="4"/>
        <v>11</v>
      </c>
      <c r="D306" t="s">
        <v>22</v>
      </c>
      <c r="E306" t="s">
        <v>48</v>
      </c>
      <c r="F306" t="s">
        <v>37</v>
      </c>
      <c r="G306">
        <v>5.18</v>
      </c>
      <c r="H306" t="s">
        <v>32</v>
      </c>
      <c r="I306" t="s">
        <v>18</v>
      </c>
      <c r="J306" t="s">
        <v>19</v>
      </c>
      <c r="K306" t="s">
        <v>34</v>
      </c>
      <c r="L306">
        <v>5</v>
      </c>
      <c r="M306" t="s">
        <v>38</v>
      </c>
      <c r="N306">
        <v>5</v>
      </c>
    </row>
    <row r="307" spans="1:14" x14ac:dyDescent="0.2">
      <c r="A307" s="1">
        <v>45656.577777777777</v>
      </c>
      <c r="B307" s="1" t="str">
        <f>TEXT(Coffee_Sales_Dataset[[#This Row],[Date]],"ddd")</f>
        <v>Mon</v>
      </c>
      <c r="C307">
        <f t="shared" si="4"/>
        <v>13</v>
      </c>
      <c r="D307" t="s">
        <v>45</v>
      </c>
      <c r="E307" t="s">
        <v>15</v>
      </c>
      <c r="F307" t="s">
        <v>24</v>
      </c>
      <c r="G307">
        <v>6.59</v>
      </c>
      <c r="H307" t="s">
        <v>30</v>
      </c>
      <c r="I307" t="s">
        <v>25</v>
      </c>
      <c r="J307" t="s">
        <v>47</v>
      </c>
      <c r="K307" t="s">
        <v>34</v>
      </c>
      <c r="L307">
        <v>9</v>
      </c>
      <c r="M307" t="s">
        <v>27</v>
      </c>
      <c r="N307">
        <v>4</v>
      </c>
    </row>
    <row r="308" spans="1:14" x14ac:dyDescent="0.2">
      <c r="A308" s="1">
        <v>45646.685416666667</v>
      </c>
      <c r="B308" s="1" t="str">
        <f>TEXT(Coffee_Sales_Dataset[[#This Row],[Date]],"ddd")</f>
        <v>Fri</v>
      </c>
      <c r="C308">
        <f t="shared" si="4"/>
        <v>16</v>
      </c>
      <c r="D308" t="s">
        <v>43</v>
      </c>
      <c r="E308" t="s">
        <v>23</v>
      </c>
      <c r="F308" t="s">
        <v>24</v>
      </c>
      <c r="G308">
        <v>3.45</v>
      </c>
      <c r="H308" t="s">
        <v>32</v>
      </c>
      <c r="I308" t="s">
        <v>18</v>
      </c>
      <c r="J308" t="s">
        <v>44</v>
      </c>
      <c r="K308" t="s">
        <v>34</v>
      </c>
      <c r="L308">
        <v>4</v>
      </c>
      <c r="M308" t="s">
        <v>39</v>
      </c>
      <c r="N308">
        <v>5</v>
      </c>
    </row>
    <row r="309" spans="1:14" x14ac:dyDescent="0.2">
      <c r="A309" s="1">
        <v>45643.6</v>
      </c>
      <c r="B309" s="1" t="str">
        <f>TEXT(Coffee_Sales_Dataset[[#This Row],[Date]],"ddd")</f>
        <v>Tue</v>
      </c>
      <c r="C309">
        <f t="shared" si="4"/>
        <v>14</v>
      </c>
      <c r="D309" t="s">
        <v>45</v>
      </c>
      <c r="E309" t="s">
        <v>23</v>
      </c>
      <c r="F309" t="s">
        <v>37</v>
      </c>
      <c r="G309">
        <v>5.75</v>
      </c>
      <c r="H309" t="s">
        <v>17</v>
      </c>
      <c r="I309" t="s">
        <v>18</v>
      </c>
      <c r="J309" t="s">
        <v>47</v>
      </c>
      <c r="K309" t="s">
        <v>20</v>
      </c>
      <c r="L309">
        <v>3</v>
      </c>
      <c r="M309" t="s">
        <v>41</v>
      </c>
      <c r="N309">
        <v>1</v>
      </c>
    </row>
    <row r="310" spans="1:14" x14ac:dyDescent="0.2">
      <c r="A310" s="1">
        <v>45642.36041666667</v>
      </c>
      <c r="B310" s="1" t="str">
        <f>TEXT(Coffee_Sales_Dataset[[#This Row],[Date]],"ddd")</f>
        <v>Mon</v>
      </c>
      <c r="C310">
        <f t="shared" si="4"/>
        <v>8</v>
      </c>
      <c r="D310" t="s">
        <v>14</v>
      </c>
      <c r="E310" t="s">
        <v>15</v>
      </c>
      <c r="F310" t="s">
        <v>24</v>
      </c>
      <c r="G310">
        <v>6</v>
      </c>
      <c r="H310" t="s">
        <v>30</v>
      </c>
      <c r="I310" t="s">
        <v>25</v>
      </c>
      <c r="J310" t="s">
        <v>47</v>
      </c>
      <c r="K310" t="s">
        <v>34</v>
      </c>
      <c r="L310">
        <v>10</v>
      </c>
      <c r="M310" t="s">
        <v>39</v>
      </c>
      <c r="N310">
        <v>1</v>
      </c>
    </row>
    <row r="311" spans="1:14" x14ac:dyDescent="0.2">
      <c r="A311" s="1">
        <v>45651.592361111114</v>
      </c>
      <c r="B311" s="1" t="str">
        <f>TEXT(Coffee_Sales_Dataset[[#This Row],[Date]],"ddd")</f>
        <v>Wed</v>
      </c>
      <c r="C311">
        <f t="shared" si="4"/>
        <v>14</v>
      </c>
      <c r="D311" t="s">
        <v>22</v>
      </c>
      <c r="E311" t="s">
        <v>23</v>
      </c>
      <c r="F311" t="s">
        <v>24</v>
      </c>
      <c r="G311">
        <v>5.21</v>
      </c>
      <c r="H311" t="s">
        <v>32</v>
      </c>
      <c r="I311" t="s">
        <v>25</v>
      </c>
      <c r="J311" t="s">
        <v>44</v>
      </c>
      <c r="K311" t="s">
        <v>42</v>
      </c>
      <c r="L311">
        <v>7</v>
      </c>
      <c r="M311" t="s">
        <v>35</v>
      </c>
      <c r="N311">
        <v>4</v>
      </c>
    </row>
    <row r="312" spans="1:14" x14ac:dyDescent="0.2">
      <c r="A312" s="1">
        <v>45647.583333333336</v>
      </c>
      <c r="B312" s="1" t="str">
        <f>TEXT(Coffee_Sales_Dataset[[#This Row],[Date]],"ddd")</f>
        <v>Sat</v>
      </c>
      <c r="C312">
        <f t="shared" si="4"/>
        <v>14</v>
      </c>
      <c r="D312" t="s">
        <v>45</v>
      </c>
      <c r="E312" t="s">
        <v>23</v>
      </c>
      <c r="F312" t="s">
        <v>16</v>
      </c>
      <c r="G312">
        <v>5.03</v>
      </c>
      <c r="H312" t="s">
        <v>17</v>
      </c>
      <c r="I312" t="s">
        <v>18</v>
      </c>
      <c r="J312" t="s">
        <v>26</v>
      </c>
      <c r="K312" t="s">
        <v>34</v>
      </c>
      <c r="L312">
        <v>5</v>
      </c>
      <c r="M312" t="s">
        <v>41</v>
      </c>
      <c r="N312">
        <v>4</v>
      </c>
    </row>
    <row r="313" spans="1:14" x14ac:dyDescent="0.2">
      <c r="A313" s="1">
        <v>45641.339583333334</v>
      </c>
      <c r="B313" s="1" t="str">
        <f>TEXT(Coffee_Sales_Dataset[[#This Row],[Date]],"ddd")</f>
        <v>Sun</v>
      </c>
      <c r="C313">
        <f t="shared" si="4"/>
        <v>8</v>
      </c>
      <c r="D313" t="s">
        <v>45</v>
      </c>
      <c r="E313" t="s">
        <v>23</v>
      </c>
      <c r="F313" t="s">
        <v>37</v>
      </c>
      <c r="G313">
        <v>6.28</v>
      </c>
      <c r="H313" t="s">
        <v>30</v>
      </c>
      <c r="I313" t="s">
        <v>18</v>
      </c>
      <c r="J313" t="s">
        <v>26</v>
      </c>
      <c r="K313" t="s">
        <v>42</v>
      </c>
      <c r="L313">
        <v>8</v>
      </c>
      <c r="M313" t="s">
        <v>38</v>
      </c>
      <c r="N313">
        <v>5</v>
      </c>
    </row>
    <row r="314" spans="1:14" x14ac:dyDescent="0.2">
      <c r="A314" s="1">
        <v>45656.48541666667</v>
      </c>
      <c r="B314" s="1" t="str">
        <f>TEXT(Coffee_Sales_Dataset[[#This Row],[Date]],"ddd")</f>
        <v>Mon</v>
      </c>
      <c r="C314">
        <f t="shared" si="4"/>
        <v>11</v>
      </c>
      <c r="D314" t="s">
        <v>14</v>
      </c>
      <c r="E314" t="s">
        <v>23</v>
      </c>
      <c r="F314" t="s">
        <v>16</v>
      </c>
      <c r="G314">
        <v>6.21</v>
      </c>
      <c r="H314" t="s">
        <v>30</v>
      </c>
      <c r="I314" t="s">
        <v>18</v>
      </c>
      <c r="J314" t="s">
        <v>19</v>
      </c>
      <c r="K314" t="s">
        <v>20</v>
      </c>
      <c r="L314">
        <v>8</v>
      </c>
      <c r="M314" t="s">
        <v>21</v>
      </c>
      <c r="N314">
        <v>2</v>
      </c>
    </row>
    <row r="315" spans="1:14" x14ac:dyDescent="0.2">
      <c r="A315" s="1">
        <v>45647.564583333333</v>
      </c>
      <c r="B315" s="1" t="str">
        <f>TEXT(Coffee_Sales_Dataset[[#This Row],[Date]],"ddd")</f>
        <v>Sat</v>
      </c>
      <c r="C315">
        <f t="shared" si="4"/>
        <v>13</v>
      </c>
      <c r="D315" t="s">
        <v>22</v>
      </c>
      <c r="E315" t="s">
        <v>48</v>
      </c>
      <c r="F315" t="s">
        <v>16</v>
      </c>
      <c r="G315">
        <v>3.4</v>
      </c>
      <c r="H315" t="s">
        <v>32</v>
      </c>
      <c r="I315" t="s">
        <v>25</v>
      </c>
      <c r="J315" t="s">
        <v>47</v>
      </c>
      <c r="K315" t="s">
        <v>20</v>
      </c>
      <c r="L315">
        <v>8</v>
      </c>
      <c r="M315" t="s">
        <v>35</v>
      </c>
      <c r="N315">
        <v>3</v>
      </c>
    </row>
    <row r="316" spans="1:14" x14ac:dyDescent="0.2">
      <c r="A316" s="1">
        <v>45654.430555555555</v>
      </c>
      <c r="B316" s="1" t="str">
        <f>TEXT(Coffee_Sales_Dataset[[#This Row],[Date]],"ddd")</f>
        <v>Sat</v>
      </c>
      <c r="C316">
        <f t="shared" si="4"/>
        <v>10</v>
      </c>
      <c r="D316" t="s">
        <v>22</v>
      </c>
      <c r="E316" t="s">
        <v>15</v>
      </c>
      <c r="F316" t="s">
        <v>16</v>
      </c>
      <c r="G316">
        <v>3.1</v>
      </c>
      <c r="H316" t="s">
        <v>32</v>
      </c>
      <c r="I316" t="s">
        <v>25</v>
      </c>
      <c r="J316" t="s">
        <v>31</v>
      </c>
      <c r="K316" t="s">
        <v>20</v>
      </c>
      <c r="L316">
        <v>10</v>
      </c>
      <c r="M316" t="s">
        <v>41</v>
      </c>
      <c r="N316">
        <v>5</v>
      </c>
    </row>
    <row r="317" spans="1:14" x14ac:dyDescent="0.2">
      <c r="A317" s="1">
        <v>45647.436805555553</v>
      </c>
      <c r="B317" s="1" t="str">
        <f>TEXT(Coffee_Sales_Dataset[[#This Row],[Date]],"ddd")</f>
        <v>Sat</v>
      </c>
      <c r="C317">
        <f t="shared" si="4"/>
        <v>10</v>
      </c>
      <c r="D317" t="s">
        <v>45</v>
      </c>
      <c r="E317" t="s">
        <v>29</v>
      </c>
      <c r="F317" t="s">
        <v>16</v>
      </c>
      <c r="G317">
        <v>5.61</v>
      </c>
      <c r="H317" t="s">
        <v>32</v>
      </c>
      <c r="I317" t="s">
        <v>18</v>
      </c>
      <c r="J317" t="s">
        <v>19</v>
      </c>
      <c r="K317" t="s">
        <v>20</v>
      </c>
      <c r="L317">
        <v>5</v>
      </c>
      <c r="M317" t="s">
        <v>21</v>
      </c>
      <c r="N317">
        <v>4</v>
      </c>
    </row>
    <row r="318" spans="1:14" x14ac:dyDescent="0.2">
      <c r="A318" s="1">
        <v>45653.345138888886</v>
      </c>
      <c r="B318" s="1" t="str">
        <f>TEXT(Coffee_Sales_Dataset[[#This Row],[Date]],"ddd")</f>
        <v>Fri</v>
      </c>
      <c r="C318">
        <f t="shared" si="4"/>
        <v>8</v>
      </c>
      <c r="D318" t="s">
        <v>28</v>
      </c>
      <c r="E318" t="s">
        <v>29</v>
      </c>
      <c r="F318" t="s">
        <v>37</v>
      </c>
      <c r="G318">
        <v>3.09</v>
      </c>
      <c r="H318" t="s">
        <v>30</v>
      </c>
      <c r="I318" t="s">
        <v>25</v>
      </c>
      <c r="J318" t="s">
        <v>31</v>
      </c>
      <c r="K318" t="s">
        <v>34</v>
      </c>
      <c r="L318">
        <v>3</v>
      </c>
      <c r="M318" t="s">
        <v>41</v>
      </c>
      <c r="N318">
        <v>2</v>
      </c>
    </row>
    <row r="319" spans="1:14" x14ac:dyDescent="0.2">
      <c r="A319" s="1">
        <v>45645.420138888891</v>
      </c>
      <c r="B319" s="1" t="str">
        <f>TEXT(Coffee_Sales_Dataset[[#This Row],[Date]],"ddd")</f>
        <v>Thu</v>
      </c>
      <c r="C319">
        <f t="shared" si="4"/>
        <v>10</v>
      </c>
      <c r="D319" t="s">
        <v>28</v>
      </c>
      <c r="E319" t="s">
        <v>48</v>
      </c>
      <c r="F319" t="s">
        <v>24</v>
      </c>
      <c r="G319">
        <v>6.65</v>
      </c>
      <c r="H319" t="s">
        <v>32</v>
      </c>
      <c r="I319" t="s">
        <v>18</v>
      </c>
      <c r="J319" t="s">
        <v>31</v>
      </c>
      <c r="K319" t="s">
        <v>34</v>
      </c>
      <c r="L319">
        <v>2</v>
      </c>
      <c r="M319" t="s">
        <v>27</v>
      </c>
      <c r="N319">
        <v>1</v>
      </c>
    </row>
    <row r="320" spans="1:14" x14ac:dyDescent="0.2">
      <c r="A320" s="1">
        <v>45648.384027777778</v>
      </c>
      <c r="B320" s="1" t="str">
        <f>TEXT(Coffee_Sales_Dataset[[#This Row],[Date]],"ddd")</f>
        <v>Sun</v>
      </c>
      <c r="C320">
        <f t="shared" si="4"/>
        <v>9</v>
      </c>
      <c r="D320" t="s">
        <v>14</v>
      </c>
      <c r="E320" t="s">
        <v>48</v>
      </c>
      <c r="F320" t="s">
        <v>24</v>
      </c>
      <c r="G320">
        <v>5.53</v>
      </c>
      <c r="H320" t="s">
        <v>17</v>
      </c>
      <c r="I320" t="s">
        <v>25</v>
      </c>
      <c r="J320" t="s">
        <v>19</v>
      </c>
      <c r="K320" t="s">
        <v>34</v>
      </c>
      <c r="L320">
        <v>2</v>
      </c>
      <c r="M320" t="s">
        <v>38</v>
      </c>
      <c r="N320">
        <v>5</v>
      </c>
    </row>
    <row r="321" spans="1:14" x14ac:dyDescent="0.2">
      <c r="A321" s="1">
        <v>45651.338194444441</v>
      </c>
      <c r="B321" s="1" t="str">
        <f>TEXT(Coffee_Sales_Dataset[[#This Row],[Date]],"ddd")</f>
        <v>Wed</v>
      </c>
      <c r="C321">
        <f t="shared" si="4"/>
        <v>8</v>
      </c>
      <c r="D321" t="s">
        <v>45</v>
      </c>
      <c r="E321" t="s">
        <v>36</v>
      </c>
      <c r="F321" t="s">
        <v>24</v>
      </c>
      <c r="G321">
        <v>6.98</v>
      </c>
      <c r="H321" t="s">
        <v>30</v>
      </c>
      <c r="I321" t="s">
        <v>25</v>
      </c>
      <c r="J321" t="s">
        <v>19</v>
      </c>
      <c r="K321" t="s">
        <v>20</v>
      </c>
      <c r="L321">
        <v>6</v>
      </c>
      <c r="M321" t="s">
        <v>41</v>
      </c>
      <c r="N321">
        <v>2</v>
      </c>
    </row>
    <row r="322" spans="1:14" x14ac:dyDescent="0.2">
      <c r="A322" s="1">
        <v>45650.667361111111</v>
      </c>
      <c r="B322" s="1" t="str">
        <f>TEXT(Coffee_Sales_Dataset[[#This Row],[Date]],"ddd")</f>
        <v>Tue</v>
      </c>
      <c r="C322">
        <f t="shared" ref="C322:C385" si="5">HOUR(A322)</f>
        <v>16</v>
      </c>
      <c r="D322" t="s">
        <v>43</v>
      </c>
      <c r="E322" t="s">
        <v>40</v>
      </c>
      <c r="F322" t="s">
        <v>16</v>
      </c>
      <c r="G322">
        <v>3.87</v>
      </c>
      <c r="H322" t="s">
        <v>17</v>
      </c>
      <c r="I322" t="s">
        <v>25</v>
      </c>
      <c r="J322" t="s">
        <v>19</v>
      </c>
      <c r="K322" t="s">
        <v>42</v>
      </c>
      <c r="L322">
        <v>7</v>
      </c>
      <c r="M322" t="s">
        <v>38</v>
      </c>
      <c r="N322">
        <v>2</v>
      </c>
    </row>
    <row r="323" spans="1:14" x14ac:dyDescent="0.2">
      <c r="A323" s="1">
        <v>45642.428472222222</v>
      </c>
      <c r="B323" s="1" t="str">
        <f>TEXT(Coffee_Sales_Dataset[[#This Row],[Date]],"ddd")</f>
        <v>Mon</v>
      </c>
      <c r="C323">
        <f t="shared" si="5"/>
        <v>10</v>
      </c>
      <c r="D323" t="s">
        <v>45</v>
      </c>
      <c r="E323" t="s">
        <v>48</v>
      </c>
      <c r="F323" t="s">
        <v>16</v>
      </c>
      <c r="G323">
        <v>6.81</v>
      </c>
      <c r="H323" t="s">
        <v>17</v>
      </c>
      <c r="I323" t="s">
        <v>18</v>
      </c>
      <c r="J323" t="s">
        <v>44</v>
      </c>
      <c r="K323" t="s">
        <v>20</v>
      </c>
      <c r="L323">
        <v>9</v>
      </c>
      <c r="M323" t="s">
        <v>27</v>
      </c>
      <c r="N323">
        <v>5</v>
      </c>
    </row>
    <row r="324" spans="1:14" x14ac:dyDescent="0.2">
      <c r="A324" s="1">
        <v>45656.469444444447</v>
      </c>
      <c r="B324" s="1" t="str">
        <f>TEXT(Coffee_Sales_Dataset[[#This Row],[Date]],"ddd")</f>
        <v>Mon</v>
      </c>
      <c r="C324">
        <f t="shared" si="5"/>
        <v>11</v>
      </c>
      <c r="D324" t="s">
        <v>22</v>
      </c>
      <c r="E324" t="s">
        <v>29</v>
      </c>
      <c r="F324" t="s">
        <v>37</v>
      </c>
      <c r="G324">
        <v>6.38</v>
      </c>
      <c r="H324" t="s">
        <v>30</v>
      </c>
      <c r="I324" t="s">
        <v>18</v>
      </c>
      <c r="J324" t="s">
        <v>44</v>
      </c>
      <c r="K324" t="s">
        <v>42</v>
      </c>
      <c r="L324">
        <v>6</v>
      </c>
      <c r="M324" t="s">
        <v>38</v>
      </c>
      <c r="N324">
        <v>2</v>
      </c>
    </row>
    <row r="325" spans="1:14" x14ac:dyDescent="0.2">
      <c r="A325" s="1">
        <v>45656.643750000003</v>
      </c>
      <c r="B325" s="1" t="str">
        <f>TEXT(Coffee_Sales_Dataset[[#This Row],[Date]],"ddd")</f>
        <v>Mon</v>
      </c>
      <c r="C325">
        <f t="shared" si="5"/>
        <v>15</v>
      </c>
      <c r="D325" t="s">
        <v>14</v>
      </c>
      <c r="E325" t="s">
        <v>48</v>
      </c>
      <c r="F325" t="s">
        <v>37</v>
      </c>
      <c r="G325">
        <v>5.99</v>
      </c>
      <c r="H325" t="s">
        <v>17</v>
      </c>
      <c r="I325" t="s">
        <v>25</v>
      </c>
      <c r="J325" t="s">
        <v>33</v>
      </c>
      <c r="K325" t="s">
        <v>34</v>
      </c>
      <c r="L325">
        <v>8</v>
      </c>
      <c r="M325" t="s">
        <v>38</v>
      </c>
      <c r="N325">
        <v>5</v>
      </c>
    </row>
    <row r="326" spans="1:14" x14ac:dyDescent="0.2">
      <c r="A326" s="1">
        <v>45646.394444444442</v>
      </c>
      <c r="B326" s="1" t="str">
        <f>TEXT(Coffee_Sales_Dataset[[#This Row],[Date]],"ddd")</f>
        <v>Fri</v>
      </c>
      <c r="C326">
        <f t="shared" si="5"/>
        <v>9</v>
      </c>
      <c r="D326" t="s">
        <v>22</v>
      </c>
      <c r="E326" t="s">
        <v>15</v>
      </c>
      <c r="F326" t="s">
        <v>37</v>
      </c>
      <c r="G326">
        <v>4.01</v>
      </c>
      <c r="H326" t="s">
        <v>17</v>
      </c>
      <c r="I326" t="s">
        <v>18</v>
      </c>
      <c r="J326" t="s">
        <v>33</v>
      </c>
      <c r="K326" t="s">
        <v>20</v>
      </c>
      <c r="L326">
        <v>10</v>
      </c>
      <c r="M326" t="s">
        <v>49</v>
      </c>
      <c r="N326">
        <v>4</v>
      </c>
    </row>
    <row r="327" spans="1:14" x14ac:dyDescent="0.2">
      <c r="A327" s="1">
        <v>45641.45208333333</v>
      </c>
      <c r="B327" s="1" t="str">
        <f>TEXT(Coffee_Sales_Dataset[[#This Row],[Date]],"ddd")</f>
        <v>Sun</v>
      </c>
      <c r="C327">
        <f t="shared" si="5"/>
        <v>10</v>
      </c>
      <c r="D327" t="s">
        <v>45</v>
      </c>
      <c r="E327" t="s">
        <v>48</v>
      </c>
      <c r="F327" t="s">
        <v>16</v>
      </c>
      <c r="G327">
        <v>4.43</v>
      </c>
      <c r="H327" t="s">
        <v>32</v>
      </c>
      <c r="I327" t="s">
        <v>25</v>
      </c>
      <c r="J327" t="s">
        <v>47</v>
      </c>
      <c r="K327" t="s">
        <v>34</v>
      </c>
      <c r="L327">
        <v>7</v>
      </c>
      <c r="M327" t="s">
        <v>38</v>
      </c>
      <c r="N327">
        <v>3</v>
      </c>
    </row>
    <row r="328" spans="1:14" x14ac:dyDescent="0.2">
      <c r="A328" s="1">
        <v>45642.572222222225</v>
      </c>
      <c r="B328" s="1" t="str">
        <f>TEXT(Coffee_Sales_Dataset[[#This Row],[Date]],"ddd")</f>
        <v>Mon</v>
      </c>
      <c r="C328">
        <f t="shared" si="5"/>
        <v>13</v>
      </c>
      <c r="D328" t="s">
        <v>28</v>
      </c>
      <c r="E328" t="s">
        <v>46</v>
      </c>
      <c r="F328" t="s">
        <v>24</v>
      </c>
      <c r="G328">
        <v>3.86</v>
      </c>
      <c r="H328" t="s">
        <v>30</v>
      </c>
      <c r="I328" t="s">
        <v>18</v>
      </c>
      <c r="J328" t="s">
        <v>19</v>
      </c>
      <c r="K328" t="s">
        <v>20</v>
      </c>
      <c r="L328">
        <v>3</v>
      </c>
      <c r="M328" t="s">
        <v>27</v>
      </c>
      <c r="N328">
        <v>3</v>
      </c>
    </row>
    <row r="329" spans="1:14" x14ac:dyDescent="0.2">
      <c r="A329" s="1">
        <v>45650.675694444442</v>
      </c>
      <c r="B329" s="1" t="str">
        <f>TEXT(Coffee_Sales_Dataset[[#This Row],[Date]],"ddd")</f>
        <v>Tue</v>
      </c>
      <c r="C329">
        <f t="shared" si="5"/>
        <v>16</v>
      </c>
      <c r="D329" t="s">
        <v>28</v>
      </c>
      <c r="E329" t="s">
        <v>40</v>
      </c>
      <c r="F329" t="s">
        <v>24</v>
      </c>
      <c r="G329">
        <v>5.87</v>
      </c>
      <c r="H329" t="s">
        <v>30</v>
      </c>
      <c r="I329" t="s">
        <v>25</v>
      </c>
      <c r="J329" t="s">
        <v>33</v>
      </c>
      <c r="K329" t="s">
        <v>20</v>
      </c>
      <c r="L329">
        <v>8</v>
      </c>
      <c r="M329" t="s">
        <v>21</v>
      </c>
      <c r="N329">
        <v>4</v>
      </c>
    </row>
    <row r="330" spans="1:14" x14ac:dyDescent="0.2">
      <c r="A330" s="1">
        <v>45646.55</v>
      </c>
      <c r="B330" s="1" t="str">
        <f>TEXT(Coffee_Sales_Dataset[[#This Row],[Date]],"ddd")</f>
        <v>Fri</v>
      </c>
      <c r="C330">
        <f t="shared" si="5"/>
        <v>13</v>
      </c>
      <c r="D330" t="s">
        <v>22</v>
      </c>
      <c r="E330" t="s">
        <v>15</v>
      </c>
      <c r="F330" t="s">
        <v>24</v>
      </c>
      <c r="G330">
        <v>4.99</v>
      </c>
      <c r="H330" t="s">
        <v>17</v>
      </c>
      <c r="I330" t="s">
        <v>18</v>
      </c>
      <c r="J330" t="s">
        <v>31</v>
      </c>
      <c r="K330" t="s">
        <v>42</v>
      </c>
      <c r="L330">
        <v>9</v>
      </c>
      <c r="M330" t="s">
        <v>38</v>
      </c>
      <c r="N330">
        <v>5</v>
      </c>
    </row>
    <row r="331" spans="1:14" x14ac:dyDescent="0.2">
      <c r="A331" s="1">
        <v>45646.59375</v>
      </c>
      <c r="B331" s="1" t="str">
        <f>TEXT(Coffee_Sales_Dataset[[#This Row],[Date]],"ddd")</f>
        <v>Fri</v>
      </c>
      <c r="C331">
        <f t="shared" si="5"/>
        <v>14</v>
      </c>
      <c r="D331" t="s">
        <v>43</v>
      </c>
      <c r="E331" t="s">
        <v>15</v>
      </c>
      <c r="F331" t="s">
        <v>24</v>
      </c>
      <c r="G331">
        <v>3.07</v>
      </c>
      <c r="H331" t="s">
        <v>30</v>
      </c>
      <c r="I331" t="s">
        <v>25</v>
      </c>
      <c r="J331" t="s">
        <v>44</v>
      </c>
      <c r="K331" t="s">
        <v>34</v>
      </c>
      <c r="L331">
        <v>4</v>
      </c>
      <c r="M331" t="s">
        <v>35</v>
      </c>
      <c r="N331">
        <v>4</v>
      </c>
    </row>
    <row r="332" spans="1:14" x14ac:dyDescent="0.2">
      <c r="A332" s="1">
        <v>45641.706944444442</v>
      </c>
      <c r="B332" s="1" t="str">
        <f>TEXT(Coffee_Sales_Dataset[[#This Row],[Date]],"ddd")</f>
        <v>Sun</v>
      </c>
      <c r="C332">
        <f t="shared" si="5"/>
        <v>16</v>
      </c>
      <c r="D332" t="s">
        <v>43</v>
      </c>
      <c r="E332" t="s">
        <v>15</v>
      </c>
      <c r="F332" t="s">
        <v>24</v>
      </c>
      <c r="G332">
        <v>5.58</v>
      </c>
      <c r="H332" t="s">
        <v>32</v>
      </c>
      <c r="I332" t="s">
        <v>18</v>
      </c>
      <c r="J332" t="s">
        <v>31</v>
      </c>
      <c r="K332" t="s">
        <v>34</v>
      </c>
      <c r="L332">
        <v>6</v>
      </c>
      <c r="M332" t="s">
        <v>49</v>
      </c>
      <c r="N332">
        <v>3</v>
      </c>
    </row>
    <row r="333" spans="1:14" x14ac:dyDescent="0.2">
      <c r="A333" s="1">
        <v>45653.586805555555</v>
      </c>
      <c r="B333" s="1" t="str">
        <f>TEXT(Coffee_Sales_Dataset[[#This Row],[Date]],"ddd")</f>
        <v>Fri</v>
      </c>
      <c r="C333">
        <f t="shared" si="5"/>
        <v>14</v>
      </c>
      <c r="D333" t="s">
        <v>43</v>
      </c>
      <c r="E333" t="s">
        <v>23</v>
      </c>
      <c r="F333" t="s">
        <v>24</v>
      </c>
      <c r="G333">
        <v>4.9800000000000004</v>
      </c>
      <c r="H333" t="s">
        <v>32</v>
      </c>
      <c r="I333" t="s">
        <v>18</v>
      </c>
      <c r="J333" t="s">
        <v>26</v>
      </c>
      <c r="K333" t="s">
        <v>20</v>
      </c>
      <c r="L333">
        <v>9</v>
      </c>
      <c r="M333" t="s">
        <v>27</v>
      </c>
      <c r="N333">
        <v>1</v>
      </c>
    </row>
    <row r="334" spans="1:14" x14ac:dyDescent="0.2">
      <c r="A334" s="1">
        <v>45654.712500000001</v>
      </c>
      <c r="B334" s="1" t="str">
        <f>TEXT(Coffee_Sales_Dataset[[#This Row],[Date]],"ddd")</f>
        <v>Sat</v>
      </c>
      <c r="C334">
        <f t="shared" si="5"/>
        <v>17</v>
      </c>
      <c r="D334" t="s">
        <v>28</v>
      </c>
      <c r="E334" t="s">
        <v>29</v>
      </c>
      <c r="F334" t="s">
        <v>16</v>
      </c>
      <c r="G334">
        <v>6.3</v>
      </c>
      <c r="H334" t="s">
        <v>32</v>
      </c>
      <c r="I334" t="s">
        <v>25</v>
      </c>
      <c r="J334" t="s">
        <v>26</v>
      </c>
      <c r="K334" t="s">
        <v>20</v>
      </c>
      <c r="L334">
        <v>8</v>
      </c>
      <c r="M334" t="s">
        <v>38</v>
      </c>
      <c r="N334">
        <v>2</v>
      </c>
    </row>
    <row r="335" spans="1:14" x14ac:dyDescent="0.2">
      <c r="A335" s="1">
        <v>45642.577777777777</v>
      </c>
      <c r="B335" s="1" t="str">
        <f>TEXT(Coffee_Sales_Dataset[[#This Row],[Date]],"ddd")</f>
        <v>Mon</v>
      </c>
      <c r="C335">
        <f t="shared" si="5"/>
        <v>13</v>
      </c>
      <c r="D335" t="s">
        <v>43</v>
      </c>
      <c r="E335" t="s">
        <v>15</v>
      </c>
      <c r="F335" t="s">
        <v>37</v>
      </c>
      <c r="G335">
        <v>6.47</v>
      </c>
      <c r="H335" t="s">
        <v>17</v>
      </c>
      <c r="I335" t="s">
        <v>25</v>
      </c>
      <c r="J335" t="s">
        <v>31</v>
      </c>
      <c r="K335" t="s">
        <v>42</v>
      </c>
      <c r="L335">
        <v>6</v>
      </c>
      <c r="M335" t="s">
        <v>41</v>
      </c>
      <c r="N335">
        <v>3</v>
      </c>
    </row>
    <row r="336" spans="1:14" x14ac:dyDescent="0.2">
      <c r="A336" s="1">
        <v>45646.743055555555</v>
      </c>
      <c r="B336" s="1" t="str">
        <f>TEXT(Coffee_Sales_Dataset[[#This Row],[Date]],"ddd")</f>
        <v>Fri</v>
      </c>
      <c r="C336">
        <f t="shared" si="5"/>
        <v>17</v>
      </c>
      <c r="D336" t="s">
        <v>14</v>
      </c>
      <c r="E336" t="s">
        <v>36</v>
      </c>
      <c r="F336" t="s">
        <v>37</v>
      </c>
      <c r="G336">
        <v>3.68</v>
      </c>
      <c r="H336" t="s">
        <v>32</v>
      </c>
      <c r="I336" t="s">
        <v>18</v>
      </c>
      <c r="J336" t="s">
        <v>31</v>
      </c>
      <c r="K336" t="s">
        <v>42</v>
      </c>
      <c r="L336">
        <v>7</v>
      </c>
      <c r="M336" t="s">
        <v>35</v>
      </c>
      <c r="N336">
        <v>2</v>
      </c>
    </row>
    <row r="337" spans="1:14" x14ac:dyDescent="0.2">
      <c r="A337" s="1">
        <v>45653.611111111109</v>
      </c>
      <c r="B337" s="1" t="str">
        <f>TEXT(Coffee_Sales_Dataset[[#This Row],[Date]],"ddd")</f>
        <v>Fri</v>
      </c>
      <c r="C337">
        <f t="shared" si="5"/>
        <v>14</v>
      </c>
      <c r="D337" t="s">
        <v>14</v>
      </c>
      <c r="E337" t="s">
        <v>46</v>
      </c>
      <c r="F337" t="s">
        <v>16</v>
      </c>
      <c r="G337">
        <v>5.09</v>
      </c>
      <c r="H337" t="s">
        <v>32</v>
      </c>
      <c r="I337" t="s">
        <v>18</v>
      </c>
      <c r="J337" t="s">
        <v>47</v>
      </c>
      <c r="K337" t="s">
        <v>34</v>
      </c>
      <c r="L337">
        <v>6</v>
      </c>
      <c r="M337" t="s">
        <v>49</v>
      </c>
      <c r="N337">
        <v>4</v>
      </c>
    </row>
    <row r="338" spans="1:14" x14ac:dyDescent="0.2">
      <c r="A338" s="1">
        <v>45644.53402777778</v>
      </c>
      <c r="B338" s="1" t="str">
        <f>TEXT(Coffee_Sales_Dataset[[#This Row],[Date]],"ddd")</f>
        <v>Wed</v>
      </c>
      <c r="C338">
        <f t="shared" si="5"/>
        <v>12</v>
      </c>
      <c r="D338" t="s">
        <v>45</v>
      </c>
      <c r="E338" t="s">
        <v>46</v>
      </c>
      <c r="F338" t="s">
        <v>16</v>
      </c>
      <c r="G338">
        <v>4.41</v>
      </c>
      <c r="H338" t="s">
        <v>32</v>
      </c>
      <c r="I338" t="s">
        <v>25</v>
      </c>
      <c r="J338" t="s">
        <v>47</v>
      </c>
      <c r="K338" t="s">
        <v>42</v>
      </c>
      <c r="L338">
        <v>3</v>
      </c>
      <c r="M338" t="s">
        <v>27</v>
      </c>
      <c r="N338">
        <v>1</v>
      </c>
    </row>
    <row r="339" spans="1:14" x14ac:dyDescent="0.2">
      <c r="A339" s="1">
        <v>45644.478472222225</v>
      </c>
      <c r="B339" s="1" t="str">
        <f>TEXT(Coffee_Sales_Dataset[[#This Row],[Date]],"ddd")</f>
        <v>Wed</v>
      </c>
      <c r="C339">
        <f t="shared" si="5"/>
        <v>11</v>
      </c>
      <c r="D339" t="s">
        <v>14</v>
      </c>
      <c r="E339" t="s">
        <v>29</v>
      </c>
      <c r="F339" t="s">
        <v>24</v>
      </c>
      <c r="G339">
        <v>3.42</v>
      </c>
      <c r="H339" t="s">
        <v>32</v>
      </c>
      <c r="I339" t="s">
        <v>18</v>
      </c>
      <c r="J339" t="s">
        <v>26</v>
      </c>
      <c r="K339" t="s">
        <v>20</v>
      </c>
      <c r="L339">
        <v>9</v>
      </c>
      <c r="M339" t="s">
        <v>21</v>
      </c>
      <c r="N339">
        <v>2</v>
      </c>
    </row>
    <row r="340" spans="1:14" x14ac:dyDescent="0.2">
      <c r="A340" s="1">
        <v>45654.415277777778</v>
      </c>
      <c r="B340" s="1" t="str">
        <f>TEXT(Coffee_Sales_Dataset[[#This Row],[Date]],"ddd")</f>
        <v>Sat</v>
      </c>
      <c r="C340">
        <f t="shared" si="5"/>
        <v>9</v>
      </c>
      <c r="D340" t="s">
        <v>22</v>
      </c>
      <c r="E340" t="s">
        <v>29</v>
      </c>
      <c r="F340" t="s">
        <v>24</v>
      </c>
      <c r="G340">
        <v>4.54</v>
      </c>
      <c r="H340" t="s">
        <v>17</v>
      </c>
      <c r="I340" t="s">
        <v>25</v>
      </c>
      <c r="J340" t="s">
        <v>44</v>
      </c>
      <c r="K340" t="s">
        <v>42</v>
      </c>
      <c r="L340">
        <v>3</v>
      </c>
      <c r="M340" t="s">
        <v>49</v>
      </c>
      <c r="N340">
        <v>4</v>
      </c>
    </row>
    <row r="341" spans="1:14" x14ac:dyDescent="0.2">
      <c r="A341" s="1">
        <v>45643.538194444445</v>
      </c>
      <c r="B341" s="1" t="str">
        <f>TEXT(Coffee_Sales_Dataset[[#This Row],[Date]],"ddd")</f>
        <v>Tue</v>
      </c>
      <c r="C341">
        <f t="shared" si="5"/>
        <v>12</v>
      </c>
      <c r="D341" t="s">
        <v>43</v>
      </c>
      <c r="E341" t="s">
        <v>46</v>
      </c>
      <c r="F341" t="s">
        <v>16</v>
      </c>
      <c r="G341">
        <v>3.59</v>
      </c>
      <c r="H341" t="s">
        <v>32</v>
      </c>
      <c r="I341" t="s">
        <v>25</v>
      </c>
      <c r="J341" t="s">
        <v>19</v>
      </c>
      <c r="K341" t="s">
        <v>42</v>
      </c>
      <c r="L341">
        <v>9</v>
      </c>
      <c r="M341" t="s">
        <v>38</v>
      </c>
      <c r="N341">
        <v>3</v>
      </c>
    </row>
    <row r="342" spans="1:14" x14ac:dyDescent="0.2">
      <c r="A342" s="1">
        <v>45641.686111111114</v>
      </c>
      <c r="B342" s="1" t="str">
        <f>TEXT(Coffee_Sales_Dataset[[#This Row],[Date]],"ddd")</f>
        <v>Sun</v>
      </c>
      <c r="C342">
        <f t="shared" si="5"/>
        <v>16</v>
      </c>
      <c r="D342" t="s">
        <v>45</v>
      </c>
      <c r="E342" t="s">
        <v>36</v>
      </c>
      <c r="F342" t="s">
        <v>16</v>
      </c>
      <c r="G342">
        <v>6.71</v>
      </c>
      <c r="H342" t="s">
        <v>32</v>
      </c>
      <c r="I342" t="s">
        <v>18</v>
      </c>
      <c r="J342" t="s">
        <v>44</v>
      </c>
      <c r="K342" t="s">
        <v>42</v>
      </c>
      <c r="L342">
        <v>4</v>
      </c>
      <c r="M342" t="s">
        <v>27</v>
      </c>
      <c r="N342">
        <v>5</v>
      </c>
    </row>
    <row r="343" spans="1:14" x14ac:dyDescent="0.2">
      <c r="A343" s="1">
        <v>45647.543749999997</v>
      </c>
      <c r="B343" s="1" t="str">
        <f>TEXT(Coffee_Sales_Dataset[[#This Row],[Date]],"ddd")</f>
        <v>Sat</v>
      </c>
      <c r="C343">
        <f t="shared" si="5"/>
        <v>13</v>
      </c>
      <c r="D343" t="s">
        <v>14</v>
      </c>
      <c r="E343" t="s">
        <v>36</v>
      </c>
      <c r="F343" t="s">
        <v>24</v>
      </c>
      <c r="G343">
        <v>3.39</v>
      </c>
      <c r="H343" t="s">
        <v>30</v>
      </c>
      <c r="I343" t="s">
        <v>18</v>
      </c>
      <c r="J343" t="s">
        <v>47</v>
      </c>
      <c r="K343" t="s">
        <v>34</v>
      </c>
      <c r="L343">
        <v>5</v>
      </c>
      <c r="M343" t="s">
        <v>49</v>
      </c>
      <c r="N343">
        <v>2</v>
      </c>
    </row>
    <row r="344" spans="1:14" x14ac:dyDescent="0.2">
      <c r="A344" s="1">
        <v>45647.720138888886</v>
      </c>
      <c r="B344" s="1" t="str">
        <f>TEXT(Coffee_Sales_Dataset[[#This Row],[Date]],"ddd")</f>
        <v>Sat</v>
      </c>
      <c r="C344">
        <f t="shared" si="5"/>
        <v>17</v>
      </c>
      <c r="D344" t="s">
        <v>43</v>
      </c>
      <c r="E344" t="s">
        <v>40</v>
      </c>
      <c r="F344" t="s">
        <v>24</v>
      </c>
      <c r="G344">
        <v>5.07</v>
      </c>
      <c r="H344" t="s">
        <v>32</v>
      </c>
      <c r="I344" t="s">
        <v>25</v>
      </c>
      <c r="J344" t="s">
        <v>47</v>
      </c>
      <c r="K344" t="s">
        <v>42</v>
      </c>
      <c r="L344">
        <v>3</v>
      </c>
      <c r="M344" t="s">
        <v>38</v>
      </c>
      <c r="N344">
        <v>1</v>
      </c>
    </row>
    <row r="345" spans="1:14" x14ac:dyDescent="0.2">
      <c r="A345" s="1">
        <v>45641.35833333333</v>
      </c>
      <c r="B345" s="1" t="str">
        <f>TEXT(Coffee_Sales_Dataset[[#This Row],[Date]],"ddd")</f>
        <v>Sun</v>
      </c>
      <c r="C345">
        <f t="shared" si="5"/>
        <v>8</v>
      </c>
      <c r="D345" t="s">
        <v>45</v>
      </c>
      <c r="E345" t="s">
        <v>29</v>
      </c>
      <c r="F345" t="s">
        <v>16</v>
      </c>
      <c r="G345">
        <v>5.13</v>
      </c>
      <c r="H345" t="s">
        <v>17</v>
      </c>
      <c r="I345" t="s">
        <v>25</v>
      </c>
      <c r="J345" t="s">
        <v>33</v>
      </c>
      <c r="K345" t="s">
        <v>20</v>
      </c>
      <c r="L345">
        <v>8</v>
      </c>
      <c r="M345" t="s">
        <v>27</v>
      </c>
      <c r="N345">
        <v>4</v>
      </c>
    </row>
    <row r="346" spans="1:14" x14ac:dyDescent="0.2">
      <c r="A346" s="1">
        <v>45642.521527777775</v>
      </c>
      <c r="B346" s="1" t="str">
        <f>TEXT(Coffee_Sales_Dataset[[#This Row],[Date]],"ddd")</f>
        <v>Mon</v>
      </c>
      <c r="C346">
        <f t="shared" si="5"/>
        <v>12</v>
      </c>
      <c r="D346" t="s">
        <v>22</v>
      </c>
      <c r="E346" t="s">
        <v>29</v>
      </c>
      <c r="F346" t="s">
        <v>16</v>
      </c>
      <c r="G346">
        <v>4.3899999999999997</v>
      </c>
      <c r="H346" t="s">
        <v>17</v>
      </c>
      <c r="I346" t="s">
        <v>18</v>
      </c>
      <c r="J346" t="s">
        <v>47</v>
      </c>
      <c r="K346" t="s">
        <v>42</v>
      </c>
      <c r="L346">
        <v>3</v>
      </c>
      <c r="M346" t="s">
        <v>38</v>
      </c>
      <c r="N346">
        <v>5</v>
      </c>
    </row>
    <row r="347" spans="1:14" x14ac:dyDescent="0.2">
      <c r="A347" s="1">
        <v>45655.729166666664</v>
      </c>
      <c r="B347" s="1" t="str">
        <f>TEXT(Coffee_Sales_Dataset[[#This Row],[Date]],"ddd")</f>
        <v>Sun</v>
      </c>
      <c r="C347">
        <f t="shared" si="5"/>
        <v>17</v>
      </c>
      <c r="D347" t="s">
        <v>45</v>
      </c>
      <c r="E347" t="s">
        <v>23</v>
      </c>
      <c r="F347" t="s">
        <v>37</v>
      </c>
      <c r="G347">
        <v>3.95</v>
      </c>
      <c r="H347" t="s">
        <v>17</v>
      </c>
      <c r="I347" t="s">
        <v>25</v>
      </c>
      <c r="J347" t="s">
        <v>19</v>
      </c>
      <c r="K347" t="s">
        <v>42</v>
      </c>
      <c r="L347">
        <v>7</v>
      </c>
      <c r="M347" t="s">
        <v>27</v>
      </c>
      <c r="N347">
        <v>2</v>
      </c>
    </row>
    <row r="348" spans="1:14" x14ac:dyDescent="0.2">
      <c r="A348" s="1">
        <v>45656.643750000003</v>
      </c>
      <c r="B348" s="1" t="str">
        <f>TEXT(Coffee_Sales_Dataset[[#This Row],[Date]],"ddd")</f>
        <v>Mon</v>
      </c>
      <c r="C348">
        <f t="shared" si="5"/>
        <v>15</v>
      </c>
      <c r="D348" t="s">
        <v>45</v>
      </c>
      <c r="E348" t="s">
        <v>15</v>
      </c>
      <c r="F348" t="s">
        <v>16</v>
      </c>
      <c r="G348">
        <v>6.9</v>
      </c>
      <c r="H348" t="s">
        <v>32</v>
      </c>
      <c r="I348" t="s">
        <v>25</v>
      </c>
      <c r="J348" t="s">
        <v>47</v>
      </c>
      <c r="K348" t="s">
        <v>42</v>
      </c>
      <c r="L348">
        <v>7</v>
      </c>
      <c r="M348" t="s">
        <v>27</v>
      </c>
      <c r="N348">
        <v>5</v>
      </c>
    </row>
    <row r="349" spans="1:14" x14ac:dyDescent="0.2">
      <c r="A349" s="1">
        <v>45641.479166666664</v>
      </c>
      <c r="B349" s="1" t="str">
        <f>TEXT(Coffee_Sales_Dataset[[#This Row],[Date]],"ddd")</f>
        <v>Sun</v>
      </c>
      <c r="C349">
        <f t="shared" si="5"/>
        <v>11</v>
      </c>
      <c r="D349" t="s">
        <v>28</v>
      </c>
      <c r="E349" t="s">
        <v>15</v>
      </c>
      <c r="F349" t="s">
        <v>16</v>
      </c>
      <c r="G349">
        <v>5.27</v>
      </c>
      <c r="H349" t="s">
        <v>17</v>
      </c>
      <c r="I349" t="s">
        <v>25</v>
      </c>
      <c r="J349" t="s">
        <v>33</v>
      </c>
      <c r="K349" t="s">
        <v>20</v>
      </c>
      <c r="L349">
        <v>4</v>
      </c>
      <c r="M349" t="s">
        <v>35</v>
      </c>
      <c r="N349">
        <v>2</v>
      </c>
    </row>
    <row r="350" spans="1:14" x14ac:dyDescent="0.2">
      <c r="A350" s="1">
        <v>45653.388194444444</v>
      </c>
      <c r="B350" s="1" t="str">
        <f>TEXT(Coffee_Sales_Dataset[[#This Row],[Date]],"ddd")</f>
        <v>Fri</v>
      </c>
      <c r="C350">
        <f t="shared" si="5"/>
        <v>9</v>
      </c>
      <c r="D350" t="s">
        <v>45</v>
      </c>
      <c r="E350" t="s">
        <v>48</v>
      </c>
      <c r="F350" t="s">
        <v>24</v>
      </c>
      <c r="G350">
        <v>5.94</v>
      </c>
      <c r="H350" t="s">
        <v>30</v>
      </c>
      <c r="I350" t="s">
        <v>18</v>
      </c>
      <c r="J350" t="s">
        <v>47</v>
      </c>
      <c r="K350" t="s">
        <v>34</v>
      </c>
      <c r="L350">
        <v>6</v>
      </c>
      <c r="M350" t="s">
        <v>49</v>
      </c>
      <c r="N350">
        <v>4</v>
      </c>
    </row>
    <row r="351" spans="1:14" x14ac:dyDescent="0.2">
      <c r="A351" s="1">
        <v>45641.554861111108</v>
      </c>
      <c r="B351" s="1" t="str">
        <f>TEXT(Coffee_Sales_Dataset[[#This Row],[Date]],"ddd")</f>
        <v>Sun</v>
      </c>
      <c r="C351">
        <f t="shared" si="5"/>
        <v>13</v>
      </c>
      <c r="D351" t="s">
        <v>45</v>
      </c>
      <c r="E351" t="s">
        <v>40</v>
      </c>
      <c r="F351" t="s">
        <v>37</v>
      </c>
      <c r="G351">
        <v>6.43</v>
      </c>
      <c r="H351" t="s">
        <v>30</v>
      </c>
      <c r="I351" t="s">
        <v>18</v>
      </c>
      <c r="J351" t="s">
        <v>31</v>
      </c>
      <c r="K351" t="s">
        <v>34</v>
      </c>
      <c r="L351">
        <v>10</v>
      </c>
      <c r="M351" t="s">
        <v>21</v>
      </c>
      <c r="N351">
        <v>1</v>
      </c>
    </row>
    <row r="352" spans="1:14" x14ac:dyDescent="0.2">
      <c r="A352" s="1">
        <v>45643.620833333334</v>
      </c>
      <c r="B352" s="1" t="str">
        <f>TEXT(Coffee_Sales_Dataset[[#This Row],[Date]],"ddd")</f>
        <v>Tue</v>
      </c>
      <c r="C352">
        <f t="shared" si="5"/>
        <v>14</v>
      </c>
      <c r="D352" t="s">
        <v>22</v>
      </c>
      <c r="E352" t="s">
        <v>46</v>
      </c>
      <c r="F352" t="s">
        <v>16</v>
      </c>
      <c r="G352">
        <v>4.43</v>
      </c>
      <c r="H352" t="s">
        <v>32</v>
      </c>
      <c r="I352" t="s">
        <v>25</v>
      </c>
      <c r="J352" t="s">
        <v>33</v>
      </c>
      <c r="K352" t="s">
        <v>20</v>
      </c>
      <c r="L352">
        <v>8</v>
      </c>
      <c r="M352" t="s">
        <v>49</v>
      </c>
      <c r="N352">
        <v>2</v>
      </c>
    </row>
    <row r="353" spans="1:14" x14ac:dyDescent="0.2">
      <c r="A353" s="1">
        <v>45652.498611111114</v>
      </c>
      <c r="B353" s="1" t="str">
        <f>TEXT(Coffee_Sales_Dataset[[#This Row],[Date]],"ddd")</f>
        <v>Thu</v>
      </c>
      <c r="C353">
        <f t="shared" si="5"/>
        <v>11</v>
      </c>
      <c r="D353" t="s">
        <v>14</v>
      </c>
      <c r="E353" t="s">
        <v>46</v>
      </c>
      <c r="F353" t="s">
        <v>16</v>
      </c>
      <c r="G353">
        <v>6.86</v>
      </c>
      <c r="H353" t="s">
        <v>30</v>
      </c>
      <c r="I353" t="s">
        <v>18</v>
      </c>
      <c r="J353" t="s">
        <v>33</v>
      </c>
      <c r="K353" t="s">
        <v>42</v>
      </c>
      <c r="L353">
        <v>6</v>
      </c>
      <c r="M353" t="s">
        <v>21</v>
      </c>
      <c r="N353">
        <v>3</v>
      </c>
    </row>
    <row r="354" spans="1:14" x14ac:dyDescent="0.2">
      <c r="A354" s="1">
        <v>45655.609027777777</v>
      </c>
      <c r="B354" s="1" t="str">
        <f>TEXT(Coffee_Sales_Dataset[[#This Row],[Date]],"ddd")</f>
        <v>Sun</v>
      </c>
      <c r="C354">
        <f t="shared" si="5"/>
        <v>14</v>
      </c>
      <c r="D354" t="s">
        <v>14</v>
      </c>
      <c r="E354" t="s">
        <v>36</v>
      </c>
      <c r="F354" t="s">
        <v>24</v>
      </c>
      <c r="G354">
        <v>3.76</v>
      </c>
      <c r="H354" t="s">
        <v>30</v>
      </c>
      <c r="I354" t="s">
        <v>18</v>
      </c>
      <c r="J354" t="s">
        <v>33</v>
      </c>
      <c r="K354" t="s">
        <v>42</v>
      </c>
      <c r="L354">
        <v>8</v>
      </c>
      <c r="M354" t="s">
        <v>35</v>
      </c>
      <c r="N354">
        <v>4</v>
      </c>
    </row>
    <row r="355" spans="1:14" x14ac:dyDescent="0.2">
      <c r="A355" s="1">
        <v>45650.554166666669</v>
      </c>
      <c r="B355" s="1" t="str">
        <f>TEXT(Coffee_Sales_Dataset[[#This Row],[Date]],"ddd")</f>
        <v>Tue</v>
      </c>
      <c r="C355">
        <f t="shared" si="5"/>
        <v>13</v>
      </c>
      <c r="D355" t="s">
        <v>28</v>
      </c>
      <c r="E355" t="s">
        <v>15</v>
      </c>
      <c r="F355" t="s">
        <v>24</v>
      </c>
      <c r="G355">
        <v>6.71</v>
      </c>
      <c r="H355" t="s">
        <v>32</v>
      </c>
      <c r="I355" t="s">
        <v>18</v>
      </c>
      <c r="J355" t="s">
        <v>47</v>
      </c>
      <c r="K355" t="s">
        <v>42</v>
      </c>
      <c r="L355">
        <v>10</v>
      </c>
      <c r="M355" t="s">
        <v>49</v>
      </c>
      <c r="N355">
        <v>5</v>
      </c>
    </row>
    <row r="356" spans="1:14" x14ac:dyDescent="0.2">
      <c r="A356" s="1">
        <v>45649.429861111108</v>
      </c>
      <c r="B356" s="1" t="str">
        <f>TEXT(Coffee_Sales_Dataset[[#This Row],[Date]],"ddd")</f>
        <v>Mon</v>
      </c>
      <c r="C356">
        <f t="shared" si="5"/>
        <v>10</v>
      </c>
      <c r="D356" t="s">
        <v>14</v>
      </c>
      <c r="E356" t="s">
        <v>36</v>
      </c>
      <c r="F356" t="s">
        <v>16</v>
      </c>
      <c r="G356">
        <v>6.2</v>
      </c>
      <c r="H356" t="s">
        <v>32</v>
      </c>
      <c r="I356" t="s">
        <v>18</v>
      </c>
      <c r="J356" t="s">
        <v>31</v>
      </c>
      <c r="K356" t="s">
        <v>42</v>
      </c>
      <c r="L356">
        <v>6</v>
      </c>
      <c r="M356" t="s">
        <v>35</v>
      </c>
      <c r="N356">
        <v>5</v>
      </c>
    </row>
    <row r="357" spans="1:14" x14ac:dyDescent="0.2">
      <c r="A357" s="1">
        <v>45642.638194444444</v>
      </c>
      <c r="B357" s="1" t="str">
        <f>TEXT(Coffee_Sales_Dataset[[#This Row],[Date]],"ddd")</f>
        <v>Mon</v>
      </c>
      <c r="C357">
        <f t="shared" si="5"/>
        <v>15</v>
      </c>
      <c r="D357" t="s">
        <v>28</v>
      </c>
      <c r="E357" t="s">
        <v>48</v>
      </c>
      <c r="F357" t="s">
        <v>24</v>
      </c>
      <c r="G357">
        <v>5.64</v>
      </c>
      <c r="H357" t="s">
        <v>32</v>
      </c>
      <c r="I357" t="s">
        <v>25</v>
      </c>
      <c r="J357" t="s">
        <v>26</v>
      </c>
      <c r="K357" t="s">
        <v>42</v>
      </c>
      <c r="L357">
        <v>7</v>
      </c>
      <c r="M357" t="s">
        <v>49</v>
      </c>
      <c r="N357">
        <v>5</v>
      </c>
    </row>
    <row r="358" spans="1:14" x14ac:dyDescent="0.2">
      <c r="A358" s="1">
        <v>45651.67291666667</v>
      </c>
      <c r="B358" s="1" t="str">
        <f>TEXT(Coffee_Sales_Dataset[[#This Row],[Date]],"ddd")</f>
        <v>Wed</v>
      </c>
      <c r="C358">
        <f t="shared" si="5"/>
        <v>16</v>
      </c>
      <c r="D358" t="s">
        <v>28</v>
      </c>
      <c r="E358" t="s">
        <v>46</v>
      </c>
      <c r="F358" t="s">
        <v>24</v>
      </c>
      <c r="G358">
        <v>3.57</v>
      </c>
      <c r="H358" t="s">
        <v>30</v>
      </c>
      <c r="I358" t="s">
        <v>25</v>
      </c>
      <c r="J358" t="s">
        <v>44</v>
      </c>
      <c r="K358" t="s">
        <v>20</v>
      </c>
      <c r="L358">
        <v>3</v>
      </c>
      <c r="M358" t="s">
        <v>49</v>
      </c>
      <c r="N358">
        <v>2</v>
      </c>
    </row>
    <row r="359" spans="1:14" x14ac:dyDescent="0.2">
      <c r="A359" s="1">
        <v>45641.552083333336</v>
      </c>
      <c r="B359" s="1" t="str">
        <f>TEXT(Coffee_Sales_Dataset[[#This Row],[Date]],"ddd")</f>
        <v>Sun</v>
      </c>
      <c r="C359">
        <f t="shared" si="5"/>
        <v>13</v>
      </c>
      <c r="D359" t="s">
        <v>14</v>
      </c>
      <c r="E359" t="s">
        <v>48</v>
      </c>
      <c r="F359" t="s">
        <v>24</v>
      </c>
      <c r="G359">
        <v>6.87</v>
      </c>
      <c r="H359" t="s">
        <v>32</v>
      </c>
      <c r="I359" t="s">
        <v>18</v>
      </c>
      <c r="J359" t="s">
        <v>26</v>
      </c>
      <c r="K359" t="s">
        <v>20</v>
      </c>
      <c r="L359">
        <v>6</v>
      </c>
      <c r="M359" t="s">
        <v>38</v>
      </c>
      <c r="N359">
        <v>5</v>
      </c>
    </row>
    <row r="360" spans="1:14" x14ac:dyDescent="0.2">
      <c r="A360" s="1">
        <v>45647.57708333333</v>
      </c>
      <c r="B360" s="1" t="str">
        <f>TEXT(Coffee_Sales_Dataset[[#This Row],[Date]],"ddd")</f>
        <v>Sat</v>
      </c>
      <c r="C360">
        <f t="shared" si="5"/>
        <v>13</v>
      </c>
      <c r="D360" t="s">
        <v>43</v>
      </c>
      <c r="E360" t="s">
        <v>29</v>
      </c>
      <c r="F360" t="s">
        <v>37</v>
      </c>
      <c r="G360">
        <v>6.07</v>
      </c>
      <c r="H360" t="s">
        <v>17</v>
      </c>
      <c r="I360" t="s">
        <v>25</v>
      </c>
      <c r="J360" t="s">
        <v>44</v>
      </c>
      <c r="K360" t="s">
        <v>20</v>
      </c>
      <c r="L360">
        <v>5</v>
      </c>
      <c r="M360" t="s">
        <v>49</v>
      </c>
      <c r="N360">
        <v>3</v>
      </c>
    </row>
    <row r="361" spans="1:14" x14ac:dyDescent="0.2">
      <c r="A361" s="1">
        <v>45642.749305555553</v>
      </c>
      <c r="B361" s="1" t="str">
        <f>TEXT(Coffee_Sales_Dataset[[#This Row],[Date]],"ddd")</f>
        <v>Mon</v>
      </c>
      <c r="C361">
        <f t="shared" si="5"/>
        <v>17</v>
      </c>
      <c r="D361" t="s">
        <v>14</v>
      </c>
      <c r="E361" t="s">
        <v>40</v>
      </c>
      <c r="F361" t="s">
        <v>16</v>
      </c>
      <c r="G361">
        <v>4.5</v>
      </c>
      <c r="H361" t="s">
        <v>17</v>
      </c>
      <c r="I361" t="s">
        <v>25</v>
      </c>
      <c r="J361" t="s">
        <v>19</v>
      </c>
      <c r="K361" t="s">
        <v>20</v>
      </c>
      <c r="L361">
        <v>9</v>
      </c>
      <c r="M361" t="s">
        <v>21</v>
      </c>
      <c r="N361">
        <v>3</v>
      </c>
    </row>
    <row r="362" spans="1:14" x14ac:dyDescent="0.2">
      <c r="A362" s="1">
        <v>45649.561805555553</v>
      </c>
      <c r="B362" s="1" t="str">
        <f>TEXT(Coffee_Sales_Dataset[[#This Row],[Date]],"ddd")</f>
        <v>Mon</v>
      </c>
      <c r="C362">
        <f t="shared" si="5"/>
        <v>13</v>
      </c>
      <c r="D362" t="s">
        <v>45</v>
      </c>
      <c r="E362" t="s">
        <v>48</v>
      </c>
      <c r="F362" t="s">
        <v>24</v>
      </c>
      <c r="G362">
        <v>4.68</v>
      </c>
      <c r="H362" t="s">
        <v>17</v>
      </c>
      <c r="I362" t="s">
        <v>18</v>
      </c>
      <c r="J362" t="s">
        <v>31</v>
      </c>
      <c r="K362" t="s">
        <v>20</v>
      </c>
      <c r="L362">
        <v>2</v>
      </c>
      <c r="M362" t="s">
        <v>35</v>
      </c>
      <c r="N362">
        <v>4</v>
      </c>
    </row>
    <row r="363" spans="1:14" x14ac:dyDescent="0.2">
      <c r="A363" s="1">
        <v>45642.443749999999</v>
      </c>
      <c r="B363" s="1" t="str">
        <f>TEXT(Coffee_Sales_Dataset[[#This Row],[Date]],"ddd")</f>
        <v>Mon</v>
      </c>
      <c r="C363">
        <f t="shared" si="5"/>
        <v>10</v>
      </c>
      <c r="D363" t="s">
        <v>45</v>
      </c>
      <c r="E363" t="s">
        <v>23</v>
      </c>
      <c r="F363" t="s">
        <v>16</v>
      </c>
      <c r="G363">
        <v>5.32</v>
      </c>
      <c r="H363" t="s">
        <v>17</v>
      </c>
      <c r="I363" t="s">
        <v>25</v>
      </c>
      <c r="J363" t="s">
        <v>33</v>
      </c>
      <c r="K363" t="s">
        <v>20</v>
      </c>
      <c r="L363">
        <v>6</v>
      </c>
      <c r="M363" t="s">
        <v>41</v>
      </c>
      <c r="N363">
        <v>4</v>
      </c>
    </row>
    <row r="364" spans="1:14" x14ac:dyDescent="0.2">
      <c r="A364" s="1">
        <v>45643.353472222225</v>
      </c>
      <c r="B364" s="1" t="str">
        <f>TEXT(Coffee_Sales_Dataset[[#This Row],[Date]],"ddd")</f>
        <v>Tue</v>
      </c>
      <c r="C364">
        <f t="shared" si="5"/>
        <v>8</v>
      </c>
      <c r="D364" t="s">
        <v>43</v>
      </c>
      <c r="E364" t="s">
        <v>48</v>
      </c>
      <c r="F364" t="s">
        <v>16</v>
      </c>
      <c r="G364">
        <v>3.34</v>
      </c>
      <c r="H364" t="s">
        <v>17</v>
      </c>
      <c r="I364" t="s">
        <v>25</v>
      </c>
      <c r="J364" t="s">
        <v>26</v>
      </c>
      <c r="K364" t="s">
        <v>20</v>
      </c>
      <c r="L364">
        <v>3</v>
      </c>
      <c r="M364" t="s">
        <v>35</v>
      </c>
      <c r="N364">
        <v>3</v>
      </c>
    </row>
    <row r="365" spans="1:14" x14ac:dyDescent="0.2">
      <c r="A365" s="1">
        <v>45650.579861111109</v>
      </c>
      <c r="B365" s="1" t="str">
        <f>TEXT(Coffee_Sales_Dataset[[#This Row],[Date]],"ddd")</f>
        <v>Tue</v>
      </c>
      <c r="C365">
        <f t="shared" si="5"/>
        <v>13</v>
      </c>
      <c r="D365" t="s">
        <v>28</v>
      </c>
      <c r="E365" t="s">
        <v>15</v>
      </c>
      <c r="F365" t="s">
        <v>37</v>
      </c>
      <c r="G365">
        <v>5.34</v>
      </c>
      <c r="H365" t="s">
        <v>30</v>
      </c>
      <c r="I365" t="s">
        <v>25</v>
      </c>
      <c r="J365" t="s">
        <v>47</v>
      </c>
      <c r="K365" t="s">
        <v>42</v>
      </c>
      <c r="L365">
        <v>10</v>
      </c>
      <c r="M365" t="s">
        <v>38</v>
      </c>
      <c r="N365">
        <v>5</v>
      </c>
    </row>
    <row r="366" spans="1:14" x14ac:dyDescent="0.2">
      <c r="A366" s="1">
        <v>45652.630555555559</v>
      </c>
      <c r="B366" s="1" t="str">
        <f>TEXT(Coffee_Sales_Dataset[[#This Row],[Date]],"ddd")</f>
        <v>Thu</v>
      </c>
      <c r="C366">
        <f t="shared" si="5"/>
        <v>15</v>
      </c>
      <c r="D366" t="s">
        <v>22</v>
      </c>
      <c r="E366" t="s">
        <v>46</v>
      </c>
      <c r="F366" t="s">
        <v>37</v>
      </c>
      <c r="G366">
        <v>6.41</v>
      </c>
      <c r="H366" t="s">
        <v>17</v>
      </c>
      <c r="I366" t="s">
        <v>18</v>
      </c>
      <c r="J366" t="s">
        <v>47</v>
      </c>
      <c r="K366" t="s">
        <v>42</v>
      </c>
      <c r="L366">
        <v>9</v>
      </c>
      <c r="M366" t="s">
        <v>39</v>
      </c>
      <c r="N366">
        <v>2</v>
      </c>
    </row>
    <row r="367" spans="1:14" x14ac:dyDescent="0.2">
      <c r="A367" s="1">
        <v>45642.339583333334</v>
      </c>
      <c r="B367" s="1" t="str">
        <f>TEXT(Coffee_Sales_Dataset[[#This Row],[Date]],"ddd")</f>
        <v>Mon</v>
      </c>
      <c r="C367">
        <f t="shared" si="5"/>
        <v>8</v>
      </c>
      <c r="D367" t="s">
        <v>43</v>
      </c>
      <c r="E367" t="s">
        <v>15</v>
      </c>
      <c r="F367" t="s">
        <v>37</v>
      </c>
      <c r="G367">
        <v>3.39</v>
      </c>
      <c r="H367" t="s">
        <v>32</v>
      </c>
      <c r="I367" t="s">
        <v>25</v>
      </c>
      <c r="J367" t="s">
        <v>44</v>
      </c>
      <c r="K367" t="s">
        <v>42</v>
      </c>
      <c r="L367">
        <v>10</v>
      </c>
      <c r="M367" t="s">
        <v>27</v>
      </c>
      <c r="N367">
        <v>4</v>
      </c>
    </row>
    <row r="368" spans="1:14" x14ac:dyDescent="0.2">
      <c r="A368" s="1">
        <v>45641.388194444444</v>
      </c>
      <c r="B368" s="1" t="str">
        <f>TEXT(Coffee_Sales_Dataset[[#This Row],[Date]],"ddd")</f>
        <v>Sun</v>
      </c>
      <c r="C368">
        <f t="shared" si="5"/>
        <v>9</v>
      </c>
      <c r="D368" t="s">
        <v>14</v>
      </c>
      <c r="E368" t="s">
        <v>48</v>
      </c>
      <c r="F368" t="s">
        <v>16</v>
      </c>
      <c r="G368">
        <v>6.28</v>
      </c>
      <c r="H368" t="s">
        <v>30</v>
      </c>
      <c r="I368" t="s">
        <v>18</v>
      </c>
      <c r="J368" t="s">
        <v>33</v>
      </c>
      <c r="K368" t="s">
        <v>20</v>
      </c>
      <c r="L368">
        <v>9</v>
      </c>
      <c r="M368" t="s">
        <v>35</v>
      </c>
      <c r="N368">
        <v>5</v>
      </c>
    </row>
    <row r="369" spans="1:14" x14ac:dyDescent="0.2">
      <c r="A369" s="1">
        <v>45642.444444444445</v>
      </c>
      <c r="B369" s="1" t="str">
        <f>TEXT(Coffee_Sales_Dataset[[#This Row],[Date]],"ddd")</f>
        <v>Mon</v>
      </c>
      <c r="C369">
        <f t="shared" si="5"/>
        <v>10</v>
      </c>
      <c r="D369" t="s">
        <v>28</v>
      </c>
      <c r="E369" t="s">
        <v>29</v>
      </c>
      <c r="F369" t="s">
        <v>16</v>
      </c>
      <c r="G369">
        <v>6.27</v>
      </c>
      <c r="H369" t="s">
        <v>30</v>
      </c>
      <c r="I369" t="s">
        <v>25</v>
      </c>
      <c r="J369" t="s">
        <v>19</v>
      </c>
      <c r="K369" t="s">
        <v>20</v>
      </c>
      <c r="L369">
        <v>10</v>
      </c>
      <c r="M369" t="s">
        <v>38</v>
      </c>
      <c r="N369">
        <v>4</v>
      </c>
    </row>
    <row r="370" spans="1:14" x14ac:dyDescent="0.2">
      <c r="A370" s="1">
        <v>45648.529166666667</v>
      </c>
      <c r="B370" s="1" t="str">
        <f>TEXT(Coffee_Sales_Dataset[[#This Row],[Date]],"ddd")</f>
        <v>Sun</v>
      </c>
      <c r="C370">
        <f t="shared" si="5"/>
        <v>12</v>
      </c>
      <c r="D370" t="s">
        <v>28</v>
      </c>
      <c r="E370" t="s">
        <v>40</v>
      </c>
      <c r="F370" t="s">
        <v>24</v>
      </c>
      <c r="G370">
        <v>4.47</v>
      </c>
      <c r="H370" t="s">
        <v>17</v>
      </c>
      <c r="I370" t="s">
        <v>18</v>
      </c>
      <c r="J370" t="s">
        <v>44</v>
      </c>
      <c r="K370" t="s">
        <v>20</v>
      </c>
      <c r="L370">
        <v>3</v>
      </c>
      <c r="M370" t="s">
        <v>27</v>
      </c>
      <c r="N370">
        <v>4</v>
      </c>
    </row>
    <row r="371" spans="1:14" x14ac:dyDescent="0.2">
      <c r="A371" s="1">
        <v>45654.417361111111</v>
      </c>
      <c r="B371" s="1" t="str">
        <f>TEXT(Coffee_Sales_Dataset[[#This Row],[Date]],"ddd")</f>
        <v>Sat</v>
      </c>
      <c r="C371">
        <f t="shared" si="5"/>
        <v>10</v>
      </c>
      <c r="D371" t="s">
        <v>45</v>
      </c>
      <c r="E371" t="s">
        <v>48</v>
      </c>
      <c r="F371" t="s">
        <v>16</v>
      </c>
      <c r="G371">
        <v>5.26</v>
      </c>
      <c r="H371" t="s">
        <v>32</v>
      </c>
      <c r="I371" t="s">
        <v>18</v>
      </c>
      <c r="J371" t="s">
        <v>31</v>
      </c>
      <c r="K371" t="s">
        <v>20</v>
      </c>
      <c r="L371">
        <v>9</v>
      </c>
      <c r="M371" t="s">
        <v>41</v>
      </c>
      <c r="N371">
        <v>3</v>
      </c>
    </row>
    <row r="372" spans="1:14" x14ac:dyDescent="0.2">
      <c r="A372" s="1">
        <v>45656.663888888892</v>
      </c>
      <c r="B372" s="1" t="str">
        <f>TEXT(Coffee_Sales_Dataset[[#This Row],[Date]],"ddd")</f>
        <v>Mon</v>
      </c>
      <c r="C372">
        <f t="shared" si="5"/>
        <v>15</v>
      </c>
      <c r="D372" t="s">
        <v>14</v>
      </c>
      <c r="E372" t="s">
        <v>36</v>
      </c>
      <c r="F372" t="s">
        <v>16</v>
      </c>
      <c r="G372">
        <v>6.93</v>
      </c>
      <c r="H372" t="s">
        <v>17</v>
      </c>
      <c r="I372" t="s">
        <v>25</v>
      </c>
      <c r="J372" t="s">
        <v>26</v>
      </c>
      <c r="K372" t="s">
        <v>20</v>
      </c>
      <c r="L372">
        <v>10</v>
      </c>
      <c r="M372" t="s">
        <v>27</v>
      </c>
      <c r="N372">
        <v>5</v>
      </c>
    </row>
    <row r="373" spans="1:14" x14ac:dyDescent="0.2">
      <c r="A373" s="1">
        <v>45642.431944444441</v>
      </c>
      <c r="B373" s="1" t="str">
        <f>TEXT(Coffee_Sales_Dataset[[#This Row],[Date]],"ddd")</f>
        <v>Mon</v>
      </c>
      <c r="C373">
        <f t="shared" si="5"/>
        <v>10</v>
      </c>
      <c r="D373" t="s">
        <v>43</v>
      </c>
      <c r="E373" t="s">
        <v>36</v>
      </c>
      <c r="F373" t="s">
        <v>24</v>
      </c>
      <c r="G373">
        <v>5.86</v>
      </c>
      <c r="H373" t="s">
        <v>32</v>
      </c>
      <c r="I373" t="s">
        <v>18</v>
      </c>
      <c r="J373" t="s">
        <v>47</v>
      </c>
      <c r="K373" t="s">
        <v>34</v>
      </c>
      <c r="L373">
        <v>8</v>
      </c>
      <c r="M373" t="s">
        <v>41</v>
      </c>
      <c r="N373">
        <v>4</v>
      </c>
    </row>
    <row r="374" spans="1:14" x14ac:dyDescent="0.2">
      <c r="A374" s="1">
        <v>45647.651388888888</v>
      </c>
      <c r="B374" s="1" t="str">
        <f>TEXT(Coffee_Sales_Dataset[[#This Row],[Date]],"ddd")</f>
        <v>Sat</v>
      </c>
      <c r="C374">
        <f t="shared" si="5"/>
        <v>15</v>
      </c>
      <c r="D374" t="s">
        <v>22</v>
      </c>
      <c r="E374" t="s">
        <v>40</v>
      </c>
      <c r="F374" t="s">
        <v>37</v>
      </c>
      <c r="G374">
        <v>6.71</v>
      </c>
      <c r="H374" t="s">
        <v>30</v>
      </c>
      <c r="I374" t="s">
        <v>18</v>
      </c>
      <c r="J374" t="s">
        <v>19</v>
      </c>
      <c r="K374" t="s">
        <v>20</v>
      </c>
      <c r="L374">
        <v>7</v>
      </c>
      <c r="M374" t="s">
        <v>39</v>
      </c>
      <c r="N374">
        <v>5</v>
      </c>
    </row>
    <row r="375" spans="1:14" x14ac:dyDescent="0.2">
      <c r="A375" s="1">
        <v>45646.745138888888</v>
      </c>
      <c r="B375" s="1" t="str">
        <f>TEXT(Coffee_Sales_Dataset[[#This Row],[Date]],"ddd")</f>
        <v>Fri</v>
      </c>
      <c r="C375">
        <f t="shared" si="5"/>
        <v>17</v>
      </c>
      <c r="D375" t="s">
        <v>14</v>
      </c>
      <c r="E375" t="s">
        <v>15</v>
      </c>
      <c r="F375" t="s">
        <v>16</v>
      </c>
      <c r="G375">
        <v>3.12</v>
      </c>
      <c r="H375" t="s">
        <v>30</v>
      </c>
      <c r="I375" t="s">
        <v>25</v>
      </c>
      <c r="J375" t="s">
        <v>19</v>
      </c>
      <c r="K375" t="s">
        <v>42</v>
      </c>
      <c r="L375">
        <v>3</v>
      </c>
      <c r="M375" t="s">
        <v>27</v>
      </c>
      <c r="N375">
        <v>4</v>
      </c>
    </row>
    <row r="376" spans="1:14" x14ac:dyDescent="0.2">
      <c r="A376" s="1">
        <v>45646.492361111108</v>
      </c>
      <c r="B376" s="1" t="str">
        <f>TEXT(Coffee_Sales_Dataset[[#This Row],[Date]],"ddd")</f>
        <v>Fri</v>
      </c>
      <c r="C376">
        <f t="shared" si="5"/>
        <v>11</v>
      </c>
      <c r="D376" t="s">
        <v>22</v>
      </c>
      <c r="E376" t="s">
        <v>15</v>
      </c>
      <c r="F376" t="s">
        <v>16</v>
      </c>
      <c r="G376">
        <v>5.91</v>
      </c>
      <c r="H376" t="s">
        <v>17</v>
      </c>
      <c r="I376" t="s">
        <v>18</v>
      </c>
      <c r="J376" t="s">
        <v>31</v>
      </c>
      <c r="K376" t="s">
        <v>42</v>
      </c>
      <c r="L376">
        <v>6</v>
      </c>
      <c r="M376" t="s">
        <v>41</v>
      </c>
      <c r="N376">
        <v>1</v>
      </c>
    </row>
    <row r="377" spans="1:14" x14ac:dyDescent="0.2">
      <c r="A377" s="1">
        <v>45654.394444444442</v>
      </c>
      <c r="B377" s="1" t="str">
        <f>TEXT(Coffee_Sales_Dataset[[#This Row],[Date]],"ddd")</f>
        <v>Sat</v>
      </c>
      <c r="C377">
        <f t="shared" si="5"/>
        <v>9</v>
      </c>
      <c r="D377" t="s">
        <v>45</v>
      </c>
      <c r="E377" t="s">
        <v>40</v>
      </c>
      <c r="F377" t="s">
        <v>37</v>
      </c>
      <c r="G377">
        <v>6.36</v>
      </c>
      <c r="H377" t="s">
        <v>32</v>
      </c>
      <c r="I377" t="s">
        <v>18</v>
      </c>
      <c r="J377" t="s">
        <v>31</v>
      </c>
      <c r="K377" t="s">
        <v>20</v>
      </c>
      <c r="L377">
        <v>9</v>
      </c>
      <c r="M377" t="s">
        <v>27</v>
      </c>
      <c r="N377">
        <v>2</v>
      </c>
    </row>
    <row r="378" spans="1:14" x14ac:dyDescent="0.2">
      <c r="A378" s="1">
        <v>45656.732638888891</v>
      </c>
      <c r="B378" s="1" t="str">
        <f>TEXT(Coffee_Sales_Dataset[[#This Row],[Date]],"ddd")</f>
        <v>Mon</v>
      </c>
      <c r="C378">
        <f t="shared" si="5"/>
        <v>17</v>
      </c>
      <c r="D378" t="s">
        <v>22</v>
      </c>
      <c r="E378" t="s">
        <v>29</v>
      </c>
      <c r="F378" t="s">
        <v>24</v>
      </c>
      <c r="G378">
        <v>4.96</v>
      </c>
      <c r="H378" t="s">
        <v>30</v>
      </c>
      <c r="I378" t="s">
        <v>18</v>
      </c>
      <c r="J378" t="s">
        <v>19</v>
      </c>
      <c r="K378" t="s">
        <v>42</v>
      </c>
      <c r="L378">
        <v>4</v>
      </c>
      <c r="M378" t="s">
        <v>27</v>
      </c>
      <c r="N378">
        <v>5</v>
      </c>
    </row>
    <row r="379" spans="1:14" x14ac:dyDescent="0.2">
      <c r="A379" s="1">
        <v>45653.461805555555</v>
      </c>
      <c r="B379" s="1" t="str">
        <f>TEXT(Coffee_Sales_Dataset[[#This Row],[Date]],"ddd")</f>
        <v>Fri</v>
      </c>
      <c r="C379">
        <f t="shared" si="5"/>
        <v>11</v>
      </c>
      <c r="D379" t="s">
        <v>43</v>
      </c>
      <c r="E379" t="s">
        <v>15</v>
      </c>
      <c r="F379" t="s">
        <v>37</v>
      </c>
      <c r="G379">
        <v>6.84</v>
      </c>
      <c r="H379" t="s">
        <v>32</v>
      </c>
      <c r="I379" t="s">
        <v>25</v>
      </c>
      <c r="J379" t="s">
        <v>31</v>
      </c>
      <c r="K379" t="s">
        <v>42</v>
      </c>
      <c r="L379">
        <v>2</v>
      </c>
      <c r="M379" t="s">
        <v>49</v>
      </c>
      <c r="N379">
        <v>4</v>
      </c>
    </row>
    <row r="380" spans="1:14" x14ac:dyDescent="0.2">
      <c r="A380" s="1">
        <v>45650.38958333333</v>
      </c>
      <c r="B380" s="1" t="str">
        <f>TEXT(Coffee_Sales_Dataset[[#This Row],[Date]],"ddd")</f>
        <v>Tue</v>
      </c>
      <c r="C380">
        <f t="shared" si="5"/>
        <v>9</v>
      </c>
      <c r="D380" t="s">
        <v>22</v>
      </c>
      <c r="E380" t="s">
        <v>46</v>
      </c>
      <c r="F380" t="s">
        <v>37</v>
      </c>
      <c r="G380">
        <v>6.83</v>
      </c>
      <c r="H380" t="s">
        <v>30</v>
      </c>
      <c r="I380" t="s">
        <v>18</v>
      </c>
      <c r="J380" t="s">
        <v>19</v>
      </c>
      <c r="K380" t="s">
        <v>42</v>
      </c>
      <c r="L380">
        <v>9</v>
      </c>
      <c r="M380" t="s">
        <v>39</v>
      </c>
      <c r="N380">
        <v>3</v>
      </c>
    </row>
    <row r="381" spans="1:14" x14ac:dyDescent="0.2">
      <c r="A381" s="1">
        <v>45646.70416666667</v>
      </c>
      <c r="B381" s="1" t="str">
        <f>TEXT(Coffee_Sales_Dataset[[#This Row],[Date]],"ddd")</f>
        <v>Fri</v>
      </c>
      <c r="C381">
        <f t="shared" si="5"/>
        <v>16</v>
      </c>
      <c r="D381" t="s">
        <v>22</v>
      </c>
      <c r="E381" t="s">
        <v>23</v>
      </c>
      <c r="F381" t="s">
        <v>16</v>
      </c>
      <c r="G381">
        <v>4.76</v>
      </c>
      <c r="H381" t="s">
        <v>30</v>
      </c>
      <c r="I381" t="s">
        <v>18</v>
      </c>
      <c r="J381" t="s">
        <v>31</v>
      </c>
      <c r="K381" t="s">
        <v>20</v>
      </c>
      <c r="L381">
        <v>3</v>
      </c>
      <c r="M381" t="s">
        <v>38</v>
      </c>
      <c r="N381">
        <v>5</v>
      </c>
    </row>
    <row r="382" spans="1:14" x14ac:dyDescent="0.2">
      <c r="A382" s="1">
        <v>45645.396527777775</v>
      </c>
      <c r="B382" s="1" t="str">
        <f>TEXT(Coffee_Sales_Dataset[[#This Row],[Date]],"ddd")</f>
        <v>Thu</v>
      </c>
      <c r="C382">
        <f t="shared" si="5"/>
        <v>9</v>
      </c>
      <c r="D382" t="s">
        <v>22</v>
      </c>
      <c r="E382" t="s">
        <v>15</v>
      </c>
      <c r="F382" t="s">
        <v>37</v>
      </c>
      <c r="G382">
        <v>5.16</v>
      </c>
      <c r="H382" t="s">
        <v>32</v>
      </c>
      <c r="I382" t="s">
        <v>25</v>
      </c>
      <c r="J382" t="s">
        <v>26</v>
      </c>
      <c r="K382" t="s">
        <v>34</v>
      </c>
      <c r="L382">
        <v>8</v>
      </c>
      <c r="M382" t="s">
        <v>21</v>
      </c>
      <c r="N382">
        <v>3</v>
      </c>
    </row>
    <row r="383" spans="1:14" x14ac:dyDescent="0.2">
      <c r="A383" s="1">
        <v>45642.429166666669</v>
      </c>
      <c r="B383" s="1" t="str">
        <f>TEXT(Coffee_Sales_Dataset[[#This Row],[Date]],"ddd")</f>
        <v>Mon</v>
      </c>
      <c r="C383">
        <f t="shared" si="5"/>
        <v>10</v>
      </c>
      <c r="D383" t="s">
        <v>28</v>
      </c>
      <c r="E383" t="s">
        <v>40</v>
      </c>
      <c r="F383" t="s">
        <v>37</v>
      </c>
      <c r="G383">
        <v>3.97</v>
      </c>
      <c r="H383" t="s">
        <v>30</v>
      </c>
      <c r="I383" t="s">
        <v>18</v>
      </c>
      <c r="J383" t="s">
        <v>44</v>
      </c>
      <c r="K383" t="s">
        <v>20</v>
      </c>
      <c r="L383">
        <v>2</v>
      </c>
      <c r="M383" t="s">
        <v>39</v>
      </c>
      <c r="N383">
        <v>1</v>
      </c>
    </row>
    <row r="384" spans="1:14" x14ac:dyDescent="0.2">
      <c r="A384" s="1">
        <v>45650.52847222222</v>
      </c>
      <c r="B384" s="1" t="str">
        <f>TEXT(Coffee_Sales_Dataset[[#This Row],[Date]],"ddd")</f>
        <v>Tue</v>
      </c>
      <c r="C384">
        <f t="shared" si="5"/>
        <v>12</v>
      </c>
      <c r="D384" t="s">
        <v>28</v>
      </c>
      <c r="E384" t="s">
        <v>15</v>
      </c>
      <c r="F384" t="s">
        <v>24</v>
      </c>
      <c r="G384">
        <v>4.6900000000000004</v>
      </c>
      <c r="H384" t="s">
        <v>32</v>
      </c>
      <c r="I384" t="s">
        <v>18</v>
      </c>
      <c r="J384" t="s">
        <v>31</v>
      </c>
      <c r="K384" t="s">
        <v>42</v>
      </c>
      <c r="L384">
        <v>5</v>
      </c>
      <c r="M384" t="s">
        <v>39</v>
      </c>
      <c r="N384">
        <v>3</v>
      </c>
    </row>
    <row r="385" spans="1:14" x14ac:dyDescent="0.2">
      <c r="A385" s="1">
        <v>45655.34375</v>
      </c>
      <c r="B385" s="1" t="str">
        <f>TEXT(Coffee_Sales_Dataset[[#This Row],[Date]],"ddd")</f>
        <v>Sun</v>
      </c>
      <c r="C385">
        <f t="shared" si="5"/>
        <v>8</v>
      </c>
      <c r="D385" t="s">
        <v>14</v>
      </c>
      <c r="E385" t="s">
        <v>15</v>
      </c>
      <c r="F385" t="s">
        <v>37</v>
      </c>
      <c r="G385">
        <v>6.62</v>
      </c>
      <c r="H385" t="s">
        <v>30</v>
      </c>
      <c r="I385" t="s">
        <v>25</v>
      </c>
      <c r="J385" t="s">
        <v>26</v>
      </c>
      <c r="K385" t="s">
        <v>42</v>
      </c>
      <c r="L385">
        <v>8</v>
      </c>
      <c r="M385" t="s">
        <v>39</v>
      </c>
      <c r="N385">
        <v>5</v>
      </c>
    </row>
    <row r="386" spans="1:14" x14ac:dyDescent="0.2">
      <c r="A386" s="1">
        <v>45655.6875</v>
      </c>
      <c r="B386" s="1" t="str">
        <f>TEXT(Coffee_Sales_Dataset[[#This Row],[Date]],"ddd")</f>
        <v>Sun</v>
      </c>
      <c r="C386">
        <f t="shared" ref="C386:C449" si="6">HOUR(A386)</f>
        <v>16</v>
      </c>
      <c r="D386" t="s">
        <v>22</v>
      </c>
      <c r="E386" t="s">
        <v>36</v>
      </c>
      <c r="F386" t="s">
        <v>37</v>
      </c>
      <c r="G386">
        <v>3.17</v>
      </c>
      <c r="H386" t="s">
        <v>32</v>
      </c>
      <c r="I386" t="s">
        <v>18</v>
      </c>
      <c r="J386" t="s">
        <v>33</v>
      </c>
      <c r="K386" t="s">
        <v>42</v>
      </c>
      <c r="L386">
        <v>7</v>
      </c>
      <c r="M386" t="s">
        <v>27</v>
      </c>
      <c r="N386">
        <v>4</v>
      </c>
    </row>
    <row r="387" spans="1:14" x14ac:dyDescent="0.2">
      <c r="A387" s="1">
        <v>45645.459027777775</v>
      </c>
      <c r="B387" s="1" t="str">
        <f>TEXT(Coffee_Sales_Dataset[[#This Row],[Date]],"ddd")</f>
        <v>Thu</v>
      </c>
      <c r="C387">
        <f t="shared" si="6"/>
        <v>11</v>
      </c>
      <c r="D387" t="s">
        <v>28</v>
      </c>
      <c r="E387" t="s">
        <v>15</v>
      </c>
      <c r="F387" t="s">
        <v>16</v>
      </c>
      <c r="G387">
        <v>5.14</v>
      </c>
      <c r="H387" t="s">
        <v>17</v>
      </c>
      <c r="I387" t="s">
        <v>25</v>
      </c>
      <c r="J387" t="s">
        <v>33</v>
      </c>
      <c r="K387" t="s">
        <v>34</v>
      </c>
      <c r="L387">
        <v>2</v>
      </c>
      <c r="M387" t="s">
        <v>27</v>
      </c>
      <c r="N387">
        <v>4</v>
      </c>
    </row>
    <row r="388" spans="1:14" x14ac:dyDescent="0.2">
      <c r="A388" s="1">
        <v>45652.613888888889</v>
      </c>
      <c r="B388" s="1" t="str">
        <f>TEXT(Coffee_Sales_Dataset[[#This Row],[Date]],"ddd")</f>
        <v>Thu</v>
      </c>
      <c r="C388">
        <f t="shared" si="6"/>
        <v>14</v>
      </c>
      <c r="D388" t="s">
        <v>14</v>
      </c>
      <c r="E388" t="s">
        <v>40</v>
      </c>
      <c r="F388" t="s">
        <v>16</v>
      </c>
      <c r="G388">
        <v>3.46</v>
      </c>
      <c r="H388" t="s">
        <v>32</v>
      </c>
      <c r="I388" t="s">
        <v>18</v>
      </c>
      <c r="J388" t="s">
        <v>26</v>
      </c>
      <c r="K388" t="s">
        <v>42</v>
      </c>
      <c r="L388">
        <v>7</v>
      </c>
      <c r="M388" t="s">
        <v>27</v>
      </c>
      <c r="N388">
        <v>1</v>
      </c>
    </row>
    <row r="389" spans="1:14" x14ac:dyDescent="0.2">
      <c r="A389" s="1">
        <v>45644.400694444441</v>
      </c>
      <c r="B389" s="1" t="str">
        <f>TEXT(Coffee_Sales_Dataset[[#This Row],[Date]],"ddd")</f>
        <v>Wed</v>
      </c>
      <c r="C389">
        <f t="shared" si="6"/>
        <v>9</v>
      </c>
      <c r="D389" t="s">
        <v>28</v>
      </c>
      <c r="E389" t="s">
        <v>29</v>
      </c>
      <c r="F389" t="s">
        <v>24</v>
      </c>
      <c r="G389">
        <v>5.99</v>
      </c>
      <c r="H389" t="s">
        <v>30</v>
      </c>
      <c r="I389" t="s">
        <v>25</v>
      </c>
      <c r="J389" t="s">
        <v>31</v>
      </c>
      <c r="K389" t="s">
        <v>20</v>
      </c>
      <c r="L389">
        <v>5</v>
      </c>
      <c r="M389" t="s">
        <v>35</v>
      </c>
      <c r="N389">
        <v>1</v>
      </c>
    </row>
    <row r="390" spans="1:14" x14ac:dyDescent="0.2">
      <c r="A390" s="1">
        <v>45642.436111111114</v>
      </c>
      <c r="B390" s="1" t="str">
        <f>TEXT(Coffee_Sales_Dataset[[#This Row],[Date]],"ddd")</f>
        <v>Mon</v>
      </c>
      <c r="C390">
        <f t="shared" si="6"/>
        <v>10</v>
      </c>
      <c r="D390" t="s">
        <v>22</v>
      </c>
      <c r="E390" t="s">
        <v>36</v>
      </c>
      <c r="F390" t="s">
        <v>16</v>
      </c>
      <c r="G390">
        <v>4.26</v>
      </c>
      <c r="H390" t="s">
        <v>30</v>
      </c>
      <c r="I390" t="s">
        <v>25</v>
      </c>
      <c r="J390" t="s">
        <v>26</v>
      </c>
      <c r="K390" t="s">
        <v>42</v>
      </c>
      <c r="L390">
        <v>8</v>
      </c>
      <c r="M390" t="s">
        <v>27</v>
      </c>
      <c r="N390">
        <v>1</v>
      </c>
    </row>
    <row r="391" spans="1:14" x14ac:dyDescent="0.2">
      <c r="A391" s="1">
        <v>45651.386111111111</v>
      </c>
      <c r="B391" s="1" t="str">
        <f>TEXT(Coffee_Sales_Dataset[[#This Row],[Date]],"ddd")</f>
        <v>Wed</v>
      </c>
      <c r="C391">
        <f t="shared" si="6"/>
        <v>9</v>
      </c>
      <c r="D391" t="s">
        <v>43</v>
      </c>
      <c r="E391" t="s">
        <v>29</v>
      </c>
      <c r="F391" t="s">
        <v>24</v>
      </c>
      <c r="G391">
        <v>5.82</v>
      </c>
      <c r="H391" t="s">
        <v>17</v>
      </c>
      <c r="I391" t="s">
        <v>25</v>
      </c>
      <c r="J391" t="s">
        <v>44</v>
      </c>
      <c r="K391" t="s">
        <v>20</v>
      </c>
      <c r="L391">
        <v>6</v>
      </c>
      <c r="M391" t="s">
        <v>49</v>
      </c>
      <c r="N391">
        <v>5</v>
      </c>
    </row>
    <row r="392" spans="1:14" x14ac:dyDescent="0.2">
      <c r="A392" s="1">
        <v>45645.481249999997</v>
      </c>
      <c r="B392" s="1" t="str">
        <f>TEXT(Coffee_Sales_Dataset[[#This Row],[Date]],"ddd")</f>
        <v>Thu</v>
      </c>
      <c r="C392">
        <f t="shared" si="6"/>
        <v>11</v>
      </c>
      <c r="D392" t="s">
        <v>45</v>
      </c>
      <c r="E392" t="s">
        <v>36</v>
      </c>
      <c r="F392" t="s">
        <v>37</v>
      </c>
      <c r="G392">
        <v>5.17</v>
      </c>
      <c r="H392" t="s">
        <v>32</v>
      </c>
      <c r="I392" t="s">
        <v>25</v>
      </c>
      <c r="J392" t="s">
        <v>26</v>
      </c>
      <c r="K392" t="s">
        <v>34</v>
      </c>
      <c r="L392">
        <v>9</v>
      </c>
      <c r="M392" t="s">
        <v>49</v>
      </c>
      <c r="N392">
        <v>1</v>
      </c>
    </row>
    <row r="393" spans="1:14" x14ac:dyDescent="0.2">
      <c r="A393" s="1">
        <v>45644.453472222223</v>
      </c>
      <c r="B393" s="1" t="str">
        <f>TEXT(Coffee_Sales_Dataset[[#This Row],[Date]],"ddd")</f>
        <v>Wed</v>
      </c>
      <c r="C393">
        <f t="shared" si="6"/>
        <v>10</v>
      </c>
      <c r="D393" t="s">
        <v>43</v>
      </c>
      <c r="E393" t="s">
        <v>29</v>
      </c>
      <c r="F393" t="s">
        <v>24</v>
      </c>
      <c r="G393">
        <v>5.97</v>
      </c>
      <c r="H393" t="s">
        <v>32</v>
      </c>
      <c r="I393" t="s">
        <v>25</v>
      </c>
      <c r="J393" t="s">
        <v>26</v>
      </c>
      <c r="K393" t="s">
        <v>20</v>
      </c>
      <c r="L393">
        <v>4</v>
      </c>
      <c r="M393" t="s">
        <v>41</v>
      </c>
      <c r="N393">
        <v>2</v>
      </c>
    </row>
    <row r="394" spans="1:14" x14ac:dyDescent="0.2">
      <c r="A394" s="1">
        <v>45652.629861111112</v>
      </c>
      <c r="B394" s="1" t="str">
        <f>TEXT(Coffee_Sales_Dataset[[#This Row],[Date]],"ddd")</f>
        <v>Thu</v>
      </c>
      <c r="C394">
        <f t="shared" si="6"/>
        <v>15</v>
      </c>
      <c r="D394" t="s">
        <v>28</v>
      </c>
      <c r="E394" t="s">
        <v>48</v>
      </c>
      <c r="F394" t="s">
        <v>16</v>
      </c>
      <c r="G394">
        <v>4.08</v>
      </c>
      <c r="H394" t="s">
        <v>30</v>
      </c>
      <c r="I394" t="s">
        <v>18</v>
      </c>
      <c r="J394" t="s">
        <v>26</v>
      </c>
      <c r="K394" t="s">
        <v>42</v>
      </c>
      <c r="L394">
        <v>2</v>
      </c>
      <c r="M394" t="s">
        <v>49</v>
      </c>
      <c r="N394">
        <v>5</v>
      </c>
    </row>
    <row r="395" spans="1:14" x14ac:dyDescent="0.2">
      <c r="A395" s="1">
        <v>45647.371527777781</v>
      </c>
      <c r="B395" s="1" t="str">
        <f>TEXT(Coffee_Sales_Dataset[[#This Row],[Date]],"ddd")</f>
        <v>Sat</v>
      </c>
      <c r="C395">
        <f t="shared" si="6"/>
        <v>8</v>
      </c>
      <c r="D395" t="s">
        <v>14</v>
      </c>
      <c r="E395" t="s">
        <v>48</v>
      </c>
      <c r="F395" t="s">
        <v>24</v>
      </c>
      <c r="G395">
        <v>3.18</v>
      </c>
      <c r="H395" t="s">
        <v>32</v>
      </c>
      <c r="I395" t="s">
        <v>18</v>
      </c>
      <c r="J395" t="s">
        <v>19</v>
      </c>
      <c r="K395" t="s">
        <v>20</v>
      </c>
      <c r="L395">
        <v>8</v>
      </c>
      <c r="M395" t="s">
        <v>39</v>
      </c>
      <c r="N395">
        <v>1</v>
      </c>
    </row>
    <row r="396" spans="1:14" x14ac:dyDescent="0.2">
      <c r="A396" s="1">
        <v>45651.356944444444</v>
      </c>
      <c r="B396" s="1" t="str">
        <f>TEXT(Coffee_Sales_Dataset[[#This Row],[Date]],"ddd")</f>
        <v>Wed</v>
      </c>
      <c r="C396">
        <f t="shared" si="6"/>
        <v>8</v>
      </c>
      <c r="D396" t="s">
        <v>45</v>
      </c>
      <c r="E396" t="s">
        <v>15</v>
      </c>
      <c r="F396" t="s">
        <v>37</v>
      </c>
      <c r="G396">
        <v>6.02</v>
      </c>
      <c r="H396" t="s">
        <v>17</v>
      </c>
      <c r="I396" t="s">
        <v>18</v>
      </c>
      <c r="J396" t="s">
        <v>33</v>
      </c>
      <c r="K396" t="s">
        <v>42</v>
      </c>
      <c r="L396">
        <v>2</v>
      </c>
      <c r="M396" t="s">
        <v>49</v>
      </c>
      <c r="N396">
        <v>5</v>
      </c>
    </row>
    <row r="397" spans="1:14" x14ac:dyDescent="0.2">
      <c r="A397" s="1">
        <v>45647.618055555555</v>
      </c>
      <c r="B397" s="1" t="str">
        <f>TEXT(Coffee_Sales_Dataset[[#This Row],[Date]],"ddd")</f>
        <v>Sat</v>
      </c>
      <c r="C397">
        <f t="shared" si="6"/>
        <v>14</v>
      </c>
      <c r="D397" t="s">
        <v>28</v>
      </c>
      <c r="E397" t="s">
        <v>23</v>
      </c>
      <c r="F397" t="s">
        <v>16</v>
      </c>
      <c r="G397">
        <v>5.21</v>
      </c>
      <c r="H397" t="s">
        <v>30</v>
      </c>
      <c r="I397" t="s">
        <v>18</v>
      </c>
      <c r="J397" t="s">
        <v>33</v>
      </c>
      <c r="K397" t="s">
        <v>34</v>
      </c>
      <c r="L397">
        <v>8</v>
      </c>
      <c r="M397" t="s">
        <v>39</v>
      </c>
      <c r="N397">
        <v>5</v>
      </c>
    </row>
    <row r="398" spans="1:14" x14ac:dyDescent="0.2">
      <c r="A398" s="1">
        <v>45653.506944444445</v>
      </c>
      <c r="B398" s="1" t="str">
        <f>TEXT(Coffee_Sales_Dataset[[#This Row],[Date]],"ddd")</f>
        <v>Fri</v>
      </c>
      <c r="C398">
        <f t="shared" si="6"/>
        <v>12</v>
      </c>
      <c r="D398" t="s">
        <v>14</v>
      </c>
      <c r="E398" t="s">
        <v>48</v>
      </c>
      <c r="F398" t="s">
        <v>37</v>
      </c>
      <c r="G398">
        <v>6.97</v>
      </c>
      <c r="H398" t="s">
        <v>32</v>
      </c>
      <c r="I398" t="s">
        <v>25</v>
      </c>
      <c r="J398" t="s">
        <v>31</v>
      </c>
      <c r="K398" t="s">
        <v>34</v>
      </c>
      <c r="L398">
        <v>6</v>
      </c>
      <c r="M398" t="s">
        <v>41</v>
      </c>
      <c r="N398">
        <v>2</v>
      </c>
    </row>
    <row r="399" spans="1:14" x14ac:dyDescent="0.2">
      <c r="A399" s="1">
        <v>45653.51458333333</v>
      </c>
      <c r="B399" s="1" t="str">
        <f>TEXT(Coffee_Sales_Dataset[[#This Row],[Date]],"ddd")</f>
        <v>Fri</v>
      </c>
      <c r="C399">
        <f t="shared" si="6"/>
        <v>12</v>
      </c>
      <c r="D399" t="s">
        <v>43</v>
      </c>
      <c r="E399" t="s">
        <v>48</v>
      </c>
      <c r="F399" t="s">
        <v>16</v>
      </c>
      <c r="G399">
        <v>5.46</v>
      </c>
      <c r="H399" t="s">
        <v>17</v>
      </c>
      <c r="I399" t="s">
        <v>18</v>
      </c>
      <c r="J399" t="s">
        <v>47</v>
      </c>
      <c r="K399" t="s">
        <v>34</v>
      </c>
      <c r="L399">
        <v>2</v>
      </c>
      <c r="M399" t="s">
        <v>41</v>
      </c>
      <c r="N399">
        <v>3</v>
      </c>
    </row>
    <row r="400" spans="1:14" x14ac:dyDescent="0.2">
      <c r="A400" s="1">
        <v>45650.578472222223</v>
      </c>
      <c r="B400" s="1" t="str">
        <f>TEXT(Coffee_Sales_Dataset[[#This Row],[Date]],"ddd")</f>
        <v>Tue</v>
      </c>
      <c r="C400">
        <f t="shared" si="6"/>
        <v>13</v>
      </c>
      <c r="D400" t="s">
        <v>45</v>
      </c>
      <c r="E400" t="s">
        <v>23</v>
      </c>
      <c r="F400" t="s">
        <v>16</v>
      </c>
      <c r="G400">
        <v>4.78</v>
      </c>
      <c r="H400" t="s">
        <v>32</v>
      </c>
      <c r="I400" t="s">
        <v>18</v>
      </c>
      <c r="J400" t="s">
        <v>31</v>
      </c>
      <c r="K400" t="s">
        <v>34</v>
      </c>
      <c r="L400">
        <v>2</v>
      </c>
      <c r="M400" t="s">
        <v>49</v>
      </c>
      <c r="N400">
        <v>4</v>
      </c>
    </row>
    <row r="401" spans="1:14" x14ac:dyDescent="0.2">
      <c r="A401" s="1">
        <v>45651.675694444442</v>
      </c>
      <c r="B401" s="1" t="str">
        <f>TEXT(Coffee_Sales_Dataset[[#This Row],[Date]],"ddd")</f>
        <v>Wed</v>
      </c>
      <c r="C401">
        <f t="shared" si="6"/>
        <v>16</v>
      </c>
      <c r="D401" t="s">
        <v>14</v>
      </c>
      <c r="E401" t="s">
        <v>15</v>
      </c>
      <c r="F401" t="s">
        <v>37</v>
      </c>
      <c r="G401">
        <v>6.76</v>
      </c>
      <c r="H401" t="s">
        <v>17</v>
      </c>
      <c r="I401" t="s">
        <v>18</v>
      </c>
      <c r="J401" t="s">
        <v>31</v>
      </c>
      <c r="K401" t="s">
        <v>34</v>
      </c>
      <c r="L401">
        <v>4</v>
      </c>
      <c r="M401" t="s">
        <v>49</v>
      </c>
      <c r="N401">
        <v>3</v>
      </c>
    </row>
    <row r="402" spans="1:14" x14ac:dyDescent="0.2">
      <c r="A402" s="1">
        <v>45645.630555555559</v>
      </c>
      <c r="B402" s="1" t="str">
        <f>TEXT(Coffee_Sales_Dataset[[#This Row],[Date]],"ddd")</f>
        <v>Thu</v>
      </c>
      <c r="C402">
        <f t="shared" si="6"/>
        <v>15</v>
      </c>
      <c r="D402" t="s">
        <v>22</v>
      </c>
      <c r="E402" t="s">
        <v>46</v>
      </c>
      <c r="F402" t="s">
        <v>16</v>
      </c>
      <c r="G402">
        <v>3.59</v>
      </c>
      <c r="H402" t="s">
        <v>30</v>
      </c>
      <c r="I402" t="s">
        <v>25</v>
      </c>
      <c r="J402" t="s">
        <v>19</v>
      </c>
      <c r="K402" t="s">
        <v>42</v>
      </c>
      <c r="L402">
        <v>2</v>
      </c>
      <c r="M402" t="s">
        <v>38</v>
      </c>
      <c r="N402">
        <v>5</v>
      </c>
    </row>
    <row r="403" spans="1:14" x14ac:dyDescent="0.2">
      <c r="A403" s="1">
        <v>45654.722222222219</v>
      </c>
      <c r="B403" s="1" t="str">
        <f>TEXT(Coffee_Sales_Dataset[[#This Row],[Date]],"ddd")</f>
        <v>Sat</v>
      </c>
      <c r="C403">
        <f t="shared" si="6"/>
        <v>17</v>
      </c>
      <c r="D403" t="s">
        <v>28</v>
      </c>
      <c r="E403" t="s">
        <v>40</v>
      </c>
      <c r="F403" t="s">
        <v>37</v>
      </c>
      <c r="G403">
        <v>3.91</v>
      </c>
      <c r="H403" t="s">
        <v>30</v>
      </c>
      <c r="I403" t="s">
        <v>18</v>
      </c>
      <c r="J403" t="s">
        <v>26</v>
      </c>
      <c r="K403" t="s">
        <v>42</v>
      </c>
      <c r="L403">
        <v>7</v>
      </c>
      <c r="M403" t="s">
        <v>39</v>
      </c>
      <c r="N403">
        <v>1</v>
      </c>
    </row>
    <row r="404" spans="1:14" x14ac:dyDescent="0.2">
      <c r="A404" s="1">
        <v>45650.54583333333</v>
      </c>
      <c r="B404" s="1" t="str">
        <f>TEXT(Coffee_Sales_Dataset[[#This Row],[Date]],"ddd")</f>
        <v>Tue</v>
      </c>
      <c r="C404">
        <f t="shared" si="6"/>
        <v>13</v>
      </c>
      <c r="D404" t="s">
        <v>28</v>
      </c>
      <c r="E404" t="s">
        <v>40</v>
      </c>
      <c r="F404" t="s">
        <v>24</v>
      </c>
      <c r="G404">
        <v>3.45</v>
      </c>
      <c r="H404" t="s">
        <v>32</v>
      </c>
      <c r="I404" t="s">
        <v>25</v>
      </c>
      <c r="J404" t="s">
        <v>19</v>
      </c>
      <c r="K404" t="s">
        <v>34</v>
      </c>
      <c r="L404">
        <v>7</v>
      </c>
      <c r="M404" t="s">
        <v>35</v>
      </c>
      <c r="N404">
        <v>4</v>
      </c>
    </row>
    <row r="405" spans="1:14" x14ac:dyDescent="0.2">
      <c r="A405" s="1">
        <v>45642.62222222222</v>
      </c>
      <c r="B405" s="1" t="str">
        <f>TEXT(Coffee_Sales_Dataset[[#This Row],[Date]],"ddd")</f>
        <v>Mon</v>
      </c>
      <c r="C405">
        <f t="shared" si="6"/>
        <v>14</v>
      </c>
      <c r="D405" t="s">
        <v>45</v>
      </c>
      <c r="E405" t="s">
        <v>29</v>
      </c>
      <c r="F405" t="s">
        <v>16</v>
      </c>
      <c r="G405">
        <v>4.3099999999999996</v>
      </c>
      <c r="H405" t="s">
        <v>17</v>
      </c>
      <c r="I405" t="s">
        <v>18</v>
      </c>
      <c r="J405" t="s">
        <v>44</v>
      </c>
      <c r="K405" t="s">
        <v>20</v>
      </c>
      <c r="L405">
        <v>7</v>
      </c>
      <c r="M405" t="s">
        <v>27</v>
      </c>
      <c r="N405">
        <v>3</v>
      </c>
    </row>
    <row r="406" spans="1:14" x14ac:dyDescent="0.2">
      <c r="A406" s="1">
        <v>45650.432638888888</v>
      </c>
      <c r="B406" s="1" t="str">
        <f>TEXT(Coffee_Sales_Dataset[[#This Row],[Date]],"ddd")</f>
        <v>Tue</v>
      </c>
      <c r="C406">
        <f t="shared" si="6"/>
        <v>10</v>
      </c>
      <c r="D406" t="s">
        <v>28</v>
      </c>
      <c r="E406" t="s">
        <v>36</v>
      </c>
      <c r="F406" t="s">
        <v>16</v>
      </c>
      <c r="G406">
        <v>6.65</v>
      </c>
      <c r="H406" t="s">
        <v>32</v>
      </c>
      <c r="I406" t="s">
        <v>25</v>
      </c>
      <c r="J406" t="s">
        <v>33</v>
      </c>
      <c r="K406" t="s">
        <v>42</v>
      </c>
      <c r="L406">
        <v>7</v>
      </c>
      <c r="M406" t="s">
        <v>39</v>
      </c>
      <c r="N406">
        <v>5</v>
      </c>
    </row>
    <row r="407" spans="1:14" x14ac:dyDescent="0.2">
      <c r="A407" s="1">
        <v>45653.550694444442</v>
      </c>
      <c r="B407" s="1" t="str">
        <f>TEXT(Coffee_Sales_Dataset[[#This Row],[Date]],"ddd")</f>
        <v>Fri</v>
      </c>
      <c r="C407">
        <f t="shared" si="6"/>
        <v>13</v>
      </c>
      <c r="D407" t="s">
        <v>14</v>
      </c>
      <c r="E407" t="s">
        <v>23</v>
      </c>
      <c r="F407" t="s">
        <v>37</v>
      </c>
      <c r="G407">
        <v>3.13</v>
      </c>
      <c r="H407" t="s">
        <v>30</v>
      </c>
      <c r="I407" t="s">
        <v>25</v>
      </c>
      <c r="J407" t="s">
        <v>44</v>
      </c>
      <c r="K407" t="s">
        <v>20</v>
      </c>
      <c r="L407">
        <v>3</v>
      </c>
      <c r="M407" t="s">
        <v>41</v>
      </c>
      <c r="N407">
        <v>2</v>
      </c>
    </row>
    <row r="408" spans="1:14" x14ac:dyDescent="0.2">
      <c r="A408" s="1">
        <v>45650.736111111109</v>
      </c>
      <c r="B408" s="1" t="str">
        <f>TEXT(Coffee_Sales_Dataset[[#This Row],[Date]],"ddd")</f>
        <v>Tue</v>
      </c>
      <c r="C408">
        <f t="shared" si="6"/>
        <v>17</v>
      </c>
      <c r="D408" t="s">
        <v>43</v>
      </c>
      <c r="E408" t="s">
        <v>46</v>
      </c>
      <c r="F408" t="s">
        <v>24</v>
      </c>
      <c r="G408">
        <v>5.16</v>
      </c>
      <c r="H408" t="s">
        <v>32</v>
      </c>
      <c r="I408" t="s">
        <v>25</v>
      </c>
      <c r="J408" t="s">
        <v>33</v>
      </c>
      <c r="K408" t="s">
        <v>34</v>
      </c>
      <c r="L408">
        <v>10</v>
      </c>
      <c r="M408" t="s">
        <v>39</v>
      </c>
      <c r="N408">
        <v>4</v>
      </c>
    </row>
    <row r="409" spans="1:14" x14ac:dyDescent="0.2">
      <c r="A409" s="1">
        <v>45646.495138888888</v>
      </c>
      <c r="B409" s="1" t="str">
        <f>TEXT(Coffee_Sales_Dataset[[#This Row],[Date]],"ddd")</f>
        <v>Fri</v>
      </c>
      <c r="C409">
        <f t="shared" si="6"/>
        <v>11</v>
      </c>
      <c r="D409" t="s">
        <v>43</v>
      </c>
      <c r="E409" t="s">
        <v>36</v>
      </c>
      <c r="F409" t="s">
        <v>16</v>
      </c>
      <c r="G409">
        <v>4.3099999999999996</v>
      </c>
      <c r="H409" t="s">
        <v>17</v>
      </c>
      <c r="I409" t="s">
        <v>25</v>
      </c>
      <c r="J409" t="s">
        <v>44</v>
      </c>
      <c r="K409" t="s">
        <v>34</v>
      </c>
      <c r="L409">
        <v>3</v>
      </c>
      <c r="M409" t="s">
        <v>21</v>
      </c>
      <c r="N409">
        <v>2</v>
      </c>
    </row>
    <row r="410" spans="1:14" x14ac:dyDescent="0.2">
      <c r="A410" s="1">
        <v>45648.599305555559</v>
      </c>
      <c r="B410" s="1" t="str">
        <f>TEXT(Coffee_Sales_Dataset[[#This Row],[Date]],"ddd")</f>
        <v>Sun</v>
      </c>
      <c r="C410">
        <f t="shared" si="6"/>
        <v>14</v>
      </c>
      <c r="D410" t="s">
        <v>28</v>
      </c>
      <c r="E410" t="s">
        <v>36</v>
      </c>
      <c r="F410" t="s">
        <v>37</v>
      </c>
      <c r="G410">
        <v>5.0199999999999996</v>
      </c>
      <c r="H410" t="s">
        <v>17</v>
      </c>
      <c r="I410" t="s">
        <v>18</v>
      </c>
      <c r="J410" t="s">
        <v>33</v>
      </c>
      <c r="K410" t="s">
        <v>42</v>
      </c>
      <c r="L410">
        <v>9</v>
      </c>
      <c r="M410" t="s">
        <v>35</v>
      </c>
      <c r="N410">
        <v>4</v>
      </c>
    </row>
    <row r="411" spans="1:14" x14ac:dyDescent="0.2">
      <c r="A411" s="1">
        <v>45644.457638888889</v>
      </c>
      <c r="B411" s="1" t="str">
        <f>TEXT(Coffee_Sales_Dataset[[#This Row],[Date]],"ddd")</f>
        <v>Wed</v>
      </c>
      <c r="C411">
        <f t="shared" si="6"/>
        <v>10</v>
      </c>
      <c r="D411" t="s">
        <v>43</v>
      </c>
      <c r="E411" t="s">
        <v>29</v>
      </c>
      <c r="F411" t="s">
        <v>24</v>
      </c>
      <c r="G411">
        <v>5.7</v>
      </c>
      <c r="H411" t="s">
        <v>30</v>
      </c>
      <c r="I411" t="s">
        <v>25</v>
      </c>
      <c r="J411" t="s">
        <v>33</v>
      </c>
      <c r="K411" t="s">
        <v>34</v>
      </c>
      <c r="L411">
        <v>6</v>
      </c>
      <c r="M411" t="s">
        <v>49</v>
      </c>
      <c r="N411">
        <v>3</v>
      </c>
    </row>
    <row r="412" spans="1:14" x14ac:dyDescent="0.2">
      <c r="A412" s="1">
        <v>45642.601388888892</v>
      </c>
      <c r="B412" s="1" t="str">
        <f>TEXT(Coffee_Sales_Dataset[[#This Row],[Date]],"ddd")</f>
        <v>Mon</v>
      </c>
      <c r="C412">
        <f t="shared" si="6"/>
        <v>14</v>
      </c>
      <c r="D412" t="s">
        <v>43</v>
      </c>
      <c r="E412" t="s">
        <v>29</v>
      </c>
      <c r="F412" t="s">
        <v>37</v>
      </c>
      <c r="G412">
        <v>4.9800000000000004</v>
      </c>
      <c r="H412" t="s">
        <v>32</v>
      </c>
      <c r="I412" t="s">
        <v>25</v>
      </c>
      <c r="J412" t="s">
        <v>44</v>
      </c>
      <c r="K412" t="s">
        <v>42</v>
      </c>
      <c r="L412">
        <v>4</v>
      </c>
      <c r="M412" t="s">
        <v>41</v>
      </c>
      <c r="N412">
        <v>4</v>
      </c>
    </row>
    <row r="413" spans="1:14" x14ac:dyDescent="0.2">
      <c r="A413" s="1">
        <v>45645.697916666664</v>
      </c>
      <c r="B413" s="1" t="str">
        <f>TEXT(Coffee_Sales_Dataset[[#This Row],[Date]],"ddd")</f>
        <v>Thu</v>
      </c>
      <c r="C413">
        <f t="shared" si="6"/>
        <v>16</v>
      </c>
      <c r="D413" t="s">
        <v>14</v>
      </c>
      <c r="E413" t="s">
        <v>46</v>
      </c>
      <c r="F413" t="s">
        <v>16</v>
      </c>
      <c r="G413">
        <v>3.51</v>
      </c>
      <c r="H413" t="s">
        <v>32</v>
      </c>
      <c r="I413" t="s">
        <v>18</v>
      </c>
      <c r="J413" t="s">
        <v>31</v>
      </c>
      <c r="K413" t="s">
        <v>20</v>
      </c>
      <c r="L413">
        <v>4</v>
      </c>
      <c r="M413" t="s">
        <v>41</v>
      </c>
      <c r="N413">
        <v>2</v>
      </c>
    </row>
    <row r="414" spans="1:14" x14ac:dyDescent="0.2">
      <c r="A414" s="1">
        <v>45649.706944444442</v>
      </c>
      <c r="B414" s="1" t="str">
        <f>TEXT(Coffee_Sales_Dataset[[#This Row],[Date]],"ddd")</f>
        <v>Mon</v>
      </c>
      <c r="C414">
        <f t="shared" si="6"/>
        <v>16</v>
      </c>
      <c r="D414" t="s">
        <v>14</v>
      </c>
      <c r="E414" t="s">
        <v>48</v>
      </c>
      <c r="F414" t="s">
        <v>24</v>
      </c>
      <c r="G414">
        <v>3.51</v>
      </c>
      <c r="H414" t="s">
        <v>30</v>
      </c>
      <c r="I414" t="s">
        <v>25</v>
      </c>
      <c r="J414" t="s">
        <v>47</v>
      </c>
      <c r="K414" t="s">
        <v>34</v>
      </c>
      <c r="L414">
        <v>3</v>
      </c>
      <c r="M414" t="s">
        <v>49</v>
      </c>
      <c r="N414">
        <v>3</v>
      </c>
    </row>
    <row r="415" spans="1:14" x14ac:dyDescent="0.2">
      <c r="A415" s="1">
        <v>45650.712500000001</v>
      </c>
      <c r="B415" s="1" t="str">
        <f>TEXT(Coffee_Sales_Dataset[[#This Row],[Date]],"ddd")</f>
        <v>Tue</v>
      </c>
      <c r="C415">
        <f t="shared" si="6"/>
        <v>17</v>
      </c>
      <c r="D415" t="s">
        <v>28</v>
      </c>
      <c r="E415" t="s">
        <v>15</v>
      </c>
      <c r="F415" t="s">
        <v>37</v>
      </c>
      <c r="G415">
        <v>6.68</v>
      </c>
      <c r="H415" t="s">
        <v>17</v>
      </c>
      <c r="I415" t="s">
        <v>18</v>
      </c>
      <c r="J415" t="s">
        <v>47</v>
      </c>
      <c r="K415" t="s">
        <v>34</v>
      </c>
      <c r="L415">
        <v>8</v>
      </c>
      <c r="M415" t="s">
        <v>49</v>
      </c>
      <c r="N415">
        <v>4</v>
      </c>
    </row>
    <row r="416" spans="1:14" x14ac:dyDescent="0.2">
      <c r="A416" s="1">
        <v>45652.448611111111</v>
      </c>
      <c r="B416" s="1" t="str">
        <f>TEXT(Coffee_Sales_Dataset[[#This Row],[Date]],"ddd")</f>
        <v>Thu</v>
      </c>
      <c r="C416">
        <f t="shared" si="6"/>
        <v>10</v>
      </c>
      <c r="D416" t="s">
        <v>43</v>
      </c>
      <c r="E416" t="s">
        <v>23</v>
      </c>
      <c r="F416" t="s">
        <v>37</v>
      </c>
      <c r="G416">
        <v>3.34</v>
      </c>
      <c r="H416" t="s">
        <v>32</v>
      </c>
      <c r="I416" t="s">
        <v>18</v>
      </c>
      <c r="J416" t="s">
        <v>47</v>
      </c>
      <c r="K416" t="s">
        <v>20</v>
      </c>
      <c r="L416">
        <v>9</v>
      </c>
      <c r="M416" t="s">
        <v>27</v>
      </c>
      <c r="N416">
        <v>3</v>
      </c>
    </row>
    <row r="417" spans="1:14" x14ac:dyDescent="0.2">
      <c r="A417" s="1">
        <v>45648.698611111111</v>
      </c>
      <c r="B417" s="1" t="str">
        <f>TEXT(Coffee_Sales_Dataset[[#This Row],[Date]],"ddd")</f>
        <v>Sun</v>
      </c>
      <c r="C417">
        <f t="shared" si="6"/>
        <v>16</v>
      </c>
      <c r="D417" t="s">
        <v>43</v>
      </c>
      <c r="E417" t="s">
        <v>36</v>
      </c>
      <c r="F417" t="s">
        <v>16</v>
      </c>
      <c r="G417">
        <v>3.93</v>
      </c>
      <c r="H417" t="s">
        <v>17</v>
      </c>
      <c r="I417" t="s">
        <v>18</v>
      </c>
      <c r="J417" t="s">
        <v>31</v>
      </c>
      <c r="K417" t="s">
        <v>20</v>
      </c>
      <c r="L417">
        <v>10</v>
      </c>
      <c r="M417" t="s">
        <v>39</v>
      </c>
      <c r="N417">
        <v>5</v>
      </c>
    </row>
    <row r="418" spans="1:14" x14ac:dyDescent="0.2">
      <c r="A418" s="1">
        <v>45649.595833333333</v>
      </c>
      <c r="B418" s="1" t="str">
        <f>TEXT(Coffee_Sales_Dataset[[#This Row],[Date]],"ddd")</f>
        <v>Mon</v>
      </c>
      <c r="C418">
        <f t="shared" si="6"/>
        <v>14</v>
      </c>
      <c r="D418" t="s">
        <v>45</v>
      </c>
      <c r="E418" t="s">
        <v>48</v>
      </c>
      <c r="F418" t="s">
        <v>24</v>
      </c>
      <c r="G418">
        <v>6.03</v>
      </c>
      <c r="H418" t="s">
        <v>32</v>
      </c>
      <c r="I418" t="s">
        <v>25</v>
      </c>
      <c r="J418" t="s">
        <v>47</v>
      </c>
      <c r="K418" t="s">
        <v>20</v>
      </c>
      <c r="L418">
        <v>5</v>
      </c>
      <c r="M418" t="s">
        <v>27</v>
      </c>
      <c r="N418">
        <v>5</v>
      </c>
    </row>
    <row r="419" spans="1:14" x14ac:dyDescent="0.2">
      <c r="A419" s="1">
        <v>45645.722222222219</v>
      </c>
      <c r="B419" s="1" t="str">
        <f>TEXT(Coffee_Sales_Dataset[[#This Row],[Date]],"ddd")</f>
        <v>Thu</v>
      </c>
      <c r="C419">
        <f t="shared" si="6"/>
        <v>17</v>
      </c>
      <c r="D419" t="s">
        <v>28</v>
      </c>
      <c r="E419" t="s">
        <v>36</v>
      </c>
      <c r="F419" t="s">
        <v>24</v>
      </c>
      <c r="G419">
        <v>3.66</v>
      </c>
      <c r="H419" t="s">
        <v>17</v>
      </c>
      <c r="I419" t="s">
        <v>18</v>
      </c>
      <c r="J419" t="s">
        <v>44</v>
      </c>
      <c r="K419" t="s">
        <v>34</v>
      </c>
      <c r="L419">
        <v>5</v>
      </c>
      <c r="M419" t="s">
        <v>38</v>
      </c>
      <c r="N419">
        <v>3</v>
      </c>
    </row>
    <row r="420" spans="1:14" x14ac:dyDescent="0.2">
      <c r="A420" s="1">
        <v>45656.526388888888</v>
      </c>
      <c r="B420" s="1" t="str">
        <f>TEXT(Coffee_Sales_Dataset[[#This Row],[Date]],"ddd")</f>
        <v>Mon</v>
      </c>
      <c r="C420">
        <f t="shared" si="6"/>
        <v>12</v>
      </c>
      <c r="D420" t="s">
        <v>28</v>
      </c>
      <c r="E420" t="s">
        <v>29</v>
      </c>
      <c r="F420" t="s">
        <v>37</v>
      </c>
      <c r="G420">
        <v>4.1100000000000003</v>
      </c>
      <c r="H420" t="s">
        <v>32</v>
      </c>
      <c r="I420" t="s">
        <v>25</v>
      </c>
      <c r="J420" t="s">
        <v>33</v>
      </c>
      <c r="K420" t="s">
        <v>20</v>
      </c>
      <c r="L420">
        <v>4</v>
      </c>
      <c r="M420" t="s">
        <v>41</v>
      </c>
      <c r="N420">
        <v>5</v>
      </c>
    </row>
    <row r="421" spans="1:14" x14ac:dyDescent="0.2">
      <c r="A421" s="1">
        <v>45655.69027777778</v>
      </c>
      <c r="B421" s="1" t="str">
        <f>TEXT(Coffee_Sales_Dataset[[#This Row],[Date]],"ddd")</f>
        <v>Sun</v>
      </c>
      <c r="C421">
        <f t="shared" si="6"/>
        <v>16</v>
      </c>
      <c r="D421" t="s">
        <v>22</v>
      </c>
      <c r="E421" t="s">
        <v>15</v>
      </c>
      <c r="F421" t="s">
        <v>24</v>
      </c>
      <c r="G421">
        <v>6.33</v>
      </c>
      <c r="H421" t="s">
        <v>32</v>
      </c>
      <c r="I421" t="s">
        <v>18</v>
      </c>
      <c r="J421" t="s">
        <v>19</v>
      </c>
      <c r="K421" t="s">
        <v>34</v>
      </c>
      <c r="L421">
        <v>8</v>
      </c>
      <c r="M421" t="s">
        <v>21</v>
      </c>
      <c r="N421">
        <v>4</v>
      </c>
    </row>
    <row r="422" spans="1:14" x14ac:dyDescent="0.2">
      <c r="A422" s="1">
        <v>45649.637499999997</v>
      </c>
      <c r="B422" s="1" t="str">
        <f>TEXT(Coffee_Sales_Dataset[[#This Row],[Date]],"ddd")</f>
        <v>Mon</v>
      </c>
      <c r="C422">
        <f t="shared" si="6"/>
        <v>15</v>
      </c>
      <c r="D422" t="s">
        <v>28</v>
      </c>
      <c r="E422" t="s">
        <v>46</v>
      </c>
      <c r="F422" t="s">
        <v>37</v>
      </c>
      <c r="G422">
        <v>6.68</v>
      </c>
      <c r="H422" t="s">
        <v>32</v>
      </c>
      <c r="I422" t="s">
        <v>18</v>
      </c>
      <c r="J422" t="s">
        <v>44</v>
      </c>
      <c r="K422" t="s">
        <v>34</v>
      </c>
      <c r="L422">
        <v>6</v>
      </c>
      <c r="M422" t="s">
        <v>41</v>
      </c>
      <c r="N422">
        <v>2</v>
      </c>
    </row>
    <row r="423" spans="1:14" x14ac:dyDescent="0.2">
      <c r="A423" s="1">
        <v>45656.390277777777</v>
      </c>
      <c r="B423" s="1" t="str">
        <f>TEXT(Coffee_Sales_Dataset[[#This Row],[Date]],"ddd")</f>
        <v>Mon</v>
      </c>
      <c r="C423">
        <f t="shared" si="6"/>
        <v>9</v>
      </c>
      <c r="D423" t="s">
        <v>28</v>
      </c>
      <c r="E423" t="s">
        <v>46</v>
      </c>
      <c r="F423" t="s">
        <v>16</v>
      </c>
      <c r="G423">
        <v>5.91</v>
      </c>
      <c r="H423" t="s">
        <v>17</v>
      </c>
      <c r="I423" t="s">
        <v>25</v>
      </c>
      <c r="J423" t="s">
        <v>33</v>
      </c>
      <c r="K423" t="s">
        <v>34</v>
      </c>
      <c r="L423">
        <v>6</v>
      </c>
      <c r="M423" t="s">
        <v>27</v>
      </c>
      <c r="N423">
        <v>5</v>
      </c>
    </row>
    <row r="424" spans="1:14" x14ac:dyDescent="0.2">
      <c r="A424" s="1">
        <v>45651.40625</v>
      </c>
      <c r="B424" s="1" t="str">
        <f>TEXT(Coffee_Sales_Dataset[[#This Row],[Date]],"ddd")</f>
        <v>Wed</v>
      </c>
      <c r="C424">
        <f t="shared" si="6"/>
        <v>9</v>
      </c>
      <c r="D424" t="s">
        <v>45</v>
      </c>
      <c r="E424" t="s">
        <v>15</v>
      </c>
      <c r="F424" t="s">
        <v>24</v>
      </c>
      <c r="G424">
        <v>3.4</v>
      </c>
      <c r="H424" t="s">
        <v>30</v>
      </c>
      <c r="I424" t="s">
        <v>18</v>
      </c>
      <c r="J424" t="s">
        <v>19</v>
      </c>
      <c r="K424" t="s">
        <v>20</v>
      </c>
      <c r="L424">
        <v>2</v>
      </c>
      <c r="M424" t="s">
        <v>21</v>
      </c>
      <c r="N424">
        <v>1</v>
      </c>
    </row>
    <row r="425" spans="1:14" x14ac:dyDescent="0.2">
      <c r="A425" s="1">
        <v>45644.724999999999</v>
      </c>
      <c r="B425" s="1" t="str">
        <f>TEXT(Coffee_Sales_Dataset[[#This Row],[Date]],"ddd")</f>
        <v>Wed</v>
      </c>
      <c r="C425">
        <f t="shared" si="6"/>
        <v>17</v>
      </c>
      <c r="D425" t="s">
        <v>22</v>
      </c>
      <c r="E425" t="s">
        <v>46</v>
      </c>
      <c r="F425" t="s">
        <v>16</v>
      </c>
      <c r="G425">
        <v>4.0599999999999996</v>
      </c>
      <c r="H425" t="s">
        <v>32</v>
      </c>
      <c r="I425" t="s">
        <v>18</v>
      </c>
      <c r="J425" t="s">
        <v>19</v>
      </c>
      <c r="K425" t="s">
        <v>20</v>
      </c>
      <c r="L425">
        <v>9</v>
      </c>
      <c r="M425" t="s">
        <v>49</v>
      </c>
      <c r="N425">
        <v>2</v>
      </c>
    </row>
    <row r="426" spans="1:14" x14ac:dyDescent="0.2">
      <c r="A426" s="1">
        <v>45644.397916666669</v>
      </c>
      <c r="B426" s="1" t="str">
        <f>TEXT(Coffee_Sales_Dataset[[#This Row],[Date]],"ddd")</f>
        <v>Wed</v>
      </c>
      <c r="C426">
        <f t="shared" si="6"/>
        <v>9</v>
      </c>
      <c r="D426" t="s">
        <v>22</v>
      </c>
      <c r="E426" t="s">
        <v>15</v>
      </c>
      <c r="F426" t="s">
        <v>24</v>
      </c>
      <c r="G426">
        <v>3.27</v>
      </c>
      <c r="H426" t="s">
        <v>30</v>
      </c>
      <c r="I426" t="s">
        <v>25</v>
      </c>
      <c r="J426" t="s">
        <v>47</v>
      </c>
      <c r="K426" t="s">
        <v>42</v>
      </c>
      <c r="L426">
        <v>2</v>
      </c>
      <c r="M426" t="s">
        <v>27</v>
      </c>
      <c r="N426">
        <v>3</v>
      </c>
    </row>
    <row r="427" spans="1:14" x14ac:dyDescent="0.2">
      <c r="A427" s="1">
        <v>45650.71875</v>
      </c>
      <c r="B427" s="1" t="str">
        <f>TEXT(Coffee_Sales_Dataset[[#This Row],[Date]],"ddd")</f>
        <v>Tue</v>
      </c>
      <c r="C427">
        <f t="shared" si="6"/>
        <v>17</v>
      </c>
      <c r="D427" t="s">
        <v>45</v>
      </c>
      <c r="E427" t="s">
        <v>48</v>
      </c>
      <c r="F427" t="s">
        <v>37</v>
      </c>
      <c r="G427">
        <v>5.63</v>
      </c>
      <c r="H427" t="s">
        <v>32</v>
      </c>
      <c r="I427" t="s">
        <v>18</v>
      </c>
      <c r="J427" t="s">
        <v>19</v>
      </c>
      <c r="K427" t="s">
        <v>34</v>
      </c>
      <c r="L427">
        <v>9</v>
      </c>
      <c r="M427" t="s">
        <v>27</v>
      </c>
      <c r="N427">
        <v>4</v>
      </c>
    </row>
    <row r="428" spans="1:14" x14ac:dyDescent="0.2">
      <c r="A428" s="1">
        <v>45650.6875</v>
      </c>
      <c r="B428" s="1" t="str">
        <f>TEXT(Coffee_Sales_Dataset[[#This Row],[Date]],"ddd")</f>
        <v>Tue</v>
      </c>
      <c r="C428">
        <f t="shared" si="6"/>
        <v>16</v>
      </c>
      <c r="D428" t="s">
        <v>45</v>
      </c>
      <c r="E428" t="s">
        <v>15</v>
      </c>
      <c r="F428" t="s">
        <v>16</v>
      </c>
      <c r="G428">
        <v>3.45</v>
      </c>
      <c r="H428" t="s">
        <v>17</v>
      </c>
      <c r="I428" t="s">
        <v>18</v>
      </c>
      <c r="J428" t="s">
        <v>44</v>
      </c>
      <c r="K428" t="s">
        <v>34</v>
      </c>
      <c r="L428">
        <v>5</v>
      </c>
      <c r="M428" t="s">
        <v>21</v>
      </c>
      <c r="N428">
        <v>4</v>
      </c>
    </row>
    <row r="429" spans="1:14" x14ac:dyDescent="0.2">
      <c r="A429" s="1">
        <v>45642.638888888891</v>
      </c>
      <c r="B429" s="1" t="str">
        <f>TEXT(Coffee_Sales_Dataset[[#This Row],[Date]],"ddd")</f>
        <v>Mon</v>
      </c>
      <c r="C429">
        <f t="shared" si="6"/>
        <v>15</v>
      </c>
      <c r="D429" t="s">
        <v>28</v>
      </c>
      <c r="E429" t="s">
        <v>36</v>
      </c>
      <c r="F429" t="s">
        <v>37</v>
      </c>
      <c r="G429">
        <v>4.59</v>
      </c>
      <c r="H429" t="s">
        <v>32</v>
      </c>
      <c r="I429" t="s">
        <v>18</v>
      </c>
      <c r="J429" t="s">
        <v>44</v>
      </c>
      <c r="K429" t="s">
        <v>20</v>
      </c>
      <c r="L429">
        <v>8</v>
      </c>
      <c r="M429" t="s">
        <v>21</v>
      </c>
      <c r="N429">
        <v>2</v>
      </c>
    </row>
    <row r="430" spans="1:14" x14ac:dyDescent="0.2">
      <c r="A430" s="1">
        <v>45641.522222222222</v>
      </c>
      <c r="B430" s="1" t="str">
        <f>TEXT(Coffee_Sales_Dataset[[#This Row],[Date]],"ddd")</f>
        <v>Sun</v>
      </c>
      <c r="C430">
        <f t="shared" si="6"/>
        <v>12</v>
      </c>
      <c r="D430" t="s">
        <v>22</v>
      </c>
      <c r="E430" t="s">
        <v>23</v>
      </c>
      <c r="F430" t="s">
        <v>24</v>
      </c>
      <c r="G430">
        <v>3.24</v>
      </c>
      <c r="H430" t="s">
        <v>17</v>
      </c>
      <c r="I430" t="s">
        <v>18</v>
      </c>
      <c r="J430" t="s">
        <v>47</v>
      </c>
      <c r="K430" t="s">
        <v>34</v>
      </c>
      <c r="L430">
        <v>8</v>
      </c>
      <c r="M430" t="s">
        <v>27</v>
      </c>
      <c r="N430">
        <v>4</v>
      </c>
    </row>
    <row r="431" spans="1:14" x14ac:dyDescent="0.2">
      <c r="A431" s="1">
        <v>45647.540277777778</v>
      </c>
      <c r="B431" s="1" t="str">
        <f>TEXT(Coffee_Sales_Dataset[[#This Row],[Date]],"ddd")</f>
        <v>Sat</v>
      </c>
      <c r="C431">
        <f t="shared" si="6"/>
        <v>12</v>
      </c>
      <c r="D431" t="s">
        <v>28</v>
      </c>
      <c r="E431" t="s">
        <v>36</v>
      </c>
      <c r="F431" t="s">
        <v>24</v>
      </c>
      <c r="G431">
        <v>5.91</v>
      </c>
      <c r="H431" t="s">
        <v>17</v>
      </c>
      <c r="I431" t="s">
        <v>25</v>
      </c>
      <c r="J431" t="s">
        <v>26</v>
      </c>
      <c r="K431" t="s">
        <v>34</v>
      </c>
      <c r="L431">
        <v>8</v>
      </c>
      <c r="M431" t="s">
        <v>38</v>
      </c>
      <c r="N431">
        <v>5</v>
      </c>
    </row>
    <row r="432" spans="1:14" x14ac:dyDescent="0.2">
      <c r="A432" s="1">
        <v>45655.675694444442</v>
      </c>
      <c r="B432" s="1" t="str">
        <f>TEXT(Coffee_Sales_Dataset[[#This Row],[Date]],"ddd")</f>
        <v>Sun</v>
      </c>
      <c r="C432">
        <f t="shared" si="6"/>
        <v>16</v>
      </c>
      <c r="D432" t="s">
        <v>28</v>
      </c>
      <c r="E432" t="s">
        <v>40</v>
      </c>
      <c r="F432" t="s">
        <v>37</v>
      </c>
      <c r="G432">
        <v>4.32</v>
      </c>
      <c r="H432" t="s">
        <v>30</v>
      </c>
      <c r="I432" t="s">
        <v>25</v>
      </c>
      <c r="J432" t="s">
        <v>47</v>
      </c>
      <c r="K432" t="s">
        <v>42</v>
      </c>
      <c r="L432">
        <v>8</v>
      </c>
      <c r="M432" t="s">
        <v>41</v>
      </c>
      <c r="N432">
        <v>3</v>
      </c>
    </row>
    <row r="433" spans="1:14" x14ac:dyDescent="0.2">
      <c r="A433" s="1">
        <v>45655.669444444444</v>
      </c>
      <c r="B433" s="1" t="str">
        <f>TEXT(Coffee_Sales_Dataset[[#This Row],[Date]],"ddd")</f>
        <v>Sun</v>
      </c>
      <c r="C433">
        <f t="shared" si="6"/>
        <v>16</v>
      </c>
      <c r="D433" t="s">
        <v>28</v>
      </c>
      <c r="E433" t="s">
        <v>40</v>
      </c>
      <c r="F433" t="s">
        <v>16</v>
      </c>
      <c r="G433">
        <v>4.45</v>
      </c>
      <c r="H433" t="s">
        <v>32</v>
      </c>
      <c r="I433" t="s">
        <v>25</v>
      </c>
      <c r="J433" t="s">
        <v>33</v>
      </c>
      <c r="K433" t="s">
        <v>34</v>
      </c>
      <c r="L433">
        <v>5</v>
      </c>
      <c r="M433" t="s">
        <v>49</v>
      </c>
      <c r="N433">
        <v>2</v>
      </c>
    </row>
    <row r="434" spans="1:14" x14ac:dyDescent="0.2">
      <c r="A434" s="1">
        <v>45655.55972222222</v>
      </c>
      <c r="B434" s="1" t="str">
        <f>TEXT(Coffee_Sales_Dataset[[#This Row],[Date]],"ddd")</f>
        <v>Sun</v>
      </c>
      <c r="C434">
        <f t="shared" si="6"/>
        <v>13</v>
      </c>
      <c r="D434" t="s">
        <v>22</v>
      </c>
      <c r="E434" t="s">
        <v>40</v>
      </c>
      <c r="F434" t="s">
        <v>37</v>
      </c>
      <c r="G434">
        <v>3.99</v>
      </c>
      <c r="H434" t="s">
        <v>32</v>
      </c>
      <c r="I434" t="s">
        <v>25</v>
      </c>
      <c r="J434" t="s">
        <v>31</v>
      </c>
      <c r="K434" t="s">
        <v>20</v>
      </c>
      <c r="L434">
        <v>3</v>
      </c>
      <c r="M434" t="s">
        <v>39</v>
      </c>
      <c r="N434">
        <v>4</v>
      </c>
    </row>
    <row r="435" spans="1:14" x14ac:dyDescent="0.2">
      <c r="A435" s="1">
        <v>45653.340277777781</v>
      </c>
      <c r="B435" s="1" t="str">
        <f>TEXT(Coffee_Sales_Dataset[[#This Row],[Date]],"ddd")</f>
        <v>Fri</v>
      </c>
      <c r="C435">
        <f t="shared" si="6"/>
        <v>8</v>
      </c>
      <c r="D435" t="s">
        <v>45</v>
      </c>
      <c r="E435" t="s">
        <v>36</v>
      </c>
      <c r="F435" t="s">
        <v>16</v>
      </c>
      <c r="G435">
        <v>3.92</v>
      </c>
      <c r="H435" t="s">
        <v>30</v>
      </c>
      <c r="I435" t="s">
        <v>25</v>
      </c>
      <c r="J435" t="s">
        <v>31</v>
      </c>
      <c r="K435" t="s">
        <v>34</v>
      </c>
      <c r="L435">
        <v>3</v>
      </c>
      <c r="M435" t="s">
        <v>35</v>
      </c>
      <c r="N435">
        <v>4</v>
      </c>
    </row>
    <row r="436" spans="1:14" x14ac:dyDescent="0.2">
      <c r="A436" s="1">
        <v>45651.452777777777</v>
      </c>
      <c r="B436" s="1" t="str">
        <f>TEXT(Coffee_Sales_Dataset[[#This Row],[Date]],"ddd")</f>
        <v>Wed</v>
      </c>
      <c r="C436">
        <f t="shared" si="6"/>
        <v>10</v>
      </c>
      <c r="D436" t="s">
        <v>45</v>
      </c>
      <c r="E436" t="s">
        <v>23</v>
      </c>
      <c r="F436" t="s">
        <v>16</v>
      </c>
      <c r="G436">
        <v>3.31</v>
      </c>
      <c r="H436" t="s">
        <v>30</v>
      </c>
      <c r="I436" t="s">
        <v>18</v>
      </c>
      <c r="J436" t="s">
        <v>31</v>
      </c>
      <c r="K436" t="s">
        <v>42</v>
      </c>
      <c r="L436">
        <v>10</v>
      </c>
      <c r="M436" t="s">
        <v>39</v>
      </c>
      <c r="N436">
        <v>2</v>
      </c>
    </row>
    <row r="437" spans="1:14" x14ac:dyDescent="0.2">
      <c r="A437" s="1">
        <v>45642.743055555555</v>
      </c>
      <c r="B437" s="1" t="str">
        <f>TEXT(Coffee_Sales_Dataset[[#This Row],[Date]],"ddd")</f>
        <v>Mon</v>
      </c>
      <c r="C437">
        <f t="shared" si="6"/>
        <v>17</v>
      </c>
      <c r="D437" t="s">
        <v>14</v>
      </c>
      <c r="E437" t="s">
        <v>29</v>
      </c>
      <c r="F437" t="s">
        <v>37</v>
      </c>
      <c r="G437">
        <v>6.44</v>
      </c>
      <c r="H437" t="s">
        <v>17</v>
      </c>
      <c r="I437" t="s">
        <v>18</v>
      </c>
      <c r="J437" t="s">
        <v>33</v>
      </c>
      <c r="K437" t="s">
        <v>20</v>
      </c>
      <c r="L437">
        <v>2</v>
      </c>
      <c r="M437" t="s">
        <v>49</v>
      </c>
      <c r="N437">
        <v>3</v>
      </c>
    </row>
    <row r="438" spans="1:14" x14ac:dyDescent="0.2">
      <c r="A438" s="1">
        <v>45648.386111111111</v>
      </c>
      <c r="B438" s="1" t="str">
        <f>TEXT(Coffee_Sales_Dataset[[#This Row],[Date]],"ddd")</f>
        <v>Sun</v>
      </c>
      <c r="C438">
        <f t="shared" si="6"/>
        <v>9</v>
      </c>
      <c r="D438" t="s">
        <v>43</v>
      </c>
      <c r="E438" t="s">
        <v>48</v>
      </c>
      <c r="F438" t="s">
        <v>24</v>
      </c>
      <c r="G438">
        <v>4.16</v>
      </c>
      <c r="H438" t="s">
        <v>32</v>
      </c>
      <c r="I438" t="s">
        <v>25</v>
      </c>
      <c r="J438" t="s">
        <v>44</v>
      </c>
      <c r="K438" t="s">
        <v>20</v>
      </c>
      <c r="L438">
        <v>6</v>
      </c>
      <c r="M438" t="s">
        <v>27</v>
      </c>
      <c r="N438">
        <v>3</v>
      </c>
    </row>
    <row r="439" spans="1:14" x14ac:dyDescent="0.2">
      <c r="A439" s="1">
        <v>45655.688888888886</v>
      </c>
      <c r="B439" s="1" t="str">
        <f>TEXT(Coffee_Sales_Dataset[[#This Row],[Date]],"ddd")</f>
        <v>Sun</v>
      </c>
      <c r="C439">
        <f t="shared" si="6"/>
        <v>16</v>
      </c>
      <c r="D439" t="s">
        <v>22</v>
      </c>
      <c r="E439" t="s">
        <v>48</v>
      </c>
      <c r="F439" t="s">
        <v>16</v>
      </c>
      <c r="G439">
        <v>6.97</v>
      </c>
      <c r="H439" t="s">
        <v>30</v>
      </c>
      <c r="I439" t="s">
        <v>18</v>
      </c>
      <c r="J439" t="s">
        <v>26</v>
      </c>
      <c r="K439" t="s">
        <v>20</v>
      </c>
      <c r="L439">
        <v>3</v>
      </c>
      <c r="M439" t="s">
        <v>27</v>
      </c>
      <c r="N439">
        <v>2</v>
      </c>
    </row>
    <row r="440" spans="1:14" x14ac:dyDescent="0.2">
      <c r="A440" s="1">
        <v>45650.350694444445</v>
      </c>
      <c r="B440" s="1" t="str">
        <f>TEXT(Coffee_Sales_Dataset[[#This Row],[Date]],"ddd")</f>
        <v>Tue</v>
      </c>
      <c r="C440">
        <f t="shared" si="6"/>
        <v>8</v>
      </c>
      <c r="D440" t="s">
        <v>22</v>
      </c>
      <c r="E440" t="s">
        <v>48</v>
      </c>
      <c r="F440" t="s">
        <v>24</v>
      </c>
      <c r="G440">
        <v>4.91</v>
      </c>
      <c r="H440" t="s">
        <v>32</v>
      </c>
      <c r="I440" t="s">
        <v>18</v>
      </c>
      <c r="J440" t="s">
        <v>26</v>
      </c>
      <c r="K440" t="s">
        <v>42</v>
      </c>
      <c r="L440">
        <v>3</v>
      </c>
      <c r="M440" t="s">
        <v>41</v>
      </c>
      <c r="N440">
        <v>5</v>
      </c>
    </row>
    <row r="441" spans="1:14" x14ac:dyDescent="0.2">
      <c r="A441" s="1">
        <v>45643.650694444441</v>
      </c>
      <c r="B441" s="1" t="str">
        <f>TEXT(Coffee_Sales_Dataset[[#This Row],[Date]],"ddd")</f>
        <v>Tue</v>
      </c>
      <c r="C441">
        <f t="shared" si="6"/>
        <v>15</v>
      </c>
      <c r="D441" t="s">
        <v>22</v>
      </c>
      <c r="E441" t="s">
        <v>15</v>
      </c>
      <c r="F441" t="s">
        <v>16</v>
      </c>
      <c r="G441">
        <v>4.6100000000000003</v>
      </c>
      <c r="H441" t="s">
        <v>17</v>
      </c>
      <c r="I441" t="s">
        <v>25</v>
      </c>
      <c r="J441" t="s">
        <v>31</v>
      </c>
      <c r="K441" t="s">
        <v>34</v>
      </c>
      <c r="L441">
        <v>6</v>
      </c>
      <c r="M441" t="s">
        <v>27</v>
      </c>
      <c r="N441">
        <v>3</v>
      </c>
    </row>
    <row r="442" spans="1:14" x14ac:dyDescent="0.2">
      <c r="A442" s="1">
        <v>45652.418055555558</v>
      </c>
      <c r="B442" s="1" t="str">
        <f>TEXT(Coffee_Sales_Dataset[[#This Row],[Date]],"ddd")</f>
        <v>Thu</v>
      </c>
      <c r="C442">
        <f t="shared" si="6"/>
        <v>10</v>
      </c>
      <c r="D442" t="s">
        <v>45</v>
      </c>
      <c r="E442" t="s">
        <v>46</v>
      </c>
      <c r="F442" t="s">
        <v>37</v>
      </c>
      <c r="G442">
        <v>5.39</v>
      </c>
      <c r="H442" t="s">
        <v>32</v>
      </c>
      <c r="I442" t="s">
        <v>18</v>
      </c>
      <c r="J442" t="s">
        <v>47</v>
      </c>
      <c r="K442" t="s">
        <v>42</v>
      </c>
      <c r="L442">
        <v>10</v>
      </c>
      <c r="M442" t="s">
        <v>35</v>
      </c>
      <c r="N442">
        <v>4</v>
      </c>
    </row>
    <row r="443" spans="1:14" x14ac:dyDescent="0.2">
      <c r="A443" s="1">
        <v>45649.570138888892</v>
      </c>
      <c r="B443" s="1" t="str">
        <f>TEXT(Coffee_Sales_Dataset[[#This Row],[Date]],"ddd")</f>
        <v>Mon</v>
      </c>
      <c r="C443">
        <f t="shared" si="6"/>
        <v>13</v>
      </c>
      <c r="D443" t="s">
        <v>22</v>
      </c>
      <c r="E443" t="s">
        <v>36</v>
      </c>
      <c r="F443" t="s">
        <v>24</v>
      </c>
      <c r="G443">
        <v>5.84</v>
      </c>
      <c r="H443" t="s">
        <v>30</v>
      </c>
      <c r="I443" t="s">
        <v>25</v>
      </c>
      <c r="J443" t="s">
        <v>31</v>
      </c>
      <c r="K443" t="s">
        <v>34</v>
      </c>
      <c r="L443">
        <v>3</v>
      </c>
      <c r="M443" t="s">
        <v>27</v>
      </c>
      <c r="N443">
        <v>2</v>
      </c>
    </row>
    <row r="444" spans="1:14" x14ac:dyDescent="0.2">
      <c r="A444" s="1">
        <v>45653.439583333333</v>
      </c>
      <c r="B444" s="1" t="str">
        <f>TEXT(Coffee_Sales_Dataset[[#This Row],[Date]],"ddd")</f>
        <v>Fri</v>
      </c>
      <c r="C444">
        <f t="shared" si="6"/>
        <v>10</v>
      </c>
      <c r="D444" t="s">
        <v>28</v>
      </c>
      <c r="E444" t="s">
        <v>29</v>
      </c>
      <c r="F444" t="s">
        <v>16</v>
      </c>
      <c r="G444">
        <v>4.75</v>
      </c>
      <c r="H444" t="s">
        <v>32</v>
      </c>
      <c r="I444" t="s">
        <v>25</v>
      </c>
      <c r="J444" t="s">
        <v>44</v>
      </c>
      <c r="K444" t="s">
        <v>34</v>
      </c>
      <c r="L444">
        <v>4</v>
      </c>
      <c r="M444" t="s">
        <v>21</v>
      </c>
      <c r="N444">
        <v>5</v>
      </c>
    </row>
    <row r="445" spans="1:14" x14ac:dyDescent="0.2">
      <c r="A445" s="1">
        <v>45648.68472222222</v>
      </c>
      <c r="B445" s="1" t="str">
        <f>TEXT(Coffee_Sales_Dataset[[#This Row],[Date]],"ddd")</f>
        <v>Sun</v>
      </c>
      <c r="C445">
        <f t="shared" si="6"/>
        <v>16</v>
      </c>
      <c r="D445" t="s">
        <v>14</v>
      </c>
      <c r="E445" t="s">
        <v>15</v>
      </c>
      <c r="F445" t="s">
        <v>24</v>
      </c>
      <c r="G445">
        <v>3.47</v>
      </c>
      <c r="H445" t="s">
        <v>17</v>
      </c>
      <c r="I445" t="s">
        <v>18</v>
      </c>
      <c r="J445" t="s">
        <v>33</v>
      </c>
      <c r="K445" t="s">
        <v>34</v>
      </c>
      <c r="L445">
        <v>7</v>
      </c>
      <c r="M445" t="s">
        <v>39</v>
      </c>
      <c r="N445">
        <v>2</v>
      </c>
    </row>
    <row r="446" spans="1:14" x14ac:dyDescent="0.2">
      <c r="A446" s="1">
        <v>45643.696527777778</v>
      </c>
      <c r="B446" s="1" t="str">
        <f>TEXT(Coffee_Sales_Dataset[[#This Row],[Date]],"ddd")</f>
        <v>Tue</v>
      </c>
      <c r="C446">
        <f t="shared" si="6"/>
        <v>16</v>
      </c>
      <c r="D446" t="s">
        <v>22</v>
      </c>
      <c r="E446" t="s">
        <v>23</v>
      </c>
      <c r="F446" t="s">
        <v>37</v>
      </c>
      <c r="G446">
        <v>6.81</v>
      </c>
      <c r="H446" t="s">
        <v>17</v>
      </c>
      <c r="I446" t="s">
        <v>18</v>
      </c>
      <c r="J446" t="s">
        <v>44</v>
      </c>
      <c r="K446" t="s">
        <v>34</v>
      </c>
      <c r="L446">
        <v>5</v>
      </c>
      <c r="M446" t="s">
        <v>49</v>
      </c>
      <c r="N446">
        <v>2</v>
      </c>
    </row>
    <row r="447" spans="1:14" x14ac:dyDescent="0.2">
      <c r="A447" s="1">
        <v>45643.625</v>
      </c>
      <c r="B447" s="1" t="str">
        <f>TEXT(Coffee_Sales_Dataset[[#This Row],[Date]],"ddd")</f>
        <v>Tue</v>
      </c>
      <c r="C447">
        <f t="shared" si="6"/>
        <v>15</v>
      </c>
      <c r="D447" t="s">
        <v>45</v>
      </c>
      <c r="E447" t="s">
        <v>48</v>
      </c>
      <c r="F447" t="s">
        <v>16</v>
      </c>
      <c r="G447">
        <v>3.6</v>
      </c>
      <c r="H447" t="s">
        <v>32</v>
      </c>
      <c r="I447" t="s">
        <v>25</v>
      </c>
      <c r="J447" t="s">
        <v>26</v>
      </c>
      <c r="K447" t="s">
        <v>20</v>
      </c>
      <c r="L447">
        <v>5</v>
      </c>
      <c r="M447" t="s">
        <v>38</v>
      </c>
      <c r="N447">
        <v>1</v>
      </c>
    </row>
    <row r="448" spans="1:14" x14ac:dyDescent="0.2">
      <c r="A448" s="1">
        <v>45649.54583333333</v>
      </c>
      <c r="B448" s="1" t="str">
        <f>TEXT(Coffee_Sales_Dataset[[#This Row],[Date]],"ddd")</f>
        <v>Mon</v>
      </c>
      <c r="C448">
        <f t="shared" si="6"/>
        <v>13</v>
      </c>
      <c r="D448" t="s">
        <v>28</v>
      </c>
      <c r="E448" t="s">
        <v>40</v>
      </c>
      <c r="F448" t="s">
        <v>24</v>
      </c>
      <c r="G448">
        <v>5.38</v>
      </c>
      <c r="H448" t="s">
        <v>32</v>
      </c>
      <c r="I448" t="s">
        <v>18</v>
      </c>
      <c r="J448" t="s">
        <v>47</v>
      </c>
      <c r="K448" t="s">
        <v>20</v>
      </c>
      <c r="L448">
        <v>5</v>
      </c>
      <c r="M448" t="s">
        <v>49</v>
      </c>
      <c r="N448">
        <v>1</v>
      </c>
    </row>
    <row r="449" spans="1:14" x14ac:dyDescent="0.2">
      <c r="A449" s="1">
        <v>45655.512499999997</v>
      </c>
      <c r="B449" s="1" t="str">
        <f>TEXT(Coffee_Sales_Dataset[[#This Row],[Date]],"ddd")</f>
        <v>Sun</v>
      </c>
      <c r="C449">
        <f t="shared" si="6"/>
        <v>12</v>
      </c>
      <c r="D449" t="s">
        <v>14</v>
      </c>
      <c r="E449" t="s">
        <v>40</v>
      </c>
      <c r="F449" t="s">
        <v>37</v>
      </c>
      <c r="G449">
        <v>4.22</v>
      </c>
      <c r="H449" t="s">
        <v>30</v>
      </c>
      <c r="I449" t="s">
        <v>18</v>
      </c>
      <c r="J449" t="s">
        <v>26</v>
      </c>
      <c r="K449" t="s">
        <v>20</v>
      </c>
      <c r="L449">
        <v>10</v>
      </c>
      <c r="M449" t="s">
        <v>21</v>
      </c>
      <c r="N449">
        <v>2</v>
      </c>
    </row>
    <row r="450" spans="1:14" x14ac:dyDescent="0.2">
      <c r="A450" s="1">
        <v>45642.42083333333</v>
      </c>
      <c r="B450" s="1" t="str">
        <f>TEXT(Coffee_Sales_Dataset[[#This Row],[Date]],"ddd")</f>
        <v>Mon</v>
      </c>
      <c r="C450">
        <f t="shared" ref="C450:C513" si="7">HOUR(A450)</f>
        <v>10</v>
      </c>
      <c r="D450" t="s">
        <v>22</v>
      </c>
      <c r="E450" t="s">
        <v>36</v>
      </c>
      <c r="F450" t="s">
        <v>16</v>
      </c>
      <c r="G450">
        <v>4.05</v>
      </c>
      <c r="H450" t="s">
        <v>32</v>
      </c>
      <c r="I450" t="s">
        <v>25</v>
      </c>
      <c r="J450" t="s">
        <v>33</v>
      </c>
      <c r="K450" t="s">
        <v>20</v>
      </c>
      <c r="L450">
        <v>8</v>
      </c>
      <c r="M450" t="s">
        <v>49</v>
      </c>
      <c r="N450">
        <v>5</v>
      </c>
    </row>
    <row r="451" spans="1:14" x14ac:dyDescent="0.2">
      <c r="A451" s="1">
        <v>45653.734722222223</v>
      </c>
      <c r="B451" s="1" t="str">
        <f>TEXT(Coffee_Sales_Dataset[[#This Row],[Date]],"ddd")</f>
        <v>Fri</v>
      </c>
      <c r="C451">
        <f t="shared" si="7"/>
        <v>17</v>
      </c>
      <c r="D451" t="s">
        <v>45</v>
      </c>
      <c r="E451" t="s">
        <v>23</v>
      </c>
      <c r="F451" t="s">
        <v>37</v>
      </c>
      <c r="G451">
        <v>6.49</v>
      </c>
      <c r="H451" t="s">
        <v>30</v>
      </c>
      <c r="I451" t="s">
        <v>18</v>
      </c>
      <c r="J451" t="s">
        <v>19</v>
      </c>
      <c r="K451" t="s">
        <v>42</v>
      </c>
      <c r="L451">
        <v>2</v>
      </c>
      <c r="M451" t="s">
        <v>35</v>
      </c>
      <c r="N451">
        <v>2</v>
      </c>
    </row>
    <row r="452" spans="1:14" x14ac:dyDescent="0.2">
      <c r="A452" s="1">
        <v>45656.415972222225</v>
      </c>
      <c r="B452" s="1" t="str">
        <f>TEXT(Coffee_Sales_Dataset[[#This Row],[Date]],"ddd")</f>
        <v>Mon</v>
      </c>
      <c r="C452">
        <f t="shared" si="7"/>
        <v>9</v>
      </c>
      <c r="D452" t="s">
        <v>43</v>
      </c>
      <c r="E452" t="s">
        <v>29</v>
      </c>
      <c r="F452" t="s">
        <v>16</v>
      </c>
      <c r="G452">
        <v>3.66</v>
      </c>
      <c r="H452" t="s">
        <v>32</v>
      </c>
      <c r="I452" t="s">
        <v>18</v>
      </c>
      <c r="J452" t="s">
        <v>31</v>
      </c>
      <c r="K452" t="s">
        <v>42</v>
      </c>
      <c r="L452">
        <v>4</v>
      </c>
      <c r="M452" t="s">
        <v>39</v>
      </c>
      <c r="N452">
        <v>4</v>
      </c>
    </row>
    <row r="453" spans="1:14" x14ac:dyDescent="0.2">
      <c r="A453" s="1">
        <v>45647.638888888891</v>
      </c>
      <c r="B453" s="1" t="str">
        <f>TEXT(Coffee_Sales_Dataset[[#This Row],[Date]],"ddd")</f>
        <v>Sat</v>
      </c>
      <c r="C453">
        <f t="shared" si="7"/>
        <v>15</v>
      </c>
      <c r="D453" t="s">
        <v>45</v>
      </c>
      <c r="E453" t="s">
        <v>40</v>
      </c>
      <c r="F453" t="s">
        <v>16</v>
      </c>
      <c r="G453">
        <v>3.96</v>
      </c>
      <c r="H453" t="s">
        <v>17</v>
      </c>
      <c r="I453" t="s">
        <v>18</v>
      </c>
      <c r="J453" t="s">
        <v>44</v>
      </c>
      <c r="K453" t="s">
        <v>20</v>
      </c>
      <c r="L453">
        <v>9</v>
      </c>
      <c r="M453" t="s">
        <v>49</v>
      </c>
      <c r="N453">
        <v>3</v>
      </c>
    </row>
    <row r="454" spans="1:14" x14ac:dyDescent="0.2">
      <c r="A454" s="1">
        <v>45654.564583333333</v>
      </c>
      <c r="B454" s="1" t="str">
        <f>TEXT(Coffee_Sales_Dataset[[#This Row],[Date]],"ddd")</f>
        <v>Sat</v>
      </c>
      <c r="C454">
        <f t="shared" si="7"/>
        <v>13</v>
      </c>
      <c r="D454" t="s">
        <v>28</v>
      </c>
      <c r="E454" t="s">
        <v>40</v>
      </c>
      <c r="F454" t="s">
        <v>16</v>
      </c>
      <c r="G454">
        <v>6.82</v>
      </c>
      <c r="H454" t="s">
        <v>30</v>
      </c>
      <c r="I454" t="s">
        <v>18</v>
      </c>
      <c r="J454" t="s">
        <v>47</v>
      </c>
      <c r="K454" t="s">
        <v>42</v>
      </c>
      <c r="L454">
        <v>8</v>
      </c>
      <c r="M454" t="s">
        <v>39</v>
      </c>
      <c r="N454">
        <v>4</v>
      </c>
    </row>
    <row r="455" spans="1:14" x14ac:dyDescent="0.2">
      <c r="A455" s="1">
        <v>45648.529861111114</v>
      </c>
      <c r="B455" s="1" t="str">
        <f>TEXT(Coffee_Sales_Dataset[[#This Row],[Date]],"ddd")</f>
        <v>Sun</v>
      </c>
      <c r="C455">
        <f t="shared" si="7"/>
        <v>12</v>
      </c>
      <c r="D455" t="s">
        <v>28</v>
      </c>
      <c r="E455" t="s">
        <v>40</v>
      </c>
      <c r="F455" t="s">
        <v>24</v>
      </c>
      <c r="G455">
        <v>5.61</v>
      </c>
      <c r="H455" t="s">
        <v>32</v>
      </c>
      <c r="I455" t="s">
        <v>25</v>
      </c>
      <c r="J455" t="s">
        <v>26</v>
      </c>
      <c r="K455" t="s">
        <v>34</v>
      </c>
      <c r="L455">
        <v>7</v>
      </c>
      <c r="M455" t="s">
        <v>21</v>
      </c>
      <c r="N455">
        <v>4</v>
      </c>
    </row>
    <row r="456" spans="1:14" x14ac:dyDescent="0.2">
      <c r="A456" s="1">
        <v>45644.705555555556</v>
      </c>
      <c r="B456" s="1" t="str">
        <f>TEXT(Coffee_Sales_Dataset[[#This Row],[Date]],"ddd")</f>
        <v>Wed</v>
      </c>
      <c r="C456">
        <f t="shared" si="7"/>
        <v>16</v>
      </c>
      <c r="D456" t="s">
        <v>22</v>
      </c>
      <c r="E456" t="s">
        <v>48</v>
      </c>
      <c r="F456" t="s">
        <v>24</v>
      </c>
      <c r="G456">
        <v>3.72</v>
      </c>
      <c r="H456" t="s">
        <v>30</v>
      </c>
      <c r="I456" t="s">
        <v>25</v>
      </c>
      <c r="J456" t="s">
        <v>19</v>
      </c>
      <c r="K456" t="s">
        <v>34</v>
      </c>
      <c r="L456">
        <v>7</v>
      </c>
      <c r="M456" t="s">
        <v>39</v>
      </c>
      <c r="N456">
        <v>2</v>
      </c>
    </row>
    <row r="457" spans="1:14" x14ac:dyDescent="0.2">
      <c r="A457" s="1">
        <v>45641.51458333333</v>
      </c>
      <c r="B457" s="1" t="str">
        <f>TEXT(Coffee_Sales_Dataset[[#This Row],[Date]],"ddd")</f>
        <v>Sun</v>
      </c>
      <c r="C457">
        <f t="shared" si="7"/>
        <v>12</v>
      </c>
      <c r="D457" t="s">
        <v>28</v>
      </c>
      <c r="E457" t="s">
        <v>36</v>
      </c>
      <c r="F457" t="s">
        <v>24</v>
      </c>
      <c r="G457">
        <v>5.01</v>
      </c>
      <c r="H457" t="s">
        <v>32</v>
      </c>
      <c r="I457" t="s">
        <v>18</v>
      </c>
      <c r="J457" t="s">
        <v>31</v>
      </c>
      <c r="K457" t="s">
        <v>20</v>
      </c>
      <c r="L457">
        <v>6</v>
      </c>
      <c r="M457" t="s">
        <v>21</v>
      </c>
      <c r="N457">
        <v>4</v>
      </c>
    </row>
    <row r="458" spans="1:14" x14ac:dyDescent="0.2">
      <c r="A458" s="1">
        <v>45647.511805555558</v>
      </c>
      <c r="B458" s="1" t="str">
        <f>TEXT(Coffee_Sales_Dataset[[#This Row],[Date]],"ddd")</f>
        <v>Sat</v>
      </c>
      <c r="C458">
        <f t="shared" si="7"/>
        <v>12</v>
      </c>
      <c r="D458" t="s">
        <v>28</v>
      </c>
      <c r="E458" t="s">
        <v>40</v>
      </c>
      <c r="F458" t="s">
        <v>16</v>
      </c>
      <c r="G458">
        <v>6.45</v>
      </c>
      <c r="H458" t="s">
        <v>17</v>
      </c>
      <c r="I458" t="s">
        <v>18</v>
      </c>
      <c r="J458" t="s">
        <v>44</v>
      </c>
      <c r="K458" t="s">
        <v>42</v>
      </c>
      <c r="L458">
        <v>9</v>
      </c>
      <c r="M458" t="s">
        <v>21</v>
      </c>
      <c r="N458">
        <v>5</v>
      </c>
    </row>
    <row r="459" spans="1:14" x14ac:dyDescent="0.2">
      <c r="A459" s="1">
        <v>45653.349305555559</v>
      </c>
      <c r="B459" s="1" t="str">
        <f>TEXT(Coffee_Sales_Dataset[[#This Row],[Date]],"ddd")</f>
        <v>Fri</v>
      </c>
      <c r="C459">
        <f t="shared" si="7"/>
        <v>8</v>
      </c>
      <c r="D459" t="s">
        <v>28</v>
      </c>
      <c r="E459" t="s">
        <v>40</v>
      </c>
      <c r="F459" t="s">
        <v>37</v>
      </c>
      <c r="G459">
        <v>3.61</v>
      </c>
      <c r="H459" t="s">
        <v>30</v>
      </c>
      <c r="I459" t="s">
        <v>25</v>
      </c>
      <c r="J459" t="s">
        <v>19</v>
      </c>
      <c r="K459" t="s">
        <v>42</v>
      </c>
      <c r="L459">
        <v>8</v>
      </c>
      <c r="M459" t="s">
        <v>35</v>
      </c>
      <c r="N459">
        <v>1</v>
      </c>
    </row>
    <row r="460" spans="1:14" x14ac:dyDescent="0.2">
      <c r="A460" s="1">
        <v>45641.347222222219</v>
      </c>
      <c r="B460" s="1" t="str">
        <f>TEXT(Coffee_Sales_Dataset[[#This Row],[Date]],"ddd")</f>
        <v>Sun</v>
      </c>
      <c r="C460">
        <f t="shared" si="7"/>
        <v>8</v>
      </c>
      <c r="D460" t="s">
        <v>28</v>
      </c>
      <c r="E460" t="s">
        <v>23</v>
      </c>
      <c r="F460" t="s">
        <v>37</v>
      </c>
      <c r="G460">
        <v>4.1100000000000003</v>
      </c>
      <c r="H460" t="s">
        <v>32</v>
      </c>
      <c r="I460" t="s">
        <v>25</v>
      </c>
      <c r="J460" t="s">
        <v>26</v>
      </c>
      <c r="K460" t="s">
        <v>20</v>
      </c>
      <c r="L460">
        <v>7</v>
      </c>
      <c r="M460" t="s">
        <v>21</v>
      </c>
      <c r="N460">
        <v>2</v>
      </c>
    </row>
    <row r="461" spans="1:14" x14ac:dyDescent="0.2">
      <c r="A461" s="1">
        <v>45655.740277777775</v>
      </c>
      <c r="B461" s="1" t="str">
        <f>TEXT(Coffee_Sales_Dataset[[#This Row],[Date]],"ddd")</f>
        <v>Sun</v>
      </c>
      <c r="C461">
        <f t="shared" si="7"/>
        <v>17</v>
      </c>
      <c r="D461" t="s">
        <v>45</v>
      </c>
      <c r="E461" t="s">
        <v>40</v>
      </c>
      <c r="F461" t="s">
        <v>16</v>
      </c>
      <c r="G461">
        <v>6.76</v>
      </c>
      <c r="H461" t="s">
        <v>17</v>
      </c>
      <c r="I461" t="s">
        <v>18</v>
      </c>
      <c r="J461" t="s">
        <v>47</v>
      </c>
      <c r="K461" t="s">
        <v>20</v>
      </c>
      <c r="L461">
        <v>2</v>
      </c>
      <c r="M461" t="s">
        <v>41</v>
      </c>
      <c r="N461">
        <v>2</v>
      </c>
    </row>
    <row r="462" spans="1:14" x14ac:dyDescent="0.2">
      <c r="A462" s="1">
        <v>45654.67291666667</v>
      </c>
      <c r="B462" s="1" t="str">
        <f>TEXT(Coffee_Sales_Dataset[[#This Row],[Date]],"ddd")</f>
        <v>Sat</v>
      </c>
      <c r="C462">
        <f t="shared" si="7"/>
        <v>16</v>
      </c>
      <c r="D462" t="s">
        <v>45</v>
      </c>
      <c r="E462" t="s">
        <v>15</v>
      </c>
      <c r="F462" t="s">
        <v>16</v>
      </c>
      <c r="G462">
        <v>4.7699999999999996</v>
      </c>
      <c r="H462" t="s">
        <v>17</v>
      </c>
      <c r="I462" t="s">
        <v>25</v>
      </c>
      <c r="J462" t="s">
        <v>47</v>
      </c>
      <c r="K462" t="s">
        <v>20</v>
      </c>
      <c r="L462">
        <v>8</v>
      </c>
      <c r="M462" t="s">
        <v>38</v>
      </c>
      <c r="N462">
        <v>1</v>
      </c>
    </row>
    <row r="463" spans="1:14" x14ac:dyDescent="0.2">
      <c r="A463" s="1">
        <v>45645.681944444441</v>
      </c>
      <c r="B463" s="1" t="str">
        <f>TEXT(Coffee_Sales_Dataset[[#This Row],[Date]],"ddd")</f>
        <v>Thu</v>
      </c>
      <c r="C463">
        <f t="shared" si="7"/>
        <v>16</v>
      </c>
      <c r="D463" t="s">
        <v>28</v>
      </c>
      <c r="E463" t="s">
        <v>36</v>
      </c>
      <c r="F463" t="s">
        <v>24</v>
      </c>
      <c r="G463">
        <v>5.27</v>
      </c>
      <c r="H463" t="s">
        <v>30</v>
      </c>
      <c r="I463" t="s">
        <v>25</v>
      </c>
      <c r="J463" t="s">
        <v>33</v>
      </c>
      <c r="K463" t="s">
        <v>34</v>
      </c>
      <c r="L463">
        <v>3</v>
      </c>
      <c r="M463" t="s">
        <v>41</v>
      </c>
      <c r="N463">
        <v>1</v>
      </c>
    </row>
    <row r="464" spans="1:14" x14ac:dyDescent="0.2">
      <c r="A464" s="1">
        <v>45643.382638888892</v>
      </c>
      <c r="B464" s="1" t="str">
        <f>TEXT(Coffee_Sales_Dataset[[#This Row],[Date]],"ddd")</f>
        <v>Tue</v>
      </c>
      <c r="C464">
        <f t="shared" si="7"/>
        <v>9</v>
      </c>
      <c r="D464" t="s">
        <v>45</v>
      </c>
      <c r="E464" t="s">
        <v>40</v>
      </c>
      <c r="F464" t="s">
        <v>37</v>
      </c>
      <c r="G464">
        <v>6.86</v>
      </c>
      <c r="H464" t="s">
        <v>32</v>
      </c>
      <c r="I464" t="s">
        <v>25</v>
      </c>
      <c r="J464" t="s">
        <v>19</v>
      </c>
      <c r="K464" t="s">
        <v>20</v>
      </c>
      <c r="L464">
        <v>7</v>
      </c>
      <c r="M464" t="s">
        <v>27</v>
      </c>
      <c r="N464">
        <v>1</v>
      </c>
    </row>
    <row r="465" spans="1:14" x14ac:dyDescent="0.2">
      <c r="A465" s="1">
        <v>45655.47152777778</v>
      </c>
      <c r="B465" s="1" t="str">
        <f>TEXT(Coffee_Sales_Dataset[[#This Row],[Date]],"ddd")</f>
        <v>Sun</v>
      </c>
      <c r="C465">
        <f t="shared" si="7"/>
        <v>11</v>
      </c>
      <c r="D465" t="s">
        <v>22</v>
      </c>
      <c r="E465" t="s">
        <v>46</v>
      </c>
      <c r="F465" t="s">
        <v>37</v>
      </c>
      <c r="G465">
        <v>3.53</v>
      </c>
      <c r="H465" t="s">
        <v>32</v>
      </c>
      <c r="I465" t="s">
        <v>18</v>
      </c>
      <c r="J465" t="s">
        <v>47</v>
      </c>
      <c r="K465" t="s">
        <v>34</v>
      </c>
      <c r="L465">
        <v>4</v>
      </c>
      <c r="M465" t="s">
        <v>49</v>
      </c>
      <c r="N465">
        <v>2</v>
      </c>
    </row>
    <row r="466" spans="1:14" x14ac:dyDescent="0.2">
      <c r="A466" s="1">
        <v>45650.593055555553</v>
      </c>
      <c r="B466" s="1" t="str">
        <f>TEXT(Coffee_Sales_Dataset[[#This Row],[Date]],"ddd")</f>
        <v>Tue</v>
      </c>
      <c r="C466">
        <f t="shared" si="7"/>
        <v>14</v>
      </c>
      <c r="D466" t="s">
        <v>22</v>
      </c>
      <c r="E466" t="s">
        <v>36</v>
      </c>
      <c r="F466" t="s">
        <v>16</v>
      </c>
      <c r="G466">
        <v>3.71</v>
      </c>
      <c r="H466" t="s">
        <v>17</v>
      </c>
      <c r="I466" t="s">
        <v>18</v>
      </c>
      <c r="J466" t="s">
        <v>47</v>
      </c>
      <c r="K466" t="s">
        <v>34</v>
      </c>
      <c r="L466">
        <v>6</v>
      </c>
      <c r="M466" t="s">
        <v>41</v>
      </c>
      <c r="N466">
        <v>4</v>
      </c>
    </row>
    <row r="467" spans="1:14" x14ac:dyDescent="0.2">
      <c r="A467" s="1">
        <v>45646.556944444441</v>
      </c>
      <c r="B467" s="1" t="str">
        <f>TEXT(Coffee_Sales_Dataset[[#This Row],[Date]],"ddd")</f>
        <v>Fri</v>
      </c>
      <c r="C467">
        <f t="shared" si="7"/>
        <v>13</v>
      </c>
      <c r="D467" t="s">
        <v>43</v>
      </c>
      <c r="E467" t="s">
        <v>48</v>
      </c>
      <c r="F467" t="s">
        <v>37</v>
      </c>
      <c r="G467">
        <v>5.75</v>
      </c>
      <c r="H467" t="s">
        <v>32</v>
      </c>
      <c r="I467" t="s">
        <v>25</v>
      </c>
      <c r="J467" t="s">
        <v>33</v>
      </c>
      <c r="K467" t="s">
        <v>34</v>
      </c>
      <c r="L467">
        <v>4</v>
      </c>
      <c r="M467" t="s">
        <v>39</v>
      </c>
      <c r="N467">
        <v>5</v>
      </c>
    </row>
    <row r="468" spans="1:14" x14ac:dyDescent="0.2">
      <c r="A468" s="1">
        <v>45644.598611111112</v>
      </c>
      <c r="B468" s="1" t="str">
        <f>TEXT(Coffee_Sales_Dataset[[#This Row],[Date]],"ddd")</f>
        <v>Wed</v>
      </c>
      <c r="C468">
        <f t="shared" si="7"/>
        <v>14</v>
      </c>
      <c r="D468" t="s">
        <v>45</v>
      </c>
      <c r="E468" t="s">
        <v>29</v>
      </c>
      <c r="F468" t="s">
        <v>24</v>
      </c>
      <c r="G468">
        <v>5.8</v>
      </c>
      <c r="H468" t="s">
        <v>30</v>
      </c>
      <c r="I468" t="s">
        <v>18</v>
      </c>
      <c r="J468" t="s">
        <v>31</v>
      </c>
      <c r="K468" t="s">
        <v>20</v>
      </c>
      <c r="L468">
        <v>5</v>
      </c>
      <c r="M468" t="s">
        <v>49</v>
      </c>
      <c r="N468">
        <v>2</v>
      </c>
    </row>
    <row r="469" spans="1:14" x14ac:dyDescent="0.2">
      <c r="A469" s="1">
        <v>45648.374305555553</v>
      </c>
      <c r="B469" s="1" t="str">
        <f>TEXT(Coffee_Sales_Dataset[[#This Row],[Date]],"ddd")</f>
        <v>Sun</v>
      </c>
      <c r="C469">
        <f t="shared" si="7"/>
        <v>8</v>
      </c>
      <c r="D469" t="s">
        <v>28</v>
      </c>
      <c r="E469" t="s">
        <v>40</v>
      </c>
      <c r="F469" t="s">
        <v>37</v>
      </c>
      <c r="G469">
        <v>5.52</v>
      </c>
      <c r="H469" t="s">
        <v>17</v>
      </c>
      <c r="I469" t="s">
        <v>25</v>
      </c>
      <c r="J469" t="s">
        <v>44</v>
      </c>
      <c r="K469" t="s">
        <v>20</v>
      </c>
      <c r="L469">
        <v>7</v>
      </c>
      <c r="M469" t="s">
        <v>49</v>
      </c>
      <c r="N469">
        <v>5</v>
      </c>
    </row>
    <row r="470" spans="1:14" x14ac:dyDescent="0.2">
      <c r="A470" s="1">
        <v>45647.747916666667</v>
      </c>
      <c r="B470" s="1" t="str">
        <f>TEXT(Coffee_Sales_Dataset[[#This Row],[Date]],"ddd")</f>
        <v>Sat</v>
      </c>
      <c r="C470">
        <f t="shared" si="7"/>
        <v>17</v>
      </c>
      <c r="D470" t="s">
        <v>28</v>
      </c>
      <c r="E470" t="s">
        <v>36</v>
      </c>
      <c r="F470" t="s">
        <v>37</v>
      </c>
      <c r="G470">
        <v>3.42</v>
      </c>
      <c r="H470" t="s">
        <v>17</v>
      </c>
      <c r="I470" t="s">
        <v>25</v>
      </c>
      <c r="J470" t="s">
        <v>19</v>
      </c>
      <c r="K470" t="s">
        <v>34</v>
      </c>
      <c r="L470">
        <v>9</v>
      </c>
      <c r="M470" t="s">
        <v>49</v>
      </c>
      <c r="N470">
        <v>3</v>
      </c>
    </row>
    <row r="471" spans="1:14" x14ac:dyDescent="0.2">
      <c r="A471" s="1">
        <v>45651.382638888892</v>
      </c>
      <c r="B471" s="1" t="str">
        <f>TEXT(Coffee_Sales_Dataset[[#This Row],[Date]],"ddd")</f>
        <v>Wed</v>
      </c>
      <c r="C471">
        <f t="shared" si="7"/>
        <v>9</v>
      </c>
      <c r="D471" t="s">
        <v>45</v>
      </c>
      <c r="E471" t="s">
        <v>36</v>
      </c>
      <c r="F471" t="s">
        <v>16</v>
      </c>
      <c r="G471">
        <v>4.87</v>
      </c>
      <c r="H471" t="s">
        <v>32</v>
      </c>
      <c r="I471" t="s">
        <v>25</v>
      </c>
      <c r="J471" t="s">
        <v>44</v>
      </c>
      <c r="K471" t="s">
        <v>20</v>
      </c>
      <c r="L471">
        <v>9</v>
      </c>
      <c r="M471" t="s">
        <v>39</v>
      </c>
      <c r="N471">
        <v>5</v>
      </c>
    </row>
    <row r="472" spans="1:14" x14ac:dyDescent="0.2">
      <c r="A472" s="1">
        <v>45652.604166666664</v>
      </c>
      <c r="B472" s="1" t="str">
        <f>TEXT(Coffee_Sales_Dataset[[#This Row],[Date]],"ddd")</f>
        <v>Thu</v>
      </c>
      <c r="C472">
        <f t="shared" si="7"/>
        <v>14</v>
      </c>
      <c r="D472" t="s">
        <v>22</v>
      </c>
      <c r="E472" t="s">
        <v>36</v>
      </c>
      <c r="F472" t="s">
        <v>37</v>
      </c>
      <c r="G472">
        <v>4.49</v>
      </c>
      <c r="H472" t="s">
        <v>17</v>
      </c>
      <c r="I472" t="s">
        <v>18</v>
      </c>
      <c r="J472" t="s">
        <v>47</v>
      </c>
      <c r="K472" t="s">
        <v>34</v>
      </c>
      <c r="L472">
        <v>6</v>
      </c>
      <c r="M472" t="s">
        <v>41</v>
      </c>
      <c r="N472">
        <v>2</v>
      </c>
    </row>
    <row r="473" spans="1:14" x14ac:dyDescent="0.2">
      <c r="A473" s="1">
        <v>45653.67083333333</v>
      </c>
      <c r="B473" s="1" t="str">
        <f>TEXT(Coffee_Sales_Dataset[[#This Row],[Date]],"ddd")</f>
        <v>Fri</v>
      </c>
      <c r="C473">
        <f t="shared" si="7"/>
        <v>16</v>
      </c>
      <c r="D473" t="s">
        <v>14</v>
      </c>
      <c r="E473" t="s">
        <v>48</v>
      </c>
      <c r="F473" t="s">
        <v>24</v>
      </c>
      <c r="G473">
        <v>6.82</v>
      </c>
      <c r="H473" t="s">
        <v>17</v>
      </c>
      <c r="I473" t="s">
        <v>25</v>
      </c>
      <c r="J473" t="s">
        <v>19</v>
      </c>
      <c r="K473" t="s">
        <v>20</v>
      </c>
      <c r="L473">
        <v>4</v>
      </c>
      <c r="M473" t="s">
        <v>49</v>
      </c>
      <c r="N473">
        <v>5</v>
      </c>
    </row>
    <row r="474" spans="1:14" x14ac:dyDescent="0.2">
      <c r="A474" s="1">
        <v>45656.675000000003</v>
      </c>
      <c r="B474" s="1" t="str">
        <f>TEXT(Coffee_Sales_Dataset[[#This Row],[Date]],"ddd")</f>
        <v>Mon</v>
      </c>
      <c r="C474">
        <f t="shared" si="7"/>
        <v>16</v>
      </c>
      <c r="D474" t="s">
        <v>43</v>
      </c>
      <c r="E474" t="s">
        <v>23</v>
      </c>
      <c r="F474" t="s">
        <v>16</v>
      </c>
      <c r="G474">
        <v>3.52</v>
      </c>
      <c r="H474" t="s">
        <v>17</v>
      </c>
      <c r="I474" t="s">
        <v>25</v>
      </c>
      <c r="J474" t="s">
        <v>31</v>
      </c>
      <c r="K474" t="s">
        <v>34</v>
      </c>
      <c r="L474">
        <v>4</v>
      </c>
      <c r="M474" t="s">
        <v>35</v>
      </c>
      <c r="N474">
        <v>3</v>
      </c>
    </row>
    <row r="475" spans="1:14" x14ac:dyDescent="0.2">
      <c r="A475" s="1">
        <v>45648.436805555553</v>
      </c>
      <c r="B475" s="1" t="str">
        <f>TEXT(Coffee_Sales_Dataset[[#This Row],[Date]],"ddd")</f>
        <v>Sun</v>
      </c>
      <c r="C475">
        <f t="shared" si="7"/>
        <v>10</v>
      </c>
      <c r="D475" t="s">
        <v>28</v>
      </c>
      <c r="E475" t="s">
        <v>46</v>
      </c>
      <c r="F475" t="s">
        <v>16</v>
      </c>
      <c r="G475">
        <v>3.8</v>
      </c>
      <c r="H475" t="s">
        <v>32</v>
      </c>
      <c r="I475" t="s">
        <v>18</v>
      </c>
      <c r="J475" t="s">
        <v>26</v>
      </c>
      <c r="K475" t="s">
        <v>42</v>
      </c>
      <c r="L475">
        <v>4</v>
      </c>
      <c r="M475" t="s">
        <v>38</v>
      </c>
      <c r="N475">
        <v>2</v>
      </c>
    </row>
    <row r="476" spans="1:14" x14ac:dyDescent="0.2">
      <c r="A476" s="1">
        <v>45647.464583333334</v>
      </c>
      <c r="B476" s="1" t="str">
        <f>TEXT(Coffee_Sales_Dataset[[#This Row],[Date]],"ddd")</f>
        <v>Sat</v>
      </c>
      <c r="C476">
        <f t="shared" si="7"/>
        <v>11</v>
      </c>
      <c r="D476" t="s">
        <v>43</v>
      </c>
      <c r="E476" t="s">
        <v>23</v>
      </c>
      <c r="F476" t="s">
        <v>24</v>
      </c>
      <c r="G476">
        <v>3.02</v>
      </c>
      <c r="H476" t="s">
        <v>32</v>
      </c>
      <c r="I476" t="s">
        <v>18</v>
      </c>
      <c r="J476" t="s">
        <v>31</v>
      </c>
      <c r="K476" t="s">
        <v>34</v>
      </c>
      <c r="L476">
        <v>10</v>
      </c>
      <c r="M476" t="s">
        <v>21</v>
      </c>
      <c r="N476">
        <v>4</v>
      </c>
    </row>
    <row r="477" spans="1:14" x14ac:dyDescent="0.2">
      <c r="A477" s="1">
        <v>45652.654166666667</v>
      </c>
      <c r="B477" s="1" t="str">
        <f>TEXT(Coffee_Sales_Dataset[[#This Row],[Date]],"ddd")</f>
        <v>Thu</v>
      </c>
      <c r="C477">
        <f t="shared" si="7"/>
        <v>15</v>
      </c>
      <c r="D477" t="s">
        <v>14</v>
      </c>
      <c r="E477" t="s">
        <v>23</v>
      </c>
      <c r="F477" t="s">
        <v>24</v>
      </c>
      <c r="G477">
        <v>5.82</v>
      </c>
      <c r="H477" t="s">
        <v>32</v>
      </c>
      <c r="I477" t="s">
        <v>18</v>
      </c>
      <c r="J477" t="s">
        <v>19</v>
      </c>
      <c r="K477" t="s">
        <v>34</v>
      </c>
      <c r="L477">
        <v>4</v>
      </c>
      <c r="M477" t="s">
        <v>27</v>
      </c>
      <c r="N477">
        <v>3</v>
      </c>
    </row>
    <row r="478" spans="1:14" x14ac:dyDescent="0.2">
      <c r="A478" s="1">
        <v>45655.609722222223</v>
      </c>
      <c r="B478" s="1" t="str">
        <f>TEXT(Coffee_Sales_Dataset[[#This Row],[Date]],"ddd")</f>
        <v>Sun</v>
      </c>
      <c r="C478">
        <f t="shared" si="7"/>
        <v>14</v>
      </c>
      <c r="D478" t="s">
        <v>14</v>
      </c>
      <c r="E478" t="s">
        <v>40</v>
      </c>
      <c r="F478" t="s">
        <v>16</v>
      </c>
      <c r="G478">
        <v>4.3899999999999997</v>
      </c>
      <c r="H478" t="s">
        <v>30</v>
      </c>
      <c r="I478" t="s">
        <v>25</v>
      </c>
      <c r="J478" t="s">
        <v>19</v>
      </c>
      <c r="K478" t="s">
        <v>20</v>
      </c>
      <c r="L478">
        <v>4</v>
      </c>
      <c r="M478" t="s">
        <v>35</v>
      </c>
      <c r="N478">
        <v>2</v>
      </c>
    </row>
    <row r="479" spans="1:14" x14ac:dyDescent="0.2">
      <c r="A479" s="1">
        <v>45646.563888888886</v>
      </c>
      <c r="B479" s="1" t="str">
        <f>TEXT(Coffee_Sales_Dataset[[#This Row],[Date]],"ddd")</f>
        <v>Fri</v>
      </c>
      <c r="C479">
        <f t="shared" si="7"/>
        <v>13</v>
      </c>
      <c r="D479" t="s">
        <v>28</v>
      </c>
      <c r="E479" t="s">
        <v>40</v>
      </c>
      <c r="F479" t="s">
        <v>37</v>
      </c>
      <c r="G479">
        <v>6.01</v>
      </c>
      <c r="H479" t="s">
        <v>32</v>
      </c>
      <c r="I479" t="s">
        <v>25</v>
      </c>
      <c r="J479" t="s">
        <v>19</v>
      </c>
      <c r="K479" t="s">
        <v>34</v>
      </c>
      <c r="L479">
        <v>5</v>
      </c>
      <c r="M479" t="s">
        <v>41</v>
      </c>
      <c r="N479">
        <v>2</v>
      </c>
    </row>
    <row r="480" spans="1:14" x14ac:dyDescent="0.2">
      <c r="A480" s="1">
        <v>45645.38958333333</v>
      </c>
      <c r="B480" s="1" t="str">
        <f>TEXT(Coffee_Sales_Dataset[[#This Row],[Date]],"ddd")</f>
        <v>Thu</v>
      </c>
      <c r="C480">
        <f t="shared" si="7"/>
        <v>9</v>
      </c>
      <c r="D480" t="s">
        <v>14</v>
      </c>
      <c r="E480" t="s">
        <v>46</v>
      </c>
      <c r="F480" t="s">
        <v>16</v>
      </c>
      <c r="G480">
        <v>4.7</v>
      </c>
      <c r="H480" t="s">
        <v>17</v>
      </c>
      <c r="I480" t="s">
        <v>18</v>
      </c>
      <c r="J480" t="s">
        <v>44</v>
      </c>
      <c r="K480" t="s">
        <v>20</v>
      </c>
      <c r="L480">
        <v>9</v>
      </c>
      <c r="M480" t="s">
        <v>41</v>
      </c>
      <c r="N480">
        <v>3</v>
      </c>
    </row>
    <row r="481" spans="1:14" x14ac:dyDescent="0.2">
      <c r="A481" s="1">
        <v>45656.59097222222</v>
      </c>
      <c r="B481" s="1" t="str">
        <f>TEXT(Coffee_Sales_Dataset[[#This Row],[Date]],"ddd")</f>
        <v>Mon</v>
      </c>
      <c r="C481">
        <f t="shared" si="7"/>
        <v>14</v>
      </c>
      <c r="D481" t="s">
        <v>22</v>
      </c>
      <c r="E481" t="s">
        <v>48</v>
      </c>
      <c r="F481" t="s">
        <v>37</v>
      </c>
      <c r="G481">
        <v>5.07</v>
      </c>
      <c r="H481" t="s">
        <v>32</v>
      </c>
      <c r="I481" t="s">
        <v>18</v>
      </c>
      <c r="J481" t="s">
        <v>31</v>
      </c>
      <c r="K481" t="s">
        <v>34</v>
      </c>
      <c r="L481">
        <v>3</v>
      </c>
      <c r="M481" t="s">
        <v>21</v>
      </c>
      <c r="N481">
        <v>4</v>
      </c>
    </row>
    <row r="482" spans="1:14" x14ac:dyDescent="0.2">
      <c r="A482" s="1">
        <v>45653.340277777781</v>
      </c>
      <c r="B482" s="1" t="str">
        <f>TEXT(Coffee_Sales_Dataset[[#This Row],[Date]],"ddd")</f>
        <v>Fri</v>
      </c>
      <c r="C482">
        <f t="shared" si="7"/>
        <v>8</v>
      </c>
      <c r="D482" t="s">
        <v>45</v>
      </c>
      <c r="E482" t="s">
        <v>29</v>
      </c>
      <c r="F482" t="s">
        <v>37</v>
      </c>
      <c r="G482">
        <v>5.03</v>
      </c>
      <c r="H482" t="s">
        <v>30</v>
      </c>
      <c r="I482" t="s">
        <v>18</v>
      </c>
      <c r="J482" t="s">
        <v>31</v>
      </c>
      <c r="K482" t="s">
        <v>34</v>
      </c>
      <c r="L482">
        <v>8</v>
      </c>
      <c r="M482" t="s">
        <v>27</v>
      </c>
      <c r="N482">
        <v>1</v>
      </c>
    </row>
    <row r="483" spans="1:14" x14ac:dyDescent="0.2">
      <c r="A483" s="1">
        <v>45645.532638888886</v>
      </c>
      <c r="B483" s="1" t="str">
        <f>TEXT(Coffee_Sales_Dataset[[#This Row],[Date]],"ddd")</f>
        <v>Thu</v>
      </c>
      <c r="C483">
        <f t="shared" si="7"/>
        <v>12</v>
      </c>
      <c r="D483" t="s">
        <v>28</v>
      </c>
      <c r="E483" t="s">
        <v>40</v>
      </c>
      <c r="F483" t="s">
        <v>24</v>
      </c>
      <c r="G483">
        <v>5.01</v>
      </c>
      <c r="H483" t="s">
        <v>17</v>
      </c>
      <c r="I483" t="s">
        <v>18</v>
      </c>
      <c r="J483" t="s">
        <v>33</v>
      </c>
      <c r="K483" t="s">
        <v>34</v>
      </c>
      <c r="L483">
        <v>3</v>
      </c>
      <c r="M483" t="s">
        <v>35</v>
      </c>
      <c r="N483">
        <v>2</v>
      </c>
    </row>
    <row r="484" spans="1:14" x14ac:dyDescent="0.2">
      <c r="A484" s="1">
        <v>45656.7</v>
      </c>
      <c r="B484" s="1" t="str">
        <f>TEXT(Coffee_Sales_Dataset[[#This Row],[Date]],"ddd")</f>
        <v>Mon</v>
      </c>
      <c r="C484">
        <f t="shared" si="7"/>
        <v>16</v>
      </c>
      <c r="D484" t="s">
        <v>14</v>
      </c>
      <c r="E484" t="s">
        <v>23</v>
      </c>
      <c r="F484" t="s">
        <v>37</v>
      </c>
      <c r="G484">
        <v>3.32</v>
      </c>
      <c r="H484" t="s">
        <v>32</v>
      </c>
      <c r="I484" t="s">
        <v>18</v>
      </c>
      <c r="J484" t="s">
        <v>47</v>
      </c>
      <c r="K484" t="s">
        <v>20</v>
      </c>
      <c r="L484">
        <v>6</v>
      </c>
      <c r="M484" t="s">
        <v>38</v>
      </c>
      <c r="N484">
        <v>5</v>
      </c>
    </row>
    <row r="485" spans="1:14" x14ac:dyDescent="0.2">
      <c r="A485" s="1">
        <v>45654.643750000003</v>
      </c>
      <c r="B485" s="1" t="str">
        <f>TEXT(Coffee_Sales_Dataset[[#This Row],[Date]],"ddd")</f>
        <v>Sat</v>
      </c>
      <c r="C485">
        <f t="shared" si="7"/>
        <v>15</v>
      </c>
      <c r="D485" t="s">
        <v>28</v>
      </c>
      <c r="E485" t="s">
        <v>48</v>
      </c>
      <c r="F485" t="s">
        <v>24</v>
      </c>
      <c r="G485">
        <v>3.16</v>
      </c>
      <c r="H485" t="s">
        <v>17</v>
      </c>
      <c r="I485" t="s">
        <v>18</v>
      </c>
      <c r="J485" t="s">
        <v>26</v>
      </c>
      <c r="K485" t="s">
        <v>42</v>
      </c>
      <c r="L485">
        <v>7</v>
      </c>
      <c r="M485" t="s">
        <v>49</v>
      </c>
      <c r="N485">
        <v>4</v>
      </c>
    </row>
    <row r="486" spans="1:14" x14ac:dyDescent="0.2">
      <c r="A486" s="1">
        <v>45646.53402777778</v>
      </c>
      <c r="B486" s="1" t="str">
        <f>TEXT(Coffee_Sales_Dataset[[#This Row],[Date]],"ddd")</f>
        <v>Fri</v>
      </c>
      <c r="C486">
        <f t="shared" si="7"/>
        <v>12</v>
      </c>
      <c r="D486" t="s">
        <v>28</v>
      </c>
      <c r="E486" t="s">
        <v>40</v>
      </c>
      <c r="F486" t="s">
        <v>24</v>
      </c>
      <c r="G486">
        <v>3.71</v>
      </c>
      <c r="H486" t="s">
        <v>17</v>
      </c>
      <c r="I486" t="s">
        <v>18</v>
      </c>
      <c r="J486" t="s">
        <v>31</v>
      </c>
      <c r="K486" t="s">
        <v>34</v>
      </c>
      <c r="L486">
        <v>7</v>
      </c>
      <c r="M486" t="s">
        <v>49</v>
      </c>
      <c r="N486">
        <v>1</v>
      </c>
    </row>
    <row r="487" spans="1:14" x14ac:dyDescent="0.2">
      <c r="A487" s="1">
        <v>45650.573611111111</v>
      </c>
      <c r="B487" s="1" t="str">
        <f>TEXT(Coffee_Sales_Dataset[[#This Row],[Date]],"ddd")</f>
        <v>Tue</v>
      </c>
      <c r="C487">
        <f t="shared" si="7"/>
        <v>13</v>
      </c>
      <c r="D487" t="s">
        <v>28</v>
      </c>
      <c r="E487" t="s">
        <v>40</v>
      </c>
      <c r="F487" t="s">
        <v>37</v>
      </c>
      <c r="G487">
        <v>4.58</v>
      </c>
      <c r="H487" t="s">
        <v>32</v>
      </c>
      <c r="I487" t="s">
        <v>25</v>
      </c>
      <c r="J487" t="s">
        <v>33</v>
      </c>
      <c r="K487" t="s">
        <v>42</v>
      </c>
      <c r="L487">
        <v>4</v>
      </c>
      <c r="M487" t="s">
        <v>21</v>
      </c>
      <c r="N487">
        <v>2</v>
      </c>
    </row>
    <row r="488" spans="1:14" x14ac:dyDescent="0.2">
      <c r="A488" s="1">
        <v>45651.622916666667</v>
      </c>
      <c r="B488" s="1" t="str">
        <f>TEXT(Coffee_Sales_Dataset[[#This Row],[Date]],"ddd")</f>
        <v>Wed</v>
      </c>
      <c r="C488">
        <f t="shared" si="7"/>
        <v>14</v>
      </c>
      <c r="D488" t="s">
        <v>45</v>
      </c>
      <c r="E488" t="s">
        <v>36</v>
      </c>
      <c r="F488" t="s">
        <v>24</v>
      </c>
      <c r="G488">
        <v>5.76</v>
      </c>
      <c r="H488" t="s">
        <v>32</v>
      </c>
      <c r="I488" t="s">
        <v>18</v>
      </c>
      <c r="J488" t="s">
        <v>31</v>
      </c>
      <c r="K488" t="s">
        <v>42</v>
      </c>
      <c r="L488">
        <v>7</v>
      </c>
      <c r="M488" t="s">
        <v>49</v>
      </c>
      <c r="N488">
        <v>1</v>
      </c>
    </row>
    <row r="489" spans="1:14" x14ac:dyDescent="0.2">
      <c r="A489" s="1">
        <v>45643.39166666667</v>
      </c>
      <c r="B489" s="1" t="str">
        <f>TEXT(Coffee_Sales_Dataset[[#This Row],[Date]],"ddd")</f>
        <v>Tue</v>
      </c>
      <c r="C489">
        <f t="shared" si="7"/>
        <v>9</v>
      </c>
      <c r="D489" t="s">
        <v>43</v>
      </c>
      <c r="E489" t="s">
        <v>46</v>
      </c>
      <c r="F489" t="s">
        <v>16</v>
      </c>
      <c r="G489">
        <v>4.3499999999999996</v>
      </c>
      <c r="H489" t="s">
        <v>30</v>
      </c>
      <c r="I489" t="s">
        <v>18</v>
      </c>
      <c r="J489" t="s">
        <v>44</v>
      </c>
      <c r="K489" t="s">
        <v>34</v>
      </c>
      <c r="L489">
        <v>2</v>
      </c>
      <c r="M489" t="s">
        <v>38</v>
      </c>
      <c r="N489">
        <v>3</v>
      </c>
    </row>
    <row r="490" spans="1:14" x14ac:dyDescent="0.2">
      <c r="A490" s="1">
        <v>45652.411805555559</v>
      </c>
      <c r="B490" s="1" t="str">
        <f>TEXT(Coffee_Sales_Dataset[[#This Row],[Date]],"ddd")</f>
        <v>Thu</v>
      </c>
      <c r="C490">
        <f t="shared" si="7"/>
        <v>9</v>
      </c>
      <c r="D490" t="s">
        <v>14</v>
      </c>
      <c r="E490" t="s">
        <v>15</v>
      </c>
      <c r="F490" t="s">
        <v>16</v>
      </c>
      <c r="G490">
        <v>5.28</v>
      </c>
      <c r="H490" t="s">
        <v>17</v>
      </c>
      <c r="I490" t="s">
        <v>25</v>
      </c>
      <c r="J490" t="s">
        <v>47</v>
      </c>
      <c r="K490" t="s">
        <v>42</v>
      </c>
      <c r="L490">
        <v>7</v>
      </c>
      <c r="M490" t="s">
        <v>39</v>
      </c>
      <c r="N490">
        <v>4</v>
      </c>
    </row>
    <row r="491" spans="1:14" x14ac:dyDescent="0.2">
      <c r="A491" s="1">
        <v>45644.595138888886</v>
      </c>
      <c r="B491" s="1" t="str">
        <f>TEXT(Coffee_Sales_Dataset[[#This Row],[Date]],"ddd")</f>
        <v>Wed</v>
      </c>
      <c r="C491">
        <f t="shared" si="7"/>
        <v>14</v>
      </c>
      <c r="D491" t="s">
        <v>22</v>
      </c>
      <c r="E491" t="s">
        <v>36</v>
      </c>
      <c r="F491" t="s">
        <v>37</v>
      </c>
      <c r="G491">
        <v>5.69</v>
      </c>
      <c r="H491" t="s">
        <v>30</v>
      </c>
      <c r="I491" t="s">
        <v>18</v>
      </c>
      <c r="J491" t="s">
        <v>19</v>
      </c>
      <c r="K491" t="s">
        <v>20</v>
      </c>
      <c r="L491">
        <v>6</v>
      </c>
      <c r="M491" t="s">
        <v>49</v>
      </c>
      <c r="N491">
        <v>1</v>
      </c>
    </row>
    <row r="492" spans="1:14" x14ac:dyDescent="0.2">
      <c r="A492" s="1">
        <v>45647.368055555555</v>
      </c>
      <c r="B492" s="1" t="str">
        <f>TEXT(Coffee_Sales_Dataset[[#This Row],[Date]],"ddd")</f>
        <v>Sat</v>
      </c>
      <c r="C492">
        <f t="shared" si="7"/>
        <v>8</v>
      </c>
      <c r="D492" t="s">
        <v>14</v>
      </c>
      <c r="E492" t="s">
        <v>46</v>
      </c>
      <c r="F492" t="s">
        <v>16</v>
      </c>
      <c r="G492">
        <v>4.0999999999999996</v>
      </c>
      <c r="H492" t="s">
        <v>17</v>
      </c>
      <c r="I492" t="s">
        <v>18</v>
      </c>
      <c r="J492" t="s">
        <v>31</v>
      </c>
      <c r="K492" t="s">
        <v>42</v>
      </c>
      <c r="L492">
        <v>5</v>
      </c>
      <c r="M492" t="s">
        <v>41</v>
      </c>
      <c r="N492">
        <v>3</v>
      </c>
    </row>
    <row r="493" spans="1:14" x14ac:dyDescent="0.2">
      <c r="A493" s="1">
        <v>45644.720833333333</v>
      </c>
      <c r="B493" s="1" t="str">
        <f>TEXT(Coffee_Sales_Dataset[[#This Row],[Date]],"ddd")</f>
        <v>Wed</v>
      </c>
      <c r="C493">
        <f t="shared" si="7"/>
        <v>17</v>
      </c>
      <c r="D493" t="s">
        <v>43</v>
      </c>
      <c r="E493" t="s">
        <v>23</v>
      </c>
      <c r="F493" t="s">
        <v>24</v>
      </c>
      <c r="G493">
        <v>5.35</v>
      </c>
      <c r="H493" t="s">
        <v>30</v>
      </c>
      <c r="I493" t="s">
        <v>18</v>
      </c>
      <c r="J493" t="s">
        <v>33</v>
      </c>
      <c r="K493" t="s">
        <v>34</v>
      </c>
      <c r="L493">
        <v>9</v>
      </c>
      <c r="M493" t="s">
        <v>39</v>
      </c>
      <c r="N493">
        <v>1</v>
      </c>
    </row>
    <row r="494" spans="1:14" x14ac:dyDescent="0.2">
      <c r="A494" s="1">
        <v>45646.556944444441</v>
      </c>
      <c r="B494" s="1" t="str">
        <f>TEXT(Coffee_Sales_Dataset[[#This Row],[Date]],"ddd")</f>
        <v>Fri</v>
      </c>
      <c r="C494">
        <f t="shared" si="7"/>
        <v>13</v>
      </c>
      <c r="D494" t="s">
        <v>14</v>
      </c>
      <c r="E494" t="s">
        <v>29</v>
      </c>
      <c r="F494" t="s">
        <v>24</v>
      </c>
      <c r="G494">
        <v>6.42</v>
      </c>
      <c r="H494" t="s">
        <v>17</v>
      </c>
      <c r="I494" t="s">
        <v>25</v>
      </c>
      <c r="J494" t="s">
        <v>33</v>
      </c>
      <c r="K494" t="s">
        <v>20</v>
      </c>
      <c r="L494">
        <v>4</v>
      </c>
      <c r="M494" t="s">
        <v>21</v>
      </c>
      <c r="N494">
        <v>4</v>
      </c>
    </row>
    <row r="495" spans="1:14" x14ac:dyDescent="0.2">
      <c r="A495" s="1">
        <v>45645.362500000003</v>
      </c>
      <c r="B495" s="1" t="str">
        <f>TEXT(Coffee_Sales_Dataset[[#This Row],[Date]],"ddd")</f>
        <v>Thu</v>
      </c>
      <c r="C495">
        <f t="shared" si="7"/>
        <v>8</v>
      </c>
      <c r="D495" t="s">
        <v>43</v>
      </c>
      <c r="E495" t="s">
        <v>15</v>
      </c>
      <c r="F495" t="s">
        <v>37</v>
      </c>
      <c r="G495">
        <v>4.95</v>
      </c>
      <c r="H495" t="s">
        <v>17</v>
      </c>
      <c r="I495" t="s">
        <v>25</v>
      </c>
      <c r="J495" t="s">
        <v>19</v>
      </c>
      <c r="K495" t="s">
        <v>20</v>
      </c>
      <c r="L495">
        <v>10</v>
      </c>
      <c r="M495" t="s">
        <v>49</v>
      </c>
      <c r="N495">
        <v>3</v>
      </c>
    </row>
    <row r="496" spans="1:14" x14ac:dyDescent="0.2">
      <c r="A496" s="1">
        <v>45645.561111111114</v>
      </c>
      <c r="B496" s="1" t="str">
        <f>TEXT(Coffee_Sales_Dataset[[#This Row],[Date]],"ddd")</f>
        <v>Thu</v>
      </c>
      <c r="C496">
        <f t="shared" si="7"/>
        <v>13</v>
      </c>
      <c r="D496" t="s">
        <v>14</v>
      </c>
      <c r="E496" t="s">
        <v>15</v>
      </c>
      <c r="F496" t="s">
        <v>16</v>
      </c>
      <c r="G496">
        <v>5.5</v>
      </c>
      <c r="H496" t="s">
        <v>32</v>
      </c>
      <c r="I496" t="s">
        <v>18</v>
      </c>
      <c r="J496" t="s">
        <v>33</v>
      </c>
      <c r="K496" t="s">
        <v>34</v>
      </c>
      <c r="L496">
        <v>8</v>
      </c>
      <c r="M496" t="s">
        <v>35</v>
      </c>
      <c r="N496">
        <v>1</v>
      </c>
    </row>
    <row r="497" spans="1:14" x14ac:dyDescent="0.2">
      <c r="A497" s="1">
        <v>45653.524305555555</v>
      </c>
      <c r="B497" s="1" t="str">
        <f>TEXT(Coffee_Sales_Dataset[[#This Row],[Date]],"ddd")</f>
        <v>Fri</v>
      </c>
      <c r="C497">
        <f t="shared" si="7"/>
        <v>12</v>
      </c>
      <c r="D497" t="s">
        <v>14</v>
      </c>
      <c r="E497" t="s">
        <v>29</v>
      </c>
      <c r="F497" t="s">
        <v>24</v>
      </c>
      <c r="G497">
        <v>6.68</v>
      </c>
      <c r="H497" t="s">
        <v>32</v>
      </c>
      <c r="I497" t="s">
        <v>18</v>
      </c>
      <c r="J497" t="s">
        <v>33</v>
      </c>
      <c r="K497" t="s">
        <v>42</v>
      </c>
      <c r="L497">
        <v>3</v>
      </c>
      <c r="M497" t="s">
        <v>27</v>
      </c>
      <c r="N497">
        <v>2</v>
      </c>
    </row>
    <row r="498" spans="1:14" x14ac:dyDescent="0.2">
      <c r="A498" s="1">
        <v>45644.4</v>
      </c>
      <c r="B498" s="1" t="str">
        <f>TEXT(Coffee_Sales_Dataset[[#This Row],[Date]],"ddd")</f>
        <v>Wed</v>
      </c>
      <c r="C498">
        <f t="shared" si="7"/>
        <v>9</v>
      </c>
      <c r="D498" t="s">
        <v>45</v>
      </c>
      <c r="E498" t="s">
        <v>29</v>
      </c>
      <c r="F498" t="s">
        <v>16</v>
      </c>
      <c r="G498">
        <v>6.07</v>
      </c>
      <c r="H498" t="s">
        <v>30</v>
      </c>
      <c r="I498" t="s">
        <v>18</v>
      </c>
      <c r="J498" t="s">
        <v>33</v>
      </c>
      <c r="K498" t="s">
        <v>34</v>
      </c>
      <c r="L498">
        <v>7</v>
      </c>
      <c r="M498" t="s">
        <v>35</v>
      </c>
      <c r="N498">
        <v>2</v>
      </c>
    </row>
    <row r="499" spans="1:14" x14ac:dyDescent="0.2">
      <c r="A499" s="1">
        <v>45647.720138888886</v>
      </c>
      <c r="B499" s="1" t="str">
        <f>TEXT(Coffee_Sales_Dataset[[#This Row],[Date]],"ddd")</f>
        <v>Sat</v>
      </c>
      <c r="C499">
        <f t="shared" si="7"/>
        <v>17</v>
      </c>
      <c r="D499" t="s">
        <v>45</v>
      </c>
      <c r="E499" t="s">
        <v>23</v>
      </c>
      <c r="F499" t="s">
        <v>24</v>
      </c>
      <c r="G499">
        <v>5.52</v>
      </c>
      <c r="H499" t="s">
        <v>30</v>
      </c>
      <c r="I499" t="s">
        <v>18</v>
      </c>
      <c r="J499" t="s">
        <v>33</v>
      </c>
      <c r="K499" t="s">
        <v>20</v>
      </c>
      <c r="L499">
        <v>10</v>
      </c>
      <c r="M499" t="s">
        <v>27</v>
      </c>
      <c r="N499">
        <v>2</v>
      </c>
    </row>
    <row r="500" spans="1:14" x14ac:dyDescent="0.2">
      <c r="A500" s="1">
        <v>45654.658333333333</v>
      </c>
      <c r="B500" s="1" t="str">
        <f>TEXT(Coffee_Sales_Dataset[[#This Row],[Date]],"ddd")</f>
        <v>Sat</v>
      </c>
      <c r="C500">
        <f t="shared" si="7"/>
        <v>15</v>
      </c>
      <c r="D500" t="s">
        <v>14</v>
      </c>
      <c r="E500" t="s">
        <v>36</v>
      </c>
      <c r="F500" t="s">
        <v>24</v>
      </c>
      <c r="G500">
        <v>3.63</v>
      </c>
      <c r="H500" t="s">
        <v>32</v>
      </c>
      <c r="I500" t="s">
        <v>18</v>
      </c>
      <c r="J500" t="s">
        <v>26</v>
      </c>
      <c r="K500" t="s">
        <v>42</v>
      </c>
      <c r="L500">
        <v>10</v>
      </c>
      <c r="M500" t="s">
        <v>35</v>
      </c>
      <c r="N500">
        <v>3</v>
      </c>
    </row>
    <row r="501" spans="1:14" x14ac:dyDescent="0.2">
      <c r="A501" s="1">
        <v>45653.446527777778</v>
      </c>
      <c r="B501" s="1" t="str">
        <f>TEXT(Coffee_Sales_Dataset[[#This Row],[Date]],"ddd")</f>
        <v>Fri</v>
      </c>
      <c r="C501">
        <f t="shared" si="7"/>
        <v>10</v>
      </c>
      <c r="D501" t="s">
        <v>28</v>
      </c>
      <c r="E501" t="s">
        <v>48</v>
      </c>
      <c r="F501" t="s">
        <v>37</v>
      </c>
      <c r="G501">
        <v>5.61</v>
      </c>
      <c r="H501" t="s">
        <v>17</v>
      </c>
      <c r="I501" t="s">
        <v>18</v>
      </c>
      <c r="J501" t="s">
        <v>19</v>
      </c>
      <c r="K501" t="s">
        <v>20</v>
      </c>
      <c r="L501">
        <v>2</v>
      </c>
      <c r="M501" t="s">
        <v>39</v>
      </c>
      <c r="N501">
        <v>2</v>
      </c>
    </row>
    <row r="502" spans="1:14" x14ac:dyDescent="0.2">
      <c r="A502" s="1">
        <v>45643.730555555558</v>
      </c>
      <c r="B502" s="1" t="str">
        <f>TEXT(Coffee_Sales_Dataset[[#This Row],[Date]],"ddd")</f>
        <v>Tue</v>
      </c>
      <c r="C502">
        <f t="shared" si="7"/>
        <v>17</v>
      </c>
      <c r="D502" t="s">
        <v>28</v>
      </c>
      <c r="E502" t="s">
        <v>40</v>
      </c>
      <c r="F502" t="s">
        <v>37</v>
      </c>
      <c r="G502">
        <v>5.93</v>
      </c>
      <c r="H502" t="s">
        <v>32</v>
      </c>
      <c r="I502" t="s">
        <v>18</v>
      </c>
      <c r="J502" t="s">
        <v>33</v>
      </c>
      <c r="K502" t="s">
        <v>42</v>
      </c>
      <c r="L502">
        <v>4</v>
      </c>
      <c r="M502" t="s">
        <v>39</v>
      </c>
      <c r="N502">
        <v>4</v>
      </c>
    </row>
    <row r="503" spans="1:14" x14ac:dyDescent="0.2">
      <c r="A503" s="1">
        <v>45651.542361111111</v>
      </c>
      <c r="B503" s="1" t="str">
        <f>TEXT(Coffee_Sales_Dataset[[#This Row],[Date]],"ddd")</f>
        <v>Wed</v>
      </c>
      <c r="C503">
        <f t="shared" si="7"/>
        <v>13</v>
      </c>
      <c r="D503" t="s">
        <v>43</v>
      </c>
      <c r="E503" t="s">
        <v>23</v>
      </c>
      <c r="F503" t="s">
        <v>37</v>
      </c>
      <c r="G503">
        <v>4.5599999999999996</v>
      </c>
      <c r="H503" t="s">
        <v>30</v>
      </c>
      <c r="I503" t="s">
        <v>25</v>
      </c>
      <c r="J503" t="s">
        <v>19</v>
      </c>
      <c r="K503" t="s">
        <v>34</v>
      </c>
      <c r="L503">
        <v>7</v>
      </c>
      <c r="M503" t="s">
        <v>21</v>
      </c>
      <c r="N503">
        <v>2</v>
      </c>
    </row>
    <row r="504" spans="1:14" x14ac:dyDescent="0.2">
      <c r="A504" s="1">
        <v>45643.472222222219</v>
      </c>
      <c r="B504" s="1" t="str">
        <f>TEXT(Coffee_Sales_Dataset[[#This Row],[Date]],"ddd")</f>
        <v>Tue</v>
      </c>
      <c r="C504">
        <f t="shared" si="7"/>
        <v>11</v>
      </c>
      <c r="D504" t="s">
        <v>22</v>
      </c>
      <c r="E504" t="s">
        <v>36</v>
      </c>
      <c r="F504" t="s">
        <v>16</v>
      </c>
      <c r="G504">
        <v>6.58</v>
      </c>
      <c r="H504" t="s">
        <v>32</v>
      </c>
      <c r="I504" t="s">
        <v>18</v>
      </c>
      <c r="J504" t="s">
        <v>44</v>
      </c>
      <c r="K504" t="s">
        <v>42</v>
      </c>
      <c r="L504">
        <v>9</v>
      </c>
      <c r="M504" t="s">
        <v>38</v>
      </c>
      <c r="N504">
        <v>2</v>
      </c>
    </row>
    <row r="505" spans="1:14" x14ac:dyDescent="0.2">
      <c r="A505" s="1">
        <v>45656.695138888892</v>
      </c>
      <c r="B505" s="1" t="str">
        <f>TEXT(Coffee_Sales_Dataset[[#This Row],[Date]],"ddd")</f>
        <v>Mon</v>
      </c>
      <c r="C505">
        <f t="shared" si="7"/>
        <v>16</v>
      </c>
      <c r="D505" t="s">
        <v>28</v>
      </c>
      <c r="E505" t="s">
        <v>23</v>
      </c>
      <c r="F505" t="s">
        <v>37</v>
      </c>
      <c r="G505">
        <v>6.35</v>
      </c>
      <c r="H505" t="s">
        <v>32</v>
      </c>
      <c r="I505" t="s">
        <v>25</v>
      </c>
      <c r="J505" t="s">
        <v>44</v>
      </c>
      <c r="K505" t="s">
        <v>20</v>
      </c>
      <c r="L505">
        <v>3</v>
      </c>
      <c r="M505" t="s">
        <v>41</v>
      </c>
      <c r="N505">
        <v>1</v>
      </c>
    </row>
    <row r="506" spans="1:14" x14ac:dyDescent="0.2">
      <c r="A506" s="1">
        <v>45651.621527777781</v>
      </c>
      <c r="B506" s="1" t="str">
        <f>TEXT(Coffee_Sales_Dataset[[#This Row],[Date]],"ddd")</f>
        <v>Wed</v>
      </c>
      <c r="C506">
        <f t="shared" si="7"/>
        <v>14</v>
      </c>
      <c r="D506" t="s">
        <v>43</v>
      </c>
      <c r="E506" t="s">
        <v>48</v>
      </c>
      <c r="F506" t="s">
        <v>24</v>
      </c>
      <c r="G506">
        <v>3.28</v>
      </c>
      <c r="H506" t="s">
        <v>17</v>
      </c>
      <c r="I506" t="s">
        <v>18</v>
      </c>
      <c r="J506" t="s">
        <v>47</v>
      </c>
      <c r="K506" t="s">
        <v>20</v>
      </c>
      <c r="L506">
        <v>3</v>
      </c>
      <c r="M506" t="s">
        <v>21</v>
      </c>
      <c r="N506">
        <v>5</v>
      </c>
    </row>
    <row r="507" spans="1:14" x14ac:dyDescent="0.2">
      <c r="A507" s="1">
        <v>45651.697916666664</v>
      </c>
      <c r="B507" s="1" t="str">
        <f>TEXT(Coffee_Sales_Dataset[[#This Row],[Date]],"ddd")</f>
        <v>Wed</v>
      </c>
      <c r="C507">
        <f t="shared" si="7"/>
        <v>16</v>
      </c>
      <c r="D507" t="s">
        <v>28</v>
      </c>
      <c r="E507" t="s">
        <v>48</v>
      </c>
      <c r="F507" t="s">
        <v>24</v>
      </c>
      <c r="G507">
        <v>6.31</v>
      </c>
      <c r="H507" t="s">
        <v>32</v>
      </c>
      <c r="I507" t="s">
        <v>18</v>
      </c>
      <c r="J507" t="s">
        <v>44</v>
      </c>
      <c r="K507" t="s">
        <v>20</v>
      </c>
      <c r="L507">
        <v>2</v>
      </c>
      <c r="M507" t="s">
        <v>49</v>
      </c>
      <c r="N507">
        <v>4</v>
      </c>
    </row>
    <row r="508" spans="1:14" x14ac:dyDescent="0.2">
      <c r="A508" s="1">
        <v>45652.694444444445</v>
      </c>
      <c r="B508" s="1" t="str">
        <f>TEXT(Coffee_Sales_Dataset[[#This Row],[Date]],"ddd")</f>
        <v>Thu</v>
      </c>
      <c r="C508">
        <f t="shared" si="7"/>
        <v>16</v>
      </c>
      <c r="D508" t="s">
        <v>14</v>
      </c>
      <c r="E508" t="s">
        <v>48</v>
      </c>
      <c r="F508" t="s">
        <v>16</v>
      </c>
      <c r="G508">
        <v>3.41</v>
      </c>
      <c r="H508" t="s">
        <v>17</v>
      </c>
      <c r="I508" t="s">
        <v>25</v>
      </c>
      <c r="J508" t="s">
        <v>47</v>
      </c>
      <c r="K508" t="s">
        <v>42</v>
      </c>
      <c r="L508">
        <v>7</v>
      </c>
      <c r="M508" t="s">
        <v>27</v>
      </c>
      <c r="N508">
        <v>3</v>
      </c>
    </row>
    <row r="509" spans="1:14" x14ac:dyDescent="0.2">
      <c r="A509" s="1">
        <v>45643.493055555555</v>
      </c>
      <c r="B509" s="1" t="str">
        <f>TEXT(Coffee_Sales_Dataset[[#This Row],[Date]],"ddd")</f>
        <v>Tue</v>
      </c>
      <c r="C509">
        <f t="shared" si="7"/>
        <v>11</v>
      </c>
      <c r="D509" t="s">
        <v>14</v>
      </c>
      <c r="E509" t="s">
        <v>29</v>
      </c>
      <c r="F509" t="s">
        <v>24</v>
      </c>
      <c r="G509">
        <v>3.39</v>
      </c>
      <c r="H509" t="s">
        <v>30</v>
      </c>
      <c r="I509" t="s">
        <v>25</v>
      </c>
      <c r="J509" t="s">
        <v>44</v>
      </c>
      <c r="K509" t="s">
        <v>20</v>
      </c>
      <c r="L509">
        <v>9</v>
      </c>
      <c r="M509" t="s">
        <v>35</v>
      </c>
      <c r="N509">
        <v>2</v>
      </c>
    </row>
    <row r="510" spans="1:14" x14ac:dyDescent="0.2">
      <c r="A510" s="1">
        <v>45653.554166666669</v>
      </c>
      <c r="B510" s="1" t="str">
        <f>TEXT(Coffee_Sales_Dataset[[#This Row],[Date]],"ddd")</f>
        <v>Fri</v>
      </c>
      <c r="C510">
        <f t="shared" si="7"/>
        <v>13</v>
      </c>
      <c r="D510" t="s">
        <v>14</v>
      </c>
      <c r="E510" t="s">
        <v>36</v>
      </c>
      <c r="F510" t="s">
        <v>24</v>
      </c>
      <c r="G510">
        <v>5.8</v>
      </c>
      <c r="H510" t="s">
        <v>30</v>
      </c>
      <c r="I510" t="s">
        <v>18</v>
      </c>
      <c r="J510" t="s">
        <v>33</v>
      </c>
      <c r="K510" t="s">
        <v>42</v>
      </c>
      <c r="L510">
        <v>4</v>
      </c>
      <c r="M510" t="s">
        <v>38</v>
      </c>
      <c r="N510">
        <v>5</v>
      </c>
    </row>
    <row r="511" spans="1:14" x14ac:dyDescent="0.2">
      <c r="A511" s="1">
        <v>45645.49722222222</v>
      </c>
      <c r="B511" s="1" t="str">
        <f>TEXT(Coffee_Sales_Dataset[[#This Row],[Date]],"ddd")</f>
        <v>Thu</v>
      </c>
      <c r="C511">
        <f t="shared" si="7"/>
        <v>11</v>
      </c>
      <c r="D511" t="s">
        <v>45</v>
      </c>
      <c r="E511" t="s">
        <v>40</v>
      </c>
      <c r="F511" t="s">
        <v>24</v>
      </c>
      <c r="G511">
        <v>5.86</v>
      </c>
      <c r="H511" t="s">
        <v>17</v>
      </c>
      <c r="I511" t="s">
        <v>25</v>
      </c>
      <c r="J511" t="s">
        <v>33</v>
      </c>
      <c r="K511" t="s">
        <v>20</v>
      </c>
      <c r="L511">
        <v>6</v>
      </c>
      <c r="M511" t="s">
        <v>27</v>
      </c>
      <c r="N511">
        <v>4</v>
      </c>
    </row>
    <row r="512" spans="1:14" x14ac:dyDescent="0.2">
      <c r="A512" s="1">
        <v>45651.449305555558</v>
      </c>
      <c r="B512" s="1" t="str">
        <f>TEXT(Coffee_Sales_Dataset[[#This Row],[Date]],"ddd")</f>
        <v>Wed</v>
      </c>
      <c r="C512">
        <f t="shared" si="7"/>
        <v>10</v>
      </c>
      <c r="D512" t="s">
        <v>22</v>
      </c>
      <c r="E512" t="s">
        <v>29</v>
      </c>
      <c r="F512" t="s">
        <v>37</v>
      </c>
      <c r="G512">
        <v>4.17</v>
      </c>
      <c r="H512" t="s">
        <v>17</v>
      </c>
      <c r="I512" t="s">
        <v>18</v>
      </c>
      <c r="J512" t="s">
        <v>47</v>
      </c>
      <c r="K512" t="s">
        <v>42</v>
      </c>
      <c r="L512">
        <v>2</v>
      </c>
      <c r="M512" t="s">
        <v>35</v>
      </c>
      <c r="N512">
        <v>2</v>
      </c>
    </row>
    <row r="513" spans="1:14" x14ac:dyDescent="0.2">
      <c r="A513" s="1">
        <v>45650.442361111112</v>
      </c>
      <c r="B513" s="1" t="str">
        <f>TEXT(Coffee_Sales_Dataset[[#This Row],[Date]],"ddd")</f>
        <v>Tue</v>
      </c>
      <c r="C513">
        <f t="shared" si="7"/>
        <v>10</v>
      </c>
      <c r="D513" t="s">
        <v>28</v>
      </c>
      <c r="E513" t="s">
        <v>36</v>
      </c>
      <c r="F513" t="s">
        <v>24</v>
      </c>
      <c r="G513">
        <v>5.88</v>
      </c>
      <c r="H513" t="s">
        <v>30</v>
      </c>
      <c r="I513" t="s">
        <v>18</v>
      </c>
      <c r="J513" t="s">
        <v>44</v>
      </c>
      <c r="K513" t="s">
        <v>20</v>
      </c>
      <c r="L513">
        <v>4</v>
      </c>
      <c r="M513" t="s">
        <v>49</v>
      </c>
      <c r="N513">
        <v>2</v>
      </c>
    </row>
    <row r="514" spans="1:14" x14ac:dyDescent="0.2">
      <c r="A514" s="1">
        <v>45650.680555555555</v>
      </c>
      <c r="B514" s="1" t="str">
        <f>TEXT(Coffee_Sales_Dataset[[#This Row],[Date]],"ddd")</f>
        <v>Tue</v>
      </c>
      <c r="C514">
        <f t="shared" ref="C514:C577" si="8">HOUR(A514)</f>
        <v>16</v>
      </c>
      <c r="D514" t="s">
        <v>43</v>
      </c>
      <c r="E514" t="s">
        <v>36</v>
      </c>
      <c r="F514" t="s">
        <v>24</v>
      </c>
      <c r="G514">
        <v>6.46</v>
      </c>
      <c r="H514" t="s">
        <v>17</v>
      </c>
      <c r="I514" t="s">
        <v>25</v>
      </c>
      <c r="J514" t="s">
        <v>33</v>
      </c>
      <c r="K514" t="s">
        <v>34</v>
      </c>
      <c r="L514">
        <v>4</v>
      </c>
      <c r="M514" t="s">
        <v>27</v>
      </c>
      <c r="N514">
        <v>4</v>
      </c>
    </row>
    <row r="515" spans="1:14" x14ac:dyDescent="0.2">
      <c r="A515" s="1">
        <v>45641.38958333333</v>
      </c>
      <c r="B515" s="1" t="str">
        <f>TEXT(Coffee_Sales_Dataset[[#This Row],[Date]],"ddd")</f>
        <v>Sun</v>
      </c>
      <c r="C515">
        <f t="shared" si="8"/>
        <v>9</v>
      </c>
      <c r="D515" t="s">
        <v>22</v>
      </c>
      <c r="E515" t="s">
        <v>36</v>
      </c>
      <c r="F515" t="s">
        <v>16</v>
      </c>
      <c r="G515">
        <v>3.9</v>
      </c>
      <c r="H515" t="s">
        <v>17</v>
      </c>
      <c r="I515" t="s">
        <v>25</v>
      </c>
      <c r="J515" t="s">
        <v>47</v>
      </c>
      <c r="K515" t="s">
        <v>42</v>
      </c>
      <c r="L515">
        <v>7</v>
      </c>
      <c r="M515" t="s">
        <v>27</v>
      </c>
      <c r="N515">
        <v>4</v>
      </c>
    </row>
    <row r="516" spans="1:14" x14ac:dyDescent="0.2">
      <c r="A516" s="1">
        <v>45650.370138888888</v>
      </c>
      <c r="B516" s="1" t="str">
        <f>TEXT(Coffee_Sales_Dataset[[#This Row],[Date]],"ddd")</f>
        <v>Tue</v>
      </c>
      <c r="C516">
        <f t="shared" si="8"/>
        <v>8</v>
      </c>
      <c r="D516" t="s">
        <v>43</v>
      </c>
      <c r="E516" t="s">
        <v>29</v>
      </c>
      <c r="F516" t="s">
        <v>37</v>
      </c>
      <c r="G516">
        <v>3.81</v>
      </c>
      <c r="H516" t="s">
        <v>30</v>
      </c>
      <c r="I516" t="s">
        <v>25</v>
      </c>
      <c r="J516" t="s">
        <v>44</v>
      </c>
      <c r="K516" t="s">
        <v>20</v>
      </c>
      <c r="L516">
        <v>3</v>
      </c>
      <c r="M516" t="s">
        <v>49</v>
      </c>
      <c r="N516">
        <v>5</v>
      </c>
    </row>
    <row r="517" spans="1:14" x14ac:dyDescent="0.2">
      <c r="A517" s="1">
        <v>45642.69027777778</v>
      </c>
      <c r="B517" s="1" t="str">
        <f>TEXT(Coffee_Sales_Dataset[[#This Row],[Date]],"ddd")</f>
        <v>Mon</v>
      </c>
      <c r="C517">
        <f t="shared" si="8"/>
        <v>16</v>
      </c>
      <c r="D517" t="s">
        <v>43</v>
      </c>
      <c r="E517" t="s">
        <v>23</v>
      </c>
      <c r="F517" t="s">
        <v>16</v>
      </c>
      <c r="G517">
        <v>6.88</v>
      </c>
      <c r="H517" t="s">
        <v>32</v>
      </c>
      <c r="I517" t="s">
        <v>18</v>
      </c>
      <c r="J517" t="s">
        <v>33</v>
      </c>
      <c r="K517" t="s">
        <v>20</v>
      </c>
      <c r="L517">
        <v>5</v>
      </c>
      <c r="M517" t="s">
        <v>38</v>
      </c>
      <c r="N517">
        <v>3</v>
      </c>
    </row>
    <row r="518" spans="1:14" x14ac:dyDescent="0.2">
      <c r="A518" s="1">
        <v>45653.447222222225</v>
      </c>
      <c r="B518" s="1" t="str">
        <f>TEXT(Coffee_Sales_Dataset[[#This Row],[Date]],"ddd")</f>
        <v>Fri</v>
      </c>
      <c r="C518">
        <f t="shared" si="8"/>
        <v>10</v>
      </c>
      <c r="D518" t="s">
        <v>22</v>
      </c>
      <c r="E518" t="s">
        <v>29</v>
      </c>
      <c r="F518" t="s">
        <v>37</v>
      </c>
      <c r="G518">
        <v>5.87</v>
      </c>
      <c r="H518" t="s">
        <v>32</v>
      </c>
      <c r="I518" t="s">
        <v>25</v>
      </c>
      <c r="J518" t="s">
        <v>33</v>
      </c>
      <c r="K518" t="s">
        <v>34</v>
      </c>
      <c r="L518">
        <v>10</v>
      </c>
      <c r="M518" t="s">
        <v>49</v>
      </c>
      <c r="N518">
        <v>1</v>
      </c>
    </row>
    <row r="519" spans="1:14" x14ac:dyDescent="0.2">
      <c r="A519" s="1">
        <v>45652.414583333331</v>
      </c>
      <c r="B519" s="1" t="str">
        <f>TEXT(Coffee_Sales_Dataset[[#This Row],[Date]],"ddd")</f>
        <v>Thu</v>
      </c>
      <c r="C519">
        <f t="shared" si="8"/>
        <v>9</v>
      </c>
      <c r="D519" t="s">
        <v>22</v>
      </c>
      <c r="E519" t="s">
        <v>40</v>
      </c>
      <c r="F519" t="s">
        <v>24</v>
      </c>
      <c r="G519">
        <v>3.24</v>
      </c>
      <c r="H519" t="s">
        <v>32</v>
      </c>
      <c r="I519" t="s">
        <v>25</v>
      </c>
      <c r="J519" t="s">
        <v>33</v>
      </c>
      <c r="K519" t="s">
        <v>20</v>
      </c>
      <c r="L519">
        <v>9</v>
      </c>
      <c r="M519" t="s">
        <v>27</v>
      </c>
      <c r="N519">
        <v>1</v>
      </c>
    </row>
    <row r="520" spans="1:14" x14ac:dyDescent="0.2">
      <c r="A520" s="1">
        <v>45649.347222222219</v>
      </c>
      <c r="B520" s="1" t="str">
        <f>TEXT(Coffee_Sales_Dataset[[#This Row],[Date]],"ddd")</f>
        <v>Mon</v>
      </c>
      <c r="C520">
        <f t="shared" si="8"/>
        <v>8</v>
      </c>
      <c r="D520" t="s">
        <v>28</v>
      </c>
      <c r="E520" t="s">
        <v>29</v>
      </c>
      <c r="F520" t="s">
        <v>24</v>
      </c>
      <c r="G520">
        <v>3.47</v>
      </c>
      <c r="H520" t="s">
        <v>32</v>
      </c>
      <c r="I520" t="s">
        <v>18</v>
      </c>
      <c r="J520" t="s">
        <v>19</v>
      </c>
      <c r="K520" t="s">
        <v>42</v>
      </c>
      <c r="L520">
        <v>10</v>
      </c>
      <c r="M520" t="s">
        <v>39</v>
      </c>
      <c r="N520">
        <v>2</v>
      </c>
    </row>
    <row r="521" spans="1:14" x14ac:dyDescent="0.2">
      <c r="A521" s="1">
        <v>45650.525000000001</v>
      </c>
      <c r="B521" s="1" t="str">
        <f>TEXT(Coffee_Sales_Dataset[[#This Row],[Date]],"ddd")</f>
        <v>Tue</v>
      </c>
      <c r="C521">
        <f t="shared" si="8"/>
        <v>12</v>
      </c>
      <c r="D521" t="s">
        <v>28</v>
      </c>
      <c r="E521" t="s">
        <v>40</v>
      </c>
      <c r="F521" t="s">
        <v>24</v>
      </c>
      <c r="G521">
        <v>6.44</v>
      </c>
      <c r="H521" t="s">
        <v>32</v>
      </c>
      <c r="I521" t="s">
        <v>18</v>
      </c>
      <c r="J521" t="s">
        <v>47</v>
      </c>
      <c r="K521" t="s">
        <v>42</v>
      </c>
      <c r="L521">
        <v>9</v>
      </c>
      <c r="M521" t="s">
        <v>41</v>
      </c>
      <c r="N521">
        <v>3</v>
      </c>
    </row>
    <row r="522" spans="1:14" x14ac:dyDescent="0.2">
      <c r="A522" s="1">
        <v>45653.720138888886</v>
      </c>
      <c r="B522" s="1" t="str">
        <f>TEXT(Coffee_Sales_Dataset[[#This Row],[Date]],"ddd")</f>
        <v>Fri</v>
      </c>
      <c r="C522">
        <f t="shared" si="8"/>
        <v>17</v>
      </c>
      <c r="D522" t="s">
        <v>14</v>
      </c>
      <c r="E522" t="s">
        <v>46</v>
      </c>
      <c r="F522" t="s">
        <v>16</v>
      </c>
      <c r="G522">
        <v>4.3099999999999996</v>
      </c>
      <c r="H522" t="s">
        <v>17</v>
      </c>
      <c r="I522" t="s">
        <v>18</v>
      </c>
      <c r="J522" t="s">
        <v>47</v>
      </c>
      <c r="K522" t="s">
        <v>34</v>
      </c>
      <c r="L522">
        <v>6</v>
      </c>
      <c r="M522" t="s">
        <v>35</v>
      </c>
      <c r="N522">
        <v>5</v>
      </c>
    </row>
    <row r="523" spans="1:14" x14ac:dyDescent="0.2">
      <c r="A523" s="1">
        <v>45644.529861111114</v>
      </c>
      <c r="B523" s="1" t="str">
        <f>TEXT(Coffee_Sales_Dataset[[#This Row],[Date]],"ddd")</f>
        <v>Wed</v>
      </c>
      <c r="C523">
        <f t="shared" si="8"/>
        <v>12</v>
      </c>
      <c r="D523" t="s">
        <v>43</v>
      </c>
      <c r="E523" t="s">
        <v>40</v>
      </c>
      <c r="F523" t="s">
        <v>24</v>
      </c>
      <c r="G523">
        <v>5.5</v>
      </c>
      <c r="H523" t="s">
        <v>32</v>
      </c>
      <c r="I523" t="s">
        <v>25</v>
      </c>
      <c r="J523" t="s">
        <v>44</v>
      </c>
      <c r="K523" t="s">
        <v>42</v>
      </c>
      <c r="L523">
        <v>7</v>
      </c>
      <c r="M523" t="s">
        <v>39</v>
      </c>
      <c r="N523">
        <v>4</v>
      </c>
    </row>
    <row r="524" spans="1:14" x14ac:dyDescent="0.2">
      <c r="A524" s="1">
        <v>45648.419444444444</v>
      </c>
      <c r="B524" s="1" t="str">
        <f>TEXT(Coffee_Sales_Dataset[[#This Row],[Date]],"ddd")</f>
        <v>Sun</v>
      </c>
      <c r="C524">
        <f t="shared" si="8"/>
        <v>10</v>
      </c>
      <c r="D524" t="s">
        <v>14</v>
      </c>
      <c r="E524" t="s">
        <v>46</v>
      </c>
      <c r="F524" t="s">
        <v>24</v>
      </c>
      <c r="G524">
        <v>3.38</v>
      </c>
      <c r="H524" t="s">
        <v>17</v>
      </c>
      <c r="I524" t="s">
        <v>18</v>
      </c>
      <c r="J524" t="s">
        <v>47</v>
      </c>
      <c r="K524" t="s">
        <v>20</v>
      </c>
      <c r="L524">
        <v>10</v>
      </c>
      <c r="M524" t="s">
        <v>35</v>
      </c>
      <c r="N524">
        <v>2</v>
      </c>
    </row>
    <row r="525" spans="1:14" x14ac:dyDescent="0.2">
      <c r="A525" s="1">
        <v>45644.408333333333</v>
      </c>
      <c r="B525" s="1" t="str">
        <f>TEXT(Coffee_Sales_Dataset[[#This Row],[Date]],"ddd")</f>
        <v>Wed</v>
      </c>
      <c r="C525">
        <f t="shared" si="8"/>
        <v>9</v>
      </c>
      <c r="D525" t="s">
        <v>22</v>
      </c>
      <c r="E525" t="s">
        <v>29</v>
      </c>
      <c r="F525" t="s">
        <v>24</v>
      </c>
      <c r="G525">
        <v>5.01</v>
      </c>
      <c r="H525" t="s">
        <v>17</v>
      </c>
      <c r="I525" t="s">
        <v>18</v>
      </c>
      <c r="J525" t="s">
        <v>31</v>
      </c>
      <c r="K525" t="s">
        <v>20</v>
      </c>
      <c r="L525">
        <v>6</v>
      </c>
      <c r="M525" t="s">
        <v>39</v>
      </c>
      <c r="N525">
        <v>2</v>
      </c>
    </row>
    <row r="526" spans="1:14" x14ac:dyDescent="0.2">
      <c r="A526" s="1">
        <v>45650.430555555555</v>
      </c>
      <c r="B526" s="1" t="str">
        <f>TEXT(Coffee_Sales_Dataset[[#This Row],[Date]],"ddd")</f>
        <v>Tue</v>
      </c>
      <c r="C526">
        <f t="shared" si="8"/>
        <v>10</v>
      </c>
      <c r="D526" t="s">
        <v>22</v>
      </c>
      <c r="E526" t="s">
        <v>29</v>
      </c>
      <c r="F526" t="s">
        <v>24</v>
      </c>
      <c r="G526">
        <v>6.14</v>
      </c>
      <c r="H526" t="s">
        <v>32</v>
      </c>
      <c r="I526" t="s">
        <v>25</v>
      </c>
      <c r="J526" t="s">
        <v>26</v>
      </c>
      <c r="K526" t="s">
        <v>20</v>
      </c>
      <c r="L526">
        <v>9</v>
      </c>
      <c r="M526" t="s">
        <v>21</v>
      </c>
      <c r="N526">
        <v>5</v>
      </c>
    </row>
    <row r="527" spans="1:14" x14ac:dyDescent="0.2">
      <c r="A527" s="1">
        <v>45653.509722222225</v>
      </c>
      <c r="B527" s="1" t="str">
        <f>TEXT(Coffee_Sales_Dataset[[#This Row],[Date]],"ddd")</f>
        <v>Fri</v>
      </c>
      <c r="C527">
        <f t="shared" si="8"/>
        <v>12</v>
      </c>
      <c r="D527" t="s">
        <v>45</v>
      </c>
      <c r="E527" t="s">
        <v>48</v>
      </c>
      <c r="F527" t="s">
        <v>24</v>
      </c>
      <c r="G527">
        <v>4.4800000000000004</v>
      </c>
      <c r="H527" t="s">
        <v>17</v>
      </c>
      <c r="I527" t="s">
        <v>18</v>
      </c>
      <c r="J527" t="s">
        <v>47</v>
      </c>
      <c r="K527" t="s">
        <v>34</v>
      </c>
      <c r="L527">
        <v>7</v>
      </c>
      <c r="M527" t="s">
        <v>27</v>
      </c>
      <c r="N527">
        <v>3</v>
      </c>
    </row>
    <row r="528" spans="1:14" x14ac:dyDescent="0.2">
      <c r="A528" s="1">
        <v>45647.616666666669</v>
      </c>
      <c r="B528" s="1" t="str">
        <f>TEXT(Coffee_Sales_Dataset[[#This Row],[Date]],"ddd")</f>
        <v>Sat</v>
      </c>
      <c r="C528">
        <f t="shared" si="8"/>
        <v>14</v>
      </c>
      <c r="D528" t="s">
        <v>14</v>
      </c>
      <c r="E528" t="s">
        <v>15</v>
      </c>
      <c r="F528" t="s">
        <v>24</v>
      </c>
      <c r="G528">
        <v>3.22</v>
      </c>
      <c r="H528" t="s">
        <v>17</v>
      </c>
      <c r="I528" t="s">
        <v>18</v>
      </c>
      <c r="J528" t="s">
        <v>47</v>
      </c>
      <c r="K528" t="s">
        <v>42</v>
      </c>
      <c r="L528">
        <v>9</v>
      </c>
      <c r="M528" t="s">
        <v>35</v>
      </c>
      <c r="N528">
        <v>3</v>
      </c>
    </row>
    <row r="529" spans="1:14" x14ac:dyDescent="0.2">
      <c r="A529" s="1">
        <v>45641.467361111114</v>
      </c>
      <c r="B529" s="1" t="str">
        <f>TEXT(Coffee_Sales_Dataset[[#This Row],[Date]],"ddd")</f>
        <v>Sun</v>
      </c>
      <c r="C529">
        <f t="shared" si="8"/>
        <v>11</v>
      </c>
      <c r="D529" t="s">
        <v>45</v>
      </c>
      <c r="E529" t="s">
        <v>36</v>
      </c>
      <c r="F529" t="s">
        <v>24</v>
      </c>
      <c r="G529">
        <v>3.09</v>
      </c>
      <c r="H529" t="s">
        <v>17</v>
      </c>
      <c r="I529" t="s">
        <v>18</v>
      </c>
      <c r="J529" t="s">
        <v>26</v>
      </c>
      <c r="K529" t="s">
        <v>20</v>
      </c>
      <c r="L529">
        <v>10</v>
      </c>
      <c r="M529" t="s">
        <v>21</v>
      </c>
      <c r="N529">
        <v>2</v>
      </c>
    </row>
    <row r="530" spans="1:14" x14ac:dyDescent="0.2">
      <c r="A530" s="1">
        <v>45653.730555555558</v>
      </c>
      <c r="B530" s="1" t="str">
        <f>TEXT(Coffee_Sales_Dataset[[#This Row],[Date]],"ddd")</f>
        <v>Fri</v>
      </c>
      <c r="C530">
        <f t="shared" si="8"/>
        <v>17</v>
      </c>
      <c r="D530" t="s">
        <v>14</v>
      </c>
      <c r="E530" t="s">
        <v>23</v>
      </c>
      <c r="F530" t="s">
        <v>24</v>
      </c>
      <c r="G530">
        <v>3.43</v>
      </c>
      <c r="H530" t="s">
        <v>32</v>
      </c>
      <c r="I530" t="s">
        <v>25</v>
      </c>
      <c r="J530" t="s">
        <v>26</v>
      </c>
      <c r="K530" t="s">
        <v>20</v>
      </c>
      <c r="L530">
        <v>9</v>
      </c>
      <c r="M530" t="s">
        <v>21</v>
      </c>
      <c r="N530">
        <v>5</v>
      </c>
    </row>
    <row r="531" spans="1:14" x14ac:dyDescent="0.2">
      <c r="A531" s="1">
        <v>45648.367361111108</v>
      </c>
      <c r="B531" s="1" t="str">
        <f>TEXT(Coffee_Sales_Dataset[[#This Row],[Date]],"ddd")</f>
        <v>Sun</v>
      </c>
      <c r="C531">
        <f t="shared" si="8"/>
        <v>8</v>
      </c>
      <c r="D531" t="s">
        <v>14</v>
      </c>
      <c r="E531" t="s">
        <v>46</v>
      </c>
      <c r="F531" t="s">
        <v>37</v>
      </c>
      <c r="G531">
        <v>4.95</v>
      </c>
      <c r="H531" t="s">
        <v>17</v>
      </c>
      <c r="I531" t="s">
        <v>18</v>
      </c>
      <c r="J531" t="s">
        <v>31</v>
      </c>
      <c r="K531" t="s">
        <v>42</v>
      </c>
      <c r="L531">
        <v>2</v>
      </c>
      <c r="M531" t="s">
        <v>21</v>
      </c>
      <c r="N531">
        <v>3</v>
      </c>
    </row>
    <row r="532" spans="1:14" x14ac:dyDescent="0.2">
      <c r="A532" s="1">
        <v>45645.561111111114</v>
      </c>
      <c r="B532" s="1" t="str">
        <f>TEXT(Coffee_Sales_Dataset[[#This Row],[Date]],"ddd")</f>
        <v>Thu</v>
      </c>
      <c r="C532">
        <f t="shared" si="8"/>
        <v>13</v>
      </c>
      <c r="D532" t="s">
        <v>45</v>
      </c>
      <c r="E532" t="s">
        <v>15</v>
      </c>
      <c r="F532" t="s">
        <v>24</v>
      </c>
      <c r="G532">
        <v>3.54</v>
      </c>
      <c r="H532" t="s">
        <v>30</v>
      </c>
      <c r="I532" t="s">
        <v>25</v>
      </c>
      <c r="J532" t="s">
        <v>26</v>
      </c>
      <c r="K532" t="s">
        <v>20</v>
      </c>
      <c r="L532">
        <v>8</v>
      </c>
      <c r="M532" t="s">
        <v>35</v>
      </c>
      <c r="N532">
        <v>2</v>
      </c>
    </row>
    <row r="533" spans="1:14" x14ac:dyDescent="0.2">
      <c r="A533" s="1">
        <v>45654.72152777778</v>
      </c>
      <c r="B533" s="1" t="str">
        <f>TEXT(Coffee_Sales_Dataset[[#This Row],[Date]],"ddd")</f>
        <v>Sat</v>
      </c>
      <c r="C533">
        <f t="shared" si="8"/>
        <v>17</v>
      </c>
      <c r="D533" t="s">
        <v>43</v>
      </c>
      <c r="E533" t="s">
        <v>29</v>
      </c>
      <c r="F533" t="s">
        <v>37</v>
      </c>
      <c r="G533">
        <v>3.35</v>
      </c>
      <c r="H533" t="s">
        <v>32</v>
      </c>
      <c r="I533" t="s">
        <v>18</v>
      </c>
      <c r="J533" t="s">
        <v>33</v>
      </c>
      <c r="K533" t="s">
        <v>20</v>
      </c>
      <c r="L533">
        <v>6</v>
      </c>
      <c r="M533" t="s">
        <v>39</v>
      </c>
      <c r="N533">
        <v>5</v>
      </c>
    </row>
    <row r="534" spans="1:14" x14ac:dyDescent="0.2">
      <c r="A534" s="1">
        <v>45654.338888888888</v>
      </c>
      <c r="B534" s="1" t="str">
        <f>TEXT(Coffee_Sales_Dataset[[#This Row],[Date]],"ddd")</f>
        <v>Sat</v>
      </c>
      <c r="C534">
        <f t="shared" si="8"/>
        <v>8</v>
      </c>
      <c r="D534" t="s">
        <v>28</v>
      </c>
      <c r="E534" t="s">
        <v>23</v>
      </c>
      <c r="F534" t="s">
        <v>37</v>
      </c>
      <c r="G534">
        <v>5.85</v>
      </c>
      <c r="H534" t="s">
        <v>17</v>
      </c>
      <c r="I534" t="s">
        <v>18</v>
      </c>
      <c r="J534" t="s">
        <v>44</v>
      </c>
      <c r="K534" t="s">
        <v>20</v>
      </c>
      <c r="L534">
        <v>5</v>
      </c>
      <c r="M534" t="s">
        <v>38</v>
      </c>
      <c r="N534">
        <v>3</v>
      </c>
    </row>
    <row r="535" spans="1:14" x14ac:dyDescent="0.2">
      <c r="A535" s="1">
        <v>45648.640972222223</v>
      </c>
      <c r="B535" s="1" t="str">
        <f>TEXT(Coffee_Sales_Dataset[[#This Row],[Date]],"ddd")</f>
        <v>Sun</v>
      </c>
      <c r="C535">
        <f t="shared" si="8"/>
        <v>15</v>
      </c>
      <c r="D535" t="s">
        <v>45</v>
      </c>
      <c r="E535" t="s">
        <v>29</v>
      </c>
      <c r="F535" t="s">
        <v>37</v>
      </c>
      <c r="G535">
        <v>6.89</v>
      </c>
      <c r="H535" t="s">
        <v>17</v>
      </c>
      <c r="I535" t="s">
        <v>18</v>
      </c>
      <c r="J535" t="s">
        <v>33</v>
      </c>
      <c r="K535" t="s">
        <v>20</v>
      </c>
      <c r="L535">
        <v>2</v>
      </c>
      <c r="M535" t="s">
        <v>38</v>
      </c>
      <c r="N535">
        <v>1</v>
      </c>
    </row>
    <row r="536" spans="1:14" x14ac:dyDescent="0.2">
      <c r="A536" s="1">
        <v>45651.600694444445</v>
      </c>
      <c r="B536" s="1" t="str">
        <f>TEXT(Coffee_Sales_Dataset[[#This Row],[Date]],"ddd")</f>
        <v>Wed</v>
      </c>
      <c r="C536">
        <f t="shared" si="8"/>
        <v>14</v>
      </c>
      <c r="D536" t="s">
        <v>14</v>
      </c>
      <c r="E536" t="s">
        <v>23</v>
      </c>
      <c r="F536" t="s">
        <v>16</v>
      </c>
      <c r="G536">
        <v>6.33</v>
      </c>
      <c r="H536" t="s">
        <v>32</v>
      </c>
      <c r="I536" t="s">
        <v>18</v>
      </c>
      <c r="J536" t="s">
        <v>31</v>
      </c>
      <c r="K536" t="s">
        <v>20</v>
      </c>
      <c r="L536">
        <v>8</v>
      </c>
      <c r="M536" t="s">
        <v>41</v>
      </c>
      <c r="N536">
        <v>5</v>
      </c>
    </row>
    <row r="537" spans="1:14" x14ac:dyDescent="0.2">
      <c r="A537" s="1">
        <v>45654.576388888891</v>
      </c>
      <c r="B537" s="1" t="str">
        <f>TEXT(Coffee_Sales_Dataset[[#This Row],[Date]],"ddd")</f>
        <v>Sat</v>
      </c>
      <c r="C537">
        <f t="shared" si="8"/>
        <v>13</v>
      </c>
      <c r="D537" t="s">
        <v>43</v>
      </c>
      <c r="E537" t="s">
        <v>48</v>
      </c>
      <c r="F537" t="s">
        <v>24</v>
      </c>
      <c r="G537">
        <v>5.3</v>
      </c>
      <c r="H537" t="s">
        <v>30</v>
      </c>
      <c r="I537" t="s">
        <v>25</v>
      </c>
      <c r="J537" t="s">
        <v>47</v>
      </c>
      <c r="K537" t="s">
        <v>42</v>
      </c>
      <c r="L537">
        <v>3</v>
      </c>
      <c r="M537" t="s">
        <v>39</v>
      </c>
      <c r="N537">
        <v>1</v>
      </c>
    </row>
    <row r="538" spans="1:14" x14ac:dyDescent="0.2">
      <c r="A538" s="1">
        <v>45649.70416666667</v>
      </c>
      <c r="B538" s="1" t="str">
        <f>TEXT(Coffee_Sales_Dataset[[#This Row],[Date]],"ddd")</f>
        <v>Mon</v>
      </c>
      <c r="C538">
        <f t="shared" si="8"/>
        <v>16</v>
      </c>
      <c r="D538" t="s">
        <v>28</v>
      </c>
      <c r="E538" t="s">
        <v>40</v>
      </c>
      <c r="F538" t="s">
        <v>24</v>
      </c>
      <c r="G538">
        <v>5.44</v>
      </c>
      <c r="H538" t="s">
        <v>32</v>
      </c>
      <c r="I538" t="s">
        <v>25</v>
      </c>
      <c r="J538" t="s">
        <v>47</v>
      </c>
      <c r="K538" t="s">
        <v>34</v>
      </c>
      <c r="L538">
        <v>6</v>
      </c>
      <c r="M538" t="s">
        <v>27</v>
      </c>
      <c r="N538">
        <v>4</v>
      </c>
    </row>
    <row r="539" spans="1:14" x14ac:dyDescent="0.2">
      <c r="A539" s="1">
        <v>45655.445138888892</v>
      </c>
      <c r="B539" s="1" t="str">
        <f>TEXT(Coffee_Sales_Dataset[[#This Row],[Date]],"ddd")</f>
        <v>Sun</v>
      </c>
      <c r="C539">
        <f t="shared" si="8"/>
        <v>10</v>
      </c>
      <c r="D539" t="s">
        <v>45</v>
      </c>
      <c r="E539" t="s">
        <v>15</v>
      </c>
      <c r="F539" t="s">
        <v>16</v>
      </c>
      <c r="G539">
        <v>5.59</v>
      </c>
      <c r="H539" t="s">
        <v>17</v>
      </c>
      <c r="I539" t="s">
        <v>18</v>
      </c>
      <c r="J539" t="s">
        <v>33</v>
      </c>
      <c r="K539" t="s">
        <v>20</v>
      </c>
      <c r="L539">
        <v>8</v>
      </c>
      <c r="M539" t="s">
        <v>41</v>
      </c>
      <c r="N539">
        <v>4</v>
      </c>
    </row>
    <row r="540" spans="1:14" x14ac:dyDescent="0.2">
      <c r="A540" s="1">
        <v>45650.36041666667</v>
      </c>
      <c r="B540" s="1" t="str">
        <f>TEXT(Coffee_Sales_Dataset[[#This Row],[Date]],"ddd")</f>
        <v>Tue</v>
      </c>
      <c r="C540">
        <f t="shared" si="8"/>
        <v>8</v>
      </c>
      <c r="D540" t="s">
        <v>14</v>
      </c>
      <c r="E540" t="s">
        <v>15</v>
      </c>
      <c r="F540" t="s">
        <v>16</v>
      </c>
      <c r="G540">
        <v>3.9</v>
      </c>
      <c r="H540" t="s">
        <v>17</v>
      </c>
      <c r="I540" t="s">
        <v>25</v>
      </c>
      <c r="J540" t="s">
        <v>26</v>
      </c>
      <c r="K540" t="s">
        <v>42</v>
      </c>
      <c r="L540">
        <v>7</v>
      </c>
      <c r="M540" t="s">
        <v>39</v>
      </c>
      <c r="N540">
        <v>4</v>
      </c>
    </row>
    <row r="541" spans="1:14" x14ac:dyDescent="0.2">
      <c r="A541" s="1">
        <v>45651.492361111108</v>
      </c>
      <c r="B541" s="1" t="str">
        <f>TEXT(Coffee_Sales_Dataset[[#This Row],[Date]],"ddd")</f>
        <v>Wed</v>
      </c>
      <c r="C541">
        <f t="shared" si="8"/>
        <v>11</v>
      </c>
      <c r="D541" t="s">
        <v>43</v>
      </c>
      <c r="E541" t="s">
        <v>36</v>
      </c>
      <c r="F541" t="s">
        <v>37</v>
      </c>
      <c r="G541">
        <v>6.47</v>
      </c>
      <c r="H541" t="s">
        <v>32</v>
      </c>
      <c r="I541" t="s">
        <v>25</v>
      </c>
      <c r="J541" t="s">
        <v>19</v>
      </c>
      <c r="K541" t="s">
        <v>42</v>
      </c>
      <c r="L541">
        <v>6</v>
      </c>
      <c r="M541" t="s">
        <v>38</v>
      </c>
      <c r="N541">
        <v>1</v>
      </c>
    </row>
    <row r="542" spans="1:14" x14ac:dyDescent="0.2">
      <c r="A542" s="1">
        <v>45641.745833333334</v>
      </c>
      <c r="B542" s="1" t="str">
        <f>TEXT(Coffee_Sales_Dataset[[#This Row],[Date]],"ddd")</f>
        <v>Sun</v>
      </c>
      <c r="C542">
        <f t="shared" si="8"/>
        <v>17</v>
      </c>
      <c r="D542" t="s">
        <v>28</v>
      </c>
      <c r="E542" t="s">
        <v>23</v>
      </c>
      <c r="F542" t="s">
        <v>16</v>
      </c>
      <c r="G542">
        <v>5.16</v>
      </c>
      <c r="H542" t="s">
        <v>32</v>
      </c>
      <c r="I542" t="s">
        <v>18</v>
      </c>
      <c r="J542" t="s">
        <v>26</v>
      </c>
      <c r="K542" t="s">
        <v>42</v>
      </c>
      <c r="L542">
        <v>5</v>
      </c>
      <c r="M542" t="s">
        <v>38</v>
      </c>
      <c r="N542">
        <v>3</v>
      </c>
    </row>
    <row r="543" spans="1:14" x14ac:dyDescent="0.2">
      <c r="A543" s="1">
        <v>45643.509722222225</v>
      </c>
      <c r="B543" s="1" t="str">
        <f>TEXT(Coffee_Sales_Dataset[[#This Row],[Date]],"ddd")</f>
        <v>Tue</v>
      </c>
      <c r="C543">
        <f t="shared" si="8"/>
        <v>12</v>
      </c>
      <c r="D543" t="s">
        <v>22</v>
      </c>
      <c r="E543" t="s">
        <v>23</v>
      </c>
      <c r="F543" t="s">
        <v>24</v>
      </c>
      <c r="G543">
        <v>3.11</v>
      </c>
      <c r="H543" t="s">
        <v>17</v>
      </c>
      <c r="I543" t="s">
        <v>25</v>
      </c>
      <c r="J543" t="s">
        <v>44</v>
      </c>
      <c r="K543" t="s">
        <v>42</v>
      </c>
      <c r="L543">
        <v>9</v>
      </c>
      <c r="M543" t="s">
        <v>35</v>
      </c>
      <c r="N543">
        <v>2</v>
      </c>
    </row>
    <row r="544" spans="1:14" x14ac:dyDescent="0.2">
      <c r="A544" s="1">
        <v>45647.644444444442</v>
      </c>
      <c r="B544" s="1" t="str">
        <f>TEXT(Coffee_Sales_Dataset[[#This Row],[Date]],"ddd")</f>
        <v>Sat</v>
      </c>
      <c r="C544">
        <f t="shared" si="8"/>
        <v>15</v>
      </c>
      <c r="D544" t="s">
        <v>14</v>
      </c>
      <c r="E544" t="s">
        <v>29</v>
      </c>
      <c r="F544" t="s">
        <v>16</v>
      </c>
      <c r="G544">
        <v>6.08</v>
      </c>
      <c r="H544" t="s">
        <v>30</v>
      </c>
      <c r="I544" t="s">
        <v>25</v>
      </c>
      <c r="J544" t="s">
        <v>31</v>
      </c>
      <c r="K544" t="s">
        <v>42</v>
      </c>
      <c r="L544">
        <v>10</v>
      </c>
      <c r="M544" t="s">
        <v>39</v>
      </c>
      <c r="N544">
        <v>5</v>
      </c>
    </row>
    <row r="545" spans="1:14" x14ac:dyDescent="0.2">
      <c r="A545" s="1">
        <v>45642.463194444441</v>
      </c>
      <c r="B545" s="1" t="str">
        <f>TEXT(Coffee_Sales_Dataset[[#This Row],[Date]],"ddd")</f>
        <v>Mon</v>
      </c>
      <c r="C545">
        <f t="shared" si="8"/>
        <v>11</v>
      </c>
      <c r="D545" t="s">
        <v>14</v>
      </c>
      <c r="E545" t="s">
        <v>46</v>
      </c>
      <c r="F545" t="s">
        <v>37</v>
      </c>
      <c r="G545">
        <v>4.43</v>
      </c>
      <c r="H545" t="s">
        <v>17</v>
      </c>
      <c r="I545" t="s">
        <v>18</v>
      </c>
      <c r="J545" t="s">
        <v>19</v>
      </c>
      <c r="K545" t="s">
        <v>42</v>
      </c>
      <c r="L545">
        <v>3</v>
      </c>
      <c r="M545" t="s">
        <v>35</v>
      </c>
      <c r="N545">
        <v>5</v>
      </c>
    </row>
    <row r="546" spans="1:14" x14ac:dyDescent="0.2">
      <c r="A546" s="1">
        <v>45646.522222222222</v>
      </c>
      <c r="B546" s="1" t="str">
        <f>TEXT(Coffee_Sales_Dataset[[#This Row],[Date]],"ddd")</f>
        <v>Fri</v>
      </c>
      <c r="C546">
        <f t="shared" si="8"/>
        <v>12</v>
      </c>
      <c r="D546" t="s">
        <v>28</v>
      </c>
      <c r="E546" t="s">
        <v>48</v>
      </c>
      <c r="F546" t="s">
        <v>16</v>
      </c>
      <c r="G546">
        <v>3.03</v>
      </c>
      <c r="H546" t="s">
        <v>17</v>
      </c>
      <c r="I546" t="s">
        <v>18</v>
      </c>
      <c r="J546" t="s">
        <v>31</v>
      </c>
      <c r="K546" t="s">
        <v>34</v>
      </c>
      <c r="L546">
        <v>7</v>
      </c>
      <c r="M546" t="s">
        <v>49</v>
      </c>
      <c r="N546">
        <v>1</v>
      </c>
    </row>
    <row r="547" spans="1:14" x14ac:dyDescent="0.2">
      <c r="A547" s="1">
        <v>45647.509722222225</v>
      </c>
      <c r="B547" s="1" t="str">
        <f>TEXT(Coffee_Sales_Dataset[[#This Row],[Date]],"ddd")</f>
        <v>Sat</v>
      </c>
      <c r="C547">
        <f t="shared" si="8"/>
        <v>12</v>
      </c>
      <c r="D547" t="s">
        <v>28</v>
      </c>
      <c r="E547" t="s">
        <v>46</v>
      </c>
      <c r="F547" t="s">
        <v>37</v>
      </c>
      <c r="G547">
        <v>6.24</v>
      </c>
      <c r="H547" t="s">
        <v>17</v>
      </c>
      <c r="I547" t="s">
        <v>25</v>
      </c>
      <c r="J547" t="s">
        <v>26</v>
      </c>
      <c r="K547" t="s">
        <v>20</v>
      </c>
      <c r="L547">
        <v>7</v>
      </c>
      <c r="M547" t="s">
        <v>41</v>
      </c>
      <c r="N547">
        <v>2</v>
      </c>
    </row>
    <row r="548" spans="1:14" x14ac:dyDescent="0.2">
      <c r="A548" s="1">
        <v>45654.441666666666</v>
      </c>
      <c r="B548" s="1" t="str">
        <f>TEXT(Coffee_Sales_Dataset[[#This Row],[Date]],"ddd")</f>
        <v>Sat</v>
      </c>
      <c r="C548">
        <f t="shared" si="8"/>
        <v>10</v>
      </c>
      <c r="D548" t="s">
        <v>28</v>
      </c>
      <c r="E548" t="s">
        <v>29</v>
      </c>
      <c r="F548" t="s">
        <v>37</v>
      </c>
      <c r="G548">
        <v>3.62</v>
      </c>
      <c r="H548" t="s">
        <v>30</v>
      </c>
      <c r="I548" t="s">
        <v>18</v>
      </c>
      <c r="J548" t="s">
        <v>31</v>
      </c>
      <c r="K548" t="s">
        <v>42</v>
      </c>
      <c r="L548">
        <v>5</v>
      </c>
      <c r="M548" t="s">
        <v>35</v>
      </c>
      <c r="N548">
        <v>3</v>
      </c>
    </row>
    <row r="549" spans="1:14" x14ac:dyDescent="0.2">
      <c r="A549" s="1">
        <v>45646.619444444441</v>
      </c>
      <c r="B549" s="1" t="str">
        <f>TEXT(Coffee_Sales_Dataset[[#This Row],[Date]],"ddd")</f>
        <v>Fri</v>
      </c>
      <c r="C549">
        <f t="shared" si="8"/>
        <v>14</v>
      </c>
      <c r="D549" t="s">
        <v>22</v>
      </c>
      <c r="E549" t="s">
        <v>48</v>
      </c>
      <c r="F549" t="s">
        <v>16</v>
      </c>
      <c r="G549">
        <v>3.7</v>
      </c>
      <c r="H549" t="s">
        <v>30</v>
      </c>
      <c r="I549" t="s">
        <v>25</v>
      </c>
      <c r="J549" t="s">
        <v>47</v>
      </c>
      <c r="K549" t="s">
        <v>20</v>
      </c>
      <c r="L549">
        <v>4</v>
      </c>
      <c r="M549" t="s">
        <v>49</v>
      </c>
      <c r="N549">
        <v>1</v>
      </c>
    </row>
    <row r="550" spans="1:14" x14ac:dyDescent="0.2">
      <c r="A550" s="1">
        <v>45653.354861111111</v>
      </c>
      <c r="B550" s="1" t="str">
        <f>TEXT(Coffee_Sales_Dataset[[#This Row],[Date]],"ddd")</f>
        <v>Fri</v>
      </c>
      <c r="C550">
        <f t="shared" si="8"/>
        <v>8</v>
      </c>
      <c r="D550" t="s">
        <v>22</v>
      </c>
      <c r="E550" t="s">
        <v>36</v>
      </c>
      <c r="F550" t="s">
        <v>24</v>
      </c>
      <c r="G550">
        <v>5.5</v>
      </c>
      <c r="H550" t="s">
        <v>17</v>
      </c>
      <c r="I550" t="s">
        <v>18</v>
      </c>
      <c r="J550" t="s">
        <v>31</v>
      </c>
      <c r="K550" t="s">
        <v>42</v>
      </c>
      <c r="L550">
        <v>7</v>
      </c>
      <c r="M550" t="s">
        <v>41</v>
      </c>
      <c r="N550">
        <v>4</v>
      </c>
    </row>
    <row r="551" spans="1:14" x14ac:dyDescent="0.2">
      <c r="A551" s="1">
        <v>45641.456944444442</v>
      </c>
      <c r="B551" s="1" t="str">
        <f>TEXT(Coffee_Sales_Dataset[[#This Row],[Date]],"ddd")</f>
        <v>Sun</v>
      </c>
      <c r="C551">
        <f t="shared" si="8"/>
        <v>10</v>
      </c>
      <c r="D551" t="s">
        <v>14</v>
      </c>
      <c r="E551" t="s">
        <v>15</v>
      </c>
      <c r="F551" t="s">
        <v>37</v>
      </c>
      <c r="G551">
        <v>4.51</v>
      </c>
      <c r="H551" t="s">
        <v>30</v>
      </c>
      <c r="I551" t="s">
        <v>25</v>
      </c>
      <c r="J551" t="s">
        <v>19</v>
      </c>
      <c r="K551" t="s">
        <v>42</v>
      </c>
      <c r="L551">
        <v>2</v>
      </c>
      <c r="M551" t="s">
        <v>49</v>
      </c>
      <c r="N551">
        <v>2</v>
      </c>
    </row>
    <row r="552" spans="1:14" x14ac:dyDescent="0.2">
      <c r="A552" s="1">
        <v>45642.379861111112</v>
      </c>
      <c r="B552" s="1" t="str">
        <f>TEXT(Coffee_Sales_Dataset[[#This Row],[Date]],"ddd")</f>
        <v>Mon</v>
      </c>
      <c r="C552">
        <f t="shared" si="8"/>
        <v>9</v>
      </c>
      <c r="D552" t="s">
        <v>14</v>
      </c>
      <c r="E552" t="s">
        <v>48</v>
      </c>
      <c r="F552" t="s">
        <v>24</v>
      </c>
      <c r="G552">
        <v>6.42</v>
      </c>
      <c r="H552" t="s">
        <v>30</v>
      </c>
      <c r="I552" t="s">
        <v>18</v>
      </c>
      <c r="J552" t="s">
        <v>19</v>
      </c>
      <c r="K552" t="s">
        <v>20</v>
      </c>
      <c r="L552">
        <v>2</v>
      </c>
      <c r="M552" t="s">
        <v>49</v>
      </c>
      <c r="N552">
        <v>4</v>
      </c>
    </row>
    <row r="553" spans="1:14" x14ac:dyDescent="0.2">
      <c r="A553" s="1">
        <v>45648.505555555559</v>
      </c>
      <c r="B553" s="1" t="str">
        <f>TEXT(Coffee_Sales_Dataset[[#This Row],[Date]],"ddd")</f>
        <v>Sun</v>
      </c>
      <c r="C553">
        <f t="shared" si="8"/>
        <v>12</v>
      </c>
      <c r="D553" t="s">
        <v>45</v>
      </c>
      <c r="E553" t="s">
        <v>46</v>
      </c>
      <c r="F553" t="s">
        <v>37</v>
      </c>
      <c r="G553">
        <v>4.46</v>
      </c>
      <c r="H553" t="s">
        <v>30</v>
      </c>
      <c r="I553" t="s">
        <v>25</v>
      </c>
      <c r="J553" t="s">
        <v>44</v>
      </c>
      <c r="K553" t="s">
        <v>34</v>
      </c>
      <c r="L553">
        <v>5</v>
      </c>
      <c r="M553" t="s">
        <v>38</v>
      </c>
      <c r="N553">
        <v>2</v>
      </c>
    </row>
    <row r="554" spans="1:14" x14ac:dyDescent="0.2">
      <c r="A554" s="1">
        <v>45649.426388888889</v>
      </c>
      <c r="B554" s="1" t="str">
        <f>TEXT(Coffee_Sales_Dataset[[#This Row],[Date]],"ddd")</f>
        <v>Mon</v>
      </c>
      <c r="C554">
        <f t="shared" si="8"/>
        <v>10</v>
      </c>
      <c r="D554" t="s">
        <v>28</v>
      </c>
      <c r="E554" t="s">
        <v>46</v>
      </c>
      <c r="F554" t="s">
        <v>16</v>
      </c>
      <c r="G554">
        <v>5.87</v>
      </c>
      <c r="H554" t="s">
        <v>17</v>
      </c>
      <c r="I554" t="s">
        <v>25</v>
      </c>
      <c r="J554" t="s">
        <v>19</v>
      </c>
      <c r="K554" t="s">
        <v>42</v>
      </c>
      <c r="L554">
        <v>6</v>
      </c>
      <c r="M554" t="s">
        <v>38</v>
      </c>
      <c r="N554">
        <v>3</v>
      </c>
    </row>
    <row r="555" spans="1:14" x14ac:dyDescent="0.2">
      <c r="A555" s="1">
        <v>45646.654166666667</v>
      </c>
      <c r="B555" s="1" t="str">
        <f>TEXT(Coffee_Sales_Dataset[[#This Row],[Date]],"ddd")</f>
        <v>Fri</v>
      </c>
      <c r="C555">
        <f t="shared" si="8"/>
        <v>15</v>
      </c>
      <c r="D555" t="s">
        <v>43</v>
      </c>
      <c r="E555" t="s">
        <v>40</v>
      </c>
      <c r="F555" t="s">
        <v>37</v>
      </c>
      <c r="G555">
        <v>5.31</v>
      </c>
      <c r="H555" t="s">
        <v>17</v>
      </c>
      <c r="I555" t="s">
        <v>25</v>
      </c>
      <c r="J555" t="s">
        <v>26</v>
      </c>
      <c r="K555" t="s">
        <v>34</v>
      </c>
      <c r="L555">
        <v>7</v>
      </c>
      <c r="M555" t="s">
        <v>21</v>
      </c>
      <c r="N555">
        <v>2</v>
      </c>
    </row>
    <row r="556" spans="1:14" x14ac:dyDescent="0.2">
      <c r="A556" s="1">
        <v>45650.365972222222</v>
      </c>
      <c r="B556" s="1" t="str">
        <f>TEXT(Coffee_Sales_Dataset[[#This Row],[Date]],"ddd")</f>
        <v>Tue</v>
      </c>
      <c r="C556">
        <f t="shared" si="8"/>
        <v>8</v>
      </c>
      <c r="D556" t="s">
        <v>14</v>
      </c>
      <c r="E556" t="s">
        <v>46</v>
      </c>
      <c r="F556" t="s">
        <v>16</v>
      </c>
      <c r="G556">
        <v>6.18</v>
      </c>
      <c r="H556" t="s">
        <v>32</v>
      </c>
      <c r="I556" t="s">
        <v>25</v>
      </c>
      <c r="J556" t="s">
        <v>19</v>
      </c>
      <c r="K556" t="s">
        <v>20</v>
      </c>
      <c r="L556">
        <v>2</v>
      </c>
      <c r="M556" t="s">
        <v>35</v>
      </c>
      <c r="N556">
        <v>2</v>
      </c>
    </row>
    <row r="557" spans="1:14" x14ac:dyDescent="0.2">
      <c r="A557" s="1">
        <v>45643.541666666664</v>
      </c>
      <c r="B557" s="1" t="str">
        <f>TEXT(Coffee_Sales_Dataset[[#This Row],[Date]],"ddd")</f>
        <v>Tue</v>
      </c>
      <c r="C557">
        <f t="shared" si="8"/>
        <v>13</v>
      </c>
      <c r="D557" t="s">
        <v>43</v>
      </c>
      <c r="E557" t="s">
        <v>48</v>
      </c>
      <c r="F557" t="s">
        <v>24</v>
      </c>
      <c r="G557">
        <v>6.43</v>
      </c>
      <c r="H557" t="s">
        <v>32</v>
      </c>
      <c r="I557" t="s">
        <v>18</v>
      </c>
      <c r="J557" t="s">
        <v>44</v>
      </c>
      <c r="K557" t="s">
        <v>42</v>
      </c>
      <c r="L557">
        <v>9</v>
      </c>
      <c r="M557" t="s">
        <v>39</v>
      </c>
      <c r="N557">
        <v>3</v>
      </c>
    </row>
    <row r="558" spans="1:14" x14ac:dyDescent="0.2">
      <c r="A558" s="1">
        <v>45649.407638888886</v>
      </c>
      <c r="B558" s="1" t="str">
        <f>TEXT(Coffee_Sales_Dataset[[#This Row],[Date]],"ddd")</f>
        <v>Mon</v>
      </c>
      <c r="C558">
        <f t="shared" si="8"/>
        <v>9</v>
      </c>
      <c r="D558" t="s">
        <v>45</v>
      </c>
      <c r="E558" t="s">
        <v>46</v>
      </c>
      <c r="F558" t="s">
        <v>37</v>
      </c>
      <c r="G558">
        <v>6.7</v>
      </c>
      <c r="H558" t="s">
        <v>17</v>
      </c>
      <c r="I558" t="s">
        <v>25</v>
      </c>
      <c r="J558" t="s">
        <v>26</v>
      </c>
      <c r="K558" t="s">
        <v>34</v>
      </c>
      <c r="L558">
        <v>9</v>
      </c>
      <c r="M558" t="s">
        <v>35</v>
      </c>
      <c r="N558">
        <v>5</v>
      </c>
    </row>
    <row r="559" spans="1:14" x14ac:dyDescent="0.2">
      <c r="A559" s="1">
        <v>45648.404166666667</v>
      </c>
      <c r="B559" s="1" t="str">
        <f>TEXT(Coffee_Sales_Dataset[[#This Row],[Date]],"ddd")</f>
        <v>Sun</v>
      </c>
      <c r="C559">
        <f t="shared" si="8"/>
        <v>9</v>
      </c>
      <c r="D559" t="s">
        <v>45</v>
      </c>
      <c r="E559" t="s">
        <v>23</v>
      </c>
      <c r="F559" t="s">
        <v>37</v>
      </c>
      <c r="G559">
        <v>4.05</v>
      </c>
      <c r="H559" t="s">
        <v>17</v>
      </c>
      <c r="I559" t="s">
        <v>18</v>
      </c>
      <c r="J559" t="s">
        <v>47</v>
      </c>
      <c r="K559" t="s">
        <v>42</v>
      </c>
      <c r="L559">
        <v>10</v>
      </c>
      <c r="M559" t="s">
        <v>38</v>
      </c>
      <c r="N559">
        <v>1</v>
      </c>
    </row>
    <row r="560" spans="1:14" x14ac:dyDescent="0.2">
      <c r="A560" s="1">
        <v>45644.661805555559</v>
      </c>
      <c r="B560" s="1" t="str">
        <f>TEXT(Coffee_Sales_Dataset[[#This Row],[Date]],"ddd")</f>
        <v>Wed</v>
      </c>
      <c r="C560">
        <f t="shared" si="8"/>
        <v>15</v>
      </c>
      <c r="D560" t="s">
        <v>28</v>
      </c>
      <c r="E560" t="s">
        <v>15</v>
      </c>
      <c r="F560" t="s">
        <v>37</v>
      </c>
      <c r="G560">
        <v>5.85</v>
      </c>
      <c r="H560" t="s">
        <v>32</v>
      </c>
      <c r="I560" t="s">
        <v>18</v>
      </c>
      <c r="J560" t="s">
        <v>26</v>
      </c>
      <c r="K560" t="s">
        <v>34</v>
      </c>
      <c r="L560">
        <v>8</v>
      </c>
      <c r="M560" t="s">
        <v>39</v>
      </c>
      <c r="N560">
        <v>1</v>
      </c>
    </row>
    <row r="561" spans="1:14" x14ac:dyDescent="0.2">
      <c r="A561" s="1">
        <v>45656.674305555556</v>
      </c>
      <c r="B561" s="1" t="str">
        <f>TEXT(Coffee_Sales_Dataset[[#This Row],[Date]],"ddd")</f>
        <v>Mon</v>
      </c>
      <c r="C561">
        <f t="shared" si="8"/>
        <v>16</v>
      </c>
      <c r="D561" t="s">
        <v>14</v>
      </c>
      <c r="E561" t="s">
        <v>23</v>
      </c>
      <c r="F561" t="s">
        <v>37</v>
      </c>
      <c r="G561">
        <v>3.78</v>
      </c>
      <c r="H561" t="s">
        <v>30</v>
      </c>
      <c r="I561" t="s">
        <v>25</v>
      </c>
      <c r="J561" t="s">
        <v>31</v>
      </c>
      <c r="K561" t="s">
        <v>42</v>
      </c>
      <c r="L561">
        <v>7</v>
      </c>
      <c r="M561" t="s">
        <v>39</v>
      </c>
      <c r="N561">
        <v>5</v>
      </c>
    </row>
    <row r="562" spans="1:14" x14ac:dyDescent="0.2">
      <c r="A562" s="1">
        <v>45653.746527777781</v>
      </c>
      <c r="B562" s="1" t="str">
        <f>TEXT(Coffee_Sales_Dataset[[#This Row],[Date]],"ddd")</f>
        <v>Fri</v>
      </c>
      <c r="C562">
        <f t="shared" si="8"/>
        <v>17</v>
      </c>
      <c r="D562" t="s">
        <v>43</v>
      </c>
      <c r="E562" t="s">
        <v>40</v>
      </c>
      <c r="F562" t="s">
        <v>16</v>
      </c>
      <c r="G562">
        <v>6.2</v>
      </c>
      <c r="H562" t="s">
        <v>17</v>
      </c>
      <c r="I562" t="s">
        <v>25</v>
      </c>
      <c r="J562" t="s">
        <v>47</v>
      </c>
      <c r="K562" t="s">
        <v>20</v>
      </c>
      <c r="L562">
        <v>4</v>
      </c>
      <c r="M562" t="s">
        <v>49</v>
      </c>
      <c r="N562">
        <v>2</v>
      </c>
    </row>
    <row r="563" spans="1:14" x14ac:dyDescent="0.2">
      <c r="A563" s="1">
        <v>45642.444444444445</v>
      </c>
      <c r="B563" s="1" t="str">
        <f>TEXT(Coffee_Sales_Dataset[[#This Row],[Date]],"ddd")</f>
        <v>Mon</v>
      </c>
      <c r="C563">
        <f t="shared" si="8"/>
        <v>10</v>
      </c>
      <c r="D563" t="s">
        <v>43</v>
      </c>
      <c r="E563" t="s">
        <v>29</v>
      </c>
      <c r="F563" t="s">
        <v>37</v>
      </c>
      <c r="G563">
        <v>3.61</v>
      </c>
      <c r="H563" t="s">
        <v>30</v>
      </c>
      <c r="I563" t="s">
        <v>18</v>
      </c>
      <c r="J563" t="s">
        <v>19</v>
      </c>
      <c r="K563" t="s">
        <v>34</v>
      </c>
      <c r="L563">
        <v>2</v>
      </c>
      <c r="M563" t="s">
        <v>27</v>
      </c>
      <c r="N563">
        <v>3</v>
      </c>
    </row>
    <row r="564" spans="1:14" x14ac:dyDescent="0.2">
      <c r="A564" s="1">
        <v>45647.68472222222</v>
      </c>
      <c r="B564" s="1" t="str">
        <f>TEXT(Coffee_Sales_Dataset[[#This Row],[Date]],"ddd")</f>
        <v>Sat</v>
      </c>
      <c r="C564">
        <f t="shared" si="8"/>
        <v>16</v>
      </c>
      <c r="D564" t="s">
        <v>14</v>
      </c>
      <c r="E564" t="s">
        <v>48</v>
      </c>
      <c r="F564" t="s">
        <v>24</v>
      </c>
      <c r="G564">
        <v>3.54</v>
      </c>
      <c r="H564" t="s">
        <v>17</v>
      </c>
      <c r="I564" t="s">
        <v>25</v>
      </c>
      <c r="J564" t="s">
        <v>31</v>
      </c>
      <c r="K564" t="s">
        <v>34</v>
      </c>
      <c r="L564">
        <v>10</v>
      </c>
      <c r="M564" t="s">
        <v>21</v>
      </c>
      <c r="N564">
        <v>3</v>
      </c>
    </row>
    <row r="565" spans="1:14" x14ac:dyDescent="0.2">
      <c r="A565" s="1">
        <v>45644.734722222223</v>
      </c>
      <c r="B565" s="1" t="str">
        <f>TEXT(Coffee_Sales_Dataset[[#This Row],[Date]],"ddd")</f>
        <v>Wed</v>
      </c>
      <c r="C565">
        <f t="shared" si="8"/>
        <v>17</v>
      </c>
      <c r="D565" t="s">
        <v>28</v>
      </c>
      <c r="E565" t="s">
        <v>15</v>
      </c>
      <c r="F565" t="s">
        <v>24</v>
      </c>
      <c r="G565">
        <v>3.56</v>
      </c>
      <c r="H565" t="s">
        <v>17</v>
      </c>
      <c r="I565" t="s">
        <v>25</v>
      </c>
      <c r="J565" t="s">
        <v>19</v>
      </c>
      <c r="K565" t="s">
        <v>34</v>
      </c>
      <c r="L565">
        <v>4</v>
      </c>
      <c r="M565" t="s">
        <v>21</v>
      </c>
      <c r="N565">
        <v>4</v>
      </c>
    </row>
    <row r="566" spans="1:14" x14ac:dyDescent="0.2">
      <c r="A566" s="1">
        <v>45647.46875</v>
      </c>
      <c r="B566" s="1" t="str">
        <f>TEXT(Coffee_Sales_Dataset[[#This Row],[Date]],"ddd")</f>
        <v>Sat</v>
      </c>
      <c r="C566">
        <f t="shared" si="8"/>
        <v>11</v>
      </c>
      <c r="D566" t="s">
        <v>45</v>
      </c>
      <c r="E566" t="s">
        <v>15</v>
      </c>
      <c r="F566" t="s">
        <v>16</v>
      </c>
      <c r="G566">
        <v>6.85</v>
      </c>
      <c r="H566" t="s">
        <v>17</v>
      </c>
      <c r="I566" t="s">
        <v>25</v>
      </c>
      <c r="J566" t="s">
        <v>44</v>
      </c>
      <c r="K566" t="s">
        <v>42</v>
      </c>
      <c r="L566">
        <v>4</v>
      </c>
      <c r="M566" t="s">
        <v>38</v>
      </c>
      <c r="N566">
        <v>4</v>
      </c>
    </row>
    <row r="567" spans="1:14" x14ac:dyDescent="0.2">
      <c r="A567" s="1">
        <v>45643.533333333333</v>
      </c>
      <c r="B567" s="1" t="str">
        <f>TEXT(Coffee_Sales_Dataset[[#This Row],[Date]],"ddd")</f>
        <v>Tue</v>
      </c>
      <c r="C567">
        <f t="shared" si="8"/>
        <v>12</v>
      </c>
      <c r="D567" t="s">
        <v>45</v>
      </c>
      <c r="E567" t="s">
        <v>15</v>
      </c>
      <c r="F567" t="s">
        <v>37</v>
      </c>
      <c r="G567">
        <v>3.47</v>
      </c>
      <c r="H567" t="s">
        <v>17</v>
      </c>
      <c r="I567" t="s">
        <v>25</v>
      </c>
      <c r="J567" t="s">
        <v>47</v>
      </c>
      <c r="K567" t="s">
        <v>20</v>
      </c>
      <c r="L567">
        <v>9</v>
      </c>
      <c r="M567" t="s">
        <v>38</v>
      </c>
      <c r="N567">
        <v>4</v>
      </c>
    </row>
    <row r="568" spans="1:14" x14ac:dyDescent="0.2">
      <c r="A568" s="1">
        <v>45645.398611111108</v>
      </c>
      <c r="B568" s="1" t="str">
        <f>TEXT(Coffee_Sales_Dataset[[#This Row],[Date]],"ddd")</f>
        <v>Thu</v>
      </c>
      <c r="C568">
        <f t="shared" si="8"/>
        <v>9</v>
      </c>
      <c r="D568" t="s">
        <v>43</v>
      </c>
      <c r="E568" t="s">
        <v>48</v>
      </c>
      <c r="F568" t="s">
        <v>16</v>
      </c>
      <c r="G568">
        <v>3.28</v>
      </c>
      <c r="H568" t="s">
        <v>30</v>
      </c>
      <c r="I568" t="s">
        <v>18</v>
      </c>
      <c r="J568" t="s">
        <v>26</v>
      </c>
      <c r="K568" t="s">
        <v>42</v>
      </c>
      <c r="L568">
        <v>8</v>
      </c>
      <c r="M568" t="s">
        <v>35</v>
      </c>
      <c r="N568">
        <v>3</v>
      </c>
    </row>
    <row r="569" spans="1:14" x14ac:dyDescent="0.2">
      <c r="A569" s="1">
        <v>45642.643750000003</v>
      </c>
      <c r="B569" s="1" t="str">
        <f>TEXT(Coffee_Sales_Dataset[[#This Row],[Date]],"ddd")</f>
        <v>Mon</v>
      </c>
      <c r="C569">
        <f t="shared" si="8"/>
        <v>15</v>
      </c>
      <c r="D569" t="s">
        <v>43</v>
      </c>
      <c r="E569" t="s">
        <v>29</v>
      </c>
      <c r="F569" t="s">
        <v>37</v>
      </c>
      <c r="G569">
        <v>5.77</v>
      </c>
      <c r="H569" t="s">
        <v>17</v>
      </c>
      <c r="I569" t="s">
        <v>18</v>
      </c>
      <c r="J569" t="s">
        <v>19</v>
      </c>
      <c r="K569" t="s">
        <v>20</v>
      </c>
      <c r="L569">
        <v>3</v>
      </c>
      <c r="M569" t="s">
        <v>41</v>
      </c>
      <c r="N569">
        <v>5</v>
      </c>
    </row>
    <row r="570" spans="1:14" x14ac:dyDescent="0.2">
      <c r="A570" s="1">
        <v>45656.552083333336</v>
      </c>
      <c r="B570" s="1" t="str">
        <f>TEXT(Coffee_Sales_Dataset[[#This Row],[Date]],"ddd")</f>
        <v>Mon</v>
      </c>
      <c r="C570">
        <f t="shared" si="8"/>
        <v>13</v>
      </c>
      <c r="D570" t="s">
        <v>14</v>
      </c>
      <c r="E570" t="s">
        <v>23</v>
      </c>
      <c r="F570" t="s">
        <v>37</v>
      </c>
      <c r="G570">
        <v>6.85</v>
      </c>
      <c r="H570" t="s">
        <v>17</v>
      </c>
      <c r="I570" t="s">
        <v>25</v>
      </c>
      <c r="J570" t="s">
        <v>47</v>
      </c>
      <c r="K570" t="s">
        <v>42</v>
      </c>
      <c r="L570">
        <v>6</v>
      </c>
      <c r="M570" t="s">
        <v>35</v>
      </c>
      <c r="N570">
        <v>3</v>
      </c>
    </row>
    <row r="571" spans="1:14" x14ac:dyDescent="0.2">
      <c r="A571" s="1">
        <v>45655.681250000001</v>
      </c>
      <c r="B571" s="1" t="str">
        <f>TEXT(Coffee_Sales_Dataset[[#This Row],[Date]],"ddd")</f>
        <v>Sun</v>
      </c>
      <c r="C571">
        <f t="shared" si="8"/>
        <v>16</v>
      </c>
      <c r="D571" t="s">
        <v>14</v>
      </c>
      <c r="E571" t="s">
        <v>46</v>
      </c>
      <c r="F571" t="s">
        <v>24</v>
      </c>
      <c r="G571">
        <v>6.93</v>
      </c>
      <c r="H571" t="s">
        <v>32</v>
      </c>
      <c r="I571" t="s">
        <v>25</v>
      </c>
      <c r="J571" t="s">
        <v>31</v>
      </c>
      <c r="K571" t="s">
        <v>20</v>
      </c>
      <c r="L571">
        <v>9</v>
      </c>
      <c r="M571" t="s">
        <v>38</v>
      </c>
      <c r="N571">
        <v>5</v>
      </c>
    </row>
    <row r="572" spans="1:14" x14ac:dyDescent="0.2">
      <c r="A572" s="1">
        <v>45648.727083333331</v>
      </c>
      <c r="B572" s="1" t="str">
        <f>TEXT(Coffee_Sales_Dataset[[#This Row],[Date]],"ddd")</f>
        <v>Sun</v>
      </c>
      <c r="C572">
        <f t="shared" si="8"/>
        <v>17</v>
      </c>
      <c r="D572" t="s">
        <v>45</v>
      </c>
      <c r="E572" t="s">
        <v>15</v>
      </c>
      <c r="F572" t="s">
        <v>37</v>
      </c>
      <c r="G572">
        <v>4.95</v>
      </c>
      <c r="H572" t="s">
        <v>30</v>
      </c>
      <c r="I572" t="s">
        <v>18</v>
      </c>
      <c r="J572" t="s">
        <v>33</v>
      </c>
      <c r="K572" t="s">
        <v>20</v>
      </c>
      <c r="L572">
        <v>8</v>
      </c>
      <c r="M572" t="s">
        <v>41</v>
      </c>
      <c r="N572">
        <v>5</v>
      </c>
    </row>
    <row r="573" spans="1:14" x14ac:dyDescent="0.2">
      <c r="A573" s="1">
        <v>45642.400000000001</v>
      </c>
      <c r="B573" s="1" t="str">
        <f>TEXT(Coffee_Sales_Dataset[[#This Row],[Date]],"ddd")</f>
        <v>Mon</v>
      </c>
      <c r="C573">
        <f t="shared" si="8"/>
        <v>9</v>
      </c>
      <c r="D573" t="s">
        <v>28</v>
      </c>
      <c r="E573" t="s">
        <v>15</v>
      </c>
      <c r="F573" t="s">
        <v>16</v>
      </c>
      <c r="G573">
        <v>4.4400000000000004</v>
      </c>
      <c r="H573" t="s">
        <v>30</v>
      </c>
      <c r="I573" t="s">
        <v>18</v>
      </c>
      <c r="J573" t="s">
        <v>44</v>
      </c>
      <c r="K573" t="s">
        <v>20</v>
      </c>
      <c r="L573">
        <v>2</v>
      </c>
      <c r="M573" t="s">
        <v>49</v>
      </c>
      <c r="N573">
        <v>4</v>
      </c>
    </row>
    <row r="574" spans="1:14" x14ac:dyDescent="0.2">
      <c r="A574" s="1">
        <v>45654.746527777781</v>
      </c>
      <c r="B574" s="1" t="str">
        <f>TEXT(Coffee_Sales_Dataset[[#This Row],[Date]],"ddd")</f>
        <v>Sat</v>
      </c>
      <c r="C574">
        <f t="shared" si="8"/>
        <v>17</v>
      </c>
      <c r="D574" t="s">
        <v>43</v>
      </c>
      <c r="E574" t="s">
        <v>15</v>
      </c>
      <c r="F574" t="s">
        <v>24</v>
      </c>
      <c r="G574">
        <v>6.25</v>
      </c>
      <c r="H574" t="s">
        <v>30</v>
      </c>
      <c r="I574" t="s">
        <v>18</v>
      </c>
      <c r="J574" t="s">
        <v>47</v>
      </c>
      <c r="K574" t="s">
        <v>42</v>
      </c>
      <c r="L574">
        <v>5</v>
      </c>
      <c r="M574" t="s">
        <v>39</v>
      </c>
      <c r="N574">
        <v>2</v>
      </c>
    </row>
    <row r="575" spans="1:14" x14ac:dyDescent="0.2">
      <c r="A575" s="1">
        <v>45641.54583333333</v>
      </c>
      <c r="B575" s="1" t="str">
        <f>TEXT(Coffee_Sales_Dataset[[#This Row],[Date]],"ddd")</f>
        <v>Sun</v>
      </c>
      <c r="C575">
        <f t="shared" si="8"/>
        <v>13</v>
      </c>
      <c r="D575" t="s">
        <v>45</v>
      </c>
      <c r="E575" t="s">
        <v>48</v>
      </c>
      <c r="F575" t="s">
        <v>16</v>
      </c>
      <c r="G575">
        <v>5.92</v>
      </c>
      <c r="H575" t="s">
        <v>17</v>
      </c>
      <c r="I575" t="s">
        <v>18</v>
      </c>
      <c r="J575" t="s">
        <v>47</v>
      </c>
      <c r="K575" t="s">
        <v>34</v>
      </c>
      <c r="L575">
        <v>7</v>
      </c>
      <c r="M575" t="s">
        <v>38</v>
      </c>
      <c r="N575">
        <v>3</v>
      </c>
    </row>
    <row r="576" spans="1:14" x14ac:dyDescent="0.2">
      <c r="A576" s="1">
        <v>45648.347222222219</v>
      </c>
      <c r="B576" s="1" t="str">
        <f>TEXT(Coffee_Sales_Dataset[[#This Row],[Date]],"ddd")</f>
        <v>Sun</v>
      </c>
      <c r="C576">
        <f t="shared" si="8"/>
        <v>8</v>
      </c>
      <c r="D576" t="s">
        <v>14</v>
      </c>
      <c r="E576" t="s">
        <v>46</v>
      </c>
      <c r="F576" t="s">
        <v>37</v>
      </c>
      <c r="G576">
        <v>4.05</v>
      </c>
      <c r="H576" t="s">
        <v>32</v>
      </c>
      <c r="I576" t="s">
        <v>25</v>
      </c>
      <c r="J576" t="s">
        <v>33</v>
      </c>
      <c r="K576" t="s">
        <v>20</v>
      </c>
      <c r="L576">
        <v>7</v>
      </c>
      <c r="M576" t="s">
        <v>21</v>
      </c>
      <c r="N576">
        <v>4</v>
      </c>
    </row>
    <row r="577" spans="1:14" x14ac:dyDescent="0.2">
      <c r="A577" s="1">
        <v>45653.45416666667</v>
      </c>
      <c r="B577" s="1" t="str">
        <f>TEXT(Coffee_Sales_Dataset[[#This Row],[Date]],"ddd")</f>
        <v>Fri</v>
      </c>
      <c r="C577">
        <f t="shared" si="8"/>
        <v>10</v>
      </c>
      <c r="D577" t="s">
        <v>14</v>
      </c>
      <c r="E577" t="s">
        <v>23</v>
      </c>
      <c r="F577" t="s">
        <v>16</v>
      </c>
      <c r="G577">
        <v>4.34</v>
      </c>
      <c r="H577" t="s">
        <v>30</v>
      </c>
      <c r="I577" t="s">
        <v>25</v>
      </c>
      <c r="J577" t="s">
        <v>26</v>
      </c>
      <c r="K577" t="s">
        <v>34</v>
      </c>
      <c r="L577">
        <v>3</v>
      </c>
      <c r="M577" t="s">
        <v>21</v>
      </c>
      <c r="N577">
        <v>1</v>
      </c>
    </row>
    <row r="578" spans="1:14" x14ac:dyDescent="0.2">
      <c r="A578" s="1">
        <v>45651.568749999999</v>
      </c>
      <c r="B578" s="1" t="str">
        <f>TEXT(Coffee_Sales_Dataset[[#This Row],[Date]],"ddd")</f>
        <v>Wed</v>
      </c>
      <c r="C578">
        <f t="shared" ref="C578:C641" si="9">HOUR(A578)</f>
        <v>13</v>
      </c>
      <c r="D578" t="s">
        <v>14</v>
      </c>
      <c r="E578" t="s">
        <v>46</v>
      </c>
      <c r="F578" t="s">
        <v>16</v>
      </c>
      <c r="G578">
        <v>6.03</v>
      </c>
      <c r="H578" t="s">
        <v>32</v>
      </c>
      <c r="I578" t="s">
        <v>18</v>
      </c>
      <c r="J578" t="s">
        <v>47</v>
      </c>
      <c r="K578" t="s">
        <v>34</v>
      </c>
      <c r="L578">
        <v>7</v>
      </c>
      <c r="M578" t="s">
        <v>49</v>
      </c>
      <c r="N578">
        <v>4</v>
      </c>
    </row>
    <row r="579" spans="1:14" x14ac:dyDescent="0.2">
      <c r="A579" s="1">
        <v>45655.423611111109</v>
      </c>
      <c r="B579" s="1" t="str">
        <f>TEXT(Coffee_Sales_Dataset[[#This Row],[Date]],"ddd")</f>
        <v>Sun</v>
      </c>
      <c r="C579">
        <f t="shared" si="9"/>
        <v>10</v>
      </c>
      <c r="D579" t="s">
        <v>45</v>
      </c>
      <c r="E579" t="s">
        <v>15</v>
      </c>
      <c r="F579" t="s">
        <v>16</v>
      </c>
      <c r="G579">
        <v>3.76</v>
      </c>
      <c r="H579" t="s">
        <v>17</v>
      </c>
      <c r="I579" t="s">
        <v>18</v>
      </c>
      <c r="J579" t="s">
        <v>33</v>
      </c>
      <c r="K579" t="s">
        <v>20</v>
      </c>
      <c r="L579">
        <v>4</v>
      </c>
      <c r="M579" t="s">
        <v>27</v>
      </c>
      <c r="N579">
        <v>5</v>
      </c>
    </row>
    <row r="580" spans="1:14" x14ac:dyDescent="0.2">
      <c r="A580" s="1">
        <v>45652.461805555555</v>
      </c>
      <c r="B580" s="1" t="str">
        <f>TEXT(Coffee_Sales_Dataset[[#This Row],[Date]],"ddd")</f>
        <v>Thu</v>
      </c>
      <c r="C580">
        <f t="shared" si="9"/>
        <v>11</v>
      </c>
      <c r="D580" t="s">
        <v>28</v>
      </c>
      <c r="E580" t="s">
        <v>46</v>
      </c>
      <c r="F580" t="s">
        <v>37</v>
      </c>
      <c r="G580">
        <v>6.66</v>
      </c>
      <c r="H580" t="s">
        <v>30</v>
      </c>
      <c r="I580" t="s">
        <v>18</v>
      </c>
      <c r="J580" t="s">
        <v>26</v>
      </c>
      <c r="K580" t="s">
        <v>42</v>
      </c>
      <c r="L580">
        <v>7</v>
      </c>
      <c r="M580" t="s">
        <v>39</v>
      </c>
      <c r="N580">
        <v>3</v>
      </c>
    </row>
    <row r="581" spans="1:14" x14ac:dyDescent="0.2">
      <c r="A581" s="1">
        <v>45647.587500000001</v>
      </c>
      <c r="B581" s="1" t="str">
        <f>TEXT(Coffee_Sales_Dataset[[#This Row],[Date]],"ddd")</f>
        <v>Sat</v>
      </c>
      <c r="C581">
        <f t="shared" si="9"/>
        <v>14</v>
      </c>
      <c r="D581" t="s">
        <v>45</v>
      </c>
      <c r="E581" t="s">
        <v>40</v>
      </c>
      <c r="F581" t="s">
        <v>37</v>
      </c>
      <c r="G581">
        <v>6.88</v>
      </c>
      <c r="H581" t="s">
        <v>17</v>
      </c>
      <c r="I581" t="s">
        <v>25</v>
      </c>
      <c r="J581" t="s">
        <v>44</v>
      </c>
      <c r="K581" t="s">
        <v>42</v>
      </c>
      <c r="L581">
        <v>5</v>
      </c>
      <c r="M581" t="s">
        <v>39</v>
      </c>
      <c r="N581">
        <v>2</v>
      </c>
    </row>
    <row r="582" spans="1:14" x14ac:dyDescent="0.2">
      <c r="A582" s="1">
        <v>45651.500694444447</v>
      </c>
      <c r="B582" s="1" t="str">
        <f>TEXT(Coffee_Sales_Dataset[[#This Row],[Date]],"ddd")</f>
        <v>Wed</v>
      </c>
      <c r="C582">
        <f t="shared" si="9"/>
        <v>12</v>
      </c>
      <c r="D582" t="s">
        <v>14</v>
      </c>
      <c r="E582" t="s">
        <v>29</v>
      </c>
      <c r="F582" t="s">
        <v>37</v>
      </c>
      <c r="G582">
        <v>6.93</v>
      </c>
      <c r="H582" t="s">
        <v>32</v>
      </c>
      <c r="I582" t="s">
        <v>25</v>
      </c>
      <c r="J582" t="s">
        <v>44</v>
      </c>
      <c r="K582" t="s">
        <v>20</v>
      </c>
      <c r="L582">
        <v>5</v>
      </c>
      <c r="M582" t="s">
        <v>38</v>
      </c>
      <c r="N582">
        <v>1</v>
      </c>
    </row>
    <row r="583" spans="1:14" x14ac:dyDescent="0.2">
      <c r="A583" s="1">
        <v>45645.370833333334</v>
      </c>
      <c r="B583" s="1" t="str">
        <f>TEXT(Coffee_Sales_Dataset[[#This Row],[Date]],"ddd")</f>
        <v>Thu</v>
      </c>
      <c r="C583">
        <f t="shared" si="9"/>
        <v>8</v>
      </c>
      <c r="D583" t="s">
        <v>43</v>
      </c>
      <c r="E583" t="s">
        <v>48</v>
      </c>
      <c r="F583" t="s">
        <v>24</v>
      </c>
      <c r="G583">
        <v>4.66</v>
      </c>
      <c r="H583" t="s">
        <v>30</v>
      </c>
      <c r="I583" t="s">
        <v>25</v>
      </c>
      <c r="J583" t="s">
        <v>44</v>
      </c>
      <c r="K583" t="s">
        <v>42</v>
      </c>
      <c r="L583">
        <v>10</v>
      </c>
      <c r="M583" t="s">
        <v>39</v>
      </c>
      <c r="N583">
        <v>4</v>
      </c>
    </row>
    <row r="584" spans="1:14" x14ac:dyDescent="0.2">
      <c r="A584" s="1">
        <v>45651.615972222222</v>
      </c>
      <c r="B584" s="1" t="str">
        <f>TEXT(Coffee_Sales_Dataset[[#This Row],[Date]],"ddd")</f>
        <v>Wed</v>
      </c>
      <c r="C584">
        <f t="shared" si="9"/>
        <v>14</v>
      </c>
      <c r="D584" t="s">
        <v>45</v>
      </c>
      <c r="E584" t="s">
        <v>46</v>
      </c>
      <c r="F584" t="s">
        <v>24</v>
      </c>
      <c r="G584">
        <v>6.21</v>
      </c>
      <c r="H584" t="s">
        <v>17</v>
      </c>
      <c r="I584" t="s">
        <v>18</v>
      </c>
      <c r="J584" t="s">
        <v>26</v>
      </c>
      <c r="K584" t="s">
        <v>34</v>
      </c>
      <c r="L584">
        <v>5</v>
      </c>
      <c r="M584" t="s">
        <v>49</v>
      </c>
      <c r="N584">
        <v>5</v>
      </c>
    </row>
    <row r="585" spans="1:14" x14ac:dyDescent="0.2">
      <c r="A585" s="1">
        <v>45646.430555555555</v>
      </c>
      <c r="B585" s="1" t="str">
        <f>TEXT(Coffee_Sales_Dataset[[#This Row],[Date]],"ddd")</f>
        <v>Fri</v>
      </c>
      <c r="C585">
        <f t="shared" si="9"/>
        <v>10</v>
      </c>
      <c r="D585" t="s">
        <v>22</v>
      </c>
      <c r="E585" t="s">
        <v>23</v>
      </c>
      <c r="F585" t="s">
        <v>37</v>
      </c>
      <c r="G585">
        <v>5.32</v>
      </c>
      <c r="H585" t="s">
        <v>32</v>
      </c>
      <c r="I585" t="s">
        <v>18</v>
      </c>
      <c r="J585" t="s">
        <v>33</v>
      </c>
      <c r="K585" t="s">
        <v>34</v>
      </c>
      <c r="L585">
        <v>3</v>
      </c>
      <c r="M585" t="s">
        <v>35</v>
      </c>
      <c r="N585">
        <v>5</v>
      </c>
    </row>
    <row r="586" spans="1:14" x14ac:dyDescent="0.2">
      <c r="A586" s="1">
        <v>45644.572916666664</v>
      </c>
      <c r="B586" s="1" t="str">
        <f>TEXT(Coffee_Sales_Dataset[[#This Row],[Date]],"ddd")</f>
        <v>Wed</v>
      </c>
      <c r="C586">
        <f t="shared" si="9"/>
        <v>13</v>
      </c>
      <c r="D586" t="s">
        <v>43</v>
      </c>
      <c r="E586" t="s">
        <v>23</v>
      </c>
      <c r="F586" t="s">
        <v>16</v>
      </c>
      <c r="G586">
        <v>4.8600000000000003</v>
      </c>
      <c r="H586" t="s">
        <v>30</v>
      </c>
      <c r="I586" t="s">
        <v>25</v>
      </c>
      <c r="J586" t="s">
        <v>44</v>
      </c>
      <c r="K586" t="s">
        <v>20</v>
      </c>
      <c r="L586">
        <v>9</v>
      </c>
      <c r="M586" t="s">
        <v>27</v>
      </c>
      <c r="N586">
        <v>5</v>
      </c>
    </row>
    <row r="587" spans="1:14" x14ac:dyDescent="0.2">
      <c r="A587" s="1">
        <v>45647.417361111111</v>
      </c>
      <c r="B587" s="1" t="str">
        <f>TEXT(Coffee_Sales_Dataset[[#This Row],[Date]],"ddd")</f>
        <v>Sat</v>
      </c>
      <c r="C587">
        <f t="shared" si="9"/>
        <v>10</v>
      </c>
      <c r="D587" t="s">
        <v>43</v>
      </c>
      <c r="E587" t="s">
        <v>48</v>
      </c>
      <c r="F587" t="s">
        <v>37</v>
      </c>
      <c r="G587">
        <v>5.6</v>
      </c>
      <c r="H587" t="s">
        <v>17</v>
      </c>
      <c r="I587" t="s">
        <v>18</v>
      </c>
      <c r="J587" t="s">
        <v>47</v>
      </c>
      <c r="K587" t="s">
        <v>42</v>
      </c>
      <c r="L587">
        <v>3</v>
      </c>
      <c r="M587" t="s">
        <v>21</v>
      </c>
      <c r="N587">
        <v>3</v>
      </c>
    </row>
    <row r="588" spans="1:14" x14ac:dyDescent="0.2">
      <c r="A588" s="1">
        <v>45642.525000000001</v>
      </c>
      <c r="B588" s="1" t="str">
        <f>TEXT(Coffee_Sales_Dataset[[#This Row],[Date]],"ddd")</f>
        <v>Mon</v>
      </c>
      <c r="C588">
        <f t="shared" si="9"/>
        <v>12</v>
      </c>
      <c r="D588" t="s">
        <v>45</v>
      </c>
      <c r="E588" t="s">
        <v>46</v>
      </c>
      <c r="F588" t="s">
        <v>16</v>
      </c>
      <c r="G588">
        <v>5.85</v>
      </c>
      <c r="H588" t="s">
        <v>17</v>
      </c>
      <c r="I588" t="s">
        <v>18</v>
      </c>
      <c r="J588" t="s">
        <v>47</v>
      </c>
      <c r="K588" t="s">
        <v>42</v>
      </c>
      <c r="L588">
        <v>8</v>
      </c>
      <c r="M588" t="s">
        <v>38</v>
      </c>
      <c r="N588">
        <v>4</v>
      </c>
    </row>
    <row r="589" spans="1:14" x14ac:dyDescent="0.2">
      <c r="A589" s="1">
        <v>45645.51458333333</v>
      </c>
      <c r="B589" s="1" t="str">
        <f>TEXT(Coffee_Sales_Dataset[[#This Row],[Date]],"ddd")</f>
        <v>Thu</v>
      </c>
      <c r="C589">
        <f t="shared" si="9"/>
        <v>12</v>
      </c>
      <c r="D589" t="s">
        <v>22</v>
      </c>
      <c r="E589" t="s">
        <v>40</v>
      </c>
      <c r="F589" t="s">
        <v>37</v>
      </c>
      <c r="G589">
        <v>6.79</v>
      </c>
      <c r="H589" t="s">
        <v>32</v>
      </c>
      <c r="I589" t="s">
        <v>18</v>
      </c>
      <c r="J589" t="s">
        <v>31</v>
      </c>
      <c r="K589" t="s">
        <v>20</v>
      </c>
      <c r="L589">
        <v>2</v>
      </c>
      <c r="M589" t="s">
        <v>21</v>
      </c>
      <c r="N589">
        <v>3</v>
      </c>
    </row>
    <row r="590" spans="1:14" x14ac:dyDescent="0.2">
      <c r="A590" s="1">
        <v>45650.402083333334</v>
      </c>
      <c r="B590" s="1" t="str">
        <f>TEXT(Coffee_Sales_Dataset[[#This Row],[Date]],"ddd")</f>
        <v>Tue</v>
      </c>
      <c r="C590">
        <f t="shared" si="9"/>
        <v>9</v>
      </c>
      <c r="D590" t="s">
        <v>28</v>
      </c>
      <c r="E590" t="s">
        <v>40</v>
      </c>
      <c r="F590" t="s">
        <v>24</v>
      </c>
      <c r="G590">
        <v>5.92</v>
      </c>
      <c r="H590" t="s">
        <v>30</v>
      </c>
      <c r="I590" t="s">
        <v>25</v>
      </c>
      <c r="J590" t="s">
        <v>19</v>
      </c>
      <c r="K590" t="s">
        <v>20</v>
      </c>
      <c r="L590">
        <v>4</v>
      </c>
      <c r="M590" t="s">
        <v>35</v>
      </c>
      <c r="N590">
        <v>2</v>
      </c>
    </row>
    <row r="591" spans="1:14" x14ac:dyDescent="0.2">
      <c r="A591" s="1">
        <v>45641.656944444447</v>
      </c>
      <c r="B591" s="1" t="str">
        <f>TEXT(Coffee_Sales_Dataset[[#This Row],[Date]],"ddd")</f>
        <v>Sun</v>
      </c>
      <c r="C591">
        <f t="shared" si="9"/>
        <v>15</v>
      </c>
      <c r="D591" t="s">
        <v>28</v>
      </c>
      <c r="E591" t="s">
        <v>36</v>
      </c>
      <c r="F591" t="s">
        <v>16</v>
      </c>
      <c r="G591">
        <v>3.38</v>
      </c>
      <c r="H591" t="s">
        <v>17</v>
      </c>
      <c r="I591" t="s">
        <v>18</v>
      </c>
      <c r="J591" t="s">
        <v>44</v>
      </c>
      <c r="K591" t="s">
        <v>34</v>
      </c>
      <c r="L591">
        <v>9</v>
      </c>
      <c r="M591" t="s">
        <v>38</v>
      </c>
      <c r="N591">
        <v>3</v>
      </c>
    </row>
    <row r="592" spans="1:14" x14ac:dyDescent="0.2">
      <c r="A592" s="1">
        <v>45643.515277777777</v>
      </c>
      <c r="B592" s="1" t="str">
        <f>TEXT(Coffee_Sales_Dataset[[#This Row],[Date]],"ddd")</f>
        <v>Tue</v>
      </c>
      <c r="C592">
        <f t="shared" si="9"/>
        <v>12</v>
      </c>
      <c r="D592" t="s">
        <v>22</v>
      </c>
      <c r="E592" t="s">
        <v>46</v>
      </c>
      <c r="F592" t="s">
        <v>24</v>
      </c>
      <c r="G592">
        <v>6.52</v>
      </c>
      <c r="H592" t="s">
        <v>17</v>
      </c>
      <c r="I592" t="s">
        <v>25</v>
      </c>
      <c r="J592" t="s">
        <v>19</v>
      </c>
      <c r="K592" t="s">
        <v>34</v>
      </c>
      <c r="L592">
        <v>8</v>
      </c>
      <c r="M592" t="s">
        <v>38</v>
      </c>
      <c r="N592">
        <v>2</v>
      </c>
    </row>
    <row r="593" spans="1:14" x14ac:dyDescent="0.2">
      <c r="A593" s="1">
        <v>45646.38958333333</v>
      </c>
      <c r="B593" s="1" t="str">
        <f>TEXT(Coffee_Sales_Dataset[[#This Row],[Date]],"ddd")</f>
        <v>Fri</v>
      </c>
      <c r="C593">
        <f t="shared" si="9"/>
        <v>9</v>
      </c>
      <c r="D593" t="s">
        <v>14</v>
      </c>
      <c r="E593" t="s">
        <v>23</v>
      </c>
      <c r="F593" t="s">
        <v>16</v>
      </c>
      <c r="G593">
        <v>5.0999999999999996</v>
      </c>
      <c r="H593" t="s">
        <v>32</v>
      </c>
      <c r="I593" t="s">
        <v>25</v>
      </c>
      <c r="J593" t="s">
        <v>33</v>
      </c>
      <c r="K593" t="s">
        <v>42</v>
      </c>
      <c r="L593">
        <v>7</v>
      </c>
      <c r="M593" t="s">
        <v>41</v>
      </c>
      <c r="N593">
        <v>2</v>
      </c>
    </row>
    <row r="594" spans="1:14" x14ac:dyDescent="0.2">
      <c r="A594" s="1">
        <v>45641.666666666664</v>
      </c>
      <c r="B594" s="1" t="str">
        <f>TEXT(Coffee_Sales_Dataset[[#This Row],[Date]],"ddd")</f>
        <v>Sun</v>
      </c>
      <c r="C594">
        <f t="shared" si="9"/>
        <v>16</v>
      </c>
      <c r="D594" t="s">
        <v>28</v>
      </c>
      <c r="E594" t="s">
        <v>36</v>
      </c>
      <c r="F594" t="s">
        <v>24</v>
      </c>
      <c r="G594">
        <v>4.2300000000000004</v>
      </c>
      <c r="H594" t="s">
        <v>30</v>
      </c>
      <c r="I594" t="s">
        <v>18</v>
      </c>
      <c r="J594" t="s">
        <v>31</v>
      </c>
      <c r="K594" t="s">
        <v>42</v>
      </c>
      <c r="L594">
        <v>5</v>
      </c>
      <c r="M594" t="s">
        <v>21</v>
      </c>
      <c r="N594">
        <v>5</v>
      </c>
    </row>
    <row r="595" spans="1:14" x14ac:dyDescent="0.2">
      <c r="A595" s="1">
        <v>45648.675694444442</v>
      </c>
      <c r="B595" s="1" t="str">
        <f>TEXT(Coffee_Sales_Dataset[[#This Row],[Date]],"ddd")</f>
        <v>Sun</v>
      </c>
      <c r="C595">
        <f t="shared" si="9"/>
        <v>16</v>
      </c>
      <c r="D595" t="s">
        <v>45</v>
      </c>
      <c r="E595" t="s">
        <v>15</v>
      </c>
      <c r="F595" t="s">
        <v>37</v>
      </c>
      <c r="G595">
        <v>6.65</v>
      </c>
      <c r="H595" t="s">
        <v>30</v>
      </c>
      <c r="I595" t="s">
        <v>18</v>
      </c>
      <c r="J595" t="s">
        <v>33</v>
      </c>
      <c r="K595" t="s">
        <v>42</v>
      </c>
      <c r="L595">
        <v>9</v>
      </c>
      <c r="M595" t="s">
        <v>21</v>
      </c>
      <c r="N595">
        <v>2</v>
      </c>
    </row>
    <row r="596" spans="1:14" x14ac:dyDescent="0.2">
      <c r="A596" s="1">
        <v>45649.625694444447</v>
      </c>
      <c r="B596" s="1" t="str">
        <f>TEXT(Coffee_Sales_Dataset[[#This Row],[Date]],"ddd")</f>
        <v>Mon</v>
      </c>
      <c r="C596">
        <f t="shared" si="9"/>
        <v>15</v>
      </c>
      <c r="D596" t="s">
        <v>43</v>
      </c>
      <c r="E596" t="s">
        <v>15</v>
      </c>
      <c r="F596" t="s">
        <v>37</v>
      </c>
      <c r="G596">
        <v>6.55</v>
      </c>
      <c r="H596" t="s">
        <v>32</v>
      </c>
      <c r="I596" t="s">
        <v>18</v>
      </c>
      <c r="J596" t="s">
        <v>26</v>
      </c>
      <c r="K596" t="s">
        <v>42</v>
      </c>
      <c r="L596">
        <v>7</v>
      </c>
      <c r="M596" t="s">
        <v>21</v>
      </c>
      <c r="N596">
        <v>2</v>
      </c>
    </row>
    <row r="597" spans="1:14" x14ac:dyDescent="0.2">
      <c r="A597" s="1">
        <v>45650.456250000003</v>
      </c>
      <c r="B597" s="1" t="str">
        <f>TEXT(Coffee_Sales_Dataset[[#This Row],[Date]],"ddd")</f>
        <v>Tue</v>
      </c>
      <c r="C597">
        <f t="shared" si="9"/>
        <v>10</v>
      </c>
      <c r="D597" t="s">
        <v>28</v>
      </c>
      <c r="E597" t="s">
        <v>48</v>
      </c>
      <c r="F597" t="s">
        <v>16</v>
      </c>
      <c r="G597">
        <v>5.41</v>
      </c>
      <c r="H597" t="s">
        <v>30</v>
      </c>
      <c r="I597" t="s">
        <v>18</v>
      </c>
      <c r="J597" t="s">
        <v>44</v>
      </c>
      <c r="K597" t="s">
        <v>20</v>
      </c>
      <c r="L597">
        <v>10</v>
      </c>
      <c r="M597" t="s">
        <v>35</v>
      </c>
      <c r="N597">
        <v>4</v>
      </c>
    </row>
    <row r="598" spans="1:14" x14ac:dyDescent="0.2">
      <c r="A598" s="1">
        <v>45653.404166666667</v>
      </c>
      <c r="B598" s="1" t="str">
        <f>TEXT(Coffee_Sales_Dataset[[#This Row],[Date]],"ddd")</f>
        <v>Fri</v>
      </c>
      <c r="C598">
        <f t="shared" si="9"/>
        <v>9</v>
      </c>
      <c r="D598" t="s">
        <v>43</v>
      </c>
      <c r="E598" t="s">
        <v>15</v>
      </c>
      <c r="F598" t="s">
        <v>24</v>
      </c>
      <c r="G598">
        <v>3.98</v>
      </c>
      <c r="H598" t="s">
        <v>32</v>
      </c>
      <c r="I598" t="s">
        <v>25</v>
      </c>
      <c r="J598" t="s">
        <v>44</v>
      </c>
      <c r="K598" t="s">
        <v>42</v>
      </c>
      <c r="L598">
        <v>8</v>
      </c>
      <c r="M598" t="s">
        <v>41</v>
      </c>
      <c r="N598">
        <v>3</v>
      </c>
    </row>
    <row r="599" spans="1:14" x14ac:dyDescent="0.2">
      <c r="A599" s="1">
        <v>45641.660416666666</v>
      </c>
      <c r="B599" s="1" t="str">
        <f>TEXT(Coffee_Sales_Dataset[[#This Row],[Date]],"ddd")</f>
        <v>Sun</v>
      </c>
      <c r="C599">
        <f t="shared" si="9"/>
        <v>15</v>
      </c>
      <c r="D599" t="s">
        <v>43</v>
      </c>
      <c r="E599" t="s">
        <v>15</v>
      </c>
      <c r="F599" t="s">
        <v>37</v>
      </c>
      <c r="G599">
        <v>3.36</v>
      </c>
      <c r="H599" t="s">
        <v>30</v>
      </c>
      <c r="I599" t="s">
        <v>18</v>
      </c>
      <c r="J599" t="s">
        <v>33</v>
      </c>
      <c r="K599" t="s">
        <v>20</v>
      </c>
      <c r="L599">
        <v>10</v>
      </c>
      <c r="M599" t="s">
        <v>39</v>
      </c>
      <c r="N599">
        <v>4</v>
      </c>
    </row>
    <row r="600" spans="1:14" x14ac:dyDescent="0.2">
      <c r="A600" s="1">
        <v>45653.470833333333</v>
      </c>
      <c r="B600" s="1" t="str">
        <f>TEXT(Coffee_Sales_Dataset[[#This Row],[Date]],"ddd")</f>
        <v>Fri</v>
      </c>
      <c r="C600">
        <f t="shared" si="9"/>
        <v>11</v>
      </c>
      <c r="D600" t="s">
        <v>45</v>
      </c>
      <c r="E600" t="s">
        <v>29</v>
      </c>
      <c r="F600" t="s">
        <v>24</v>
      </c>
      <c r="G600">
        <v>6.05</v>
      </c>
      <c r="H600" t="s">
        <v>17</v>
      </c>
      <c r="I600" t="s">
        <v>18</v>
      </c>
      <c r="J600" t="s">
        <v>44</v>
      </c>
      <c r="K600" t="s">
        <v>34</v>
      </c>
      <c r="L600">
        <v>8</v>
      </c>
      <c r="M600" t="s">
        <v>41</v>
      </c>
      <c r="N600">
        <v>4</v>
      </c>
    </row>
    <row r="601" spans="1:14" x14ac:dyDescent="0.2">
      <c r="A601" s="1">
        <v>45641.388888888891</v>
      </c>
      <c r="B601" s="1" t="str">
        <f>TEXT(Coffee_Sales_Dataset[[#This Row],[Date]],"ddd")</f>
        <v>Sun</v>
      </c>
      <c r="C601">
        <f t="shared" si="9"/>
        <v>9</v>
      </c>
      <c r="D601" t="s">
        <v>43</v>
      </c>
      <c r="E601" t="s">
        <v>48</v>
      </c>
      <c r="F601" t="s">
        <v>37</v>
      </c>
      <c r="G601">
        <v>4.5599999999999996</v>
      </c>
      <c r="H601" t="s">
        <v>17</v>
      </c>
      <c r="I601" t="s">
        <v>18</v>
      </c>
      <c r="J601" t="s">
        <v>47</v>
      </c>
      <c r="K601" t="s">
        <v>20</v>
      </c>
      <c r="L601">
        <v>2</v>
      </c>
      <c r="M601" t="s">
        <v>39</v>
      </c>
      <c r="N601">
        <v>1</v>
      </c>
    </row>
    <row r="602" spans="1:14" x14ac:dyDescent="0.2">
      <c r="A602" s="1">
        <v>45644.388194444444</v>
      </c>
      <c r="B602" s="1" t="str">
        <f>TEXT(Coffee_Sales_Dataset[[#This Row],[Date]],"ddd")</f>
        <v>Wed</v>
      </c>
      <c r="C602">
        <f t="shared" si="9"/>
        <v>9</v>
      </c>
      <c r="D602" t="s">
        <v>43</v>
      </c>
      <c r="E602" t="s">
        <v>46</v>
      </c>
      <c r="F602" t="s">
        <v>37</v>
      </c>
      <c r="G602">
        <v>5.17</v>
      </c>
      <c r="H602" t="s">
        <v>30</v>
      </c>
      <c r="I602" t="s">
        <v>18</v>
      </c>
      <c r="J602" t="s">
        <v>47</v>
      </c>
      <c r="K602" t="s">
        <v>42</v>
      </c>
      <c r="L602">
        <v>10</v>
      </c>
      <c r="M602" t="s">
        <v>41</v>
      </c>
      <c r="N602">
        <v>1</v>
      </c>
    </row>
    <row r="603" spans="1:14" x14ac:dyDescent="0.2">
      <c r="A603" s="1">
        <v>45656.591666666667</v>
      </c>
      <c r="B603" s="1" t="str">
        <f>TEXT(Coffee_Sales_Dataset[[#This Row],[Date]],"ddd")</f>
        <v>Mon</v>
      </c>
      <c r="C603">
        <f t="shared" si="9"/>
        <v>14</v>
      </c>
      <c r="D603" t="s">
        <v>45</v>
      </c>
      <c r="E603" t="s">
        <v>40</v>
      </c>
      <c r="F603" t="s">
        <v>16</v>
      </c>
      <c r="G603">
        <v>6.29</v>
      </c>
      <c r="H603" t="s">
        <v>30</v>
      </c>
      <c r="I603" t="s">
        <v>18</v>
      </c>
      <c r="J603" t="s">
        <v>47</v>
      </c>
      <c r="K603" t="s">
        <v>20</v>
      </c>
      <c r="L603">
        <v>10</v>
      </c>
      <c r="M603" t="s">
        <v>35</v>
      </c>
      <c r="N603">
        <v>2</v>
      </c>
    </row>
    <row r="604" spans="1:14" x14ac:dyDescent="0.2">
      <c r="A604" s="1">
        <v>45649.373611111114</v>
      </c>
      <c r="B604" s="1" t="str">
        <f>TEXT(Coffee_Sales_Dataset[[#This Row],[Date]],"ddd")</f>
        <v>Mon</v>
      </c>
      <c r="C604">
        <f t="shared" si="9"/>
        <v>8</v>
      </c>
      <c r="D604" t="s">
        <v>22</v>
      </c>
      <c r="E604" t="s">
        <v>15</v>
      </c>
      <c r="F604" t="s">
        <v>24</v>
      </c>
      <c r="G604">
        <v>6.8</v>
      </c>
      <c r="H604" t="s">
        <v>32</v>
      </c>
      <c r="I604" t="s">
        <v>18</v>
      </c>
      <c r="J604" t="s">
        <v>31</v>
      </c>
      <c r="K604" t="s">
        <v>20</v>
      </c>
      <c r="L604">
        <v>5</v>
      </c>
      <c r="M604" t="s">
        <v>27</v>
      </c>
      <c r="N604">
        <v>2</v>
      </c>
    </row>
    <row r="605" spans="1:14" x14ac:dyDescent="0.2">
      <c r="A605" s="1">
        <v>45650.708333333336</v>
      </c>
      <c r="B605" s="1" t="str">
        <f>TEXT(Coffee_Sales_Dataset[[#This Row],[Date]],"ddd")</f>
        <v>Tue</v>
      </c>
      <c r="C605">
        <f t="shared" si="9"/>
        <v>17</v>
      </c>
      <c r="D605" t="s">
        <v>28</v>
      </c>
      <c r="E605" t="s">
        <v>48</v>
      </c>
      <c r="F605" t="s">
        <v>16</v>
      </c>
      <c r="G605">
        <v>6.6</v>
      </c>
      <c r="H605" t="s">
        <v>32</v>
      </c>
      <c r="I605" t="s">
        <v>18</v>
      </c>
      <c r="J605" t="s">
        <v>31</v>
      </c>
      <c r="K605" t="s">
        <v>42</v>
      </c>
      <c r="L605">
        <v>7</v>
      </c>
      <c r="M605" t="s">
        <v>38</v>
      </c>
      <c r="N605">
        <v>4</v>
      </c>
    </row>
    <row r="606" spans="1:14" x14ac:dyDescent="0.2">
      <c r="A606" s="1">
        <v>45654.581944444442</v>
      </c>
      <c r="B606" s="1" t="str">
        <f>TEXT(Coffee_Sales_Dataset[[#This Row],[Date]],"ddd")</f>
        <v>Sat</v>
      </c>
      <c r="C606">
        <f t="shared" si="9"/>
        <v>13</v>
      </c>
      <c r="D606" t="s">
        <v>14</v>
      </c>
      <c r="E606" t="s">
        <v>15</v>
      </c>
      <c r="F606" t="s">
        <v>16</v>
      </c>
      <c r="G606">
        <v>3.57</v>
      </c>
      <c r="H606" t="s">
        <v>32</v>
      </c>
      <c r="I606" t="s">
        <v>18</v>
      </c>
      <c r="J606" t="s">
        <v>44</v>
      </c>
      <c r="K606" t="s">
        <v>20</v>
      </c>
      <c r="L606">
        <v>6</v>
      </c>
      <c r="M606" t="s">
        <v>38</v>
      </c>
      <c r="N606">
        <v>3</v>
      </c>
    </row>
    <row r="607" spans="1:14" x14ac:dyDescent="0.2">
      <c r="A607" s="1">
        <v>45647.351388888892</v>
      </c>
      <c r="B607" s="1" t="str">
        <f>TEXT(Coffee_Sales_Dataset[[#This Row],[Date]],"ddd")</f>
        <v>Sat</v>
      </c>
      <c r="C607">
        <f t="shared" si="9"/>
        <v>8</v>
      </c>
      <c r="D607" t="s">
        <v>14</v>
      </c>
      <c r="E607" t="s">
        <v>48</v>
      </c>
      <c r="F607" t="s">
        <v>24</v>
      </c>
      <c r="G607">
        <v>6.37</v>
      </c>
      <c r="H607" t="s">
        <v>32</v>
      </c>
      <c r="I607" t="s">
        <v>18</v>
      </c>
      <c r="J607" t="s">
        <v>26</v>
      </c>
      <c r="K607" t="s">
        <v>20</v>
      </c>
      <c r="L607">
        <v>2</v>
      </c>
      <c r="M607" t="s">
        <v>21</v>
      </c>
      <c r="N607">
        <v>4</v>
      </c>
    </row>
    <row r="608" spans="1:14" x14ac:dyDescent="0.2">
      <c r="A608" s="1">
        <v>45641.630555555559</v>
      </c>
      <c r="B608" s="1" t="str">
        <f>TEXT(Coffee_Sales_Dataset[[#This Row],[Date]],"ddd")</f>
        <v>Sun</v>
      </c>
      <c r="C608">
        <f t="shared" si="9"/>
        <v>15</v>
      </c>
      <c r="D608" t="s">
        <v>22</v>
      </c>
      <c r="E608" t="s">
        <v>15</v>
      </c>
      <c r="F608" t="s">
        <v>37</v>
      </c>
      <c r="G608">
        <v>3.46</v>
      </c>
      <c r="H608" t="s">
        <v>32</v>
      </c>
      <c r="I608" t="s">
        <v>18</v>
      </c>
      <c r="J608" t="s">
        <v>31</v>
      </c>
      <c r="K608" t="s">
        <v>42</v>
      </c>
      <c r="L608">
        <v>10</v>
      </c>
      <c r="M608" t="s">
        <v>49</v>
      </c>
      <c r="N608">
        <v>2</v>
      </c>
    </row>
    <row r="609" spans="1:14" x14ac:dyDescent="0.2">
      <c r="A609" s="1">
        <v>45656.529861111114</v>
      </c>
      <c r="B609" s="1" t="str">
        <f>TEXT(Coffee_Sales_Dataset[[#This Row],[Date]],"ddd")</f>
        <v>Mon</v>
      </c>
      <c r="C609">
        <f t="shared" si="9"/>
        <v>12</v>
      </c>
      <c r="D609" t="s">
        <v>14</v>
      </c>
      <c r="E609" t="s">
        <v>36</v>
      </c>
      <c r="F609" t="s">
        <v>37</v>
      </c>
      <c r="G609">
        <v>4.1500000000000004</v>
      </c>
      <c r="H609" t="s">
        <v>30</v>
      </c>
      <c r="I609" t="s">
        <v>18</v>
      </c>
      <c r="J609" t="s">
        <v>31</v>
      </c>
      <c r="K609" t="s">
        <v>42</v>
      </c>
      <c r="L609">
        <v>8</v>
      </c>
      <c r="M609" t="s">
        <v>35</v>
      </c>
      <c r="N609">
        <v>2</v>
      </c>
    </row>
    <row r="610" spans="1:14" x14ac:dyDescent="0.2">
      <c r="A610" s="1">
        <v>45656.70416666667</v>
      </c>
      <c r="B610" s="1" t="str">
        <f>TEXT(Coffee_Sales_Dataset[[#This Row],[Date]],"ddd")</f>
        <v>Mon</v>
      </c>
      <c r="C610">
        <f t="shared" si="9"/>
        <v>16</v>
      </c>
      <c r="D610" t="s">
        <v>14</v>
      </c>
      <c r="E610" t="s">
        <v>29</v>
      </c>
      <c r="F610" t="s">
        <v>16</v>
      </c>
      <c r="G610">
        <v>5.07</v>
      </c>
      <c r="H610" t="s">
        <v>32</v>
      </c>
      <c r="I610" t="s">
        <v>18</v>
      </c>
      <c r="J610" t="s">
        <v>44</v>
      </c>
      <c r="K610" t="s">
        <v>42</v>
      </c>
      <c r="L610">
        <v>3</v>
      </c>
      <c r="M610" t="s">
        <v>38</v>
      </c>
      <c r="N610">
        <v>1</v>
      </c>
    </row>
    <row r="611" spans="1:14" x14ac:dyDescent="0.2">
      <c r="A611" s="1">
        <v>45654.420138888891</v>
      </c>
      <c r="B611" s="1" t="str">
        <f>TEXT(Coffee_Sales_Dataset[[#This Row],[Date]],"ddd")</f>
        <v>Sat</v>
      </c>
      <c r="C611">
        <f t="shared" si="9"/>
        <v>10</v>
      </c>
      <c r="D611" t="s">
        <v>28</v>
      </c>
      <c r="E611" t="s">
        <v>29</v>
      </c>
      <c r="F611" t="s">
        <v>24</v>
      </c>
      <c r="G611">
        <v>5.46</v>
      </c>
      <c r="H611" t="s">
        <v>17</v>
      </c>
      <c r="I611" t="s">
        <v>25</v>
      </c>
      <c r="J611" t="s">
        <v>44</v>
      </c>
      <c r="K611" t="s">
        <v>20</v>
      </c>
      <c r="L611">
        <v>2</v>
      </c>
      <c r="M611" t="s">
        <v>21</v>
      </c>
      <c r="N611">
        <v>5</v>
      </c>
    </row>
    <row r="612" spans="1:14" x14ac:dyDescent="0.2">
      <c r="A612" s="1">
        <v>45653.492361111108</v>
      </c>
      <c r="B612" s="1" t="str">
        <f>TEXT(Coffee_Sales_Dataset[[#This Row],[Date]],"ddd")</f>
        <v>Fri</v>
      </c>
      <c r="C612">
        <f t="shared" si="9"/>
        <v>11</v>
      </c>
      <c r="D612" t="s">
        <v>22</v>
      </c>
      <c r="E612" t="s">
        <v>46</v>
      </c>
      <c r="F612" t="s">
        <v>24</v>
      </c>
      <c r="G612">
        <v>3.18</v>
      </c>
      <c r="H612" t="s">
        <v>32</v>
      </c>
      <c r="I612" t="s">
        <v>25</v>
      </c>
      <c r="J612" t="s">
        <v>26</v>
      </c>
      <c r="K612" t="s">
        <v>34</v>
      </c>
      <c r="L612">
        <v>4</v>
      </c>
      <c r="M612" t="s">
        <v>49</v>
      </c>
      <c r="N612">
        <v>4</v>
      </c>
    </row>
    <row r="613" spans="1:14" x14ac:dyDescent="0.2">
      <c r="A613" s="1">
        <v>45644.350694444445</v>
      </c>
      <c r="B613" s="1" t="str">
        <f>TEXT(Coffee_Sales_Dataset[[#This Row],[Date]],"ddd")</f>
        <v>Wed</v>
      </c>
      <c r="C613">
        <f t="shared" si="9"/>
        <v>8</v>
      </c>
      <c r="D613" t="s">
        <v>14</v>
      </c>
      <c r="E613" t="s">
        <v>29</v>
      </c>
      <c r="F613" t="s">
        <v>24</v>
      </c>
      <c r="G613">
        <v>5.0199999999999996</v>
      </c>
      <c r="H613" t="s">
        <v>32</v>
      </c>
      <c r="I613" t="s">
        <v>25</v>
      </c>
      <c r="J613" t="s">
        <v>47</v>
      </c>
      <c r="K613" t="s">
        <v>42</v>
      </c>
      <c r="L613">
        <v>7</v>
      </c>
      <c r="M613" t="s">
        <v>21</v>
      </c>
      <c r="N613">
        <v>4</v>
      </c>
    </row>
    <row r="614" spans="1:14" x14ac:dyDescent="0.2">
      <c r="A614" s="1">
        <v>45641.62777777778</v>
      </c>
      <c r="B614" s="1" t="str">
        <f>TEXT(Coffee_Sales_Dataset[[#This Row],[Date]],"ddd")</f>
        <v>Sun</v>
      </c>
      <c r="C614">
        <f t="shared" si="9"/>
        <v>15</v>
      </c>
      <c r="D614" t="s">
        <v>22</v>
      </c>
      <c r="E614" t="s">
        <v>40</v>
      </c>
      <c r="F614" t="s">
        <v>37</v>
      </c>
      <c r="G614">
        <v>4.1500000000000004</v>
      </c>
      <c r="H614" t="s">
        <v>32</v>
      </c>
      <c r="I614" t="s">
        <v>25</v>
      </c>
      <c r="J614" t="s">
        <v>33</v>
      </c>
      <c r="K614" t="s">
        <v>34</v>
      </c>
      <c r="L614">
        <v>2</v>
      </c>
      <c r="M614" t="s">
        <v>41</v>
      </c>
      <c r="N614">
        <v>1</v>
      </c>
    </row>
    <row r="615" spans="1:14" x14ac:dyDescent="0.2">
      <c r="A615" s="1">
        <v>45647.667361111111</v>
      </c>
      <c r="B615" s="1" t="str">
        <f>TEXT(Coffee_Sales_Dataset[[#This Row],[Date]],"ddd")</f>
        <v>Sat</v>
      </c>
      <c r="C615">
        <f t="shared" si="9"/>
        <v>16</v>
      </c>
      <c r="D615" t="s">
        <v>43</v>
      </c>
      <c r="E615" t="s">
        <v>46</v>
      </c>
      <c r="F615" t="s">
        <v>16</v>
      </c>
      <c r="G615">
        <v>5.9</v>
      </c>
      <c r="H615" t="s">
        <v>17</v>
      </c>
      <c r="I615" t="s">
        <v>18</v>
      </c>
      <c r="J615" t="s">
        <v>31</v>
      </c>
      <c r="K615" t="s">
        <v>42</v>
      </c>
      <c r="L615">
        <v>3</v>
      </c>
      <c r="M615" t="s">
        <v>21</v>
      </c>
      <c r="N615">
        <v>2</v>
      </c>
    </row>
    <row r="616" spans="1:14" x14ac:dyDescent="0.2">
      <c r="A616" s="1">
        <v>45641.35833333333</v>
      </c>
      <c r="B616" s="1" t="str">
        <f>TEXT(Coffee_Sales_Dataset[[#This Row],[Date]],"ddd")</f>
        <v>Sun</v>
      </c>
      <c r="C616">
        <f t="shared" si="9"/>
        <v>8</v>
      </c>
      <c r="D616" t="s">
        <v>28</v>
      </c>
      <c r="E616" t="s">
        <v>23</v>
      </c>
      <c r="F616" t="s">
        <v>24</v>
      </c>
      <c r="G616">
        <v>6.07</v>
      </c>
      <c r="H616" t="s">
        <v>32</v>
      </c>
      <c r="I616" t="s">
        <v>25</v>
      </c>
      <c r="J616" t="s">
        <v>47</v>
      </c>
      <c r="K616" t="s">
        <v>42</v>
      </c>
      <c r="L616">
        <v>10</v>
      </c>
      <c r="M616" t="s">
        <v>41</v>
      </c>
      <c r="N616">
        <v>1</v>
      </c>
    </row>
    <row r="617" spans="1:14" x14ac:dyDescent="0.2">
      <c r="A617" s="1">
        <v>45651.665972222225</v>
      </c>
      <c r="B617" s="1" t="str">
        <f>TEXT(Coffee_Sales_Dataset[[#This Row],[Date]],"ddd")</f>
        <v>Wed</v>
      </c>
      <c r="C617">
        <f t="shared" si="9"/>
        <v>15</v>
      </c>
      <c r="D617" t="s">
        <v>43</v>
      </c>
      <c r="E617" t="s">
        <v>46</v>
      </c>
      <c r="F617" t="s">
        <v>24</v>
      </c>
      <c r="G617">
        <v>4.13</v>
      </c>
      <c r="H617" t="s">
        <v>30</v>
      </c>
      <c r="I617" t="s">
        <v>18</v>
      </c>
      <c r="J617" t="s">
        <v>44</v>
      </c>
      <c r="K617" t="s">
        <v>20</v>
      </c>
      <c r="L617">
        <v>5</v>
      </c>
      <c r="M617" t="s">
        <v>21</v>
      </c>
      <c r="N617">
        <v>4</v>
      </c>
    </row>
    <row r="618" spans="1:14" x14ac:dyDescent="0.2">
      <c r="A618" s="1">
        <v>45650.569444444445</v>
      </c>
      <c r="B618" s="1" t="str">
        <f>TEXT(Coffee_Sales_Dataset[[#This Row],[Date]],"ddd")</f>
        <v>Tue</v>
      </c>
      <c r="C618">
        <f t="shared" si="9"/>
        <v>13</v>
      </c>
      <c r="D618" t="s">
        <v>14</v>
      </c>
      <c r="E618" t="s">
        <v>48</v>
      </c>
      <c r="F618" t="s">
        <v>16</v>
      </c>
      <c r="G618">
        <v>4.82</v>
      </c>
      <c r="H618" t="s">
        <v>17</v>
      </c>
      <c r="I618" t="s">
        <v>25</v>
      </c>
      <c r="J618" t="s">
        <v>19</v>
      </c>
      <c r="K618" t="s">
        <v>34</v>
      </c>
      <c r="L618">
        <v>4</v>
      </c>
      <c r="M618" t="s">
        <v>27</v>
      </c>
      <c r="N618">
        <v>3</v>
      </c>
    </row>
    <row r="619" spans="1:14" x14ac:dyDescent="0.2">
      <c r="A619" s="1">
        <v>45655.574305555558</v>
      </c>
      <c r="B619" s="1" t="str">
        <f>TEXT(Coffee_Sales_Dataset[[#This Row],[Date]],"ddd")</f>
        <v>Sun</v>
      </c>
      <c r="C619">
        <f t="shared" si="9"/>
        <v>13</v>
      </c>
      <c r="D619" t="s">
        <v>28</v>
      </c>
      <c r="E619" t="s">
        <v>48</v>
      </c>
      <c r="F619" t="s">
        <v>24</v>
      </c>
      <c r="G619">
        <v>3.58</v>
      </c>
      <c r="H619" t="s">
        <v>17</v>
      </c>
      <c r="I619" t="s">
        <v>18</v>
      </c>
      <c r="J619" t="s">
        <v>47</v>
      </c>
      <c r="K619" t="s">
        <v>20</v>
      </c>
      <c r="L619">
        <v>5</v>
      </c>
      <c r="M619" t="s">
        <v>27</v>
      </c>
      <c r="N619">
        <v>2</v>
      </c>
    </row>
    <row r="620" spans="1:14" x14ac:dyDescent="0.2">
      <c r="A620" s="1">
        <v>45654.550694444442</v>
      </c>
      <c r="B620" s="1" t="str">
        <f>TEXT(Coffee_Sales_Dataset[[#This Row],[Date]],"ddd")</f>
        <v>Sat</v>
      </c>
      <c r="C620">
        <f t="shared" si="9"/>
        <v>13</v>
      </c>
      <c r="D620" t="s">
        <v>14</v>
      </c>
      <c r="E620" t="s">
        <v>48</v>
      </c>
      <c r="F620" t="s">
        <v>24</v>
      </c>
      <c r="G620">
        <v>4.84</v>
      </c>
      <c r="H620" t="s">
        <v>17</v>
      </c>
      <c r="I620" t="s">
        <v>18</v>
      </c>
      <c r="J620" t="s">
        <v>44</v>
      </c>
      <c r="K620" t="s">
        <v>34</v>
      </c>
      <c r="L620">
        <v>7</v>
      </c>
      <c r="M620" t="s">
        <v>49</v>
      </c>
      <c r="N620">
        <v>3</v>
      </c>
    </row>
    <row r="621" spans="1:14" x14ac:dyDescent="0.2">
      <c r="A621" s="1">
        <v>45651.448611111111</v>
      </c>
      <c r="B621" s="1" t="str">
        <f>TEXT(Coffee_Sales_Dataset[[#This Row],[Date]],"ddd")</f>
        <v>Wed</v>
      </c>
      <c r="C621">
        <f t="shared" si="9"/>
        <v>10</v>
      </c>
      <c r="D621" t="s">
        <v>43</v>
      </c>
      <c r="E621" t="s">
        <v>29</v>
      </c>
      <c r="F621" t="s">
        <v>16</v>
      </c>
      <c r="G621">
        <v>3.87</v>
      </c>
      <c r="H621" t="s">
        <v>32</v>
      </c>
      <c r="I621" t="s">
        <v>25</v>
      </c>
      <c r="J621" t="s">
        <v>47</v>
      </c>
      <c r="K621" t="s">
        <v>20</v>
      </c>
      <c r="L621">
        <v>7</v>
      </c>
      <c r="M621" t="s">
        <v>27</v>
      </c>
      <c r="N621">
        <v>5</v>
      </c>
    </row>
    <row r="622" spans="1:14" x14ac:dyDescent="0.2">
      <c r="A622" s="1">
        <v>45654.599305555559</v>
      </c>
      <c r="B622" s="1" t="str">
        <f>TEXT(Coffee_Sales_Dataset[[#This Row],[Date]],"ddd")</f>
        <v>Sat</v>
      </c>
      <c r="C622">
        <f t="shared" si="9"/>
        <v>14</v>
      </c>
      <c r="D622" t="s">
        <v>45</v>
      </c>
      <c r="E622" t="s">
        <v>29</v>
      </c>
      <c r="F622" t="s">
        <v>24</v>
      </c>
      <c r="G622">
        <v>3.57</v>
      </c>
      <c r="H622" t="s">
        <v>32</v>
      </c>
      <c r="I622" t="s">
        <v>18</v>
      </c>
      <c r="J622" t="s">
        <v>26</v>
      </c>
      <c r="K622" t="s">
        <v>20</v>
      </c>
      <c r="L622">
        <v>8</v>
      </c>
      <c r="M622" t="s">
        <v>41</v>
      </c>
      <c r="N622">
        <v>2</v>
      </c>
    </row>
    <row r="623" spans="1:14" x14ac:dyDescent="0.2">
      <c r="A623" s="1">
        <v>45644.705555555556</v>
      </c>
      <c r="B623" s="1" t="str">
        <f>TEXT(Coffee_Sales_Dataset[[#This Row],[Date]],"ddd")</f>
        <v>Wed</v>
      </c>
      <c r="C623">
        <f t="shared" si="9"/>
        <v>16</v>
      </c>
      <c r="D623" t="s">
        <v>22</v>
      </c>
      <c r="E623" t="s">
        <v>46</v>
      </c>
      <c r="F623" t="s">
        <v>24</v>
      </c>
      <c r="G623">
        <v>6.75</v>
      </c>
      <c r="H623" t="s">
        <v>17</v>
      </c>
      <c r="I623" t="s">
        <v>25</v>
      </c>
      <c r="J623" t="s">
        <v>44</v>
      </c>
      <c r="K623" t="s">
        <v>42</v>
      </c>
      <c r="L623">
        <v>5</v>
      </c>
      <c r="M623" t="s">
        <v>27</v>
      </c>
      <c r="N623">
        <v>5</v>
      </c>
    </row>
    <row r="624" spans="1:14" x14ac:dyDescent="0.2">
      <c r="A624" s="1">
        <v>45651.532638888886</v>
      </c>
      <c r="B624" s="1" t="str">
        <f>TEXT(Coffee_Sales_Dataset[[#This Row],[Date]],"ddd")</f>
        <v>Wed</v>
      </c>
      <c r="C624">
        <f t="shared" si="9"/>
        <v>12</v>
      </c>
      <c r="D624" t="s">
        <v>43</v>
      </c>
      <c r="E624" t="s">
        <v>23</v>
      </c>
      <c r="F624" t="s">
        <v>16</v>
      </c>
      <c r="G624">
        <v>5.56</v>
      </c>
      <c r="H624" t="s">
        <v>30</v>
      </c>
      <c r="I624" t="s">
        <v>25</v>
      </c>
      <c r="J624" t="s">
        <v>19</v>
      </c>
      <c r="K624" t="s">
        <v>34</v>
      </c>
      <c r="L624">
        <v>7</v>
      </c>
      <c r="M624" t="s">
        <v>27</v>
      </c>
      <c r="N624">
        <v>2</v>
      </c>
    </row>
    <row r="625" spans="1:14" x14ac:dyDescent="0.2">
      <c r="A625" s="1">
        <v>45654.45</v>
      </c>
      <c r="B625" s="1" t="str">
        <f>TEXT(Coffee_Sales_Dataset[[#This Row],[Date]],"ddd")</f>
        <v>Sat</v>
      </c>
      <c r="C625">
        <f t="shared" si="9"/>
        <v>10</v>
      </c>
      <c r="D625" t="s">
        <v>14</v>
      </c>
      <c r="E625" t="s">
        <v>36</v>
      </c>
      <c r="F625" t="s">
        <v>37</v>
      </c>
      <c r="G625">
        <v>6.73</v>
      </c>
      <c r="H625" t="s">
        <v>30</v>
      </c>
      <c r="I625" t="s">
        <v>25</v>
      </c>
      <c r="J625" t="s">
        <v>47</v>
      </c>
      <c r="K625" t="s">
        <v>42</v>
      </c>
      <c r="L625">
        <v>3</v>
      </c>
      <c r="M625" t="s">
        <v>41</v>
      </c>
      <c r="N625">
        <v>1</v>
      </c>
    </row>
    <row r="626" spans="1:14" x14ac:dyDescent="0.2">
      <c r="A626" s="1">
        <v>45641.347916666666</v>
      </c>
      <c r="B626" s="1" t="str">
        <f>TEXT(Coffee_Sales_Dataset[[#This Row],[Date]],"ddd")</f>
        <v>Sun</v>
      </c>
      <c r="C626">
        <f t="shared" si="9"/>
        <v>8</v>
      </c>
      <c r="D626" t="s">
        <v>28</v>
      </c>
      <c r="E626" t="s">
        <v>36</v>
      </c>
      <c r="F626" t="s">
        <v>24</v>
      </c>
      <c r="G626">
        <v>3.81</v>
      </c>
      <c r="H626" t="s">
        <v>32</v>
      </c>
      <c r="I626" t="s">
        <v>25</v>
      </c>
      <c r="J626" t="s">
        <v>26</v>
      </c>
      <c r="K626" t="s">
        <v>42</v>
      </c>
      <c r="L626">
        <v>7</v>
      </c>
      <c r="M626" t="s">
        <v>39</v>
      </c>
      <c r="N626">
        <v>3</v>
      </c>
    </row>
    <row r="627" spans="1:14" x14ac:dyDescent="0.2">
      <c r="A627" s="1">
        <v>45650.645833333336</v>
      </c>
      <c r="B627" s="1" t="str">
        <f>TEXT(Coffee_Sales_Dataset[[#This Row],[Date]],"ddd")</f>
        <v>Tue</v>
      </c>
      <c r="C627">
        <f t="shared" si="9"/>
        <v>15</v>
      </c>
      <c r="D627" t="s">
        <v>45</v>
      </c>
      <c r="E627" t="s">
        <v>46</v>
      </c>
      <c r="F627" t="s">
        <v>16</v>
      </c>
      <c r="G627">
        <v>4.16</v>
      </c>
      <c r="H627" t="s">
        <v>32</v>
      </c>
      <c r="I627" t="s">
        <v>25</v>
      </c>
      <c r="J627" t="s">
        <v>19</v>
      </c>
      <c r="K627" t="s">
        <v>42</v>
      </c>
      <c r="L627">
        <v>8</v>
      </c>
      <c r="M627" t="s">
        <v>41</v>
      </c>
      <c r="N627">
        <v>5</v>
      </c>
    </row>
    <row r="628" spans="1:14" x14ac:dyDescent="0.2">
      <c r="A628" s="1">
        <v>45655.590277777781</v>
      </c>
      <c r="B628" s="1" t="str">
        <f>TEXT(Coffee_Sales_Dataset[[#This Row],[Date]],"ddd")</f>
        <v>Sun</v>
      </c>
      <c r="C628">
        <f t="shared" si="9"/>
        <v>14</v>
      </c>
      <c r="D628" t="s">
        <v>43</v>
      </c>
      <c r="E628" t="s">
        <v>40</v>
      </c>
      <c r="F628" t="s">
        <v>37</v>
      </c>
      <c r="G628">
        <v>4.88</v>
      </c>
      <c r="H628" t="s">
        <v>17</v>
      </c>
      <c r="I628" t="s">
        <v>25</v>
      </c>
      <c r="J628" t="s">
        <v>31</v>
      </c>
      <c r="K628" t="s">
        <v>20</v>
      </c>
      <c r="L628">
        <v>4</v>
      </c>
      <c r="M628" t="s">
        <v>27</v>
      </c>
      <c r="N628">
        <v>1</v>
      </c>
    </row>
    <row r="629" spans="1:14" x14ac:dyDescent="0.2">
      <c r="A629" s="1">
        <v>45653.455555555556</v>
      </c>
      <c r="B629" s="1" t="str">
        <f>TEXT(Coffee_Sales_Dataset[[#This Row],[Date]],"ddd")</f>
        <v>Fri</v>
      </c>
      <c r="C629">
        <f t="shared" si="9"/>
        <v>10</v>
      </c>
      <c r="D629" t="s">
        <v>14</v>
      </c>
      <c r="E629" t="s">
        <v>48</v>
      </c>
      <c r="F629" t="s">
        <v>24</v>
      </c>
      <c r="G629">
        <v>4.91</v>
      </c>
      <c r="H629" t="s">
        <v>32</v>
      </c>
      <c r="I629" t="s">
        <v>18</v>
      </c>
      <c r="J629" t="s">
        <v>44</v>
      </c>
      <c r="K629" t="s">
        <v>20</v>
      </c>
      <c r="L629">
        <v>4</v>
      </c>
      <c r="M629" t="s">
        <v>27</v>
      </c>
      <c r="N629">
        <v>1</v>
      </c>
    </row>
    <row r="630" spans="1:14" x14ac:dyDescent="0.2">
      <c r="A630" s="1">
        <v>45656.723611111112</v>
      </c>
      <c r="B630" s="1" t="str">
        <f>TEXT(Coffee_Sales_Dataset[[#This Row],[Date]],"ddd")</f>
        <v>Mon</v>
      </c>
      <c r="C630">
        <f t="shared" si="9"/>
        <v>17</v>
      </c>
      <c r="D630" t="s">
        <v>45</v>
      </c>
      <c r="E630" t="s">
        <v>15</v>
      </c>
      <c r="F630" t="s">
        <v>24</v>
      </c>
      <c r="G630">
        <v>3.28</v>
      </c>
      <c r="H630" t="s">
        <v>32</v>
      </c>
      <c r="I630" t="s">
        <v>18</v>
      </c>
      <c r="J630" t="s">
        <v>47</v>
      </c>
      <c r="K630" t="s">
        <v>34</v>
      </c>
      <c r="L630">
        <v>4</v>
      </c>
      <c r="M630" t="s">
        <v>41</v>
      </c>
      <c r="N630">
        <v>2</v>
      </c>
    </row>
    <row r="631" spans="1:14" x14ac:dyDescent="0.2">
      <c r="A631" s="1">
        <v>45656.554166666669</v>
      </c>
      <c r="B631" s="1" t="str">
        <f>TEXT(Coffee_Sales_Dataset[[#This Row],[Date]],"ddd")</f>
        <v>Mon</v>
      </c>
      <c r="C631">
        <f t="shared" si="9"/>
        <v>13</v>
      </c>
      <c r="D631" t="s">
        <v>28</v>
      </c>
      <c r="E631" t="s">
        <v>36</v>
      </c>
      <c r="F631" t="s">
        <v>37</v>
      </c>
      <c r="G631">
        <v>6.93</v>
      </c>
      <c r="H631" t="s">
        <v>17</v>
      </c>
      <c r="I631" t="s">
        <v>25</v>
      </c>
      <c r="J631" t="s">
        <v>33</v>
      </c>
      <c r="K631" t="s">
        <v>20</v>
      </c>
      <c r="L631">
        <v>8</v>
      </c>
      <c r="M631" t="s">
        <v>38</v>
      </c>
      <c r="N631">
        <v>3</v>
      </c>
    </row>
    <row r="632" spans="1:14" x14ac:dyDescent="0.2">
      <c r="A632" s="1">
        <v>45654.480555555558</v>
      </c>
      <c r="B632" s="1" t="str">
        <f>TEXT(Coffee_Sales_Dataset[[#This Row],[Date]],"ddd")</f>
        <v>Sat</v>
      </c>
      <c r="C632">
        <f t="shared" si="9"/>
        <v>11</v>
      </c>
      <c r="D632" t="s">
        <v>45</v>
      </c>
      <c r="E632" t="s">
        <v>40</v>
      </c>
      <c r="F632" t="s">
        <v>16</v>
      </c>
      <c r="G632">
        <v>4.96</v>
      </c>
      <c r="H632" t="s">
        <v>32</v>
      </c>
      <c r="I632" t="s">
        <v>25</v>
      </c>
      <c r="J632" t="s">
        <v>47</v>
      </c>
      <c r="K632" t="s">
        <v>42</v>
      </c>
      <c r="L632">
        <v>6</v>
      </c>
      <c r="M632" t="s">
        <v>49</v>
      </c>
      <c r="N632">
        <v>4</v>
      </c>
    </row>
    <row r="633" spans="1:14" x14ac:dyDescent="0.2">
      <c r="A633" s="1">
        <v>45656.543055555558</v>
      </c>
      <c r="B633" s="1" t="str">
        <f>TEXT(Coffee_Sales_Dataset[[#This Row],[Date]],"ddd")</f>
        <v>Mon</v>
      </c>
      <c r="C633">
        <f t="shared" si="9"/>
        <v>13</v>
      </c>
      <c r="D633" t="s">
        <v>45</v>
      </c>
      <c r="E633" t="s">
        <v>46</v>
      </c>
      <c r="F633" t="s">
        <v>37</v>
      </c>
      <c r="G633">
        <v>4.83</v>
      </c>
      <c r="H633" t="s">
        <v>32</v>
      </c>
      <c r="I633" t="s">
        <v>18</v>
      </c>
      <c r="J633" t="s">
        <v>33</v>
      </c>
      <c r="K633" t="s">
        <v>42</v>
      </c>
      <c r="L633">
        <v>4</v>
      </c>
      <c r="M633" t="s">
        <v>35</v>
      </c>
      <c r="N633">
        <v>5</v>
      </c>
    </row>
    <row r="634" spans="1:14" x14ac:dyDescent="0.2">
      <c r="A634" s="1">
        <v>45641.709027777775</v>
      </c>
      <c r="B634" s="1" t="str">
        <f>TEXT(Coffee_Sales_Dataset[[#This Row],[Date]],"ddd")</f>
        <v>Sun</v>
      </c>
      <c r="C634">
        <f t="shared" si="9"/>
        <v>17</v>
      </c>
      <c r="D634" t="s">
        <v>45</v>
      </c>
      <c r="E634" t="s">
        <v>48</v>
      </c>
      <c r="F634" t="s">
        <v>16</v>
      </c>
      <c r="G634">
        <v>6.62</v>
      </c>
      <c r="H634" t="s">
        <v>17</v>
      </c>
      <c r="I634" t="s">
        <v>18</v>
      </c>
      <c r="J634" t="s">
        <v>31</v>
      </c>
      <c r="K634" t="s">
        <v>20</v>
      </c>
      <c r="L634">
        <v>6</v>
      </c>
      <c r="M634" t="s">
        <v>21</v>
      </c>
      <c r="N634">
        <v>4</v>
      </c>
    </row>
    <row r="635" spans="1:14" x14ac:dyDescent="0.2">
      <c r="A635" s="1">
        <v>45646.70416666667</v>
      </c>
      <c r="B635" s="1" t="str">
        <f>TEXT(Coffee_Sales_Dataset[[#This Row],[Date]],"ddd")</f>
        <v>Fri</v>
      </c>
      <c r="C635">
        <f t="shared" si="9"/>
        <v>16</v>
      </c>
      <c r="D635" t="s">
        <v>14</v>
      </c>
      <c r="E635" t="s">
        <v>48</v>
      </c>
      <c r="F635" t="s">
        <v>37</v>
      </c>
      <c r="G635">
        <v>4.37</v>
      </c>
      <c r="H635" t="s">
        <v>17</v>
      </c>
      <c r="I635" t="s">
        <v>18</v>
      </c>
      <c r="J635" t="s">
        <v>33</v>
      </c>
      <c r="K635" t="s">
        <v>42</v>
      </c>
      <c r="L635">
        <v>9</v>
      </c>
      <c r="M635" t="s">
        <v>49</v>
      </c>
      <c r="N635">
        <v>3</v>
      </c>
    </row>
    <row r="636" spans="1:14" x14ac:dyDescent="0.2">
      <c r="A636" s="1">
        <v>45642.665277777778</v>
      </c>
      <c r="B636" s="1" t="str">
        <f>TEXT(Coffee_Sales_Dataset[[#This Row],[Date]],"ddd")</f>
        <v>Mon</v>
      </c>
      <c r="C636">
        <f t="shared" si="9"/>
        <v>15</v>
      </c>
      <c r="D636" t="s">
        <v>28</v>
      </c>
      <c r="E636" t="s">
        <v>23</v>
      </c>
      <c r="F636" t="s">
        <v>37</v>
      </c>
      <c r="G636">
        <v>6.65</v>
      </c>
      <c r="H636" t="s">
        <v>30</v>
      </c>
      <c r="I636" t="s">
        <v>25</v>
      </c>
      <c r="J636" t="s">
        <v>31</v>
      </c>
      <c r="K636" t="s">
        <v>42</v>
      </c>
      <c r="L636">
        <v>3</v>
      </c>
      <c r="M636" t="s">
        <v>38</v>
      </c>
      <c r="N636">
        <v>1</v>
      </c>
    </row>
    <row r="637" spans="1:14" x14ac:dyDescent="0.2">
      <c r="A637" s="1">
        <v>45643.381249999999</v>
      </c>
      <c r="B637" s="1" t="str">
        <f>TEXT(Coffee_Sales_Dataset[[#This Row],[Date]],"ddd")</f>
        <v>Tue</v>
      </c>
      <c r="C637">
        <f t="shared" si="9"/>
        <v>9</v>
      </c>
      <c r="D637" t="s">
        <v>43</v>
      </c>
      <c r="E637" t="s">
        <v>23</v>
      </c>
      <c r="F637" t="s">
        <v>16</v>
      </c>
      <c r="G637">
        <v>6.12</v>
      </c>
      <c r="H637" t="s">
        <v>32</v>
      </c>
      <c r="I637" t="s">
        <v>25</v>
      </c>
      <c r="J637" t="s">
        <v>47</v>
      </c>
      <c r="K637" t="s">
        <v>42</v>
      </c>
      <c r="L637">
        <v>7</v>
      </c>
      <c r="M637" t="s">
        <v>35</v>
      </c>
      <c r="N637">
        <v>5</v>
      </c>
    </row>
    <row r="638" spans="1:14" x14ac:dyDescent="0.2">
      <c r="A638" s="1">
        <v>45642.736111111109</v>
      </c>
      <c r="B638" s="1" t="str">
        <f>TEXT(Coffee_Sales_Dataset[[#This Row],[Date]],"ddd")</f>
        <v>Mon</v>
      </c>
      <c r="C638">
        <f t="shared" si="9"/>
        <v>17</v>
      </c>
      <c r="D638" t="s">
        <v>14</v>
      </c>
      <c r="E638" t="s">
        <v>46</v>
      </c>
      <c r="F638" t="s">
        <v>24</v>
      </c>
      <c r="G638">
        <v>6.14</v>
      </c>
      <c r="H638" t="s">
        <v>32</v>
      </c>
      <c r="I638" t="s">
        <v>25</v>
      </c>
      <c r="J638" t="s">
        <v>31</v>
      </c>
      <c r="K638" t="s">
        <v>20</v>
      </c>
      <c r="L638">
        <v>4</v>
      </c>
      <c r="M638" t="s">
        <v>38</v>
      </c>
      <c r="N638">
        <v>1</v>
      </c>
    </row>
    <row r="639" spans="1:14" x14ac:dyDescent="0.2">
      <c r="A639" s="1">
        <v>45643.375</v>
      </c>
      <c r="B639" s="1" t="str">
        <f>TEXT(Coffee_Sales_Dataset[[#This Row],[Date]],"ddd")</f>
        <v>Tue</v>
      </c>
      <c r="C639">
        <f t="shared" si="9"/>
        <v>9</v>
      </c>
      <c r="D639" t="s">
        <v>14</v>
      </c>
      <c r="E639" t="s">
        <v>23</v>
      </c>
      <c r="F639" t="s">
        <v>37</v>
      </c>
      <c r="G639">
        <v>3.93</v>
      </c>
      <c r="H639" t="s">
        <v>32</v>
      </c>
      <c r="I639" t="s">
        <v>25</v>
      </c>
      <c r="J639" t="s">
        <v>44</v>
      </c>
      <c r="K639" t="s">
        <v>34</v>
      </c>
      <c r="L639">
        <v>10</v>
      </c>
      <c r="M639" t="s">
        <v>38</v>
      </c>
      <c r="N639">
        <v>4</v>
      </c>
    </row>
    <row r="640" spans="1:14" x14ac:dyDescent="0.2">
      <c r="A640" s="1">
        <v>45654.651388888888</v>
      </c>
      <c r="B640" s="1" t="str">
        <f>TEXT(Coffee_Sales_Dataset[[#This Row],[Date]],"ddd")</f>
        <v>Sat</v>
      </c>
      <c r="C640">
        <f t="shared" si="9"/>
        <v>15</v>
      </c>
      <c r="D640" t="s">
        <v>22</v>
      </c>
      <c r="E640" t="s">
        <v>48</v>
      </c>
      <c r="F640" t="s">
        <v>24</v>
      </c>
      <c r="G640">
        <v>5.93</v>
      </c>
      <c r="H640" t="s">
        <v>30</v>
      </c>
      <c r="I640" t="s">
        <v>25</v>
      </c>
      <c r="J640" t="s">
        <v>44</v>
      </c>
      <c r="K640" t="s">
        <v>42</v>
      </c>
      <c r="L640">
        <v>10</v>
      </c>
      <c r="M640" t="s">
        <v>41</v>
      </c>
      <c r="N640">
        <v>1</v>
      </c>
    </row>
    <row r="641" spans="1:14" x14ac:dyDescent="0.2">
      <c r="A641" s="1">
        <v>45643.469444444447</v>
      </c>
      <c r="B641" s="1" t="str">
        <f>TEXT(Coffee_Sales_Dataset[[#This Row],[Date]],"ddd")</f>
        <v>Tue</v>
      </c>
      <c r="C641">
        <f t="shared" si="9"/>
        <v>11</v>
      </c>
      <c r="D641" t="s">
        <v>22</v>
      </c>
      <c r="E641" t="s">
        <v>40</v>
      </c>
      <c r="F641" t="s">
        <v>37</v>
      </c>
      <c r="G641">
        <v>6.89</v>
      </c>
      <c r="H641" t="s">
        <v>30</v>
      </c>
      <c r="I641" t="s">
        <v>25</v>
      </c>
      <c r="J641" t="s">
        <v>47</v>
      </c>
      <c r="K641" t="s">
        <v>42</v>
      </c>
      <c r="L641">
        <v>5</v>
      </c>
      <c r="M641" t="s">
        <v>38</v>
      </c>
      <c r="N641">
        <v>3</v>
      </c>
    </row>
    <row r="642" spans="1:14" x14ac:dyDescent="0.2">
      <c r="A642" s="1">
        <v>45653.465277777781</v>
      </c>
      <c r="B642" s="1" t="str">
        <f>TEXT(Coffee_Sales_Dataset[[#This Row],[Date]],"ddd")</f>
        <v>Fri</v>
      </c>
      <c r="C642">
        <f t="shared" ref="C642:C705" si="10">HOUR(A642)</f>
        <v>11</v>
      </c>
      <c r="D642" t="s">
        <v>14</v>
      </c>
      <c r="E642" t="s">
        <v>46</v>
      </c>
      <c r="F642" t="s">
        <v>37</v>
      </c>
      <c r="G642">
        <v>4.1900000000000004</v>
      </c>
      <c r="H642" t="s">
        <v>17</v>
      </c>
      <c r="I642" t="s">
        <v>18</v>
      </c>
      <c r="J642" t="s">
        <v>19</v>
      </c>
      <c r="K642" t="s">
        <v>34</v>
      </c>
      <c r="L642">
        <v>6</v>
      </c>
      <c r="M642" t="s">
        <v>35</v>
      </c>
      <c r="N642">
        <v>3</v>
      </c>
    </row>
    <row r="643" spans="1:14" x14ac:dyDescent="0.2">
      <c r="A643" s="1">
        <v>45652.666666666664</v>
      </c>
      <c r="B643" s="1" t="str">
        <f>TEXT(Coffee_Sales_Dataset[[#This Row],[Date]],"ddd")</f>
        <v>Thu</v>
      </c>
      <c r="C643">
        <f t="shared" si="10"/>
        <v>16</v>
      </c>
      <c r="D643" t="s">
        <v>45</v>
      </c>
      <c r="E643" t="s">
        <v>36</v>
      </c>
      <c r="F643" t="s">
        <v>16</v>
      </c>
      <c r="G643">
        <v>3.26</v>
      </c>
      <c r="H643" t="s">
        <v>32</v>
      </c>
      <c r="I643" t="s">
        <v>18</v>
      </c>
      <c r="J643" t="s">
        <v>26</v>
      </c>
      <c r="K643" t="s">
        <v>20</v>
      </c>
      <c r="L643">
        <v>2</v>
      </c>
      <c r="M643" t="s">
        <v>39</v>
      </c>
      <c r="N643">
        <v>4</v>
      </c>
    </row>
    <row r="644" spans="1:14" x14ac:dyDescent="0.2">
      <c r="A644" s="1">
        <v>45642.625</v>
      </c>
      <c r="B644" s="1" t="str">
        <f>TEXT(Coffee_Sales_Dataset[[#This Row],[Date]],"ddd")</f>
        <v>Mon</v>
      </c>
      <c r="C644">
        <f t="shared" si="10"/>
        <v>15</v>
      </c>
      <c r="D644" t="s">
        <v>28</v>
      </c>
      <c r="E644" t="s">
        <v>36</v>
      </c>
      <c r="F644" t="s">
        <v>37</v>
      </c>
      <c r="G644">
        <v>6.09</v>
      </c>
      <c r="H644" t="s">
        <v>17</v>
      </c>
      <c r="I644" t="s">
        <v>25</v>
      </c>
      <c r="J644" t="s">
        <v>33</v>
      </c>
      <c r="K644" t="s">
        <v>34</v>
      </c>
      <c r="L644">
        <v>7</v>
      </c>
      <c r="M644" t="s">
        <v>27</v>
      </c>
      <c r="N644">
        <v>3</v>
      </c>
    </row>
    <row r="645" spans="1:14" x14ac:dyDescent="0.2">
      <c r="A645" s="1">
        <v>45652.640972222223</v>
      </c>
      <c r="B645" s="1" t="str">
        <f>TEXT(Coffee_Sales_Dataset[[#This Row],[Date]],"ddd")</f>
        <v>Thu</v>
      </c>
      <c r="C645">
        <f t="shared" si="10"/>
        <v>15</v>
      </c>
      <c r="D645" t="s">
        <v>14</v>
      </c>
      <c r="E645" t="s">
        <v>36</v>
      </c>
      <c r="F645" t="s">
        <v>24</v>
      </c>
      <c r="G645">
        <v>4.25</v>
      </c>
      <c r="H645" t="s">
        <v>30</v>
      </c>
      <c r="I645" t="s">
        <v>25</v>
      </c>
      <c r="J645" t="s">
        <v>19</v>
      </c>
      <c r="K645" t="s">
        <v>20</v>
      </c>
      <c r="L645">
        <v>4</v>
      </c>
      <c r="M645" t="s">
        <v>41</v>
      </c>
      <c r="N645">
        <v>3</v>
      </c>
    </row>
    <row r="646" spans="1:14" x14ac:dyDescent="0.2">
      <c r="A646" s="1">
        <v>45647.638888888891</v>
      </c>
      <c r="B646" s="1" t="str">
        <f>TEXT(Coffee_Sales_Dataset[[#This Row],[Date]],"ddd")</f>
        <v>Sat</v>
      </c>
      <c r="C646">
        <f t="shared" si="10"/>
        <v>15</v>
      </c>
      <c r="D646" t="s">
        <v>14</v>
      </c>
      <c r="E646" t="s">
        <v>48</v>
      </c>
      <c r="F646" t="s">
        <v>24</v>
      </c>
      <c r="G646">
        <v>4.8099999999999996</v>
      </c>
      <c r="H646" t="s">
        <v>32</v>
      </c>
      <c r="I646" t="s">
        <v>18</v>
      </c>
      <c r="J646" t="s">
        <v>44</v>
      </c>
      <c r="K646" t="s">
        <v>42</v>
      </c>
      <c r="L646">
        <v>4</v>
      </c>
      <c r="M646" t="s">
        <v>35</v>
      </c>
      <c r="N646">
        <v>3</v>
      </c>
    </row>
    <row r="647" spans="1:14" x14ac:dyDescent="0.2">
      <c r="A647" s="1">
        <v>45647.434027777781</v>
      </c>
      <c r="B647" s="1" t="str">
        <f>TEXT(Coffee_Sales_Dataset[[#This Row],[Date]],"ddd")</f>
        <v>Sat</v>
      </c>
      <c r="C647">
        <f t="shared" si="10"/>
        <v>10</v>
      </c>
      <c r="D647" t="s">
        <v>45</v>
      </c>
      <c r="E647" t="s">
        <v>15</v>
      </c>
      <c r="F647" t="s">
        <v>24</v>
      </c>
      <c r="G647">
        <v>6.17</v>
      </c>
      <c r="H647" t="s">
        <v>30</v>
      </c>
      <c r="I647" t="s">
        <v>25</v>
      </c>
      <c r="J647" t="s">
        <v>19</v>
      </c>
      <c r="K647" t="s">
        <v>20</v>
      </c>
      <c r="L647">
        <v>4</v>
      </c>
      <c r="M647" t="s">
        <v>38</v>
      </c>
      <c r="N647">
        <v>1</v>
      </c>
    </row>
    <row r="648" spans="1:14" x14ac:dyDescent="0.2">
      <c r="A648" s="1">
        <v>45641.631249999999</v>
      </c>
      <c r="B648" s="1" t="str">
        <f>TEXT(Coffee_Sales_Dataset[[#This Row],[Date]],"ddd")</f>
        <v>Sun</v>
      </c>
      <c r="C648">
        <f t="shared" si="10"/>
        <v>15</v>
      </c>
      <c r="D648" t="s">
        <v>45</v>
      </c>
      <c r="E648" t="s">
        <v>36</v>
      </c>
      <c r="F648" t="s">
        <v>16</v>
      </c>
      <c r="G648">
        <v>3.09</v>
      </c>
      <c r="H648" t="s">
        <v>17</v>
      </c>
      <c r="I648" t="s">
        <v>25</v>
      </c>
      <c r="J648" t="s">
        <v>26</v>
      </c>
      <c r="K648" t="s">
        <v>20</v>
      </c>
      <c r="L648">
        <v>6</v>
      </c>
      <c r="M648" t="s">
        <v>38</v>
      </c>
      <c r="N648">
        <v>2</v>
      </c>
    </row>
    <row r="649" spans="1:14" x14ac:dyDescent="0.2">
      <c r="A649" s="1">
        <v>45648.643750000003</v>
      </c>
      <c r="B649" s="1" t="str">
        <f>TEXT(Coffee_Sales_Dataset[[#This Row],[Date]],"ddd")</f>
        <v>Sun</v>
      </c>
      <c r="C649">
        <f t="shared" si="10"/>
        <v>15</v>
      </c>
      <c r="D649" t="s">
        <v>14</v>
      </c>
      <c r="E649" t="s">
        <v>23</v>
      </c>
      <c r="F649" t="s">
        <v>16</v>
      </c>
      <c r="G649">
        <v>4.95</v>
      </c>
      <c r="H649" t="s">
        <v>30</v>
      </c>
      <c r="I649" t="s">
        <v>25</v>
      </c>
      <c r="J649" t="s">
        <v>26</v>
      </c>
      <c r="K649" t="s">
        <v>42</v>
      </c>
      <c r="L649">
        <v>3</v>
      </c>
      <c r="M649" t="s">
        <v>49</v>
      </c>
      <c r="N649">
        <v>4</v>
      </c>
    </row>
    <row r="650" spans="1:14" x14ac:dyDescent="0.2">
      <c r="A650" s="1">
        <v>45650.427083333336</v>
      </c>
      <c r="B650" s="1" t="str">
        <f>TEXT(Coffee_Sales_Dataset[[#This Row],[Date]],"ddd")</f>
        <v>Tue</v>
      </c>
      <c r="C650">
        <f t="shared" si="10"/>
        <v>10</v>
      </c>
      <c r="D650" t="s">
        <v>43</v>
      </c>
      <c r="E650" t="s">
        <v>48</v>
      </c>
      <c r="F650" t="s">
        <v>16</v>
      </c>
      <c r="G650">
        <v>4.67</v>
      </c>
      <c r="H650" t="s">
        <v>32</v>
      </c>
      <c r="I650" t="s">
        <v>18</v>
      </c>
      <c r="J650" t="s">
        <v>47</v>
      </c>
      <c r="K650" t="s">
        <v>42</v>
      </c>
      <c r="L650">
        <v>7</v>
      </c>
      <c r="M650" t="s">
        <v>21</v>
      </c>
      <c r="N650">
        <v>3</v>
      </c>
    </row>
    <row r="651" spans="1:14" x14ac:dyDescent="0.2">
      <c r="A651" s="1">
        <v>45651.61041666667</v>
      </c>
      <c r="B651" s="1" t="str">
        <f>TEXT(Coffee_Sales_Dataset[[#This Row],[Date]],"ddd")</f>
        <v>Wed</v>
      </c>
      <c r="C651">
        <f t="shared" si="10"/>
        <v>14</v>
      </c>
      <c r="D651" t="s">
        <v>28</v>
      </c>
      <c r="E651" t="s">
        <v>40</v>
      </c>
      <c r="F651" t="s">
        <v>16</v>
      </c>
      <c r="G651">
        <v>5.12</v>
      </c>
      <c r="H651" t="s">
        <v>17</v>
      </c>
      <c r="I651" t="s">
        <v>18</v>
      </c>
      <c r="J651" t="s">
        <v>47</v>
      </c>
      <c r="K651" t="s">
        <v>42</v>
      </c>
      <c r="L651">
        <v>7</v>
      </c>
      <c r="M651" t="s">
        <v>39</v>
      </c>
      <c r="N651">
        <v>4</v>
      </c>
    </row>
    <row r="652" spans="1:14" x14ac:dyDescent="0.2">
      <c r="A652" s="1">
        <v>45642.640972222223</v>
      </c>
      <c r="B652" s="1" t="str">
        <f>TEXT(Coffee_Sales_Dataset[[#This Row],[Date]],"ddd")</f>
        <v>Mon</v>
      </c>
      <c r="C652">
        <f t="shared" si="10"/>
        <v>15</v>
      </c>
      <c r="D652" t="s">
        <v>14</v>
      </c>
      <c r="E652" t="s">
        <v>29</v>
      </c>
      <c r="F652" t="s">
        <v>16</v>
      </c>
      <c r="G652">
        <v>6.78</v>
      </c>
      <c r="H652" t="s">
        <v>30</v>
      </c>
      <c r="I652" t="s">
        <v>25</v>
      </c>
      <c r="J652" t="s">
        <v>26</v>
      </c>
      <c r="K652" t="s">
        <v>20</v>
      </c>
      <c r="L652">
        <v>9</v>
      </c>
      <c r="M652" t="s">
        <v>35</v>
      </c>
      <c r="N652">
        <v>3</v>
      </c>
    </row>
    <row r="653" spans="1:14" x14ac:dyDescent="0.2">
      <c r="A653" s="1">
        <v>45649.743055555555</v>
      </c>
      <c r="B653" s="1" t="str">
        <f>TEXT(Coffee_Sales_Dataset[[#This Row],[Date]],"ddd")</f>
        <v>Mon</v>
      </c>
      <c r="C653">
        <f t="shared" si="10"/>
        <v>17</v>
      </c>
      <c r="D653" t="s">
        <v>45</v>
      </c>
      <c r="E653" t="s">
        <v>46</v>
      </c>
      <c r="F653" t="s">
        <v>16</v>
      </c>
      <c r="G653">
        <v>6.61</v>
      </c>
      <c r="H653" t="s">
        <v>17</v>
      </c>
      <c r="I653" t="s">
        <v>25</v>
      </c>
      <c r="J653" t="s">
        <v>47</v>
      </c>
      <c r="K653" t="s">
        <v>20</v>
      </c>
      <c r="L653">
        <v>5</v>
      </c>
      <c r="M653" t="s">
        <v>35</v>
      </c>
      <c r="N653">
        <v>2</v>
      </c>
    </row>
    <row r="654" spans="1:14" x14ac:dyDescent="0.2">
      <c r="A654" s="1">
        <v>45648.663888888892</v>
      </c>
      <c r="B654" s="1" t="str">
        <f>TEXT(Coffee_Sales_Dataset[[#This Row],[Date]],"ddd")</f>
        <v>Sun</v>
      </c>
      <c r="C654">
        <f t="shared" si="10"/>
        <v>15</v>
      </c>
      <c r="D654" t="s">
        <v>28</v>
      </c>
      <c r="E654" t="s">
        <v>36</v>
      </c>
      <c r="F654" t="s">
        <v>37</v>
      </c>
      <c r="G654">
        <v>6.52</v>
      </c>
      <c r="H654" t="s">
        <v>17</v>
      </c>
      <c r="I654" t="s">
        <v>25</v>
      </c>
      <c r="J654" t="s">
        <v>33</v>
      </c>
      <c r="K654" t="s">
        <v>34</v>
      </c>
      <c r="L654">
        <v>3</v>
      </c>
      <c r="M654" t="s">
        <v>39</v>
      </c>
      <c r="N654">
        <v>4</v>
      </c>
    </row>
    <row r="655" spans="1:14" x14ac:dyDescent="0.2">
      <c r="A655" s="1">
        <v>45648.50277777778</v>
      </c>
      <c r="B655" s="1" t="str">
        <f>TEXT(Coffee_Sales_Dataset[[#This Row],[Date]],"ddd")</f>
        <v>Sun</v>
      </c>
      <c r="C655">
        <f t="shared" si="10"/>
        <v>12</v>
      </c>
      <c r="D655" t="s">
        <v>14</v>
      </c>
      <c r="E655" t="s">
        <v>48</v>
      </c>
      <c r="F655" t="s">
        <v>16</v>
      </c>
      <c r="G655">
        <v>6.17</v>
      </c>
      <c r="H655" t="s">
        <v>17</v>
      </c>
      <c r="I655" t="s">
        <v>25</v>
      </c>
      <c r="J655" t="s">
        <v>26</v>
      </c>
      <c r="K655" t="s">
        <v>42</v>
      </c>
      <c r="L655">
        <v>9</v>
      </c>
      <c r="M655" t="s">
        <v>38</v>
      </c>
      <c r="N655">
        <v>2</v>
      </c>
    </row>
    <row r="656" spans="1:14" x14ac:dyDescent="0.2">
      <c r="A656" s="1">
        <v>45651.556944444441</v>
      </c>
      <c r="B656" s="1" t="str">
        <f>TEXT(Coffee_Sales_Dataset[[#This Row],[Date]],"ddd")</f>
        <v>Wed</v>
      </c>
      <c r="C656">
        <f t="shared" si="10"/>
        <v>13</v>
      </c>
      <c r="D656" t="s">
        <v>43</v>
      </c>
      <c r="E656" t="s">
        <v>48</v>
      </c>
      <c r="F656" t="s">
        <v>37</v>
      </c>
      <c r="G656">
        <v>3.58</v>
      </c>
      <c r="H656" t="s">
        <v>17</v>
      </c>
      <c r="I656" t="s">
        <v>18</v>
      </c>
      <c r="J656" t="s">
        <v>44</v>
      </c>
      <c r="K656" t="s">
        <v>34</v>
      </c>
      <c r="L656">
        <v>10</v>
      </c>
      <c r="M656" t="s">
        <v>38</v>
      </c>
      <c r="N656">
        <v>2</v>
      </c>
    </row>
    <row r="657" spans="1:14" x14ac:dyDescent="0.2">
      <c r="A657" s="1">
        <v>45656.734722222223</v>
      </c>
      <c r="B657" s="1" t="str">
        <f>TEXT(Coffee_Sales_Dataset[[#This Row],[Date]],"ddd")</f>
        <v>Mon</v>
      </c>
      <c r="C657">
        <f t="shared" si="10"/>
        <v>17</v>
      </c>
      <c r="D657" t="s">
        <v>28</v>
      </c>
      <c r="E657" t="s">
        <v>36</v>
      </c>
      <c r="F657" t="s">
        <v>37</v>
      </c>
      <c r="G657">
        <v>3.24</v>
      </c>
      <c r="H657" t="s">
        <v>32</v>
      </c>
      <c r="I657" t="s">
        <v>18</v>
      </c>
      <c r="J657" t="s">
        <v>19</v>
      </c>
      <c r="K657" t="s">
        <v>34</v>
      </c>
      <c r="L657">
        <v>8</v>
      </c>
      <c r="M657" t="s">
        <v>21</v>
      </c>
      <c r="N657">
        <v>1</v>
      </c>
    </row>
    <row r="658" spans="1:14" x14ac:dyDescent="0.2">
      <c r="A658" s="1">
        <v>45645.464583333334</v>
      </c>
      <c r="B658" s="1" t="str">
        <f>TEXT(Coffee_Sales_Dataset[[#This Row],[Date]],"ddd")</f>
        <v>Thu</v>
      </c>
      <c r="C658">
        <f t="shared" si="10"/>
        <v>11</v>
      </c>
      <c r="D658" t="s">
        <v>45</v>
      </c>
      <c r="E658" t="s">
        <v>15</v>
      </c>
      <c r="F658" t="s">
        <v>16</v>
      </c>
      <c r="G658">
        <v>5.61</v>
      </c>
      <c r="H658" t="s">
        <v>17</v>
      </c>
      <c r="I658" t="s">
        <v>25</v>
      </c>
      <c r="J658" t="s">
        <v>26</v>
      </c>
      <c r="K658" t="s">
        <v>34</v>
      </c>
      <c r="L658">
        <v>4</v>
      </c>
      <c r="M658" t="s">
        <v>27</v>
      </c>
      <c r="N658">
        <v>4</v>
      </c>
    </row>
    <row r="659" spans="1:14" x14ac:dyDescent="0.2">
      <c r="A659" s="1">
        <v>45649.727777777778</v>
      </c>
      <c r="B659" s="1" t="str">
        <f>TEXT(Coffee_Sales_Dataset[[#This Row],[Date]],"ddd")</f>
        <v>Mon</v>
      </c>
      <c r="C659">
        <f t="shared" si="10"/>
        <v>17</v>
      </c>
      <c r="D659" t="s">
        <v>45</v>
      </c>
      <c r="E659" t="s">
        <v>15</v>
      </c>
      <c r="F659" t="s">
        <v>24</v>
      </c>
      <c r="G659">
        <v>4.82</v>
      </c>
      <c r="H659" t="s">
        <v>32</v>
      </c>
      <c r="I659" t="s">
        <v>18</v>
      </c>
      <c r="J659" t="s">
        <v>26</v>
      </c>
      <c r="K659" t="s">
        <v>42</v>
      </c>
      <c r="L659">
        <v>4</v>
      </c>
      <c r="M659" t="s">
        <v>49</v>
      </c>
      <c r="N659">
        <v>1</v>
      </c>
    </row>
    <row r="660" spans="1:14" x14ac:dyDescent="0.2">
      <c r="A660" s="1">
        <v>45642.565972222219</v>
      </c>
      <c r="B660" s="1" t="str">
        <f>TEXT(Coffee_Sales_Dataset[[#This Row],[Date]],"ddd")</f>
        <v>Mon</v>
      </c>
      <c r="C660">
        <f t="shared" si="10"/>
        <v>13</v>
      </c>
      <c r="D660" t="s">
        <v>14</v>
      </c>
      <c r="E660" t="s">
        <v>36</v>
      </c>
      <c r="F660" t="s">
        <v>16</v>
      </c>
      <c r="G660">
        <v>4.26</v>
      </c>
      <c r="H660" t="s">
        <v>30</v>
      </c>
      <c r="I660" t="s">
        <v>18</v>
      </c>
      <c r="J660" t="s">
        <v>33</v>
      </c>
      <c r="K660" t="s">
        <v>42</v>
      </c>
      <c r="L660">
        <v>8</v>
      </c>
      <c r="M660" t="s">
        <v>21</v>
      </c>
      <c r="N660">
        <v>3</v>
      </c>
    </row>
    <row r="661" spans="1:14" x14ac:dyDescent="0.2">
      <c r="A661" s="1">
        <v>45647.568749999999</v>
      </c>
      <c r="B661" s="1" t="str">
        <f>TEXT(Coffee_Sales_Dataset[[#This Row],[Date]],"ddd")</f>
        <v>Sat</v>
      </c>
      <c r="C661">
        <f t="shared" si="10"/>
        <v>13</v>
      </c>
      <c r="D661" t="s">
        <v>28</v>
      </c>
      <c r="E661" t="s">
        <v>46</v>
      </c>
      <c r="F661" t="s">
        <v>24</v>
      </c>
      <c r="G661">
        <v>4.3</v>
      </c>
      <c r="H661" t="s">
        <v>30</v>
      </c>
      <c r="I661" t="s">
        <v>25</v>
      </c>
      <c r="J661" t="s">
        <v>33</v>
      </c>
      <c r="K661" t="s">
        <v>42</v>
      </c>
      <c r="L661">
        <v>4</v>
      </c>
      <c r="M661" t="s">
        <v>27</v>
      </c>
      <c r="N661">
        <v>1</v>
      </c>
    </row>
    <row r="662" spans="1:14" x14ac:dyDescent="0.2">
      <c r="A662" s="1">
        <v>45655.42291666667</v>
      </c>
      <c r="B662" s="1" t="str">
        <f>TEXT(Coffee_Sales_Dataset[[#This Row],[Date]],"ddd")</f>
        <v>Sun</v>
      </c>
      <c r="C662">
        <f t="shared" si="10"/>
        <v>10</v>
      </c>
      <c r="D662" t="s">
        <v>28</v>
      </c>
      <c r="E662" t="s">
        <v>40</v>
      </c>
      <c r="F662" t="s">
        <v>16</v>
      </c>
      <c r="G662">
        <v>6.76</v>
      </c>
      <c r="H662" t="s">
        <v>32</v>
      </c>
      <c r="I662" t="s">
        <v>25</v>
      </c>
      <c r="J662" t="s">
        <v>26</v>
      </c>
      <c r="K662" t="s">
        <v>34</v>
      </c>
      <c r="L662">
        <v>7</v>
      </c>
      <c r="M662" t="s">
        <v>41</v>
      </c>
      <c r="N662">
        <v>4</v>
      </c>
    </row>
    <row r="663" spans="1:14" x14ac:dyDescent="0.2">
      <c r="A663" s="1">
        <v>45646.396527777775</v>
      </c>
      <c r="B663" s="1" t="str">
        <f>TEXT(Coffee_Sales_Dataset[[#This Row],[Date]],"ddd")</f>
        <v>Fri</v>
      </c>
      <c r="C663">
        <f t="shared" si="10"/>
        <v>9</v>
      </c>
      <c r="D663" t="s">
        <v>14</v>
      </c>
      <c r="E663" t="s">
        <v>40</v>
      </c>
      <c r="F663" t="s">
        <v>16</v>
      </c>
      <c r="G663">
        <v>5.0999999999999996</v>
      </c>
      <c r="H663" t="s">
        <v>30</v>
      </c>
      <c r="I663" t="s">
        <v>18</v>
      </c>
      <c r="J663" t="s">
        <v>47</v>
      </c>
      <c r="K663" t="s">
        <v>42</v>
      </c>
      <c r="L663">
        <v>10</v>
      </c>
      <c r="M663" t="s">
        <v>35</v>
      </c>
      <c r="N663">
        <v>1</v>
      </c>
    </row>
    <row r="664" spans="1:14" x14ac:dyDescent="0.2">
      <c r="A664" s="1">
        <v>45654.631944444445</v>
      </c>
      <c r="B664" s="1" t="str">
        <f>TEXT(Coffee_Sales_Dataset[[#This Row],[Date]],"ddd")</f>
        <v>Sat</v>
      </c>
      <c r="C664">
        <f t="shared" si="10"/>
        <v>15</v>
      </c>
      <c r="D664" t="s">
        <v>28</v>
      </c>
      <c r="E664" t="s">
        <v>23</v>
      </c>
      <c r="F664" t="s">
        <v>24</v>
      </c>
      <c r="G664">
        <v>3.91</v>
      </c>
      <c r="H664" t="s">
        <v>32</v>
      </c>
      <c r="I664" t="s">
        <v>25</v>
      </c>
      <c r="J664" t="s">
        <v>31</v>
      </c>
      <c r="K664" t="s">
        <v>20</v>
      </c>
      <c r="L664">
        <v>5</v>
      </c>
      <c r="M664" t="s">
        <v>27</v>
      </c>
      <c r="N664">
        <v>1</v>
      </c>
    </row>
    <row r="665" spans="1:14" x14ac:dyDescent="0.2">
      <c r="A665" s="1">
        <v>45641.464583333334</v>
      </c>
      <c r="B665" s="1" t="str">
        <f>TEXT(Coffee_Sales_Dataset[[#This Row],[Date]],"ddd")</f>
        <v>Sun</v>
      </c>
      <c r="C665">
        <f t="shared" si="10"/>
        <v>11</v>
      </c>
      <c r="D665" t="s">
        <v>22</v>
      </c>
      <c r="E665" t="s">
        <v>40</v>
      </c>
      <c r="F665" t="s">
        <v>24</v>
      </c>
      <c r="G665">
        <v>4.29</v>
      </c>
      <c r="H665" t="s">
        <v>30</v>
      </c>
      <c r="I665" t="s">
        <v>18</v>
      </c>
      <c r="J665" t="s">
        <v>31</v>
      </c>
      <c r="K665" t="s">
        <v>20</v>
      </c>
      <c r="L665">
        <v>6</v>
      </c>
      <c r="M665" t="s">
        <v>27</v>
      </c>
      <c r="N665">
        <v>1</v>
      </c>
    </row>
    <row r="666" spans="1:14" x14ac:dyDescent="0.2">
      <c r="A666" s="1">
        <v>45651.607638888891</v>
      </c>
      <c r="B666" s="1" t="str">
        <f>TEXT(Coffee_Sales_Dataset[[#This Row],[Date]],"ddd")</f>
        <v>Wed</v>
      </c>
      <c r="C666">
        <f t="shared" si="10"/>
        <v>14</v>
      </c>
      <c r="D666" t="s">
        <v>28</v>
      </c>
      <c r="E666" t="s">
        <v>15</v>
      </c>
      <c r="F666" t="s">
        <v>16</v>
      </c>
      <c r="G666">
        <v>5.36</v>
      </c>
      <c r="H666" t="s">
        <v>32</v>
      </c>
      <c r="I666" t="s">
        <v>25</v>
      </c>
      <c r="J666" t="s">
        <v>33</v>
      </c>
      <c r="K666" t="s">
        <v>34</v>
      </c>
      <c r="L666">
        <v>2</v>
      </c>
      <c r="M666" t="s">
        <v>49</v>
      </c>
      <c r="N666">
        <v>1</v>
      </c>
    </row>
    <row r="667" spans="1:14" x14ac:dyDescent="0.2">
      <c r="A667" s="1">
        <v>45650.563888888886</v>
      </c>
      <c r="B667" s="1" t="str">
        <f>TEXT(Coffee_Sales_Dataset[[#This Row],[Date]],"ddd")</f>
        <v>Tue</v>
      </c>
      <c r="C667">
        <f t="shared" si="10"/>
        <v>13</v>
      </c>
      <c r="D667" t="s">
        <v>22</v>
      </c>
      <c r="E667" t="s">
        <v>48</v>
      </c>
      <c r="F667" t="s">
        <v>16</v>
      </c>
      <c r="G667">
        <v>3.61</v>
      </c>
      <c r="H667" t="s">
        <v>32</v>
      </c>
      <c r="I667" t="s">
        <v>18</v>
      </c>
      <c r="J667" t="s">
        <v>26</v>
      </c>
      <c r="K667" t="s">
        <v>20</v>
      </c>
      <c r="L667">
        <v>7</v>
      </c>
      <c r="M667" t="s">
        <v>39</v>
      </c>
      <c r="N667">
        <v>4</v>
      </c>
    </row>
    <row r="668" spans="1:14" x14ac:dyDescent="0.2">
      <c r="A668" s="1">
        <v>45643.491666666669</v>
      </c>
      <c r="B668" s="1" t="str">
        <f>TEXT(Coffee_Sales_Dataset[[#This Row],[Date]],"ddd")</f>
        <v>Tue</v>
      </c>
      <c r="C668">
        <f t="shared" si="10"/>
        <v>11</v>
      </c>
      <c r="D668" t="s">
        <v>43</v>
      </c>
      <c r="E668" t="s">
        <v>36</v>
      </c>
      <c r="F668" t="s">
        <v>24</v>
      </c>
      <c r="G668">
        <v>3.78</v>
      </c>
      <c r="H668" t="s">
        <v>17</v>
      </c>
      <c r="I668" t="s">
        <v>18</v>
      </c>
      <c r="J668" t="s">
        <v>31</v>
      </c>
      <c r="K668" t="s">
        <v>20</v>
      </c>
      <c r="L668">
        <v>6</v>
      </c>
      <c r="M668" t="s">
        <v>27</v>
      </c>
      <c r="N668">
        <v>1</v>
      </c>
    </row>
    <row r="669" spans="1:14" x14ac:dyDescent="0.2">
      <c r="A669" s="1">
        <v>45648.700694444444</v>
      </c>
      <c r="B669" s="1" t="str">
        <f>TEXT(Coffee_Sales_Dataset[[#This Row],[Date]],"ddd")</f>
        <v>Sun</v>
      </c>
      <c r="C669">
        <f t="shared" si="10"/>
        <v>16</v>
      </c>
      <c r="D669" t="s">
        <v>14</v>
      </c>
      <c r="E669" t="s">
        <v>29</v>
      </c>
      <c r="F669" t="s">
        <v>16</v>
      </c>
      <c r="G669">
        <v>3.45</v>
      </c>
      <c r="H669" t="s">
        <v>17</v>
      </c>
      <c r="I669" t="s">
        <v>25</v>
      </c>
      <c r="J669" t="s">
        <v>47</v>
      </c>
      <c r="K669" t="s">
        <v>42</v>
      </c>
      <c r="L669">
        <v>5</v>
      </c>
      <c r="M669" t="s">
        <v>35</v>
      </c>
      <c r="N669">
        <v>5</v>
      </c>
    </row>
    <row r="670" spans="1:14" x14ac:dyDescent="0.2">
      <c r="A670" s="1">
        <v>45652.536805555559</v>
      </c>
      <c r="B670" s="1" t="str">
        <f>TEXT(Coffee_Sales_Dataset[[#This Row],[Date]],"ddd")</f>
        <v>Thu</v>
      </c>
      <c r="C670">
        <f t="shared" si="10"/>
        <v>12</v>
      </c>
      <c r="D670" t="s">
        <v>22</v>
      </c>
      <c r="E670" t="s">
        <v>40</v>
      </c>
      <c r="F670" t="s">
        <v>24</v>
      </c>
      <c r="G670">
        <v>4.4400000000000004</v>
      </c>
      <c r="H670" t="s">
        <v>32</v>
      </c>
      <c r="I670" t="s">
        <v>25</v>
      </c>
      <c r="J670" t="s">
        <v>33</v>
      </c>
      <c r="K670" t="s">
        <v>34</v>
      </c>
      <c r="L670">
        <v>5</v>
      </c>
      <c r="M670" t="s">
        <v>39</v>
      </c>
      <c r="N670">
        <v>1</v>
      </c>
    </row>
    <row r="671" spans="1:14" x14ac:dyDescent="0.2">
      <c r="A671" s="1">
        <v>45645.495138888888</v>
      </c>
      <c r="B671" s="1" t="str">
        <f>TEXT(Coffee_Sales_Dataset[[#This Row],[Date]],"ddd")</f>
        <v>Thu</v>
      </c>
      <c r="C671">
        <f t="shared" si="10"/>
        <v>11</v>
      </c>
      <c r="D671" t="s">
        <v>22</v>
      </c>
      <c r="E671" t="s">
        <v>23</v>
      </c>
      <c r="F671" t="s">
        <v>24</v>
      </c>
      <c r="G671">
        <v>3.83</v>
      </c>
      <c r="H671" t="s">
        <v>30</v>
      </c>
      <c r="I671" t="s">
        <v>18</v>
      </c>
      <c r="J671" t="s">
        <v>47</v>
      </c>
      <c r="K671" t="s">
        <v>34</v>
      </c>
      <c r="L671">
        <v>9</v>
      </c>
      <c r="M671" t="s">
        <v>27</v>
      </c>
      <c r="N671">
        <v>5</v>
      </c>
    </row>
    <row r="672" spans="1:14" x14ac:dyDescent="0.2">
      <c r="A672" s="1">
        <v>45653.645833333336</v>
      </c>
      <c r="B672" s="1" t="str">
        <f>TEXT(Coffee_Sales_Dataset[[#This Row],[Date]],"ddd")</f>
        <v>Fri</v>
      </c>
      <c r="C672">
        <f t="shared" si="10"/>
        <v>15</v>
      </c>
      <c r="D672" t="s">
        <v>43</v>
      </c>
      <c r="E672" t="s">
        <v>40</v>
      </c>
      <c r="F672" t="s">
        <v>24</v>
      </c>
      <c r="G672">
        <v>6.18</v>
      </c>
      <c r="H672" t="s">
        <v>30</v>
      </c>
      <c r="I672" t="s">
        <v>25</v>
      </c>
      <c r="J672" t="s">
        <v>31</v>
      </c>
      <c r="K672" t="s">
        <v>20</v>
      </c>
      <c r="L672">
        <v>3</v>
      </c>
      <c r="M672" t="s">
        <v>41</v>
      </c>
      <c r="N672">
        <v>1</v>
      </c>
    </row>
    <row r="673" spans="1:14" x14ac:dyDescent="0.2">
      <c r="A673" s="1">
        <v>45650.345138888886</v>
      </c>
      <c r="B673" s="1" t="str">
        <f>TEXT(Coffee_Sales_Dataset[[#This Row],[Date]],"ddd")</f>
        <v>Tue</v>
      </c>
      <c r="C673">
        <f t="shared" si="10"/>
        <v>8</v>
      </c>
      <c r="D673" t="s">
        <v>28</v>
      </c>
      <c r="E673" t="s">
        <v>36</v>
      </c>
      <c r="F673" t="s">
        <v>24</v>
      </c>
      <c r="G673">
        <v>4.53</v>
      </c>
      <c r="H673" t="s">
        <v>30</v>
      </c>
      <c r="I673" t="s">
        <v>25</v>
      </c>
      <c r="J673" t="s">
        <v>31</v>
      </c>
      <c r="K673" t="s">
        <v>42</v>
      </c>
      <c r="L673">
        <v>7</v>
      </c>
      <c r="M673" t="s">
        <v>38</v>
      </c>
      <c r="N673">
        <v>2</v>
      </c>
    </row>
    <row r="674" spans="1:14" x14ac:dyDescent="0.2">
      <c r="A674" s="1">
        <v>45656.544444444444</v>
      </c>
      <c r="B674" s="1" t="str">
        <f>TEXT(Coffee_Sales_Dataset[[#This Row],[Date]],"ddd")</f>
        <v>Mon</v>
      </c>
      <c r="C674">
        <f t="shared" si="10"/>
        <v>13</v>
      </c>
      <c r="D674" t="s">
        <v>45</v>
      </c>
      <c r="E674" t="s">
        <v>48</v>
      </c>
      <c r="F674" t="s">
        <v>37</v>
      </c>
      <c r="G674">
        <v>3.09</v>
      </c>
      <c r="H674" t="s">
        <v>32</v>
      </c>
      <c r="I674" t="s">
        <v>25</v>
      </c>
      <c r="J674" t="s">
        <v>26</v>
      </c>
      <c r="K674" t="s">
        <v>42</v>
      </c>
      <c r="L674">
        <v>6</v>
      </c>
      <c r="M674" t="s">
        <v>27</v>
      </c>
      <c r="N674">
        <v>2</v>
      </c>
    </row>
    <row r="675" spans="1:14" x14ac:dyDescent="0.2">
      <c r="A675" s="1">
        <v>45642.37222222222</v>
      </c>
      <c r="B675" s="1" t="str">
        <f>TEXT(Coffee_Sales_Dataset[[#This Row],[Date]],"ddd")</f>
        <v>Mon</v>
      </c>
      <c r="C675">
        <f t="shared" si="10"/>
        <v>8</v>
      </c>
      <c r="D675" t="s">
        <v>14</v>
      </c>
      <c r="E675" t="s">
        <v>29</v>
      </c>
      <c r="F675" t="s">
        <v>16</v>
      </c>
      <c r="G675">
        <v>3.45</v>
      </c>
      <c r="H675" t="s">
        <v>30</v>
      </c>
      <c r="I675" t="s">
        <v>25</v>
      </c>
      <c r="J675" t="s">
        <v>44</v>
      </c>
      <c r="K675" t="s">
        <v>20</v>
      </c>
      <c r="L675">
        <v>10</v>
      </c>
      <c r="M675" t="s">
        <v>49</v>
      </c>
      <c r="N675">
        <v>3</v>
      </c>
    </row>
    <row r="676" spans="1:14" x14ac:dyDescent="0.2">
      <c r="A676" s="1">
        <v>45641.729166666664</v>
      </c>
      <c r="B676" s="1" t="str">
        <f>TEXT(Coffee_Sales_Dataset[[#This Row],[Date]],"ddd")</f>
        <v>Sun</v>
      </c>
      <c r="C676">
        <f t="shared" si="10"/>
        <v>17</v>
      </c>
      <c r="D676" t="s">
        <v>28</v>
      </c>
      <c r="E676" t="s">
        <v>46</v>
      </c>
      <c r="F676" t="s">
        <v>37</v>
      </c>
      <c r="G676">
        <v>3.61</v>
      </c>
      <c r="H676" t="s">
        <v>32</v>
      </c>
      <c r="I676" t="s">
        <v>18</v>
      </c>
      <c r="J676" t="s">
        <v>47</v>
      </c>
      <c r="K676" t="s">
        <v>34</v>
      </c>
      <c r="L676">
        <v>2</v>
      </c>
      <c r="M676" t="s">
        <v>41</v>
      </c>
      <c r="N676">
        <v>4</v>
      </c>
    </row>
    <row r="677" spans="1:14" x14ac:dyDescent="0.2">
      <c r="A677" s="1">
        <v>45647.643055555556</v>
      </c>
      <c r="B677" s="1" t="str">
        <f>TEXT(Coffee_Sales_Dataset[[#This Row],[Date]],"ddd")</f>
        <v>Sat</v>
      </c>
      <c r="C677">
        <f t="shared" si="10"/>
        <v>15</v>
      </c>
      <c r="D677" t="s">
        <v>22</v>
      </c>
      <c r="E677" t="s">
        <v>15</v>
      </c>
      <c r="F677" t="s">
        <v>37</v>
      </c>
      <c r="G677">
        <v>6.59</v>
      </c>
      <c r="H677" t="s">
        <v>30</v>
      </c>
      <c r="I677" t="s">
        <v>25</v>
      </c>
      <c r="J677" t="s">
        <v>26</v>
      </c>
      <c r="K677" t="s">
        <v>20</v>
      </c>
      <c r="L677">
        <v>6</v>
      </c>
      <c r="M677" t="s">
        <v>21</v>
      </c>
      <c r="N677">
        <v>4</v>
      </c>
    </row>
    <row r="678" spans="1:14" x14ac:dyDescent="0.2">
      <c r="A678" s="1">
        <v>45644.500694444447</v>
      </c>
      <c r="B678" s="1" t="str">
        <f>TEXT(Coffee_Sales_Dataset[[#This Row],[Date]],"ddd")</f>
        <v>Wed</v>
      </c>
      <c r="C678">
        <f t="shared" si="10"/>
        <v>12</v>
      </c>
      <c r="D678" t="s">
        <v>45</v>
      </c>
      <c r="E678" t="s">
        <v>23</v>
      </c>
      <c r="F678" t="s">
        <v>16</v>
      </c>
      <c r="G678">
        <v>3.94</v>
      </c>
      <c r="H678" t="s">
        <v>17</v>
      </c>
      <c r="I678" t="s">
        <v>25</v>
      </c>
      <c r="J678" t="s">
        <v>47</v>
      </c>
      <c r="K678" t="s">
        <v>42</v>
      </c>
      <c r="L678">
        <v>8</v>
      </c>
      <c r="M678" t="s">
        <v>39</v>
      </c>
      <c r="N678">
        <v>4</v>
      </c>
    </row>
    <row r="679" spans="1:14" x14ac:dyDescent="0.2">
      <c r="A679" s="1">
        <v>45653.345833333333</v>
      </c>
      <c r="B679" s="1" t="str">
        <f>TEXT(Coffee_Sales_Dataset[[#This Row],[Date]],"ddd")</f>
        <v>Fri</v>
      </c>
      <c r="C679">
        <f t="shared" si="10"/>
        <v>8</v>
      </c>
      <c r="D679" t="s">
        <v>45</v>
      </c>
      <c r="E679" t="s">
        <v>15</v>
      </c>
      <c r="F679" t="s">
        <v>37</v>
      </c>
      <c r="G679">
        <v>4.47</v>
      </c>
      <c r="H679" t="s">
        <v>17</v>
      </c>
      <c r="I679" t="s">
        <v>25</v>
      </c>
      <c r="J679" t="s">
        <v>26</v>
      </c>
      <c r="K679" t="s">
        <v>20</v>
      </c>
      <c r="L679">
        <v>7</v>
      </c>
      <c r="M679" t="s">
        <v>21</v>
      </c>
      <c r="N679">
        <v>5</v>
      </c>
    </row>
    <row r="680" spans="1:14" x14ac:dyDescent="0.2">
      <c r="A680" s="1">
        <v>45649.574305555558</v>
      </c>
      <c r="B680" s="1" t="str">
        <f>TEXT(Coffee_Sales_Dataset[[#This Row],[Date]],"ddd")</f>
        <v>Mon</v>
      </c>
      <c r="C680">
        <f t="shared" si="10"/>
        <v>13</v>
      </c>
      <c r="D680" t="s">
        <v>45</v>
      </c>
      <c r="E680" t="s">
        <v>48</v>
      </c>
      <c r="F680" t="s">
        <v>16</v>
      </c>
      <c r="G680">
        <v>5.32</v>
      </c>
      <c r="H680" t="s">
        <v>17</v>
      </c>
      <c r="I680" t="s">
        <v>18</v>
      </c>
      <c r="J680" t="s">
        <v>26</v>
      </c>
      <c r="K680" t="s">
        <v>34</v>
      </c>
      <c r="L680">
        <v>4</v>
      </c>
      <c r="M680" t="s">
        <v>35</v>
      </c>
      <c r="N680">
        <v>4</v>
      </c>
    </row>
    <row r="681" spans="1:14" x14ac:dyDescent="0.2">
      <c r="A681" s="1">
        <v>45651.599305555559</v>
      </c>
      <c r="B681" s="1" t="str">
        <f>TEXT(Coffee_Sales_Dataset[[#This Row],[Date]],"ddd")</f>
        <v>Wed</v>
      </c>
      <c r="C681">
        <f t="shared" si="10"/>
        <v>14</v>
      </c>
      <c r="D681" t="s">
        <v>14</v>
      </c>
      <c r="E681" t="s">
        <v>15</v>
      </c>
      <c r="F681" t="s">
        <v>37</v>
      </c>
      <c r="G681">
        <v>4.01</v>
      </c>
      <c r="H681" t="s">
        <v>32</v>
      </c>
      <c r="I681" t="s">
        <v>18</v>
      </c>
      <c r="J681" t="s">
        <v>26</v>
      </c>
      <c r="K681" t="s">
        <v>20</v>
      </c>
      <c r="L681">
        <v>9</v>
      </c>
      <c r="M681" t="s">
        <v>27</v>
      </c>
      <c r="N681">
        <v>5</v>
      </c>
    </row>
    <row r="682" spans="1:14" x14ac:dyDescent="0.2">
      <c r="A682" s="1">
        <v>45654.455555555556</v>
      </c>
      <c r="B682" s="1" t="str">
        <f>TEXT(Coffee_Sales_Dataset[[#This Row],[Date]],"ddd")</f>
        <v>Sat</v>
      </c>
      <c r="C682">
        <f t="shared" si="10"/>
        <v>10</v>
      </c>
      <c r="D682" t="s">
        <v>28</v>
      </c>
      <c r="E682" t="s">
        <v>36</v>
      </c>
      <c r="F682" t="s">
        <v>37</v>
      </c>
      <c r="G682">
        <v>6.67</v>
      </c>
      <c r="H682" t="s">
        <v>30</v>
      </c>
      <c r="I682" t="s">
        <v>25</v>
      </c>
      <c r="J682" t="s">
        <v>33</v>
      </c>
      <c r="K682" t="s">
        <v>34</v>
      </c>
      <c r="L682">
        <v>10</v>
      </c>
      <c r="M682" t="s">
        <v>21</v>
      </c>
      <c r="N682">
        <v>2</v>
      </c>
    </row>
    <row r="683" spans="1:14" x14ac:dyDescent="0.2">
      <c r="A683" s="1">
        <v>45654.713888888888</v>
      </c>
      <c r="B683" s="1" t="str">
        <f>TEXT(Coffee_Sales_Dataset[[#This Row],[Date]],"ddd")</f>
        <v>Sat</v>
      </c>
      <c r="C683">
        <f t="shared" si="10"/>
        <v>17</v>
      </c>
      <c r="D683" t="s">
        <v>22</v>
      </c>
      <c r="E683" t="s">
        <v>23</v>
      </c>
      <c r="F683" t="s">
        <v>37</v>
      </c>
      <c r="G683">
        <v>4.59</v>
      </c>
      <c r="H683" t="s">
        <v>17</v>
      </c>
      <c r="I683" t="s">
        <v>25</v>
      </c>
      <c r="J683" t="s">
        <v>33</v>
      </c>
      <c r="K683" t="s">
        <v>20</v>
      </c>
      <c r="L683">
        <v>2</v>
      </c>
      <c r="M683" t="s">
        <v>39</v>
      </c>
      <c r="N683">
        <v>1</v>
      </c>
    </row>
    <row r="684" spans="1:14" x14ac:dyDescent="0.2">
      <c r="A684" s="1">
        <v>45650.540972222225</v>
      </c>
      <c r="B684" s="1" t="str">
        <f>TEXT(Coffee_Sales_Dataset[[#This Row],[Date]],"ddd")</f>
        <v>Tue</v>
      </c>
      <c r="C684">
        <f t="shared" si="10"/>
        <v>12</v>
      </c>
      <c r="D684" t="s">
        <v>43</v>
      </c>
      <c r="E684" t="s">
        <v>46</v>
      </c>
      <c r="F684" t="s">
        <v>16</v>
      </c>
      <c r="G684">
        <v>5.96</v>
      </c>
      <c r="H684" t="s">
        <v>30</v>
      </c>
      <c r="I684" t="s">
        <v>18</v>
      </c>
      <c r="J684" t="s">
        <v>44</v>
      </c>
      <c r="K684" t="s">
        <v>42</v>
      </c>
      <c r="L684">
        <v>7</v>
      </c>
      <c r="M684" t="s">
        <v>21</v>
      </c>
      <c r="N684">
        <v>3</v>
      </c>
    </row>
    <row r="685" spans="1:14" x14ac:dyDescent="0.2">
      <c r="A685" s="1">
        <v>45649.606249999997</v>
      </c>
      <c r="B685" s="1" t="str">
        <f>TEXT(Coffee_Sales_Dataset[[#This Row],[Date]],"ddd")</f>
        <v>Mon</v>
      </c>
      <c r="C685">
        <f t="shared" si="10"/>
        <v>14</v>
      </c>
      <c r="D685" t="s">
        <v>14</v>
      </c>
      <c r="E685" t="s">
        <v>29</v>
      </c>
      <c r="F685" t="s">
        <v>37</v>
      </c>
      <c r="G685">
        <v>4.4000000000000004</v>
      </c>
      <c r="H685" t="s">
        <v>17</v>
      </c>
      <c r="I685" t="s">
        <v>25</v>
      </c>
      <c r="J685" t="s">
        <v>19</v>
      </c>
      <c r="K685" t="s">
        <v>20</v>
      </c>
      <c r="L685">
        <v>9</v>
      </c>
      <c r="M685" t="s">
        <v>38</v>
      </c>
      <c r="N685">
        <v>2</v>
      </c>
    </row>
    <row r="686" spans="1:14" x14ac:dyDescent="0.2">
      <c r="A686" s="1">
        <v>45652.70208333333</v>
      </c>
      <c r="B686" s="1" t="str">
        <f>TEXT(Coffee_Sales_Dataset[[#This Row],[Date]],"ddd")</f>
        <v>Thu</v>
      </c>
      <c r="C686">
        <f t="shared" si="10"/>
        <v>16</v>
      </c>
      <c r="D686" t="s">
        <v>28</v>
      </c>
      <c r="E686" t="s">
        <v>48</v>
      </c>
      <c r="F686" t="s">
        <v>16</v>
      </c>
      <c r="G686">
        <v>6.66</v>
      </c>
      <c r="H686" t="s">
        <v>30</v>
      </c>
      <c r="I686" t="s">
        <v>18</v>
      </c>
      <c r="J686" t="s">
        <v>19</v>
      </c>
      <c r="K686" t="s">
        <v>34</v>
      </c>
      <c r="L686">
        <v>6</v>
      </c>
      <c r="M686" t="s">
        <v>35</v>
      </c>
      <c r="N686">
        <v>2</v>
      </c>
    </row>
    <row r="687" spans="1:14" x14ac:dyDescent="0.2">
      <c r="A687" s="1">
        <v>45649.411111111112</v>
      </c>
      <c r="B687" s="1" t="str">
        <f>TEXT(Coffee_Sales_Dataset[[#This Row],[Date]],"ddd")</f>
        <v>Mon</v>
      </c>
      <c r="C687">
        <f t="shared" si="10"/>
        <v>9</v>
      </c>
      <c r="D687" t="s">
        <v>22</v>
      </c>
      <c r="E687" t="s">
        <v>15</v>
      </c>
      <c r="F687" t="s">
        <v>16</v>
      </c>
      <c r="G687">
        <v>3.12</v>
      </c>
      <c r="H687" t="s">
        <v>32</v>
      </c>
      <c r="I687" t="s">
        <v>25</v>
      </c>
      <c r="J687" t="s">
        <v>19</v>
      </c>
      <c r="K687" t="s">
        <v>20</v>
      </c>
      <c r="L687">
        <v>3</v>
      </c>
      <c r="M687" t="s">
        <v>41</v>
      </c>
      <c r="N687">
        <v>3</v>
      </c>
    </row>
    <row r="688" spans="1:14" x14ac:dyDescent="0.2">
      <c r="A688" s="1">
        <v>45648.393750000003</v>
      </c>
      <c r="B688" s="1" t="str">
        <f>TEXT(Coffee_Sales_Dataset[[#This Row],[Date]],"ddd")</f>
        <v>Sun</v>
      </c>
      <c r="C688">
        <f t="shared" si="10"/>
        <v>9</v>
      </c>
      <c r="D688" t="s">
        <v>45</v>
      </c>
      <c r="E688" t="s">
        <v>46</v>
      </c>
      <c r="F688" t="s">
        <v>24</v>
      </c>
      <c r="G688">
        <v>3.04</v>
      </c>
      <c r="H688" t="s">
        <v>30</v>
      </c>
      <c r="I688" t="s">
        <v>18</v>
      </c>
      <c r="J688" t="s">
        <v>26</v>
      </c>
      <c r="K688" t="s">
        <v>34</v>
      </c>
      <c r="L688">
        <v>7</v>
      </c>
      <c r="M688" t="s">
        <v>38</v>
      </c>
      <c r="N688">
        <v>3</v>
      </c>
    </row>
    <row r="689" spans="1:14" x14ac:dyDescent="0.2">
      <c r="A689" s="1">
        <v>45647.748611111114</v>
      </c>
      <c r="B689" s="1" t="str">
        <f>TEXT(Coffee_Sales_Dataset[[#This Row],[Date]],"ddd")</f>
        <v>Sat</v>
      </c>
      <c r="C689">
        <f t="shared" si="10"/>
        <v>17</v>
      </c>
      <c r="D689" t="s">
        <v>14</v>
      </c>
      <c r="E689" t="s">
        <v>46</v>
      </c>
      <c r="F689" t="s">
        <v>37</v>
      </c>
      <c r="G689">
        <v>5.37</v>
      </c>
      <c r="H689" t="s">
        <v>30</v>
      </c>
      <c r="I689" t="s">
        <v>18</v>
      </c>
      <c r="J689" t="s">
        <v>31</v>
      </c>
      <c r="K689" t="s">
        <v>34</v>
      </c>
      <c r="L689">
        <v>7</v>
      </c>
      <c r="M689" t="s">
        <v>49</v>
      </c>
      <c r="N689">
        <v>1</v>
      </c>
    </row>
    <row r="690" spans="1:14" x14ac:dyDescent="0.2">
      <c r="A690" s="1">
        <v>45645.663194444445</v>
      </c>
      <c r="B690" s="1" t="str">
        <f>TEXT(Coffee_Sales_Dataset[[#This Row],[Date]],"ddd")</f>
        <v>Thu</v>
      </c>
      <c r="C690">
        <f t="shared" si="10"/>
        <v>15</v>
      </c>
      <c r="D690" t="s">
        <v>14</v>
      </c>
      <c r="E690" t="s">
        <v>23</v>
      </c>
      <c r="F690" t="s">
        <v>37</v>
      </c>
      <c r="G690">
        <v>6.08</v>
      </c>
      <c r="H690" t="s">
        <v>17</v>
      </c>
      <c r="I690" t="s">
        <v>18</v>
      </c>
      <c r="J690" t="s">
        <v>47</v>
      </c>
      <c r="K690" t="s">
        <v>34</v>
      </c>
      <c r="L690">
        <v>2</v>
      </c>
      <c r="M690" t="s">
        <v>27</v>
      </c>
      <c r="N690">
        <v>1</v>
      </c>
    </row>
    <row r="691" spans="1:14" x14ac:dyDescent="0.2">
      <c r="A691" s="1">
        <v>45656.395833333336</v>
      </c>
      <c r="B691" s="1" t="str">
        <f>TEXT(Coffee_Sales_Dataset[[#This Row],[Date]],"ddd")</f>
        <v>Mon</v>
      </c>
      <c r="C691">
        <f t="shared" si="10"/>
        <v>9</v>
      </c>
      <c r="D691" t="s">
        <v>45</v>
      </c>
      <c r="E691" t="s">
        <v>40</v>
      </c>
      <c r="F691" t="s">
        <v>16</v>
      </c>
      <c r="G691">
        <v>3.33</v>
      </c>
      <c r="H691" t="s">
        <v>30</v>
      </c>
      <c r="I691" t="s">
        <v>25</v>
      </c>
      <c r="J691" t="s">
        <v>44</v>
      </c>
      <c r="K691" t="s">
        <v>34</v>
      </c>
      <c r="L691">
        <v>7</v>
      </c>
      <c r="M691" t="s">
        <v>38</v>
      </c>
      <c r="N691">
        <v>5</v>
      </c>
    </row>
    <row r="692" spans="1:14" x14ac:dyDescent="0.2">
      <c r="A692" s="1">
        <v>45656.347222222219</v>
      </c>
      <c r="B692" s="1" t="str">
        <f>TEXT(Coffee_Sales_Dataset[[#This Row],[Date]],"ddd")</f>
        <v>Mon</v>
      </c>
      <c r="C692">
        <f t="shared" si="10"/>
        <v>8</v>
      </c>
      <c r="D692" t="s">
        <v>45</v>
      </c>
      <c r="E692" t="s">
        <v>40</v>
      </c>
      <c r="F692" t="s">
        <v>37</v>
      </c>
      <c r="G692">
        <v>6.42</v>
      </c>
      <c r="H692" t="s">
        <v>32</v>
      </c>
      <c r="I692" t="s">
        <v>18</v>
      </c>
      <c r="J692" t="s">
        <v>31</v>
      </c>
      <c r="K692" t="s">
        <v>42</v>
      </c>
      <c r="L692">
        <v>4</v>
      </c>
      <c r="M692" t="s">
        <v>39</v>
      </c>
      <c r="N692">
        <v>1</v>
      </c>
    </row>
    <row r="693" spans="1:14" x14ac:dyDescent="0.2">
      <c r="A693" s="1">
        <v>45655.62777777778</v>
      </c>
      <c r="B693" s="1" t="str">
        <f>TEXT(Coffee_Sales_Dataset[[#This Row],[Date]],"ddd")</f>
        <v>Sun</v>
      </c>
      <c r="C693">
        <f t="shared" si="10"/>
        <v>15</v>
      </c>
      <c r="D693" t="s">
        <v>43</v>
      </c>
      <c r="E693" t="s">
        <v>29</v>
      </c>
      <c r="F693" t="s">
        <v>24</v>
      </c>
      <c r="G693">
        <v>4.0999999999999996</v>
      </c>
      <c r="H693" t="s">
        <v>30</v>
      </c>
      <c r="I693" t="s">
        <v>18</v>
      </c>
      <c r="J693" t="s">
        <v>33</v>
      </c>
      <c r="K693" t="s">
        <v>20</v>
      </c>
      <c r="L693">
        <v>2</v>
      </c>
      <c r="M693" t="s">
        <v>49</v>
      </c>
      <c r="N693">
        <v>5</v>
      </c>
    </row>
    <row r="694" spans="1:14" x14ac:dyDescent="0.2">
      <c r="A694" s="1">
        <v>45642.688194444447</v>
      </c>
      <c r="B694" s="1" t="str">
        <f>TEXT(Coffee_Sales_Dataset[[#This Row],[Date]],"ddd")</f>
        <v>Mon</v>
      </c>
      <c r="C694">
        <f t="shared" si="10"/>
        <v>16</v>
      </c>
      <c r="D694" t="s">
        <v>22</v>
      </c>
      <c r="E694" t="s">
        <v>48</v>
      </c>
      <c r="F694" t="s">
        <v>24</v>
      </c>
      <c r="G694">
        <v>6.41</v>
      </c>
      <c r="H694" t="s">
        <v>32</v>
      </c>
      <c r="I694" t="s">
        <v>18</v>
      </c>
      <c r="J694" t="s">
        <v>33</v>
      </c>
      <c r="K694" t="s">
        <v>34</v>
      </c>
      <c r="L694">
        <v>8</v>
      </c>
      <c r="M694" t="s">
        <v>41</v>
      </c>
      <c r="N694">
        <v>2</v>
      </c>
    </row>
    <row r="695" spans="1:14" x14ac:dyDescent="0.2">
      <c r="A695" s="1">
        <v>45656.383333333331</v>
      </c>
      <c r="B695" s="1" t="str">
        <f>TEXT(Coffee_Sales_Dataset[[#This Row],[Date]],"ddd")</f>
        <v>Mon</v>
      </c>
      <c r="C695">
        <f t="shared" si="10"/>
        <v>9</v>
      </c>
      <c r="D695" t="s">
        <v>14</v>
      </c>
      <c r="E695" t="s">
        <v>48</v>
      </c>
      <c r="F695" t="s">
        <v>16</v>
      </c>
      <c r="G695">
        <v>3.02</v>
      </c>
      <c r="H695" t="s">
        <v>30</v>
      </c>
      <c r="I695" t="s">
        <v>25</v>
      </c>
      <c r="J695" t="s">
        <v>44</v>
      </c>
      <c r="K695" t="s">
        <v>42</v>
      </c>
      <c r="L695">
        <v>6</v>
      </c>
      <c r="M695" t="s">
        <v>38</v>
      </c>
      <c r="N695">
        <v>2</v>
      </c>
    </row>
    <row r="696" spans="1:14" x14ac:dyDescent="0.2">
      <c r="A696" s="1">
        <v>45646.745833333334</v>
      </c>
      <c r="B696" s="1" t="str">
        <f>TEXT(Coffee_Sales_Dataset[[#This Row],[Date]],"ddd")</f>
        <v>Fri</v>
      </c>
      <c r="C696">
        <f t="shared" si="10"/>
        <v>17</v>
      </c>
      <c r="D696" t="s">
        <v>14</v>
      </c>
      <c r="E696" t="s">
        <v>29</v>
      </c>
      <c r="F696" t="s">
        <v>37</v>
      </c>
      <c r="G696">
        <v>4.78</v>
      </c>
      <c r="H696" t="s">
        <v>30</v>
      </c>
      <c r="I696" t="s">
        <v>25</v>
      </c>
      <c r="J696" t="s">
        <v>31</v>
      </c>
      <c r="K696" t="s">
        <v>42</v>
      </c>
      <c r="L696">
        <v>4</v>
      </c>
      <c r="M696" t="s">
        <v>38</v>
      </c>
      <c r="N696">
        <v>5</v>
      </c>
    </row>
    <row r="697" spans="1:14" x14ac:dyDescent="0.2">
      <c r="A697" s="1">
        <v>45650.646527777775</v>
      </c>
      <c r="B697" s="1" t="str">
        <f>TEXT(Coffee_Sales_Dataset[[#This Row],[Date]],"ddd")</f>
        <v>Tue</v>
      </c>
      <c r="C697">
        <f t="shared" si="10"/>
        <v>15</v>
      </c>
      <c r="D697" t="s">
        <v>45</v>
      </c>
      <c r="E697" t="s">
        <v>23</v>
      </c>
      <c r="F697" t="s">
        <v>37</v>
      </c>
      <c r="G697">
        <v>4.72</v>
      </c>
      <c r="H697" t="s">
        <v>30</v>
      </c>
      <c r="I697" t="s">
        <v>18</v>
      </c>
      <c r="J697" t="s">
        <v>47</v>
      </c>
      <c r="K697" t="s">
        <v>20</v>
      </c>
      <c r="L697">
        <v>3</v>
      </c>
      <c r="M697" t="s">
        <v>27</v>
      </c>
      <c r="N697">
        <v>4</v>
      </c>
    </row>
    <row r="698" spans="1:14" x14ac:dyDescent="0.2">
      <c r="A698" s="1">
        <v>45641.607638888891</v>
      </c>
      <c r="B698" s="1" t="str">
        <f>TEXT(Coffee_Sales_Dataset[[#This Row],[Date]],"ddd")</f>
        <v>Sun</v>
      </c>
      <c r="C698">
        <f t="shared" si="10"/>
        <v>14</v>
      </c>
      <c r="D698" t="s">
        <v>14</v>
      </c>
      <c r="E698" t="s">
        <v>15</v>
      </c>
      <c r="F698" t="s">
        <v>16</v>
      </c>
      <c r="G698">
        <v>3.35</v>
      </c>
      <c r="H698" t="s">
        <v>30</v>
      </c>
      <c r="I698" t="s">
        <v>18</v>
      </c>
      <c r="J698" t="s">
        <v>44</v>
      </c>
      <c r="K698" t="s">
        <v>34</v>
      </c>
      <c r="L698">
        <v>10</v>
      </c>
      <c r="M698" t="s">
        <v>38</v>
      </c>
      <c r="N698">
        <v>2</v>
      </c>
    </row>
    <row r="699" spans="1:14" x14ac:dyDescent="0.2">
      <c r="A699" s="1">
        <v>45642.420138888891</v>
      </c>
      <c r="B699" s="1" t="str">
        <f>TEXT(Coffee_Sales_Dataset[[#This Row],[Date]],"ddd")</f>
        <v>Mon</v>
      </c>
      <c r="C699">
        <f t="shared" si="10"/>
        <v>10</v>
      </c>
      <c r="D699" t="s">
        <v>43</v>
      </c>
      <c r="E699" t="s">
        <v>29</v>
      </c>
      <c r="F699" t="s">
        <v>37</v>
      </c>
      <c r="G699">
        <v>3.79</v>
      </c>
      <c r="H699" t="s">
        <v>30</v>
      </c>
      <c r="I699" t="s">
        <v>18</v>
      </c>
      <c r="J699" t="s">
        <v>33</v>
      </c>
      <c r="K699" t="s">
        <v>34</v>
      </c>
      <c r="L699">
        <v>9</v>
      </c>
      <c r="M699" t="s">
        <v>41</v>
      </c>
      <c r="N699">
        <v>2</v>
      </c>
    </row>
    <row r="700" spans="1:14" x14ac:dyDescent="0.2">
      <c r="A700" s="1">
        <v>45650.399305555555</v>
      </c>
      <c r="B700" s="1" t="str">
        <f>TEXT(Coffee_Sales_Dataset[[#This Row],[Date]],"ddd")</f>
        <v>Tue</v>
      </c>
      <c r="C700">
        <f t="shared" si="10"/>
        <v>9</v>
      </c>
      <c r="D700" t="s">
        <v>28</v>
      </c>
      <c r="E700" t="s">
        <v>29</v>
      </c>
      <c r="F700" t="s">
        <v>16</v>
      </c>
      <c r="G700">
        <v>3.59</v>
      </c>
      <c r="H700" t="s">
        <v>32</v>
      </c>
      <c r="I700" t="s">
        <v>18</v>
      </c>
      <c r="J700" t="s">
        <v>31</v>
      </c>
      <c r="K700" t="s">
        <v>34</v>
      </c>
      <c r="L700">
        <v>2</v>
      </c>
      <c r="M700" t="s">
        <v>39</v>
      </c>
      <c r="N700">
        <v>1</v>
      </c>
    </row>
    <row r="701" spans="1:14" x14ac:dyDescent="0.2">
      <c r="A701" s="1">
        <v>45642.525694444441</v>
      </c>
      <c r="B701" s="1" t="str">
        <f>TEXT(Coffee_Sales_Dataset[[#This Row],[Date]],"ddd")</f>
        <v>Mon</v>
      </c>
      <c r="C701">
        <f t="shared" si="10"/>
        <v>12</v>
      </c>
      <c r="D701" t="s">
        <v>43</v>
      </c>
      <c r="E701" t="s">
        <v>15</v>
      </c>
      <c r="F701" t="s">
        <v>24</v>
      </c>
      <c r="G701">
        <v>6.52</v>
      </c>
      <c r="H701" t="s">
        <v>32</v>
      </c>
      <c r="I701" t="s">
        <v>18</v>
      </c>
      <c r="J701" t="s">
        <v>19</v>
      </c>
      <c r="K701" t="s">
        <v>34</v>
      </c>
      <c r="L701">
        <v>5</v>
      </c>
      <c r="M701" t="s">
        <v>38</v>
      </c>
      <c r="N701">
        <v>4</v>
      </c>
    </row>
    <row r="702" spans="1:14" x14ac:dyDescent="0.2">
      <c r="A702" s="1">
        <v>45648.462500000001</v>
      </c>
      <c r="B702" s="1" t="str">
        <f>TEXT(Coffee_Sales_Dataset[[#This Row],[Date]],"ddd")</f>
        <v>Sun</v>
      </c>
      <c r="C702">
        <f t="shared" si="10"/>
        <v>11</v>
      </c>
      <c r="D702" t="s">
        <v>22</v>
      </c>
      <c r="E702" t="s">
        <v>48</v>
      </c>
      <c r="F702" t="s">
        <v>37</v>
      </c>
      <c r="G702">
        <v>5.53</v>
      </c>
      <c r="H702" t="s">
        <v>30</v>
      </c>
      <c r="I702" t="s">
        <v>25</v>
      </c>
      <c r="J702" t="s">
        <v>19</v>
      </c>
      <c r="K702" t="s">
        <v>20</v>
      </c>
      <c r="L702">
        <v>4</v>
      </c>
      <c r="M702" t="s">
        <v>35</v>
      </c>
      <c r="N702">
        <v>5</v>
      </c>
    </row>
    <row r="703" spans="1:14" x14ac:dyDescent="0.2">
      <c r="A703" s="1">
        <v>45643.395833333336</v>
      </c>
      <c r="B703" s="1" t="str">
        <f>TEXT(Coffee_Sales_Dataset[[#This Row],[Date]],"ddd")</f>
        <v>Tue</v>
      </c>
      <c r="C703">
        <f t="shared" si="10"/>
        <v>9</v>
      </c>
      <c r="D703" t="s">
        <v>43</v>
      </c>
      <c r="E703" t="s">
        <v>15</v>
      </c>
      <c r="F703" t="s">
        <v>37</v>
      </c>
      <c r="G703">
        <v>3.66</v>
      </c>
      <c r="H703" t="s">
        <v>30</v>
      </c>
      <c r="I703" t="s">
        <v>18</v>
      </c>
      <c r="J703" t="s">
        <v>47</v>
      </c>
      <c r="K703" t="s">
        <v>34</v>
      </c>
      <c r="L703">
        <v>5</v>
      </c>
      <c r="M703" t="s">
        <v>35</v>
      </c>
      <c r="N703">
        <v>3</v>
      </c>
    </row>
    <row r="704" spans="1:14" x14ac:dyDescent="0.2">
      <c r="A704" s="1">
        <v>45647.584722222222</v>
      </c>
      <c r="B704" s="1" t="str">
        <f>TEXT(Coffee_Sales_Dataset[[#This Row],[Date]],"ddd")</f>
        <v>Sat</v>
      </c>
      <c r="C704">
        <f t="shared" si="10"/>
        <v>14</v>
      </c>
      <c r="D704" t="s">
        <v>45</v>
      </c>
      <c r="E704" t="s">
        <v>23</v>
      </c>
      <c r="F704" t="s">
        <v>24</v>
      </c>
      <c r="G704">
        <v>3.11</v>
      </c>
      <c r="H704" t="s">
        <v>30</v>
      </c>
      <c r="I704" t="s">
        <v>18</v>
      </c>
      <c r="J704" t="s">
        <v>44</v>
      </c>
      <c r="K704" t="s">
        <v>34</v>
      </c>
      <c r="L704">
        <v>5</v>
      </c>
      <c r="M704" t="s">
        <v>21</v>
      </c>
      <c r="N704">
        <v>2</v>
      </c>
    </row>
    <row r="705" spans="1:14" x14ac:dyDescent="0.2">
      <c r="A705" s="1">
        <v>45648.705555555556</v>
      </c>
      <c r="B705" s="1" t="str">
        <f>TEXT(Coffee_Sales_Dataset[[#This Row],[Date]],"ddd")</f>
        <v>Sun</v>
      </c>
      <c r="C705">
        <f t="shared" si="10"/>
        <v>16</v>
      </c>
      <c r="D705" t="s">
        <v>14</v>
      </c>
      <c r="E705" t="s">
        <v>46</v>
      </c>
      <c r="F705" t="s">
        <v>37</v>
      </c>
      <c r="G705">
        <v>3.63</v>
      </c>
      <c r="H705" t="s">
        <v>30</v>
      </c>
      <c r="I705" t="s">
        <v>18</v>
      </c>
      <c r="J705" t="s">
        <v>44</v>
      </c>
      <c r="K705" t="s">
        <v>42</v>
      </c>
      <c r="L705">
        <v>8</v>
      </c>
      <c r="M705" t="s">
        <v>39</v>
      </c>
      <c r="N705">
        <v>1</v>
      </c>
    </row>
    <row r="706" spans="1:14" x14ac:dyDescent="0.2">
      <c r="A706" s="1">
        <v>45647.670138888891</v>
      </c>
      <c r="B706" s="1" t="str">
        <f>TEXT(Coffee_Sales_Dataset[[#This Row],[Date]],"ddd")</f>
        <v>Sat</v>
      </c>
      <c r="C706">
        <f t="shared" ref="C706:C769" si="11">HOUR(A706)</f>
        <v>16</v>
      </c>
      <c r="D706" t="s">
        <v>22</v>
      </c>
      <c r="E706" t="s">
        <v>23</v>
      </c>
      <c r="F706" t="s">
        <v>37</v>
      </c>
      <c r="G706">
        <v>3.16</v>
      </c>
      <c r="H706" t="s">
        <v>17</v>
      </c>
      <c r="I706" t="s">
        <v>18</v>
      </c>
      <c r="J706" t="s">
        <v>26</v>
      </c>
      <c r="K706" t="s">
        <v>34</v>
      </c>
      <c r="L706">
        <v>7</v>
      </c>
      <c r="M706" t="s">
        <v>49</v>
      </c>
      <c r="N706">
        <v>5</v>
      </c>
    </row>
    <row r="707" spans="1:14" x14ac:dyDescent="0.2">
      <c r="A707" s="1">
        <v>45650.537499999999</v>
      </c>
      <c r="B707" s="1" t="str">
        <f>TEXT(Coffee_Sales_Dataset[[#This Row],[Date]],"ddd")</f>
        <v>Tue</v>
      </c>
      <c r="C707">
        <f t="shared" si="11"/>
        <v>12</v>
      </c>
      <c r="D707" t="s">
        <v>14</v>
      </c>
      <c r="E707" t="s">
        <v>40</v>
      </c>
      <c r="F707" t="s">
        <v>24</v>
      </c>
      <c r="G707">
        <v>4.54</v>
      </c>
      <c r="H707" t="s">
        <v>30</v>
      </c>
      <c r="I707" t="s">
        <v>25</v>
      </c>
      <c r="J707" t="s">
        <v>44</v>
      </c>
      <c r="K707" t="s">
        <v>34</v>
      </c>
      <c r="L707">
        <v>3</v>
      </c>
      <c r="M707" t="s">
        <v>21</v>
      </c>
      <c r="N707">
        <v>4</v>
      </c>
    </row>
    <row r="708" spans="1:14" x14ac:dyDescent="0.2">
      <c r="A708" s="1">
        <v>45656.689583333333</v>
      </c>
      <c r="B708" s="1" t="str">
        <f>TEXT(Coffee_Sales_Dataset[[#This Row],[Date]],"ddd")</f>
        <v>Mon</v>
      </c>
      <c r="C708">
        <f t="shared" si="11"/>
        <v>16</v>
      </c>
      <c r="D708" t="s">
        <v>43</v>
      </c>
      <c r="E708" t="s">
        <v>46</v>
      </c>
      <c r="F708" t="s">
        <v>16</v>
      </c>
      <c r="G708">
        <v>4.01</v>
      </c>
      <c r="H708" t="s">
        <v>17</v>
      </c>
      <c r="I708" t="s">
        <v>18</v>
      </c>
      <c r="J708" t="s">
        <v>26</v>
      </c>
      <c r="K708" t="s">
        <v>20</v>
      </c>
      <c r="L708">
        <v>10</v>
      </c>
      <c r="M708" t="s">
        <v>38</v>
      </c>
      <c r="N708">
        <v>3</v>
      </c>
    </row>
    <row r="709" spans="1:14" x14ac:dyDescent="0.2">
      <c r="A709" s="1">
        <v>45655.581944444442</v>
      </c>
      <c r="B709" s="1" t="str">
        <f>TEXT(Coffee_Sales_Dataset[[#This Row],[Date]],"ddd")</f>
        <v>Sun</v>
      </c>
      <c r="C709">
        <f t="shared" si="11"/>
        <v>13</v>
      </c>
      <c r="D709" t="s">
        <v>22</v>
      </c>
      <c r="E709" t="s">
        <v>40</v>
      </c>
      <c r="F709" t="s">
        <v>16</v>
      </c>
      <c r="G709">
        <v>4.3899999999999997</v>
      </c>
      <c r="H709" t="s">
        <v>17</v>
      </c>
      <c r="I709" t="s">
        <v>25</v>
      </c>
      <c r="J709" t="s">
        <v>26</v>
      </c>
      <c r="K709" t="s">
        <v>20</v>
      </c>
      <c r="L709">
        <v>8</v>
      </c>
      <c r="M709" t="s">
        <v>49</v>
      </c>
      <c r="N709">
        <v>3</v>
      </c>
    </row>
    <row r="710" spans="1:14" x14ac:dyDescent="0.2">
      <c r="A710" s="1">
        <v>45650.492361111108</v>
      </c>
      <c r="B710" s="1" t="str">
        <f>TEXT(Coffee_Sales_Dataset[[#This Row],[Date]],"ddd")</f>
        <v>Tue</v>
      </c>
      <c r="C710">
        <f t="shared" si="11"/>
        <v>11</v>
      </c>
      <c r="D710" t="s">
        <v>43</v>
      </c>
      <c r="E710" t="s">
        <v>23</v>
      </c>
      <c r="F710" t="s">
        <v>16</v>
      </c>
      <c r="G710">
        <v>6.21</v>
      </c>
      <c r="H710" t="s">
        <v>30</v>
      </c>
      <c r="I710" t="s">
        <v>18</v>
      </c>
      <c r="J710" t="s">
        <v>19</v>
      </c>
      <c r="K710" t="s">
        <v>20</v>
      </c>
      <c r="L710">
        <v>7</v>
      </c>
      <c r="M710" t="s">
        <v>21</v>
      </c>
      <c r="N710">
        <v>5</v>
      </c>
    </row>
    <row r="711" spans="1:14" x14ac:dyDescent="0.2">
      <c r="A711" s="1">
        <v>45649.493750000001</v>
      </c>
      <c r="B711" s="1" t="str">
        <f>TEXT(Coffee_Sales_Dataset[[#This Row],[Date]],"ddd")</f>
        <v>Mon</v>
      </c>
      <c r="C711">
        <f t="shared" si="11"/>
        <v>11</v>
      </c>
      <c r="D711" t="s">
        <v>14</v>
      </c>
      <c r="E711" t="s">
        <v>40</v>
      </c>
      <c r="F711" t="s">
        <v>37</v>
      </c>
      <c r="G711">
        <v>3.69</v>
      </c>
      <c r="H711" t="s">
        <v>30</v>
      </c>
      <c r="I711" t="s">
        <v>18</v>
      </c>
      <c r="J711" t="s">
        <v>47</v>
      </c>
      <c r="K711" t="s">
        <v>42</v>
      </c>
      <c r="L711">
        <v>5</v>
      </c>
      <c r="M711" t="s">
        <v>39</v>
      </c>
      <c r="N711">
        <v>3</v>
      </c>
    </row>
    <row r="712" spans="1:14" x14ac:dyDescent="0.2">
      <c r="A712" s="1">
        <v>45643.640972222223</v>
      </c>
      <c r="B712" s="1" t="str">
        <f>TEXT(Coffee_Sales_Dataset[[#This Row],[Date]],"ddd")</f>
        <v>Tue</v>
      </c>
      <c r="C712">
        <f t="shared" si="11"/>
        <v>15</v>
      </c>
      <c r="D712" t="s">
        <v>22</v>
      </c>
      <c r="E712" t="s">
        <v>48</v>
      </c>
      <c r="F712" t="s">
        <v>24</v>
      </c>
      <c r="G712">
        <v>5.87</v>
      </c>
      <c r="H712" t="s">
        <v>30</v>
      </c>
      <c r="I712" t="s">
        <v>18</v>
      </c>
      <c r="J712" t="s">
        <v>33</v>
      </c>
      <c r="K712" t="s">
        <v>34</v>
      </c>
      <c r="L712">
        <v>4</v>
      </c>
      <c r="M712" t="s">
        <v>49</v>
      </c>
      <c r="N712">
        <v>5</v>
      </c>
    </row>
    <row r="713" spans="1:14" x14ac:dyDescent="0.2">
      <c r="A713" s="1">
        <v>45642.39166666667</v>
      </c>
      <c r="B713" s="1" t="str">
        <f>TEXT(Coffee_Sales_Dataset[[#This Row],[Date]],"ddd")</f>
        <v>Mon</v>
      </c>
      <c r="C713">
        <f t="shared" si="11"/>
        <v>9</v>
      </c>
      <c r="D713" t="s">
        <v>43</v>
      </c>
      <c r="E713" t="s">
        <v>48</v>
      </c>
      <c r="F713" t="s">
        <v>16</v>
      </c>
      <c r="G713">
        <v>3.27</v>
      </c>
      <c r="H713" t="s">
        <v>17</v>
      </c>
      <c r="I713" t="s">
        <v>18</v>
      </c>
      <c r="J713" t="s">
        <v>44</v>
      </c>
      <c r="K713" t="s">
        <v>20</v>
      </c>
      <c r="L713">
        <v>6</v>
      </c>
      <c r="M713" t="s">
        <v>39</v>
      </c>
      <c r="N713">
        <v>5</v>
      </c>
    </row>
    <row r="714" spans="1:14" x14ac:dyDescent="0.2">
      <c r="A714" s="1">
        <v>45647.502083333333</v>
      </c>
      <c r="B714" s="1" t="str">
        <f>TEXT(Coffee_Sales_Dataset[[#This Row],[Date]],"ddd")</f>
        <v>Sat</v>
      </c>
      <c r="C714">
        <f t="shared" si="11"/>
        <v>12</v>
      </c>
      <c r="D714" t="s">
        <v>14</v>
      </c>
      <c r="E714" t="s">
        <v>46</v>
      </c>
      <c r="F714" t="s">
        <v>24</v>
      </c>
      <c r="G714">
        <v>5.38</v>
      </c>
      <c r="H714" t="s">
        <v>17</v>
      </c>
      <c r="I714" t="s">
        <v>18</v>
      </c>
      <c r="J714" t="s">
        <v>44</v>
      </c>
      <c r="K714" t="s">
        <v>34</v>
      </c>
      <c r="L714">
        <v>3</v>
      </c>
      <c r="M714" t="s">
        <v>38</v>
      </c>
      <c r="N714">
        <v>2</v>
      </c>
    </row>
    <row r="715" spans="1:14" x14ac:dyDescent="0.2">
      <c r="A715" s="1">
        <v>45642.334722222222</v>
      </c>
      <c r="B715" s="1" t="str">
        <f>TEXT(Coffee_Sales_Dataset[[#This Row],[Date]],"ddd")</f>
        <v>Mon</v>
      </c>
      <c r="C715">
        <f t="shared" si="11"/>
        <v>8</v>
      </c>
      <c r="D715" t="s">
        <v>28</v>
      </c>
      <c r="E715" t="s">
        <v>36</v>
      </c>
      <c r="F715" t="s">
        <v>16</v>
      </c>
      <c r="G715">
        <v>5.19</v>
      </c>
      <c r="H715" t="s">
        <v>17</v>
      </c>
      <c r="I715" t="s">
        <v>25</v>
      </c>
      <c r="J715" t="s">
        <v>31</v>
      </c>
      <c r="K715" t="s">
        <v>20</v>
      </c>
      <c r="L715">
        <v>8</v>
      </c>
      <c r="M715" t="s">
        <v>38</v>
      </c>
      <c r="N715">
        <v>1</v>
      </c>
    </row>
    <row r="716" spans="1:14" x14ac:dyDescent="0.2">
      <c r="A716" s="1">
        <v>45655.710416666669</v>
      </c>
      <c r="B716" s="1" t="str">
        <f>TEXT(Coffee_Sales_Dataset[[#This Row],[Date]],"ddd")</f>
        <v>Sun</v>
      </c>
      <c r="C716">
        <f t="shared" si="11"/>
        <v>17</v>
      </c>
      <c r="D716" t="s">
        <v>28</v>
      </c>
      <c r="E716" t="s">
        <v>15</v>
      </c>
      <c r="F716" t="s">
        <v>24</v>
      </c>
      <c r="G716">
        <v>6.91</v>
      </c>
      <c r="H716" t="s">
        <v>30</v>
      </c>
      <c r="I716" t="s">
        <v>18</v>
      </c>
      <c r="J716" t="s">
        <v>26</v>
      </c>
      <c r="K716" t="s">
        <v>34</v>
      </c>
      <c r="L716">
        <v>5</v>
      </c>
      <c r="M716" t="s">
        <v>38</v>
      </c>
      <c r="N716">
        <v>2</v>
      </c>
    </row>
    <row r="717" spans="1:14" x14ac:dyDescent="0.2">
      <c r="A717" s="1">
        <v>45650.741666666669</v>
      </c>
      <c r="B717" s="1" t="str">
        <f>TEXT(Coffee_Sales_Dataset[[#This Row],[Date]],"ddd")</f>
        <v>Tue</v>
      </c>
      <c r="C717">
        <f t="shared" si="11"/>
        <v>17</v>
      </c>
      <c r="D717" t="s">
        <v>45</v>
      </c>
      <c r="E717" t="s">
        <v>40</v>
      </c>
      <c r="F717" t="s">
        <v>24</v>
      </c>
      <c r="G717">
        <v>6.36</v>
      </c>
      <c r="H717" t="s">
        <v>32</v>
      </c>
      <c r="I717" t="s">
        <v>25</v>
      </c>
      <c r="J717" t="s">
        <v>33</v>
      </c>
      <c r="K717" t="s">
        <v>20</v>
      </c>
      <c r="L717">
        <v>7</v>
      </c>
      <c r="M717" t="s">
        <v>35</v>
      </c>
      <c r="N717">
        <v>2</v>
      </c>
    </row>
    <row r="718" spans="1:14" x14ac:dyDescent="0.2">
      <c r="A718" s="1">
        <v>45643.592361111114</v>
      </c>
      <c r="B718" s="1" t="str">
        <f>TEXT(Coffee_Sales_Dataset[[#This Row],[Date]],"ddd")</f>
        <v>Tue</v>
      </c>
      <c r="C718">
        <f t="shared" si="11"/>
        <v>14</v>
      </c>
      <c r="D718" t="s">
        <v>43</v>
      </c>
      <c r="E718" t="s">
        <v>40</v>
      </c>
      <c r="F718" t="s">
        <v>16</v>
      </c>
      <c r="G718">
        <v>6.82</v>
      </c>
      <c r="H718" t="s">
        <v>32</v>
      </c>
      <c r="I718" t="s">
        <v>18</v>
      </c>
      <c r="J718" t="s">
        <v>44</v>
      </c>
      <c r="K718" t="s">
        <v>42</v>
      </c>
      <c r="L718">
        <v>3</v>
      </c>
      <c r="M718" t="s">
        <v>38</v>
      </c>
      <c r="N718">
        <v>4</v>
      </c>
    </row>
    <row r="719" spans="1:14" x14ac:dyDescent="0.2">
      <c r="A719" s="1">
        <v>45644.652083333334</v>
      </c>
      <c r="B719" s="1" t="str">
        <f>TEXT(Coffee_Sales_Dataset[[#This Row],[Date]],"ddd")</f>
        <v>Wed</v>
      </c>
      <c r="C719">
        <f t="shared" si="11"/>
        <v>15</v>
      </c>
      <c r="D719" t="s">
        <v>22</v>
      </c>
      <c r="E719" t="s">
        <v>29</v>
      </c>
      <c r="F719" t="s">
        <v>16</v>
      </c>
      <c r="G719">
        <v>4.12</v>
      </c>
      <c r="H719" t="s">
        <v>32</v>
      </c>
      <c r="I719" t="s">
        <v>25</v>
      </c>
      <c r="J719" t="s">
        <v>47</v>
      </c>
      <c r="K719" t="s">
        <v>34</v>
      </c>
      <c r="L719">
        <v>8</v>
      </c>
      <c r="M719" t="s">
        <v>39</v>
      </c>
      <c r="N719">
        <v>5</v>
      </c>
    </row>
    <row r="720" spans="1:14" x14ac:dyDescent="0.2">
      <c r="A720" s="1">
        <v>45654.634027777778</v>
      </c>
      <c r="B720" s="1" t="str">
        <f>TEXT(Coffee_Sales_Dataset[[#This Row],[Date]],"ddd")</f>
        <v>Sat</v>
      </c>
      <c r="C720">
        <f t="shared" si="11"/>
        <v>15</v>
      </c>
      <c r="D720" t="s">
        <v>22</v>
      </c>
      <c r="E720" t="s">
        <v>15</v>
      </c>
      <c r="F720" t="s">
        <v>16</v>
      </c>
      <c r="G720">
        <v>4.63</v>
      </c>
      <c r="H720" t="s">
        <v>17</v>
      </c>
      <c r="I720" t="s">
        <v>18</v>
      </c>
      <c r="J720" t="s">
        <v>19</v>
      </c>
      <c r="K720" t="s">
        <v>20</v>
      </c>
      <c r="L720">
        <v>8</v>
      </c>
      <c r="M720" t="s">
        <v>35</v>
      </c>
      <c r="N720">
        <v>5</v>
      </c>
    </row>
    <row r="721" spans="1:14" x14ac:dyDescent="0.2">
      <c r="A721" s="1">
        <v>45653.356944444444</v>
      </c>
      <c r="B721" s="1" t="str">
        <f>TEXT(Coffee_Sales_Dataset[[#This Row],[Date]],"ddd")</f>
        <v>Fri</v>
      </c>
      <c r="C721">
        <f t="shared" si="11"/>
        <v>8</v>
      </c>
      <c r="D721" t="s">
        <v>45</v>
      </c>
      <c r="E721" t="s">
        <v>29</v>
      </c>
      <c r="F721" t="s">
        <v>37</v>
      </c>
      <c r="G721">
        <v>4.97</v>
      </c>
      <c r="H721" t="s">
        <v>30</v>
      </c>
      <c r="I721" t="s">
        <v>18</v>
      </c>
      <c r="J721" t="s">
        <v>26</v>
      </c>
      <c r="K721" t="s">
        <v>42</v>
      </c>
      <c r="L721">
        <v>9</v>
      </c>
      <c r="M721" t="s">
        <v>39</v>
      </c>
      <c r="N721">
        <v>5</v>
      </c>
    </row>
    <row r="722" spans="1:14" x14ac:dyDescent="0.2">
      <c r="A722" s="1">
        <v>45647.651388888888</v>
      </c>
      <c r="B722" s="1" t="str">
        <f>TEXT(Coffee_Sales_Dataset[[#This Row],[Date]],"ddd")</f>
        <v>Sat</v>
      </c>
      <c r="C722">
        <f t="shared" si="11"/>
        <v>15</v>
      </c>
      <c r="D722" t="s">
        <v>22</v>
      </c>
      <c r="E722" t="s">
        <v>36</v>
      </c>
      <c r="F722" t="s">
        <v>16</v>
      </c>
      <c r="G722">
        <v>5.81</v>
      </c>
      <c r="H722" t="s">
        <v>30</v>
      </c>
      <c r="I722" t="s">
        <v>18</v>
      </c>
      <c r="J722" t="s">
        <v>19</v>
      </c>
      <c r="K722" t="s">
        <v>34</v>
      </c>
      <c r="L722">
        <v>5</v>
      </c>
      <c r="M722" t="s">
        <v>38</v>
      </c>
      <c r="N722">
        <v>3</v>
      </c>
    </row>
    <row r="723" spans="1:14" x14ac:dyDescent="0.2">
      <c r="A723" s="1">
        <v>45646.510416666664</v>
      </c>
      <c r="B723" s="1" t="str">
        <f>TEXT(Coffee_Sales_Dataset[[#This Row],[Date]],"ddd")</f>
        <v>Fri</v>
      </c>
      <c r="C723">
        <f t="shared" si="11"/>
        <v>12</v>
      </c>
      <c r="D723" t="s">
        <v>45</v>
      </c>
      <c r="E723" t="s">
        <v>29</v>
      </c>
      <c r="F723" t="s">
        <v>24</v>
      </c>
      <c r="G723">
        <v>5.4</v>
      </c>
      <c r="H723" t="s">
        <v>17</v>
      </c>
      <c r="I723" t="s">
        <v>25</v>
      </c>
      <c r="J723" t="s">
        <v>47</v>
      </c>
      <c r="K723" t="s">
        <v>20</v>
      </c>
      <c r="L723">
        <v>5</v>
      </c>
      <c r="M723" t="s">
        <v>21</v>
      </c>
      <c r="N723">
        <v>1</v>
      </c>
    </row>
    <row r="724" spans="1:14" x14ac:dyDescent="0.2">
      <c r="A724" s="1">
        <v>45648.35</v>
      </c>
      <c r="B724" s="1" t="str">
        <f>TEXT(Coffee_Sales_Dataset[[#This Row],[Date]],"ddd")</f>
        <v>Sun</v>
      </c>
      <c r="C724">
        <f t="shared" si="11"/>
        <v>8</v>
      </c>
      <c r="D724" t="s">
        <v>43</v>
      </c>
      <c r="E724" t="s">
        <v>36</v>
      </c>
      <c r="F724" t="s">
        <v>24</v>
      </c>
      <c r="G724">
        <v>4.5199999999999996</v>
      </c>
      <c r="H724" t="s">
        <v>17</v>
      </c>
      <c r="I724" t="s">
        <v>18</v>
      </c>
      <c r="J724" t="s">
        <v>47</v>
      </c>
      <c r="K724" t="s">
        <v>34</v>
      </c>
      <c r="L724">
        <v>8</v>
      </c>
      <c r="M724" t="s">
        <v>41</v>
      </c>
      <c r="N724">
        <v>4</v>
      </c>
    </row>
    <row r="725" spans="1:14" x14ac:dyDescent="0.2">
      <c r="A725" s="1">
        <v>45645.470138888886</v>
      </c>
      <c r="B725" s="1" t="str">
        <f>TEXT(Coffee_Sales_Dataset[[#This Row],[Date]],"ddd")</f>
        <v>Thu</v>
      </c>
      <c r="C725">
        <f t="shared" si="11"/>
        <v>11</v>
      </c>
      <c r="D725" t="s">
        <v>45</v>
      </c>
      <c r="E725" t="s">
        <v>36</v>
      </c>
      <c r="F725" t="s">
        <v>24</v>
      </c>
      <c r="G725">
        <v>3.63</v>
      </c>
      <c r="H725" t="s">
        <v>32</v>
      </c>
      <c r="I725" t="s">
        <v>25</v>
      </c>
      <c r="J725" t="s">
        <v>31</v>
      </c>
      <c r="K725" t="s">
        <v>34</v>
      </c>
      <c r="L725">
        <v>7</v>
      </c>
      <c r="M725" t="s">
        <v>41</v>
      </c>
      <c r="N725">
        <v>2</v>
      </c>
    </row>
    <row r="726" spans="1:14" x14ac:dyDescent="0.2">
      <c r="A726" s="1">
        <v>45642.420138888891</v>
      </c>
      <c r="B726" s="1" t="str">
        <f>TEXT(Coffee_Sales_Dataset[[#This Row],[Date]],"ddd")</f>
        <v>Mon</v>
      </c>
      <c r="C726">
        <f t="shared" si="11"/>
        <v>10</v>
      </c>
      <c r="D726" t="s">
        <v>43</v>
      </c>
      <c r="E726" t="s">
        <v>46</v>
      </c>
      <c r="F726" t="s">
        <v>37</v>
      </c>
      <c r="G726">
        <v>3.2</v>
      </c>
      <c r="H726" t="s">
        <v>32</v>
      </c>
      <c r="I726" t="s">
        <v>18</v>
      </c>
      <c r="J726" t="s">
        <v>44</v>
      </c>
      <c r="K726" t="s">
        <v>42</v>
      </c>
      <c r="L726">
        <v>6</v>
      </c>
      <c r="M726" t="s">
        <v>38</v>
      </c>
      <c r="N726">
        <v>4</v>
      </c>
    </row>
    <row r="727" spans="1:14" x14ac:dyDescent="0.2">
      <c r="A727" s="1">
        <v>45645.426388888889</v>
      </c>
      <c r="B727" s="1" t="str">
        <f>TEXT(Coffee_Sales_Dataset[[#This Row],[Date]],"ddd")</f>
        <v>Thu</v>
      </c>
      <c r="C727">
        <f t="shared" si="11"/>
        <v>10</v>
      </c>
      <c r="D727" t="s">
        <v>14</v>
      </c>
      <c r="E727" t="s">
        <v>36</v>
      </c>
      <c r="F727" t="s">
        <v>16</v>
      </c>
      <c r="G727">
        <v>5.08</v>
      </c>
      <c r="H727" t="s">
        <v>32</v>
      </c>
      <c r="I727" t="s">
        <v>25</v>
      </c>
      <c r="J727" t="s">
        <v>33</v>
      </c>
      <c r="K727" t="s">
        <v>42</v>
      </c>
      <c r="L727">
        <v>4</v>
      </c>
      <c r="M727" t="s">
        <v>49</v>
      </c>
      <c r="N727">
        <v>5</v>
      </c>
    </row>
    <row r="728" spans="1:14" x14ac:dyDescent="0.2">
      <c r="A728" s="1">
        <v>45648.622916666667</v>
      </c>
      <c r="B728" s="1" t="str">
        <f>TEXT(Coffee_Sales_Dataset[[#This Row],[Date]],"ddd")</f>
        <v>Sun</v>
      </c>
      <c r="C728">
        <f t="shared" si="11"/>
        <v>14</v>
      </c>
      <c r="D728" t="s">
        <v>22</v>
      </c>
      <c r="E728" t="s">
        <v>29</v>
      </c>
      <c r="F728" t="s">
        <v>16</v>
      </c>
      <c r="G728">
        <v>6.23</v>
      </c>
      <c r="H728" t="s">
        <v>32</v>
      </c>
      <c r="I728" t="s">
        <v>25</v>
      </c>
      <c r="J728" t="s">
        <v>31</v>
      </c>
      <c r="K728" t="s">
        <v>42</v>
      </c>
      <c r="L728">
        <v>6</v>
      </c>
      <c r="M728" t="s">
        <v>35</v>
      </c>
      <c r="N728">
        <v>2</v>
      </c>
    </row>
    <row r="729" spans="1:14" x14ac:dyDescent="0.2">
      <c r="A729" s="1">
        <v>45649.649305555555</v>
      </c>
      <c r="B729" s="1" t="str">
        <f>TEXT(Coffee_Sales_Dataset[[#This Row],[Date]],"ddd")</f>
        <v>Mon</v>
      </c>
      <c r="C729">
        <f t="shared" si="11"/>
        <v>15</v>
      </c>
      <c r="D729" t="s">
        <v>45</v>
      </c>
      <c r="E729" t="s">
        <v>46</v>
      </c>
      <c r="F729" t="s">
        <v>16</v>
      </c>
      <c r="G729">
        <v>3.61</v>
      </c>
      <c r="H729" t="s">
        <v>32</v>
      </c>
      <c r="I729" t="s">
        <v>25</v>
      </c>
      <c r="J729" t="s">
        <v>31</v>
      </c>
      <c r="K729" t="s">
        <v>34</v>
      </c>
      <c r="L729">
        <v>4</v>
      </c>
      <c r="M729" t="s">
        <v>35</v>
      </c>
      <c r="N729">
        <v>3</v>
      </c>
    </row>
    <row r="730" spans="1:14" x14ac:dyDescent="0.2">
      <c r="A730" s="1">
        <v>45649.355555555558</v>
      </c>
      <c r="B730" s="1" t="str">
        <f>TEXT(Coffee_Sales_Dataset[[#This Row],[Date]],"ddd")</f>
        <v>Mon</v>
      </c>
      <c r="C730">
        <f t="shared" si="11"/>
        <v>8</v>
      </c>
      <c r="D730" t="s">
        <v>43</v>
      </c>
      <c r="E730" t="s">
        <v>15</v>
      </c>
      <c r="F730" t="s">
        <v>24</v>
      </c>
      <c r="G730">
        <v>3.54</v>
      </c>
      <c r="H730" t="s">
        <v>32</v>
      </c>
      <c r="I730" t="s">
        <v>18</v>
      </c>
      <c r="J730" t="s">
        <v>19</v>
      </c>
      <c r="K730" t="s">
        <v>42</v>
      </c>
      <c r="L730">
        <v>5</v>
      </c>
      <c r="M730" t="s">
        <v>35</v>
      </c>
      <c r="N730">
        <v>5</v>
      </c>
    </row>
    <row r="731" spans="1:14" x14ac:dyDescent="0.2">
      <c r="A731" s="1">
        <v>45654.743055555555</v>
      </c>
      <c r="B731" s="1" t="str">
        <f>TEXT(Coffee_Sales_Dataset[[#This Row],[Date]],"ddd")</f>
        <v>Sat</v>
      </c>
      <c r="C731">
        <f t="shared" si="11"/>
        <v>17</v>
      </c>
      <c r="D731" t="s">
        <v>45</v>
      </c>
      <c r="E731" t="s">
        <v>48</v>
      </c>
      <c r="F731" t="s">
        <v>16</v>
      </c>
      <c r="G731">
        <v>4.82</v>
      </c>
      <c r="H731" t="s">
        <v>30</v>
      </c>
      <c r="I731" t="s">
        <v>25</v>
      </c>
      <c r="J731" t="s">
        <v>47</v>
      </c>
      <c r="K731" t="s">
        <v>42</v>
      </c>
      <c r="L731">
        <v>4</v>
      </c>
      <c r="M731" t="s">
        <v>21</v>
      </c>
      <c r="N731">
        <v>5</v>
      </c>
    </row>
    <row r="732" spans="1:14" x14ac:dyDescent="0.2">
      <c r="A732" s="1">
        <v>45653.39166666667</v>
      </c>
      <c r="B732" s="1" t="str">
        <f>TEXT(Coffee_Sales_Dataset[[#This Row],[Date]],"ddd")</f>
        <v>Fri</v>
      </c>
      <c r="C732">
        <f t="shared" si="11"/>
        <v>9</v>
      </c>
      <c r="D732" t="s">
        <v>22</v>
      </c>
      <c r="E732" t="s">
        <v>15</v>
      </c>
      <c r="F732" t="s">
        <v>24</v>
      </c>
      <c r="G732">
        <v>4.84</v>
      </c>
      <c r="H732" t="s">
        <v>17</v>
      </c>
      <c r="I732" t="s">
        <v>18</v>
      </c>
      <c r="J732" t="s">
        <v>33</v>
      </c>
      <c r="K732" t="s">
        <v>20</v>
      </c>
      <c r="L732">
        <v>8</v>
      </c>
      <c r="M732" t="s">
        <v>39</v>
      </c>
      <c r="N732">
        <v>4</v>
      </c>
    </row>
    <row r="733" spans="1:14" x14ac:dyDescent="0.2">
      <c r="A733" s="1">
        <v>45656.681944444441</v>
      </c>
      <c r="B733" s="1" t="str">
        <f>TEXT(Coffee_Sales_Dataset[[#This Row],[Date]],"ddd")</f>
        <v>Mon</v>
      </c>
      <c r="C733">
        <f t="shared" si="11"/>
        <v>16</v>
      </c>
      <c r="D733" t="s">
        <v>43</v>
      </c>
      <c r="E733" t="s">
        <v>40</v>
      </c>
      <c r="F733" t="s">
        <v>37</v>
      </c>
      <c r="G733">
        <v>6.35</v>
      </c>
      <c r="H733" t="s">
        <v>17</v>
      </c>
      <c r="I733" t="s">
        <v>18</v>
      </c>
      <c r="J733" t="s">
        <v>33</v>
      </c>
      <c r="K733" t="s">
        <v>34</v>
      </c>
      <c r="L733">
        <v>4</v>
      </c>
      <c r="M733" t="s">
        <v>39</v>
      </c>
      <c r="N733">
        <v>4</v>
      </c>
    </row>
    <row r="734" spans="1:14" x14ac:dyDescent="0.2">
      <c r="A734" s="1">
        <v>45643.342361111114</v>
      </c>
      <c r="B734" s="1" t="str">
        <f>TEXT(Coffee_Sales_Dataset[[#This Row],[Date]],"ddd")</f>
        <v>Tue</v>
      </c>
      <c r="C734">
        <f t="shared" si="11"/>
        <v>8</v>
      </c>
      <c r="D734" t="s">
        <v>28</v>
      </c>
      <c r="E734" t="s">
        <v>40</v>
      </c>
      <c r="F734" t="s">
        <v>24</v>
      </c>
      <c r="G734">
        <v>6.37</v>
      </c>
      <c r="H734" t="s">
        <v>32</v>
      </c>
      <c r="I734" t="s">
        <v>18</v>
      </c>
      <c r="J734" t="s">
        <v>44</v>
      </c>
      <c r="K734" t="s">
        <v>34</v>
      </c>
      <c r="L734">
        <v>6</v>
      </c>
      <c r="M734" t="s">
        <v>49</v>
      </c>
      <c r="N734">
        <v>1</v>
      </c>
    </row>
    <row r="735" spans="1:14" x14ac:dyDescent="0.2">
      <c r="A735" s="1">
        <v>45646.491666666669</v>
      </c>
      <c r="B735" s="1" t="str">
        <f>TEXT(Coffee_Sales_Dataset[[#This Row],[Date]],"ddd")</f>
        <v>Fri</v>
      </c>
      <c r="C735">
        <f t="shared" si="11"/>
        <v>11</v>
      </c>
      <c r="D735" t="s">
        <v>28</v>
      </c>
      <c r="E735" t="s">
        <v>29</v>
      </c>
      <c r="F735" t="s">
        <v>24</v>
      </c>
      <c r="G735">
        <v>6.1</v>
      </c>
      <c r="H735" t="s">
        <v>32</v>
      </c>
      <c r="I735" t="s">
        <v>18</v>
      </c>
      <c r="J735" t="s">
        <v>33</v>
      </c>
      <c r="K735" t="s">
        <v>20</v>
      </c>
      <c r="L735">
        <v>4</v>
      </c>
      <c r="M735" t="s">
        <v>21</v>
      </c>
      <c r="N735">
        <v>3</v>
      </c>
    </row>
    <row r="736" spans="1:14" x14ac:dyDescent="0.2">
      <c r="A736" s="1">
        <v>45647.417361111111</v>
      </c>
      <c r="B736" s="1" t="str">
        <f>TEXT(Coffee_Sales_Dataset[[#This Row],[Date]],"ddd")</f>
        <v>Sat</v>
      </c>
      <c r="C736">
        <f t="shared" si="11"/>
        <v>10</v>
      </c>
      <c r="D736" t="s">
        <v>22</v>
      </c>
      <c r="E736" t="s">
        <v>48</v>
      </c>
      <c r="F736" t="s">
        <v>24</v>
      </c>
      <c r="G736">
        <v>4.95</v>
      </c>
      <c r="H736" t="s">
        <v>17</v>
      </c>
      <c r="I736" t="s">
        <v>18</v>
      </c>
      <c r="J736" t="s">
        <v>26</v>
      </c>
      <c r="K736" t="s">
        <v>42</v>
      </c>
      <c r="L736">
        <v>9</v>
      </c>
      <c r="M736" t="s">
        <v>38</v>
      </c>
      <c r="N736">
        <v>4</v>
      </c>
    </row>
    <row r="737" spans="1:14" x14ac:dyDescent="0.2">
      <c r="A737" s="1">
        <v>45656.464583333334</v>
      </c>
      <c r="B737" s="1" t="str">
        <f>TEXT(Coffee_Sales_Dataset[[#This Row],[Date]],"ddd")</f>
        <v>Mon</v>
      </c>
      <c r="C737">
        <f t="shared" si="11"/>
        <v>11</v>
      </c>
      <c r="D737" t="s">
        <v>28</v>
      </c>
      <c r="E737" t="s">
        <v>36</v>
      </c>
      <c r="F737" t="s">
        <v>24</v>
      </c>
      <c r="G737">
        <v>3.21</v>
      </c>
      <c r="H737" t="s">
        <v>17</v>
      </c>
      <c r="I737" t="s">
        <v>18</v>
      </c>
      <c r="J737" t="s">
        <v>47</v>
      </c>
      <c r="K737" t="s">
        <v>34</v>
      </c>
      <c r="L737">
        <v>3</v>
      </c>
      <c r="M737" t="s">
        <v>39</v>
      </c>
      <c r="N737">
        <v>3</v>
      </c>
    </row>
    <row r="738" spans="1:14" x14ac:dyDescent="0.2">
      <c r="A738" s="1">
        <v>45646.690972222219</v>
      </c>
      <c r="B738" s="1" t="str">
        <f>TEXT(Coffee_Sales_Dataset[[#This Row],[Date]],"ddd")</f>
        <v>Fri</v>
      </c>
      <c r="C738">
        <f t="shared" si="11"/>
        <v>16</v>
      </c>
      <c r="D738" t="s">
        <v>14</v>
      </c>
      <c r="E738" t="s">
        <v>15</v>
      </c>
      <c r="F738" t="s">
        <v>24</v>
      </c>
      <c r="G738">
        <v>3.27</v>
      </c>
      <c r="H738" t="s">
        <v>17</v>
      </c>
      <c r="I738" t="s">
        <v>25</v>
      </c>
      <c r="J738" t="s">
        <v>26</v>
      </c>
      <c r="K738" t="s">
        <v>20</v>
      </c>
      <c r="L738">
        <v>4</v>
      </c>
      <c r="M738" t="s">
        <v>41</v>
      </c>
      <c r="N738">
        <v>1</v>
      </c>
    </row>
    <row r="739" spans="1:14" x14ac:dyDescent="0.2">
      <c r="A739" s="1">
        <v>45643.678472222222</v>
      </c>
      <c r="B739" s="1" t="str">
        <f>TEXT(Coffee_Sales_Dataset[[#This Row],[Date]],"ddd")</f>
        <v>Tue</v>
      </c>
      <c r="C739">
        <f t="shared" si="11"/>
        <v>16</v>
      </c>
      <c r="D739" t="s">
        <v>28</v>
      </c>
      <c r="E739" t="s">
        <v>15</v>
      </c>
      <c r="F739" t="s">
        <v>37</v>
      </c>
      <c r="G739">
        <v>3.87</v>
      </c>
      <c r="H739" t="s">
        <v>30</v>
      </c>
      <c r="I739" t="s">
        <v>18</v>
      </c>
      <c r="J739" t="s">
        <v>31</v>
      </c>
      <c r="K739" t="s">
        <v>34</v>
      </c>
      <c r="L739">
        <v>8</v>
      </c>
      <c r="M739" t="s">
        <v>49</v>
      </c>
      <c r="N739">
        <v>5</v>
      </c>
    </row>
    <row r="740" spans="1:14" x14ac:dyDescent="0.2">
      <c r="A740" s="1">
        <v>45648.722222222219</v>
      </c>
      <c r="B740" s="1" t="str">
        <f>TEXT(Coffee_Sales_Dataset[[#This Row],[Date]],"ddd")</f>
        <v>Sun</v>
      </c>
      <c r="C740">
        <f t="shared" si="11"/>
        <v>17</v>
      </c>
      <c r="D740" t="s">
        <v>45</v>
      </c>
      <c r="E740" t="s">
        <v>36</v>
      </c>
      <c r="F740" t="s">
        <v>16</v>
      </c>
      <c r="G740">
        <v>6.2</v>
      </c>
      <c r="H740" t="s">
        <v>30</v>
      </c>
      <c r="I740" t="s">
        <v>25</v>
      </c>
      <c r="J740" t="s">
        <v>44</v>
      </c>
      <c r="K740" t="s">
        <v>34</v>
      </c>
      <c r="L740">
        <v>8</v>
      </c>
      <c r="M740" t="s">
        <v>35</v>
      </c>
      <c r="N740">
        <v>5</v>
      </c>
    </row>
    <row r="741" spans="1:14" x14ac:dyDescent="0.2">
      <c r="A741" s="1">
        <v>45641.698611111111</v>
      </c>
      <c r="B741" s="1" t="str">
        <f>TEXT(Coffee_Sales_Dataset[[#This Row],[Date]],"ddd")</f>
        <v>Sun</v>
      </c>
      <c r="C741">
        <f t="shared" si="11"/>
        <v>16</v>
      </c>
      <c r="D741" t="s">
        <v>43</v>
      </c>
      <c r="E741" t="s">
        <v>40</v>
      </c>
      <c r="F741" t="s">
        <v>16</v>
      </c>
      <c r="G741">
        <v>6.99</v>
      </c>
      <c r="H741" t="s">
        <v>32</v>
      </c>
      <c r="I741" t="s">
        <v>18</v>
      </c>
      <c r="J741" t="s">
        <v>26</v>
      </c>
      <c r="K741" t="s">
        <v>20</v>
      </c>
      <c r="L741">
        <v>9</v>
      </c>
      <c r="M741" t="s">
        <v>21</v>
      </c>
      <c r="N741">
        <v>3</v>
      </c>
    </row>
    <row r="742" spans="1:14" x14ac:dyDescent="0.2">
      <c r="A742" s="1">
        <v>45643.461805555555</v>
      </c>
      <c r="B742" s="1" t="str">
        <f>TEXT(Coffee_Sales_Dataset[[#This Row],[Date]],"ddd")</f>
        <v>Tue</v>
      </c>
      <c r="C742">
        <f t="shared" si="11"/>
        <v>11</v>
      </c>
      <c r="D742" t="s">
        <v>43</v>
      </c>
      <c r="E742" t="s">
        <v>48</v>
      </c>
      <c r="F742" t="s">
        <v>24</v>
      </c>
      <c r="G742">
        <v>4.58</v>
      </c>
      <c r="H742" t="s">
        <v>32</v>
      </c>
      <c r="I742" t="s">
        <v>25</v>
      </c>
      <c r="J742" t="s">
        <v>26</v>
      </c>
      <c r="K742" t="s">
        <v>42</v>
      </c>
      <c r="L742">
        <v>4</v>
      </c>
      <c r="M742" t="s">
        <v>38</v>
      </c>
      <c r="N742">
        <v>4</v>
      </c>
    </row>
    <row r="743" spans="1:14" x14ac:dyDescent="0.2">
      <c r="A743" s="1">
        <v>45650.618750000001</v>
      </c>
      <c r="B743" s="1" t="str">
        <f>TEXT(Coffee_Sales_Dataset[[#This Row],[Date]],"ddd")</f>
        <v>Tue</v>
      </c>
      <c r="C743">
        <f t="shared" si="11"/>
        <v>14</v>
      </c>
      <c r="D743" t="s">
        <v>22</v>
      </c>
      <c r="E743" t="s">
        <v>48</v>
      </c>
      <c r="F743" t="s">
        <v>37</v>
      </c>
      <c r="G743">
        <v>5.27</v>
      </c>
      <c r="H743" t="s">
        <v>32</v>
      </c>
      <c r="I743" t="s">
        <v>25</v>
      </c>
      <c r="J743" t="s">
        <v>31</v>
      </c>
      <c r="K743" t="s">
        <v>42</v>
      </c>
      <c r="L743">
        <v>2</v>
      </c>
      <c r="M743" t="s">
        <v>49</v>
      </c>
      <c r="N743">
        <v>4</v>
      </c>
    </row>
    <row r="744" spans="1:14" x14ac:dyDescent="0.2">
      <c r="A744" s="1">
        <v>45653.478472222225</v>
      </c>
      <c r="B744" s="1" t="str">
        <f>TEXT(Coffee_Sales_Dataset[[#This Row],[Date]],"ddd")</f>
        <v>Fri</v>
      </c>
      <c r="C744">
        <f t="shared" si="11"/>
        <v>11</v>
      </c>
      <c r="D744" t="s">
        <v>22</v>
      </c>
      <c r="E744" t="s">
        <v>46</v>
      </c>
      <c r="F744" t="s">
        <v>24</v>
      </c>
      <c r="G744">
        <v>3.46</v>
      </c>
      <c r="H744" t="s">
        <v>30</v>
      </c>
      <c r="I744" t="s">
        <v>18</v>
      </c>
      <c r="J744" t="s">
        <v>26</v>
      </c>
      <c r="K744" t="s">
        <v>20</v>
      </c>
      <c r="L744">
        <v>7</v>
      </c>
      <c r="M744" t="s">
        <v>35</v>
      </c>
      <c r="N744">
        <v>4</v>
      </c>
    </row>
    <row r="745" spans="1:14" x14ac:dyDescent="0.2">
      <c r="A745" s="1">
        <v>45656.525000000001</v>
      </c>
      <c r="B745" s="1" t="str">
        <f>TEXT(Coffee_Sales_Dataset[[#This Row],[Date]],"ddd")</f>
        <v>Mon</v>
      </c>
      <c r="C745">
        <f t="shared" si="11"/>
        <v>12</v>
      </c>
      <c r="D745" t="s">
        <v>43</v>
      </c>
      <c r="E745" t="s">
        <v>40</v>
      </c>
      <c r="F745" t="s">
        <v>37</v>
      </c>
      <c r="G745">
        <v>4.32</v>
      </c>
      <c r="H745" t="s">
        <v>30</v>
      </c>
      <c r="I745" t="s">
        <v>18</v>
      </c>
      <c r="J745" t="s">
        <v>33</v>
      </c>
      <c r="K745" t="s">
        <v>42</v>
      </c>
      <c r="L745">
        <v>10</v>
      </c>
      <c r="M745" t="s">
        <v>21</v>
      </c>
      <c r="N745">
        <v>3</v>
      </c>
    </row>
    <row r="746" spans="1:14" x14ac:dyDescent="0.2">
      <c r="A746" s="1">
        <v>45653.468055555553</v>
      </c>
      <c r="B746" s="1" t="str">
        <f>TEXT(Coffee_Sales_Dataset[[#This Row],[Date]],"ddd")</f>
        <v>Fri</v>
      </c>
      <c r="C746">
        <f t="shared" si="11"/>
        <v>11</v>
      </c>
      <c r="D746" t="s">
        <v>28</v>
      </c>
      <c r="E746" t="s">
        <v>48</v>
      </c>
      <c r="F746" t="s">
        <v>24</v>
      </c>
      <c r="G746">
        <v>4.09</v>
      </c>
      <c r="H746" t="s">
        <v>30</v>
      </c>
      <c r="I746" t="s">
        <v>18</v>
      </c>
      <c r="J746" t="s">
        <v>44</v>
      </c>
      <c r="K746" t="s">
        <v>20</v>
      </c>
      <c r="L746">
        <v>8</v>
      </c>
      <c r="M746" t="s">
        <v>41</v>
      </c>
      <c r="N746">
        <v>5</v>
      </c>
    </row>
    <row r="747" spans="1:14" x14ac:dyDescent="0.2">
      <c r="A747" s="1">
        <v>45645.504166666666</v>
      </c>
      <c r="B747" s="1" t="str">
        <f>TEXT(Coffee_Sales_Dataset[[#This Row],[Date]],"ddd")</f>
        <v>Thu</v>
      </c>
      <c r="C747">
        <f t="shared" si="11"/>
        <v>12</v>
      </c>
      <c r="D747" t="s">
        <v>22</v>
      </c>
      <c r="E747" t="s">
        <v>40</v>
      </c>
      <c r="F747" t="s">
        <v>16</v>
      </c>
      <c r="G747">
        <v>6.38</v>
      </c>
      <c r="H747" t="s">
        <v>32</v>
      </c>
      <c r="I747" t="s">
        <v>25</v>
      </c>
      <c r="J747" t="s">
        <v>44</v>
      </c>
      <c r="K747" t="s">
        <v>42</v>
      </c>
      <c r="L747">
        <v>3</v>
      </c>
      <c r="M747" t="s">
        <v>21</v>
      </c>
      <c r="N747">
        <v>5</v>
      </c>
    </row>
    <row r="748" spans="1:14" x14ac:dyDescent="0.2">
      <c r="A748" s="1">
        <v>45649.615972222222</v>
      </c>
      <c r="B748" s="1" t="str">
        <f>TEXT(Coffee_Sales_Dataset[[#This Row],[Date]],"ddd")</f>
        <v>Mon</v>
      </c>
      <c r="C748">
        <f t="shared" si="11"/>
        <v>14</v>
      </c>
      <c r="D748" t="s">
        <v>14</v>
      </c>
      <c r="E748" t="s">
        <v>48</v>
      </c>
      <c r="F748" t="s">
        <v>37</v>
      </c>
      <c r="G748">
        <v>4.32</v>
      </c>
      <c r="H748" t="s">
        <v>32</v>
      </c>
      <c r="I748" t="s">
        <v>25</v>
      </c>
      <c r="J748" t="s">
        <v>19</v>
      </c>
      <c r="K748" t="s">
        <v>20</v>
      </c>
      <c r="L748">
        <v>9</v>
      </c>
      <c r="M748" t="s">
        <v>21</v>
      </c>
      <c r="N748">
        <v>1</v>
      </c>
    </row>
    <row r="749" spans="1:14" x14ac:dyDescent="0.2">
      <c r="A749" s="1">
        <v>45653.352083333331</v>
      </c>
      <c r="B749" s="1" t="str">
        <f>TEXT(Coffee_Sales_Dataset[[#This Row],[Date]],"ddd")</f>
        <v>Fri</v>
      </c>
      <c r="C749">
        <f t="shared" si="11"/>
        <v>8</v>
      </c>
      <c r="D749" t="s">
        <v>14</v>
      </c>
      <c r="E749" t="s">
        <v>23</v>
      </c>
      <c r="F749" t="s">
        <v>24</v>
      </c>
      <c r="G749">
        <v>3.62</v>
      </c>
      <c r="H749" t="s">
        <v>17</v>
      </c>
      <c r="I749" t="s">
        <v>25</v>
      </c>
      <c r="J749" t="s">
        <v>26</v>
      </c>
      <c r="K749" t="s">
        <v>34</v>
      </c>
      <c r="L749">
        <v>3</v>
      </c>
      <c r="M749" t="s">
        <v>49</v>
      </c>
      <c r="N749">
        <v>2</v>
      </c>
    </row>
    <row r="750" spans="1:14" x14ac:dyDescent="0.2">
      <c r="A750" s="1">
        <v>45648.665972222225</v>
      </c>
      <c r="B750" s="1" t="str">
        <f>TEXT(Coffee_Sales_Dataset[[#This Row],[Date]],"ddd")</f>
        <v>Sun</v>
      </c>
      <c r="C750">
        <f t="shared" si="11"/>
        <v>15</v>
      </c>
      <c r="D750" t="s">
        <v>14</v>
      </c>
      <c r="E750" t="s">
        <v>40</v>
      </c>
      <c r="F750" t="s">
        <v>16</v>
      </c>
      <c r="G750">
        <v>4.62</v>
      </c>
      <c r="H750" t="s">
        <v>32</v>
      </c>
      <c r="I750" t="s">
        <v>18</v>
      </c>
      <c r="J750" t="s">
        <v>19</v>
      </c>
      <c r="K750" t="s">
        <v>20</v>
      </c>
      <c r="L750">
        <v>4</v>
      </c>
      <c r="M750" t="s">
        <v>49</v>
      </c>
      <c r="N750">
        <v>2</v>
      </c>
    </row>
    <row r="751" spans="1:14" x14ac:dyDescent="0.2">
      <c r="A751" s="1">
        <v>45650.724999999999</v>
      </c>
      <c r="B751" s="1" t="str">
        <f>TEXT(Coffee_Sales_Dataset[[#This Row],[Date]],"ddd")</f>
        <v>Tue</v>
      </c>
      <c r="C751">
        <f t="shared" si="11"/>
        <v>17</v>
      </c>
      <c r="D751" t="s">
        <v>28</v>
      </c>
      <c r="E751" t="s">
        <v>15</v>
      </c>
      <c r="F751" t="s">
        <v>16</v>
      </c>
      <c r="G751">
        <v>3.33</v>
      </c>
      <c r="H751" t="s">
        <v>30</v>
      </c>
      <c r="I751" t="s">
        <v>25</v>
      </c>
      <c r="J751" t="s">
        <v>19</v>
      </c>
      <c r="K751" t="s">
        <v>20</v>
      </c>
      <c r="L751">
        <v>8</v>
      </c>
      <c r="M751" t="s">
        <v>27</v>
      </c>
      <c r="N751">
        <v>1</v>
      </c>
    </row>
    <row r="752" spans="1:14" x14ac:dyDescent="0.2">
      <c r="A752" s="1">
        <v>45655.418749999997</v>
      </c>
      <c r="B752" s="1" t="str">
        <f>TEXT(Coffee_Sales_Dataset[[#This Row],[Date]],"ddd")</f>
        <v>Sun</v>
      </c>
      <c r="C752">
        <f t="shared" si="11"/>
        <v>10</v>
      </c>
      <c r="D752" t="s">
        <v>28</v>
      </c>
      <c r="E752" t="s">
        <v>48</v>
      </c>
      <c r="F752" t="s">
        <v>16</v>
      </c>
      <c r="G752">
        <v>3.13</v>
      </c>
      <c r="H752" t="s">
        <v>17</v>
      </c>
      <c r="I752" t="s">
        <v>18</v>
      </c>
      <c r="J752" t="s">
        <v>47</v>
      </c>
      <c r="K752" t="s">
        <v>20</v>
      </c>
      <c r="L752">
        <v>7</v>
      </c>
      <c r="M752" t="s">
        <v>21</v>
      </c>
      <c r="N752">
        <v>5</v>
      </c>
    </row>
    <row r="753" spans="1:14" x14ac:dyDescent="0.2">
      <c r="A753" s="1">
        <v>45642.456250000003</v>
      </c>
      <c r="B753" s="1" t="str">
        <f>TEXT(Coffee_Sales_Dataset[[#This Row],[Date]],"ddd")</f>
        <v>Mon</v>
      </c>
      <c r="C753">
        <f t="shared" si="11"/>
        <v>10</v>
      </c>
      <c r="D753" t="s">
        <v>45</v>
      </c>
      <c r="E753" t="s">
        <v>36</v>
      </c>
      <c r="F753" t="s">
        <v>16</v>
      </c>
      <c r="G753">
        <v>3.16</v>
      </c>
      <c r="H753" t="s">
        <v>30</v>
      </c>
      <c r="I753" t="s">
        <v>25</v>
      </c>
      <c r="J753" t="s">
        <v>31</v>
      </c>
      <c r="K753" t="s">
        <v>20</v>
      </c>
      <c r="L753">
        <v>2</v>
      </c>
      <c r="M753" t="s">
        <v>35</v>
      </c>
      <c r="N753">
        <v>2</v>
      </c>
    </row>
    <row r="754" spans="1:14" x14ac:dyDescent="0.2">
      <c r="A754" s="1">
        <v>45653.619444444441</v>
      </c>
      <c r="B754" s="1" t="str">
        <f>TEXT(Coffee_Sales_Dataset[[#This Row],[Date]],"ddd")</f>
        <v>Fri</v>
      </c>
      <c r="C754">
        <f t="shared" si="11"/>
        <v>14</v>
      </c>
      <c r="D754" t="s">
        <v>14</v>
      </c>
      <c r="E754" t="s">
        <v>15</v>
      </c>
      <c r="F754" t="s">
        <v>24</v>
      </c>
      <c r="G754">
        <v>5.37</v>
      </c>
      <c r="H754" t="s">
        <v>30</v>
      </c>
      <c r="I754" t="s">
        <v>25</v>
      </c>
      <c r="J754" t="s">
        <v>33</v>
      </c>
      <c r="K754" t="s">
        <v>34</v>
      </c>
      <c r="L754">
        <v>4</v>
      </c>
      <c r="M754" t="s">
        <v>41</v>
      </c>
      <c r="N754">
        <v>4</v>
      </c>
    </row>
    <row r="755" spans="1:14" x14ac:dyDescent="0.2">
      <c r="A755" s="1">
        <v>45650.506944444445</v>
      </c>
      <c r="B755" s="1" t="str">
        <f>TEXT(Coffee_Sales_Dataset[[#This Row],[Date]],"ddd")</f>
        <v>Tue</v>
      </c>
      <c r="C755">
        <f t="shared" si="11"/>
        <v>12</v>
      </c>
      <c r="D755" t="s">
        <v>43</v>
      </c>
      <c r="E755" t="s">
        <v>15</v>
      </c>
      <c r="F755" t="s">
        <v>24</v>
      </c>
      <c r="G755">
        <v>5.43</v>
      </c>
      <c r="H755" t="s">
        <v>30</v>
      </c>
      <c r="I755" t="s">
        <v>18</v>
      </c>
      <c r="J755" t="s">
        <v>31</v>
      </c>
      <c r="K755" t="s">
        <v>34</v>
      </c>
      <c r="L755">
        <v>7</v>
      </c>
      <c r="M755" t="s">
        <v>21</v>
      </c>
      <c r="N755">
        <v>2</v>
      </c>
    </row>
    <row r="756" spans="1:14" x14ac:dyDescent="0.2">
      <c r="A756" s="1">
        <v>45652.640277777777</v>
      </c>
      <c r="B756" s="1" t="str">
        <f>TEXT(Coffee_Sales_Dataset[[#This Row],[Date]],"ddd")</f>
        <v>Thu</v>
      </c>
      <c r="C756">
        <f t="shared" si="11"/>
        <v>15</v>
      </c>
      <c r="D756" t="s">
        <v>43</v>
      </c>
      <c r="E756" t="s">
        <v>36</v>
      </c>
      <c r="F756" t="s">
        <v>24</v>
      </c>
      <c r="G756">
        <v>5.61</v>
      </c>
      <c r="H756" t="s">
        <v>17</v>
      </c>
      <c r="I756" t="s">
        <v>18</v>
      </c>
      <c r="J756" t="s">
        <v>19</v>
      </c>
      <c r="K756" t="s">
        <v>34</v>
      </c>
      <c r="L756">
        <v>7</v>
      </c>
      <c r="M756" t="s">
        <v>38</v>
      </c>
      <c r="N756">
        <v>2</v>
      </c>
    </row>
    <row r="757" spans="1:14" x14ac:dyDescent="0.2">
      <c r="A757" s="1">
        <v>45648.418055555558</v>
      </c>
      <c r="B757" s="1" t="str">
        <f>TEXT(Coffee_Sales_Dataset[[#This Row],[Date]],"ddd")</f>
        <v>Sun</v>
      </c>
      <c r="C757">
        <f t="shared" si="11"/>
        <v>10</v>
      </c>
      <c r="D757" t="s">
        <v>28</v>
      </c>
      <c r="E757" t="s">
        <v>15</v>
      </c>
      <c r="F757" t="s">
        <v>37</v>
      </c>
      <c r="G757">
        <v>6.5</v>
      </c>
      <c r="H757" t="s">
        <v>32</v>
      </c>
      <c r="I757" t="s">
        <v>25</v>
      </c>
      <c r="J757" t="s">
        <v>44</v>
      </c>
      <c r="K757" t="s">
        <v>42</v>
      </c>
      <c r="L757">
        <v>4</v>
      </c>
      <c r="M757" t="s">
        <v>21</v>
      </c>
      <c r="N757">
        <v>1</v>
      </c>
    </row>
    <row r="758" spans="1:14" x14ac:dyDescent="0.2">
      <c r="A758" s="1">
        <v>45645.572222222225</v>
      </c>
      <c r="B758" s="1" t="str">
        <f>TEXT(Coffee_Sales_Dataset[[#This Row],[Date]],"ddd")</f>
        <v>Thu</v>
      </c>
      <c r="C758">
        <f t="shared" si="11"/>
        <v>13</v>
      </c>
      <c r="D758" t="s">
        <v>45</v>
      </c>
      <c r="E758" t="s">
        <v>40</v>
      </c>
      <c r="F758" t="s">
        <v>16</v>
      </c>
      <c r="G758">
        <v>5.87</v>
      </c>
      <c r="H758" t="s">
        <v>17</v>
      </c>
      <c r="I758" t="s">
        <v>18</v>
      </c>
      <c r="J758" t="s">
        <v>31</v>
      </c>
      <c r="K758" t="s">
        <v>20</v>
      </c>
      <c r="L758">
        <v>10</v>
      </c>
      <c r="M758" t="s">
        <v>21</v>
      </c>
      <c r="N758">
        <v>5</v>
      </c>
    </row>
    <row r="759" spans="1:14" x14ac:dyDescent="0.2">
      <c r="A759" s="1">
        <v>45645.497916666667</v>
      </c>
      <c r="B759" s="1" t="str">
        <f>TEXT(Coffee_Sales_Dataset[[#This Row],[Date]],"ddd")</f>
        <v>Thu</v>
      </c>
      <c r="C759">
        <f t="shared" si="11"/>
        <v>11</v>
      </c>
      <c r="D759" t="s">
        <v>14</v>
      </c>
      <c r="E759" t="s">
        <v>46</v>
      </c>
      <c r="F759" t="s">
        <v>16</v>
      </c>
      <c r="G759">
        <v>4.46</v>
      </c>
      <c r="H759" t="s">
        <v>17</v>
      </c>
      <c r="I759" t="s">
        <v>25</v>
      </c>
      <c r="J759" t="s">
        <v>26</v>
      </c>
      <c r="K759" t="s">
        <v>42</v>
      </c>
      <c r="L759">
        <v>2</v>
      </c>
      <c r="M759" t="s">
        <v>41</v>
      </c>
      <c r="N759">
        <v>3</v>
      </c>
    </row>
    <row r="760" spans="1:14" x14ac:dyDescent="0.2">
      <c r="A760" s="1">
        <v>45647.645138888889</v>
      </c>
      <c r="B760" s="1" t="str">
        <f>TEXT(Coffee_Sales_Dataset[[#This Row],[Date]],"ddd")</f>
        <v>Sat</v>
      </c>
      <c r="C760">
        <f t="shared" si="11"/>
        <v>15</v>
      </c>
      <c r="D760" t="s">
        <v>14</v>
      </c>
      <c r="E760" t="s">
        <v>23</v>
      </c>
      <c r="F760" t="s">
        <v>37</v>
      </c>
      <c r="G760">
        <v>6.45</v>
      </c>
      <c r="H760" t="s">
        <v>17</v>
      </c>
      <c r="I760" t="s">
        <v>25</v>
      </c>
      <c r="J760" t="s">
        <v>26</v>
      </c>
      <c r="K760" t="s">
        <v>20</v>
      </c>
      <c r="L760">
        <v>8</v>
      </c>
      <c r="M760" t="s">
        <v>21</v>
      </c>
      <c r="N760">
        <v>3</v>
      </c>
    </row>
    <row r="761" spans="1:14" x14ac:dyDescent="0.2">
      <c r="A761" s="1">
        <v>45656.746527777781</v>
      </c>
      <c r="B761" s="1" t="str">
        <f>TEXT(Coffee_Sales_Dataset[[#This Row],[Date]],"ddd")</f>
        <v>Mon</v>
      </c>
      <c r="C761">
        <f t="shared" si="11"/>
        <v>17</v>
      </c>
      <c r="D761" t="s">
        <v>22</v>
      </c>
      <c r="E761" t="s">
        <v>15</v>
      </c>
      <c r="F761" t="s">
        <v>16</v>
      </c>
      <c r="G761">
        <v>6.82</v>
      </c>
      <c r="H761" t="s">
        <v>17</v>
      </c>
      <c r="I761" t="s">
        <v>25</v>
      </c>
      <c r="J761" t="s">
        <v>44</v>
      </c>
      <c r="K761" t="s">
        <v>34</v>
      </c>
      <c r="L761">
        <v>4</v>
      </c>
      <c r="M761" t="s">
        <v>41</v>
      </c>
      <c r="N761">
        <v>2</v>
      </c>
    </row>
    <row r="762" spans="1:14" x14ac:dyDescent="0.2">
      <c r="A762" s="1">
        <v>45644.729861111111</v>
      </c>
      <c r="B762" s="1" t="str">
        <f>TEXT(Coffee_Sales_Dataset[[#This Row],[Date]],"ddd")</f>
        <v>Wed</v>
      </c>
      <c r="C762">
        <f t="shared" si="11"/>
        <v>17</v>
      </c>
      <c r="D762" t="s">
        <v>45</v>
      </c>
      <c r="E762" t="s">
        <v>29</v>
      </c>
      <c r="F762" t="s">
        <v>37</v>
      </c>
      <c r="G762">
        <v>3.72</v>
      </c>
      <c r="H762" t="s">
        <v>32</v>
      </c>
      <c r="I762" t="s">
        <v>25</v>
      </c>
      <c r="J762" t="s">
        <v>47</v>
      </c>
      <c r="K762" t="s">
        <v>34</v>
      </c>
      <c r="L762">
        <v>7</v>
      </c>
      <c r="M762" t="s">
        <v>35</v>
      </c>
      <c r="N762">
        <v>5</v>
      </c>
    </row>
    <row r="763" spans="1:14" x14ac:dyDescent="0.2">
      <c r="A763" s="1">
        <v>45646.337500000001</v>
      </c>
      <c r="B763" s="1" t="str">
        <f>TEXT(Coffee_Sales_Dataset[[#This Row],[Date]],"ddd")</f>
        <v>Fri</v>
      </c>
      <c r="C763">
        <f t="shared" si="11"/>
        <v>8</v>
      </c>
      <c r="D763" t="s">
        <v>14</v>
      </c>
      <c r="E763" t="s">
        <v>23</v>
      </c>
      <c r="F763" t="s">
        <v>37</v>
      </c>
      <c r="G763">
        <v>3.81</v>
      </c>
      <c r="H763" t="s">
        <v>32</v>
      </c>
      <c r="I763" t="s">
        <v>18</v>
      </c>
      <c r="J763" t="s">
        <v>47</v>
      </c>
      <c r="K763" t="s">
        <v>20</v>
      </c>
      <c r="L763">
        <v>10</v>
      </c>
      <c r="M763" t="s">
        <v>49</v>
      </c>
      <c r="N763">
        <v>5</v>
      </c>
    </row>
    <row r="764" spans="1:14" x14ac:dyDescent="0.2">
      <c r="A764" s="1">
        <v>45647.692361111112</v>
      </c>
      <c r="B764" s="1" t="str">
        <f>TEXT(Coffee_Sales_Dataset[[#This Row],[Date]],"ddd")</f>
        <v>Sat</v>
      </c>
      <c r="C764">
        <f t="shared" si="11"/>
        <v>16</v>
      </c>
      <c r="D764" t="s">
        <v>43</v>
      </c>
      <c r="E764" t="s">
        <v>40</v>
      </c>
      <c r="F764" t="s">
        <v>16</v>
      </c>
      <c r="G764">
        <v>4.74</v>
      </c>
      <c r="H764" t="s">
        <v>30</v>
      </c>
      <c r="I764" t="s">
        <v>25</v>
      </c>
      <c r="J764" t="s">
        <v>44</v>
      </c>
      <c r="K764" t="s">
        <v>20</v>
      </c>
      <c r="L764">
        <v>10</v>
      </c>
      <c r="M764" t="s">
        <v>49</v>
      </c>
      <c r="N764">
        <v>5</v>
      </c>
    </row>
    <row r="765" spans="1:14" x14ac:dyDescent="0.2">
      <c r="A765" s="1">
        <v>45656.626388888886</v>
      </c>
      <c r="B765" s="1" t="str">
        <f>TEXT(Coffee_Sales_Dataset[[#This Row],[Date]],"ddd")</f>
        <v>Mon</v>
      </c>
      <c r="C765">
        <f t="shared" si="11"/>
        <v>15</v>
      </c>
      <c r="D765" t="s">
        <v>45</v>
      </c>
      <c r="E765" t="s">
        <v>36</v>
      </c>
      <c r="F765" t="s">
        <v>16</v>
      </c>
      <c r="G765">
        <v>4.63</v>
      </c>
      <c r="H765" t="s">
        <v>30</v>
      </c>
      <c r="I765" t="s">
        <v>25</v>
      </c>
      <c r="J765" t="s">
        <v>44</v>
      </c>
      <c r="K765" t="s">
        <v>34</v>
      </c>
      <c r="L765">
        <v>9</v>
      </c>
      <c r="M765" t="s">
        <v>39</v>
      </c>
      <c r="N765">
        <v>5</v>
      </c>
    </row>
    <row r="766" spans="1:14" x14ac:dyDescent="0.2">
      <c r="A766" s="1">
        <v>45644.578472222223</v>
      </c>
      <c r="B766" s="1" t="str">
        <f>TEXT(Coffee_Sales_Dataset[[#This Row],[Date]],"ddd")</f>
        <v>Wed</v>
      </c>
      <c r="C766">
        <f t="shared" si="11"/>
        <v>13</v>
      </c>
      <c r="D766" t="s">
        <v>43</v>
      </c>
      <c r="E766" t="s">
        <v>29</v>
      </c>
      <c r="F766" t="s">
        <v>24</v>
      </c>
      <c r="G766">
        <v>4.0599999999999996</v>
      </c>
      <c r="H766" t="s">
        <v>30</v>
      </c>
      <c r="I766" t="s">
        <v>25</v>
      </c>
      <c r="J766" t="s">
        <v>19</v>
      </c>
      <c r="K766" t="s">
        <v>20</v>
      </c>
      <c r="L766">
        <v>6</v>
      </c>
      <c r="M766" t="s">
        <v>27</v>
      </c>
      <c r="N766">
        <v>3</v>
      </c>
    </row>
    <row r="767" spans="1:14" x14ac:dyDescent="0.2">
      <c r="A767" s="1">
        <v>45641.459722222222</v>
      </c>
      <c r="B767" s="1" t="str">
        <f>TEXT(Coffee_Sales_Dataset[[#This Row],[Date]],"ddd")</f>
        <v>Sun</v>
      </c>
      <c r="C767">
        <f t="shared" si="11"/>
        <v>11</v>
      </c>
      <c r="D767" t="s">
        <v>22</v>
      </c>
      <c r="E767" t="s">
        <v>23</v>
      </c>
      <c r="F767" t="s">
        <v>24</v>
      </c>
      <c r="G767">
        <v>3.96</v>
      </c>
      <c r="H767" t="s">
        <v>32</v>
      </c>
      <c r="I767" t="s">
        <v>18</v>
      </c>
      <c r="J767" t="s">
        <v>31</v>
      </c>
      <c r="K767" t="s">
        <v>42</v>
      </c>
      <c r="L767">
        <v>6</v>
      </c>
      <c r="M767" t="s">
        <v>39</v>
      </c>
      <c r="N767">
        <v>5</v>
      </c>
    </row>
    <row r="768" spans="1:14" x14ac:dyDescent="0.2">
      <c r="A768" s="1">
        <v>45656.355555555558</v>
      </c>
      <c r="B768" s="1" t="str">
        <f>TEXT(Coffee_Sales_Dataset[[#This Row],[Date]],"ddd")</f>
        <v>Mon</v>
      </c>
      <c r="C768">
        <f t="shared" si="11"/>
        <v>8</v>
      </c>
      <c r="D768" t="s">
        <v>45</v>
      </c>
      <c r="E768" t="s">
        <v>23</v>
      </c>
      <c r="F768" t="s">
        <v>37</v>
      </c>
      <c r="G768">
        <v>5.65</v>
      </c>
      <c r="H768" t="s">
        <v>17</v>
      </c>
      <c r="I768" t="s">
        <v>25</v>
      </c>
      <c r="J768" t="s">
        <v>33</v>
      </c>
      <c r="K768" t="s">
        <v>20</v>
      </c>
      <c r="L768">
        <v>10</v>
      </c>
      <c r="M768" t="s">
        <v>49</v>
      </c>
      <c r="N768">
        <v>1</v>
      </c>
    </row>
    <row r="769" spans="1:14" x14ac:dyDescent="0.2">
      <c r="A769" s="1">
        <v>45654.607638888891</v>
      </c>
      <c r="B769" s="1" t="str">
        <f>TEXT(Coffee_Sales_Dataset[[#This Row],[Date]],"ddd")</f>
        <v>Sat</v>
      </c>
      <c r="C769">
        <f t="shared" si="11"/>
        <v>14</v>
      </c>
      <c r="D769" t="s">
        <v>45</v>
      </c>
      <c r="E769" t="s">
        <v>29</v>
      </c>
      <c r="F769" t="s">
        <v>37</v>
      </c>
      <c r="G769">
        <v>5.62</v>
      </c>
      <c r="H769" t="s">
        <v>32</v>
      </c>
      <c r="I769" t="s">
        <v>18</v>
      </c>
      <c r="J769" t="s">
        <v>31</v>
      </c>
      <c r="K769" t="s">
        <v>34</v>
      </c>
      <c r="L769">
        <v>5</v>
      </c>
      <c r="M769" t="s">
        <v>27</v>
      </c>
      <c r="N769">
        <v>1</v>
      </c>
    </row>
    <row r="770" spans="1:14" x14ac:dyDescent="0.2">
      <c r="A770" s="1">
        <v>45642.506944444445</v>
      </c>
      <c r="B770" s="1" t="str">
        <f>TEXT(Coffee_Sales_Dataset[[#This Row],[Date]],"ddd")</f>
        <v>Mon</v>
      </c>
      <c r="C770">
        <f t="shared" ref="C770:C833" si="12">HOUR(A770)</f>
        <v>12</v>
      </c>
      <c r="D770" t="s">
        <v>45</v>
      </c>
      <c r="E770" t="s">
        <v>46</v>
      </c>
      <c r="F770" t="s">
        <v>24</v>
      </c>
      <c r="G770">
        <v>4.66</v>
      </c>
      <c r="H770" t="s">
        <v>17</v>
      </c>
      <c r="I770" t="s">
        <v>25</v>
      </c>
      <c r="J770" t="s">
        <v>47</v>
      </c>
      <c r="K770" t="s">
        <v>42</v>
      </c>
      <c r="L770">
        <v>7</v>
      </c>
      <c r="M770" t="s">
        <v>41</v>
      </c>
      <c r="N770">
        <v>3</v>
      </c>
    </row>
    <row r="771" spans="1:14" x14ac:dyDescent="0.2">
      <c r="A771" s="1">
        <v>45645.697222222225</v>
      </c>
      <c r="B771" s="1" t="str">
        <f>TEXT(Coffee_Sales_Dataset[[#This Row],[Date]],"ddd")</f>
        <v>Thu</v>
      </c>
      <c r="C771">
        <f t="shared" si="12"/>
        <v>16</v>
      </c>
      <c r="D771" t="s">
        <v>43</v>
      </c>
      <c r="E771" t="s">
        <v>46</v>
      </c>
      <c r="F771" t="s">
        <v>16</v>
      </c>
      <c r="G771">
        <v>3.3</v>
      </c>
      <c r="H771" t="s">
        <v>32</v>
      </c>
      <c r="I771" t="s">
        <v>25</v>
      </c>
      <c r="J771" t="s">
        <v>31</v>
      </c>
      <c r="K771" t="s">
        <v>42</v>
      </c>
      <c r="L771">
        <v>3</v>
      </c>
      <c r="M771" t="s">
        <v>35</v>
      </c>
      <c r="N771">
        <v>3</v>
      </c>
    </row>
    <row r="772" spans="1:14" x14ac:dyDescent="0.2">
      <c r="A772" s="1">
        <v>45656.408333333333</v>
      </c>
      <c r="B772" s="1" t="str">
        <f>TEXT(Coffee_Sales_Dataset[[#This Row],[Date]],"ddd")</f>
        <v>Mon</v>
      </c>
      <c r="C772">
        <f t="shared" si="12"/>
        <v>9</v>
      </c>
      <c r="D772" t="s">
        <v>14</v>
      </c>
      <c r="E772" t="s">
        <v>36</v>
      </c>
      <c r="F772" t="s">
        <v>16</v>
      </c>
      <c r="G772">
        <v>5</v>
      </c>
      <c r="H772" t="s">
        <v>30</v>
      </c>
      <c r="I772" t="s">
        <v>18</v>
      </c>
      <c r="J772" t="s">
        <v>33</v>
      </c>
      <c r="K772" t="s">
        <v>42</v>
      </c>
      <c r="L772">
        <v>9</v>
      </c>
      <c r="M772" t="s">
        <v>21</v>
      </c>
      <c r="N772">
        <v>5</v>
      </c>
    </row>
    <row r="773" spans="1:14" x14ac:dyDescent="0.2">
      <c r="A773" s="1">
        <v>45645.390277777777</v>
      </c>
      <c r="B773" s="1" t="str">
        <f>TEXT(Coffee_Sales_Dataset[[#This Row],[Date]],"ddd")</f>
        <v>Thu</v>
      </c>
      <c r="C773">
        <f t="shared" si="12"/>
        <v>9</v>
      </c>
      <c r="D773" t="s">
        <v>28</v>
      </c>
      <c r="E773" t="s">
        <v>36</v>
      </c>
      <c r="F773" t="s">
        <v>16</v>
      </c>
      <c r="G773">
        <v>4.55</v>
      </c>
      <c r="H773" t="s">
        <v>32</v>
      </c>
      <c r="I773" t="s">
        <v>18</v>
      </c>
      <c r="J773" t="s">
        <v>47</v>
      </c>
      <c r="K773" t="s">
        <v>42</v>
      </c>
      <c r="L773">
        <v>3</v>
      </c>
      <c r="M773" t="s">
        <v>41</v>
      </c>
      <c r="N773">
        <v>2</v>
      </c>
    </row>
    <row r="774" spans="1:14" x14ac:dyDescent="0.2">
      <c r="A774" s="1">
        <v>45643.439583333333</v>
      </c>
      <c r="B774" s="1" t="str">
        <f>TEXT(Coffee_Sales_Dataset[[#This Row],[Date]],"ddd")</f>
        <v>Tue</v>
      </c>
      <c r="C774">
        <f t="shared" si="12"/>
        <v>10</v>
      </c>
      <c r="D774" t="s">
        <v>43</v>
      </c>
      <c r="E774" t="s">
        <v>29</v>
      </c>
      <c r="F774" t="s">
        <v>24</v>
      </c>
      <c r="G774">
        <v>6.96</v>
      </c>
      <c r="H774" t="s">
        <v>30</v>
      </c>
      <c r="I774" t="s">
        <v>18</v>
      </c>
      <c r="J774" t="s">
        <v>31</v>
      </c>
      <c r="K774" t="s">
        <v>34</v>
      </c>
      <c r="L774">
        <v>8</v>
      </c>
      <c r="M774" t="s">
        <v>35</v>
      </c>
      <c r="N774">
        <v>4</v>
      </c>
    </row>
    <row r="775" spans="1:14" x14ac:dyDescent="0.2">
      <c r="A775" s="1">
        <v>45642.700694444444</v>
      </c>
      <c r="B775" s="1" t="str">
        <f>TEXT(Coffee_Sales_Dataset[[#This Row],[Date]],"ddd")</f>
        <v>Mon</v>
      </c>
      <c r="C775">
        <f t="shared" si="12"/>
        <v>16</v>
      </c>
      <c r="D775" t="s">
        <v>14</v>
      </c>
      <c r="E775" t="s">
        <v>29</v>
      </c>
      <c r="F775" t="s">
        <v>16</v>
      </c>
      <c r="G775">
        <v>3.76</v>
      </c>
      <c r="H775" t="s">
        <v>30</v>
      </c>
      <c r="I775" t="s">
        <v>18</v>
      </c>
      <c r="J775" t="s">
        <v>33</v>
      </c>
      <c r="K775" t="s">
        <v>20</v>
      </c>
      <c r="L775">
        <v>3</v>
      </c>
      <c r="M775" t="s">
        <v>21</v>
      </c>
      <c r="N775">
        <v>2</v>
      </c>
    </row>
    <row r="776" spans="1:14" x14ac:dyDescent="0.2">
      <c r="A776" s="1">
        <v>45654.649305555555</v>
      </c>
      <c r="B776" s="1" t="str">
        <f>TEXT(Coffee_Sales_Dataset[[#This Row],[Date]],"ddd")</f>
        <v>Sat</v>
      </c>
      <c r="C776">
        <f t="shared" si="12"/>
        <v>15</v>
      </c>
      <c r="D776" t="s">
        <v>14</v>
      </c>
      <c r="E776" t="s">
        <v>48</v>
      </c>
      <c r="F776" t="s">
        <v>24</v>
      </c>
      <c r="G776">
        <v>5.57</v>
      </c>
      <c r="H776" t="s">
        <v>32</v>
      </c>
      <c r="I776" t="s">
        <v>25</v>
      </c>
      <c r="J776" t="s">
        <v>31</v>
      </c>
      <c r="K776" t="s">
        <v>34</v>
      </c>
      <c r="L776">
        <v>5</v>
      </c>
      <c r="M776" t="s">
        <v>41</v>
      </c>
      <c r="N776">
        <v>5</v>
      </c>
    </row>
    <row r="777" spans="1:14" x14ac:dyDescent="0.2">
      <c r="A777" s="1">
        <v>45646.570138888892</v>
      </c>
      <c r="B777" s="1" t="str">
        <f>TEXT(Coffee_Sales_Dataset[[#This Row],[Date]],"ddd")</f>
        <v>Fri</v>
      </c>
      <c r="C777">
        <f t="shared" si="12"/>
        <v>13</v>
      </c>
      <c r="D777" t="s">
        <v>45</v>
      </c>
      <c r="E777" t="s">
        <v>48</v>
      </c>
      <c r="F777" t="s">
        <v>37</v>
      </c>
      <c r="G777">
        <v>6.35</v>
      </c>
      <c r="H777" t="s">
        <v>17</v>
      </c>
      <c r="I777" t="s">
        <v>18</v>
      </c>
      <c r="J777" t="s">
        <v>31</v>
      </c>
      <c r="K777" t="s">
        <v>42</v>
      </c>
      <c r="L777">
        <v>3</v>
      </c>
      <c r="M777" t="s">
        <v>39</v>
      </c>
      <c r="N777">
        <v>5</v>
      </c>
    </row>
    <row r="778" spans="1:14" x14ac:dyDescent="0.2">
      <c r="A778" s="1">
        <v>45649.400694444441</v>
      </c>
      <c r="B778" s="1" t="str">
        <f>TEXT(Coffee_Sales_Dataset[[#This Row],[Date]],"ddd")</f>
        <v>Mon</v>
      </c>
      <c r="C778">
        <f t="shared" si="12"/>
        <v>9</v>
      </c>
      <c r="D778" t="s">
        <v>22</v>
      </c>
      <c r="E778" t="s">
        <v>48</v>
      </c>
      <c r="F778" t="s">
        <v>24</v>
      </c>
      <c r="G778">
        <v>5.21</v>
      </c>
      <c r="H778" t="s">
        <v>30</v>
      </c>
      <c r="I778" t="s">
        <v>18</v>
      </c>
      <c r="J778" t="s">
        <v>31</v>
      </c>
      <c r="K778" t="s">
        <v>20</v>
      </c>
      <c r="L778">
        <v>2</v>
      </c>
      <c r="M778" t="s">
        <v>35</v>
      </c>
      <c r="N778">
        <v>3</v>
      </c>
    </row>
    <row r="779" spans="1:14" x14ac:dyDescent="0.2">
      <c r="A779" s="1">
        <v>45644.702777777777</v>
      </c>
      <c r="B779" s="1" t="str">
        <f>TEXT(Coffee_Sales_Dataset[[#This Row],[Date]],"ddd")</f>
        <v>Wed</v>
      </c>
      <c r="C779">
        <f t="shared" si="12"/>
        <v>16</v>
      </c>
      <c r="D779" t="s">
        <v>14</v>
      </c>
      <c r="E779" t="s">
        <v>36</v>
      </c>
      <c r="F779" t="s">
        <v>16</v>
      </c>
      <c r="G779">
        <v>6.43</v>
      </c>
      <c r="H779" t="s">
        <v>32</v>
      </c>
      <c r="I779" t="s">
        <v>18</v>
      </c>
      <c r="J779" t="s">
        <v>47</v>
      </c>
      <c r="K779" t="s">
        <v>42</v>
      </c>
      <c r="L779">
        <v>6</v>
      </c>
      <c r="M779" t="s">
        <v>35</v>
      </c>
      <c r="N779">
        <v>4</v>
      </c>
    </row>
    <row r="780" spans="1:14" x14ac:dyDescent="0.2">
      <c r="A780" s="1">
        <v>45656.51458333333</v>
      </c>
      <c r="B780" s="1" t="str">
        <f>TEXT(Coffee_Sales_Dataset[[#This Row],[Date]],"ddd")</f>
        <v>Mon</v>
      </c>
      <c r="C780">
        <f t="shared" si="12"/>
        <v>12</v>
      </c>
      <c r="D780" t="s">
        <v>14</v>
      </c>
      <c r="E780" t="s">
        <v>15</v>
      </c>
      <c r="F780" t="s">
        <v>37</v>
      </c>
      <c r="G780">
        <v>4.46</v>
      </c>
      <c r="H780" t="s">
        <v>17</v>
      </c>
      <c r="I780" t="s">
        <v>18</v>
      </c>
      <c r="J780" t="s">
        <v>47</v>
      </c>
      <c r="K780" t="s">
        <v>34</v>
      </c>
      <c r="L780">
        <v>8</v>
      </c>
      <c r="M780" t="s">
        <v>41</v>
      </c>
      <c r="N780">
        <v>1</v>
      </c>
    </row>
    <row r="781" spans="1:14" x14ac:dyDescent="0.2">
      <c r="A781" s="1">
        <v>45656.549305555556</v>
      </c>
      <c r="B781" s="1" t="str">
        <f>TEXT(Coffee_Sales_Dataset[[#This Row],[Date]],"ddd")</f>
        <v>Mon</v>
      </c>
      <c r="C781">
        <f t="shared" si="12"/>
        <v>13</v>
      </c>
      <c r="D781" t="s">
        <v>28</v>
      </c>
      <c r="E781" t="s">
        <v>23</v>
      </c>
      <c r="F781" t="s">
        <v>16</v>
      </c>
      <c r="G781">
        <v>6.73</v>
      </c>
      <c r="H781" t="s">
        <v>30</v>
      </c>
      <c r="I781" t="s">
        <v>25</v>
      </c>
      <c r="J781" t="s">
        <v>26</v>
      </c>
      <c r="K781" t="s">
        <v>42</v>
      </c>
      <c r="L781">
        <v>3</v>
      </c>
      <c r="M781" t="s">
        <v>49</v>
      </c>
      <c r="N781">
        <v>3</v>
      </c>
    </row>
    <row r="782" spans="1:14" x14ac:dyDescent="0.2">
      <c r="A782" s="1">
        <v>45646.382638888892</v>
      </c>
      <c r="B782" s="1" t="str">
        <f>TEXT(Coffee_Sales_Dataset[[#This Row],[Date]],"ddd")</f>
        <v>Fri</v>
      </c>
      <c r="C782">
        <f t="shared" si="12"/>
        <v>9</v>
      </c>
      <c r="D782" t="s">
        <v>43</v>
      </c>
      <c r="E782" t="s">
        <v>29</v>
      </c>
      <c r="F782" t="s">
        <v>37</v>
      </c>
      <c r="G782">
        <v>6.2</v>
      </c>
      <c r="H782" t="s">
        <v>32</v>
      </c>
      <c r="I782" t="s">
        <v>25</v>
      </c>
      <c r="J782" t="s">
        <v>26</v>
      </c>
      <c r="K782" t="s">
        <v>34</v>
      </c>
      <c r="L782">
        <v>10</v>
      </c>
      <c r="M782" t="s">
        <v>35</v>
      </c>
      <c r="N782">
        <v>5</v>
      </c>
    </row>
    <row r="783" spans="1:14" x14ac:dyDescent="0.2">
      <c r="A783" s="1">
        <v>45655.410416666666</v>
      </c>
      <c r="B783" s="1" t="str">
        <f>TEXT(Coffee_Sales_Dataset[[#This Row],[Date]],"ddd")</f>
        <v>Sun</v>
      </c>
      <c r="C783">
        <f t="shared" si="12"/>
        <v>9</v>
      </c>
      <c r="D783" t="s">
        <v>43</v>
      </c>
      <c r="E783" t="s">
        <v>40</v>
      </c>
      <c r="F783" t="s">
        <v>37</v>
      </c>
      <c r="G783">
        <v>5.18</v>
      </c>
      <c r="H783" t="s">
        <v>30</v>
      </c>
      <c r="I783" t="s">
        <v>18</v>
      </c>
      <c r="J783" t="s">
        <v>31</v>
      </c>
      <c r="K783" t="s">
        <v>34</v>
      </c>
      <c r="L783">
        <v>2</v>
      </c>
      <c r="M783" t="s">
        <v>49</v>
      </c>
      <c r="N783">
        <v>4</v>
      </c>
    </row>
    <row r="784" spans="1:14" x14ac:dyDescent="0.2">
      <c r="A784" s="1">
        <v>45642.553472222222</v>
      </c>
      <c r="B784" s="1" t="str">
        <f>TEXT(Coffee_Sales_Dataset[[#This Row],[Date]],"ddd")</f>
        <v>Mon</v>
      </c>
      <c r="C784">
        <f t="shared" si="12"/>
        <v>13</v>
      </c>
      <c r="D784" t="s">
        <v>28</v>
      </c>
      <c r="E784" t="s">
        <v>29</v>
      </c>
      <c r="F784" t="s">
        <v>16</v>
      </c>
      <c r="G784">
        <v>3.38</v>
      </c>
      <c r="H784" t="s">
        <v>30</v>
      </c>
      <c r="I784" t="s">
        <v>25</v>
      </c>
      <c r="J784" t="s">
        <v>31</v>
      </c>
      <c r="K784" t="s">
        <v>34</v>
      </c>
      <c r="L784">
        <v>2</v>
      </c>
      <c r="M784" t="s">
        <v>27</v>
      </c>
      <c r="N784">
        <v>3</v>
      </c>
    </row>
    <row r="785" spans="1:14" x14ac:dyDescent="0.2">
      <c r="A785" s="1">
        <v>45647.386111111111</v>
      </c>
      <c r="B785" s="1" t="str">
        <f>TEXT(Coffee_Sales_Dataset[[#This Row],[Date]],"ddd")</f>
        <v>Sat</v>
      </c>
      <c r="C785">
        <f t="shared" si="12"/>
        <v>9</v>
      </c>
      <c r="D785" t="s">
        <v>22</v>
      </c>
      <c r="E785" t="s">
        <v>40</v>
      </c>
      <c r="F785" t="s">
        <v>37</v>
      </c>
      <c r="G785">
        <v>6.58</v>
      </c>
      <c r="H785" t="s">
        <v>32</v>
      </c>
      <c r="I785" t="s">
        <v>25</v>
      </c>
      <c r="J785" t="s">
        <v>26</v>
      </c>
      <c r="K785" t="s">
        <v>42</v>
      </c>
      <c r="L785">
        <v>4</v>
      </c>
      <c r="M785" t="s">
        <v>21</v>
      </c>
      <c r="N785">
        <v>5</v>
      </c>
    </row>
    <row r="786" spans="1:14" x14ac:dyDescent="0.2">
      <c r="A786" s="1">
        <v>45652.402777777781</v>
      </c>
      <c r="B786" s="1" t="str">
        <f>TEXT(Coffee_Sales_Dataset[[#This Row],[Date]],"ddd")</f>
        <v>Thu</v>
      </c>
      <c r="C786">
        <f t="shared" si="12"/>
        <v>9</v>
      </c>
      <c r="D786" t="s">
        <v>28</v>
      </c>
      <c r="E786" t="s">
        <v>48</v>
      </c>
      <c r="F786" t="s">
        <v>16</v>
      </c>
      <c r="G786">
        <v>5.91</v>
      </c>
      <c r="H786" t="s">
        <v>32</v>
      </c>
      <c r="I786" t="s">
        <v>25</v>
      </c>
      <c r="J786" t="s">
        <v>47</v>
      </c>
      <c r="K786" t="s">
        <v>20</v>
      </c>
      <c r="L786">
        <v>10</v>
      </c>
      <c r="M786" t="s">
        <v>38</v>
      </c>
      <c r="N786">
        <v>4</v>
      </c>
    </row>
    <row r="787" spans="1:14" x14ac:dyDescent="0.2">
      <c r="A787" s="1">
        <v>45641.705555555556</v>
      </c>
      <c r="B787" s="1" t="str">
        <f>TEXT(Coffee_Sales_Dataset[[#This Row],[Date]],"ddd")</f>
        <v>Sun</v>
      </c>
      <c r="C787">
        <f t="shared" si="12"/>
        <v>16</v>
      </c>
      <c r="D787" t="s">
        <v>45</v>
      </c>
      <c r="E787" t="s">
        <v>40</v>
      </c>
      <c r="F787" t="s">
        <v>37</v>
      </c>
      <c r="G787">
        <v>6.11</v>
      </c>
      <c r="H787" t="s">
        <v>32</v>
      </c>
      <c r="I787" t="s">
        <v>18</v>
      </c>
      <c r="J787" t="s">
        <v>33</v>
      </c>
      <c r="K787" t="s">
        <v>42</v>
      </c>
      <c r="L787">
        <v>2</v>
      </c>
      <c r="M787" t="s">
        <v>27</v>
      </c>
      <c r="N787">
        <v>2</v>
      </c>
    </row>
    <row r="788" spans="1:14" x14ac:dyDescent="0.2">
      <c r="A788" s="1">
        <v>45650.591666666667</v>
      </c>
      <c r="B788" s="1" t="str">
        <f>TEXT(Coffee_Sales_Dataset[[#This Row],[Date]],"ddd")</f>
        <v>Tue</v>
      </c>
      <c r="C788">
        <f t="shared" si="12"/>
        <v>14</v>
      </c>
      <c r="D788" t="s">
        <v>43</v>
      </c>
      <c r="E788" t="s">
        <v>36</v>
      </c>
      <c r="F788" t="s">
        <v>24</v>
      </c>
      <c r="G788">
        <v>3.54</v>
      </c>
      <c r="H788" t="s">
        <v>30</v>
      </c>
      <c r="I788" t="s">
        <v>18</v>
      </c>
      <c r="J788" t="s">
        <v>33</v>
      </c>
      <c r="K788" t="s">
        <v>34</v>
      </c>
      <c r="L788">
        <v>6</v>
      </c>
      <c r="M788" t="s">
        <v>38</v>
      </c>
      <c r="N788">
        <v>5</v>
      </c>
    </row>
    <row r="789" spans="1:14" x14ac:dyDescent="0.2">
      <c r="A789" s="1">
        <v>45654.40625</v>
      </c>
      <c r="B789" s="1" t="str">
        <f>TEXT(Coffee_Sales_Dataset[[#This Row],[Date]],"ddd")</f>
        <v>Sat</v>
      </c>
      <c r="C789">
        <f t="shared" si="12"/>
        <v>9</v>
      </c>
      <c r="D789" t="s">
        <v>14</v>
      </c>
      <c r="E789" t="s">
        <v>36</v>
      </c>
      <c r="F789" t="s">
        <v>37</v>
      </c>
      <c r="G789">
        <v>5.42</v>
      </c>
      <c r="H789" t="s">
        <v>32</v>
      </c>
      <c r="I789" t="s">
        <v>25</v>
      </c>
      <c r="J789" t="s">
        <v>44</v>
      </c>
      <c r="K789" t="s">
        <v>20</v>
      </c>
      <c r="L789">
        <v>5</v>
      </c>
      <c r="M789" t="s">
        <v>21</v>
      </c>
      <c r="N789">
        <v>3</v>
      </c>
    </row>
    <row r="790" spans="1:14" x14ac:dyDescent="0.2">
      <c r="A790" s="1">
        <v>45652.71597222222</v>
      </c>
      <c r="B790" s="1" t="str">
        <f>TEXT(Coffee_Sales_Dataset[[#This Row],[Date]],"ddd")</f>
        <v>Thu</v>
      </c>
      <c r="C790">
        <f t="shared" si="12"/>
        <v>17</v>
      </c>
      <c r="D790" t="s">
        <v>43</v>
      </c>
      <c r="E790" t="s">
        <v>15</v>
      </c>
      <c r="F790" t="s">
        <v>37</v>
      </c>
      <c r="G790">
        <v>4</v>
      </c>
      <c r="H790" t="s">
        <v>30</v>
      </c>
      <c r="I790" t="s">
        <v>25</v>
      </c>
      <c r="J790" t="s">
        <v>19</v>
      </c>
      <c r="K790" t="s">
        <v>42</v>
      </c>
      <c r="L790">
        <v>2</v>
      </c>
      <c r="M790" t="s">
        <v>21</v>
      </c>
      <c r="N790">
        <v>1</v>
      </c>
    </row>
    <row r="791" spans="1:14" x14ac:dyDescent="0.2">
      <c r="A791" s="1">
        <v>45651.425694444442</v>
      </c>
      <c r="B791" s="1" t="str">
        <f>TEXT(Coffee_Sales_Dataset[[#This Row],[Date]],"ddd")</f>
        <v>Wed</v>
      </c>
      <c r="C791">
        <f t="shared" si="12"/>
        <v>10</v>
      </c>
      <c r="D791" t="s">
        <v>45</v>
      </c>
      <c r="E791" t="s">
        <v>15</v>
      </c>
      <c r="F791" t="s">
        <v>37</v>
      </c>
      <c r="G791">
        <v>3.01</v>
      </c>
      <c r="H791" t="s">
        <v>32</v>
      </c>
      <c r="I791" t="s">
        <v>25</v>
      </c>
      <c r="J791" t="s">
        <v>47</v>
      </c>
      <c r="K791" t="s">
        <v>42</v>
      </c>
      <c r="L791">
        <v>8</v>
      </c>
      <c r="M791" t="s">
        <v>41</v>
      </c>
      <c r="N791">
        <v>3</v>
      </c>
    </row>
    <row r="792" spans="1:14" x14ac:dyDescent="0.2">
      <c r="A792" s="1">
        <v>45644.42291666667</v>
      </c>
      <c r="B792" s="1" t="str">
        <f>TEXT(Coffee_Sales_Dataset[[#This Row],[Date]],"ddd")</f>
        <v>Wed</v>
      </c>
      <c r="C792">
        <f t="shared" si="12"/>
        <v>10</v>
      </c>
      <c r="D792" t="s">
        <v>28</v>
      </c>
      <c r="E792" t="s">
        <v>23</v>
      </c>
      <c r="F792" t="s">
        <v>24</v>
      </c>
      <c r="G792">
        <v>4.3</v>
      </c>
      <c r="H792" t="s">
        <v>17</v>
      </c>
      <c r="I792" t="s">
        <v>18</v>
      </c>
      <c r="J792" t="s">
        <v>47</v>
      </c>
      <c r="K792" t="s">
        <v>20</v>
      </c>
      <c r="L792">
        <v>6</v>
      </c>
      <c r="M792" t="s">
        <v>27</v>
      </c>
      <c r="N792">
        <v>2</v>
      </c>
    </row>
    <row r="793" spans="1:14" x14ac:dyDescent="0.2">
      <c r="A793" s="1">
        <v>45654.425694444442</v>
      </c>
      <c r="B793" s="1" t="str">
        <f>TEXT(Coffee_Sales_Dataset[[#This Row],[Date]],"ddd")</f>
        <v>Sat</v>
      </c>
      <c r="C793">
        <f t="shared" si="12"/>
        <v>10</v>
      </c>
      <c r="D793" t="s">
        <v>14</v>
      </c>
      <c r="E793" t="s">
        <v>36</v>
      </c>
      <c r="F793" t="s">
        <v>16</v>
      </c>
      <c r="G793">
        <v>6.48</v>
      </c>
      <c r="H793" t="s">
        <v>30</v>
      </c>
      <c r="I793" t="s">
        <v>25</v>
      </c>
      <c r="J793" t="s">
        <v>44</v>
      </c>
      <c r="K793" t="s">
        <v>34</v>
      </c>
      <c r="L793">
        <v>6</v>
      </c>
      <c r="M793" t="s">
        <v>27</v>
      </c>
      <c r="N793">
        <v>1</v>
      </c>
    </row>
    <row r="794" spans="1:14" x14ac:dyDescent="0.2">
      <c r="A794" s="1">
        <v>45645.603472222225</v>
      </c>
      <c r="B794" s="1" t="str">
        <f>TEXT(Coffee_Sales_Dataset[[#This Row],[Date]],"ddd")</f>
        <v>Thu</v>
      </c>
      <c r="C794">
        <f t="shared" si="12"/>
        <v>14</v>
      </c>
      <c r="D794" t="s">
        <v>22</v>
      </c>
      <c r="E794" t="s">
        <v>15</v>
      </c>
      <c r="F794" t="s">
        <v>16</v>
      </c>
      <c r="G794">
        <v>5.99</v>
      </c>
      <c r="H794" t="s">
        <v>30</v>
      </c>
      <c r="I794" t="s">
        <v>18</v>
      </c>
      <c r="J794" t="s">
        <v>19</v>
      </c>
      <c r="K794" t="s">
        <v>34</v>
      </c>
      <c r="L794">
        <v>3</v>
      </c>
      <c r="M794" t="s">
        <v>49</v>
      </c>
      <c r="N794">
        <v>2</v>
      </c>
    </row>
    <row r="795" spans="1:14" x14ac:dyDescent="0.2">
      <c r="A795" s="1">
        <v>45645.435416666667</v>
      </c>
      <c r="B795" s="1" t="str">
        <f>TEXT(Coffee_Sales_Dataset[[#This Row],[Date]],"ddd")</f>
        <v>Thu</v>
      </c>
      <c r="C795">
        <f t="shared" si="12"/>
        <v>10</v>
      </c>
      <c r="D795" t="s">
        <v>28</v>
      </c>
      <c r="E795" t="s">
        <v>48</v>
      </c>
      <c r="F795" t="s">
        <v>37</v>
      </c>
      <c r="G795">
        <v>3.26</v>
      </c>
      <c r="H795" t="s">
        <v>17</v>
      </c>
      <c r="I795" t="s">
        <v>18</v>
      </c>
      <c r="J795" t="s">
        <v>26</v>
      </c>
      <c r="K795" t="s">
        <v>20</v>
      </c>
      <c r="L795">
        <v>5</v>
      </c>
      <c r="M795" t="s">
        <v>27</v>
      </c>
      <c r="N795">
        <v>2</v>
      </c>
    </row>
    <row r="796" spans="1:14" x14ac:dyDescent="0.2">
      <c r="A796" s="1">
        <v>45652.536805555559</v>
      </c>
      <c r="B796" s="1" t="str">
        <f>TEXT(Coffee_Sales_Dataset[[#This Row],[Date]],"ddd")</f>
        <v>Thu</v>
      </c>
      <c r="C796">
        <f t="shared" si="12"/>
        <v>12</v>
      </c>
      <c r="D796" t="s">
        <v>14</v>
      </c>
      <c r="E796" t="s">
        <v>48</v>
      </c>
      <c r="F796" t="s">
        <v>24</v>
      </c>
      <c r="G796">
        <v>3.64</v>
      </c>
      <c r="H796" t="s">
        <v>32</v>
      </c>
      <c r="I796" t="s">
        <v>18</v>
      </c>
      <c r="J796" t="s">
        <v>19</v>
      </c>
      <c r="K796" t="s">
        <v>42</v>
      </c>
      <c r="L796">
        <v>5</v>
      </c>
      <c r="M796" t="s">
        <v>21</v>
      </c>
      <c r="N796">
        <v>4</v>
      </c>
    </row>
    <row r="797" spans="1:14" x14ac:dyDescent="0.2">
      <c r="A797" s="1">
        <v>45647.688888888886</v>
      </c>
      <c r="B797" s="1" t="str">
        <f>TEXT(Coffee_Sales_Dataset[[#This Row],[Date]],"ddd")</f>
        <v>Sat</v>
      </c>
      <c r="C797">
        <f t="shared" si="12"/>
        <v>16</v>
      </c>
      <c r="D797" t="s">
        <v>22</v>
      </c>
      <c r="E797" t="s">
        <v>15</v>
      </c>
      <c r="F797" t="s">
        <v>24</v>
      </c>
      <c r="G797">
        <v>5.88</v>
      </c>
      <c r="H797" t="s">
        <v>30</v>
      </c>
      <c r="I797" t="s">
        <v>18</v>
      </c>
      <c r="J797" t="s">
        <v>47</v>
      </c>
      <c r="K797" t="s">
        <v>42</v>
      </c>
      <c r="L797">
        <v>6</v>
      </c>
      <c r="M797" t="s">
        <v>35</v>
      </c>
      <c r="N797">
        <v>5</v>
      </c>
    </row>
    <row r="798" spans="1:14" x14ac:dyDescent="0.2">
      <c r="A798" s="1">
        <v>45653.584027777775</v>
      </c>
      <c r="B798" s="1" t="str">
        <f>TEXT(Coffee_Sales_Dataset[[#This Row],[Date]],"ddd")</f>
        <v>Fri</v>
      </c>
      <c r="C798">
        <f t="shared" si="12"/>
        <v>14</v>
      </c>
      <c r="D798" t="s">
        <v>28</v>
      </c>
      <c r="E798" t="s">
        <v>40</v>
      </c>
      <c r="F798" t="s">
        <v>16</v>
      </c>
      <c r="G798">
        <v>3.96</v>
      </c>
      <c r="H798" t="s">
        <v>17</v>
      </c>
      <c r="I798" t="s">
        <v>18</v>
      </c>
      <c r="J798" t="s">
        <v>19</v>
      </c>
      <c r="K798" t="s">
        <v>20</v>
      </c>
      <c r="L798">
        <v>10</v>
      </c>
      <c r="M798" t="s">
        <v>35</v>
      </c>
      <c r="N798">
        <v>5</v>
      </c>
    </row>
    <row r="799" spans="1:14" x14ac:dyDescent="0.2">
      <c r="A799" s="1">
        <v>45650.706944444442</v>
      </c>
      <c r="B799" s="1" t="str">
        <f>TEXT(Coffee_Sales_Dataset[[#This Row],[Date]],"ddd")</f>
        <v>Tue</v>
      </c>
      <c r="C799">
        <f t="shared" si="12"/>
        <v>16</v>
      </c>
      <c r="D799" t="s">
        <v>22</v>
      </c>
      <c r="E799" t="s">
        <v>46</v>
      </c>
      <c r="F799" t="s">
        <v>24</v>
      </c>
      <c r="G799">
        <v>6.91</v>
      </c>
      <c r="H799" t="s">
        <v>32</v>
      </c>
      <c r="I799" t="s">
        <v>25</v>
      </c>
      <c r="J799" t="s">
        <v>31</v>
      </c>
      <c r="K799" t="s">
        <v>34</v>
      </c>
      <c r="L799">
        <v>10</v>
      </c>
      <c r="M799" t="s">
        <v>27</v>
      </c>
      <c r="N799">
        <v>5</v>
      </c>
    </row>
    <row r="800" spans="1:14" x14ac:dyDescent="0.2">
      <c r="A800" s="1">
        <v>45646.633333333331</v>
      </c>
      <c r="B800" s="1" t="str">
        <f>TEXT(Coffee_Sales_Dataset[[#This Row],[Date]],"ddd")</f>
        <v>Fri</v>
      </c>
      <c r="C800">
        <f t="shared" si="12"/>
        <v>15</v>
      </c>
      <c r="D800" t="s">
        <v>22</v>
      </c>
      <c r="E800" t="s">
        <v>15</v>
      </c>
      <c r="F800" t="s">
        <v>37</v>
      </c>
      <c r="G800">
        <v>4.2300000000000004</v>
      </c>
      <c r="H800" t="s">
        <v>17</v>
      </c>
      <c r="I800" t="s">
        <v>18</v>
      </c>
      <c r="J800" t="s">
        <v>47</v>
      </c>
      <c r="K800" t="s">
        <v>34</v>
      </c>
      <c r="L800">
        <v>5</v>
      </c>
      <c r="M800" t="s">
        <v>21</v>
      </c>
      <c r="N800">
        <v>4</v>
      </c>
    </row>
    <row r="801" spans="1:14" x14ac:dyDescent="0.2">
      <c r="A801" s="1">
        <v>45651.73333333333</v>
      </c>
      <c r="B801" s="1" t="str">
        <f>TEXT(Coffee_Sales_Dataset[[#This Row],[Date]],"ddd")</f>
        <v>Wed</v>
      </c>
      <c r="C801">
        <f t="shared" si="12"/>
        <v>17</v>
      </c>
      <c r="D801" t="s">
        <v>43</v>
      </c>
      <c r="E801" t="s">
        <v>36</v>
      </c>
      <c r="F801" t="s">
        <v>16</v>
      </c>
      <c r="G801">
        <v>4.5199999999999996</v>
      </c>
      <c r="H801" t="s">
        <v>30</v>
      </c>
      <c r="I801" t="s">
        <v>25</v>
      </c>
      <c r="J801" t="s">
        <v>19</v>
      </c>
      <c r="K801" t="s">
        <v>34</v>
      </c>
      <c r="L801">
        <v>2</v>
      </c>
      <c r="M801" t="s">
        <v>35</v>
      </c>
      <c r="N801">
        <v>3</v>
      </c>
    </row>
    <row r="802" spans="1:14" x14ac:dyDescent="0.2">
      <c r="A802" s="1">
        <v>45646.481944444444</v>
      </c>
      <c r="B802" s="1" t="str">
        <f>TEXT(Coffee_Sales_Dataset[[#This Row],[Date]],"ddd")</f>
        <v>Fri</v>
      </c>
      <c r="C802">
        <f t="shared" si="12"/>
        <v>11</v>
      </c>
      <c r="D802" t="s">
        <v>45</v>
      </c>
      <c r="E802" t="s">
        <v>48</v>
      </c>
      <c r="F802" t="s">
        <v>16</v>
      </c>
      <c r="G802">
        <v>4.72</v>
      </c>
      <c r="H802" t="s">
        <v>30</v>
      </c>
      <c r="I802" t="s">
        <v>25</v>
      </c>
      <c r="J802" t="s">
        <v>47</v>
      </c>
      <c r="K802" t="s">
        <v>42</v>
      </c>
      <c r="L802">
        <v>3</v>
      </c>
      <c r="M802" t="s">
        <v>39</v>
      </c>
      <c r="N802">
        <v>2</v>
      </c>
    </row>
    <row r="803" spans="1:14" x14ac:dyDescent="0.2">
      <c r="A803" s="1">
        <v>45644.342361111114</v>
      </c>
      <c r="B803" s="1" t="str">
        <f>TEXT(Coffee_Sales_Dataset[[#This Row],[Date]],"ddd")</f>
        <v>Wed</v>
      </c>
      <c r="C803">
        <f t="shared" si="12"/>
        <v>8</v>
      </c>
      <c r="D803" t="s">
        <v>14</v>
      </c>
      <c r="E803" t="s">
        <v>48</v>
      </c>
      <c r="F803" t="s">
        <v>37</v>
      </c>
      <c r="G803">
        <v>6.98</v>
      </c>
      <c r="H803" t="s">
        <v>32</v>
      </c>
      <c r="I803" t="s">
        <v>25</v>
      </c>
      <c r="J803" t="s">
        <v>47</v>
      </c>
      <c r="K803" t="s">
        <v>20</v>
      </c>
      <c r="L803">
        <v>9</v>
      </c>
      <c r="M803" t="s">
        <v>21</v>
      </c>
      <c r="N803">
        <v>2</v>
      </c>
    </row>
    <row r="804" spans="1:14" x14ac:dyDescent="0.2">
      <c r="A804" s="1">
        <v>45644.467361111114</v>
      </c>
      <c r="B804" s="1" t="str">
        <f>TEXT(Coffee_Sales_Dataset[[#This Row],[Date]],"ddd")</f>
        <v>Wed</v>
      </c>
      <c r="C804">
        <f t="shared" si="12"/>
        <v>11</v>
      </c>
      <c r="D804" t="s">
        <v>45</v>
      </c>
      <c r="E804" t="s">
        <v>15</v>
      </c>
      <c r="F804" t="s">
        <v>16</v>
      </c>
      <c r="G804">
        <v>4.03</v>
      </c>
      <c r="H804" t="s">
        <v>30</v>
      </c>
      <c r="I804" t="s">
        <v>18</v>
      </c>
      <c r="J804" t="s">
        <v>31</v>
      </c>
      <c r="K804" t="s">
        <v>34</v>
      </c>
      <c r="L804">
        <v>9</v>
      </c>
      <c r="M804" t="s">
        <v>38</v>
      </c>
      <c r="N804">
        <v>1</v>
      </c>
    </row>
    <row r="805" spans="1:14" x14ac:dyDescent="0.2">
      <c r="A805" s="1">
        <v>45646.48541666667</v>
      </c>
      <c r="B805" s="1" t="str">
        <f>TEXT(Coffee_Sales_Dataset[[#This Row],[Date]],"ddd")</f>
        <v>Fri</v>
      </c>
      <c r="C805">
        <f t="shared" si="12"/>
        <v>11</v>
      </c>
      <c r="D805" t="s">
        <v>28</v>
      </c>
      <c r="E805" t="s">
        <v>15</v>
      </c>
      <c r="F805" t="s">
        <v>24</v>
      </c>
      <c r="G805">
        <v>6.16</v>
      </c>
      <c r="H805" t="s">
        <v>30</v>
      </c>
      <c r="I805" t="s">
        <v>25</v>
      </c>
      <c r="J805" t="s">
        <v>31</v>
      </c>
      <c r="K805" t="s">
        <v>34</v>
      </c>
      <c r="L805">
        <v>6</v>
      </c>
      <c r="M805" t="s">
        <v>39</v>
      </c>
      <c r="N805">
        <v>2</v>
      </c>
    </row>
    <row r="806" spans="1:14" x14ac:dyDescent="0.2">
      <c r="A806" s="1">
        <v>45651.374305555553</v>
      </c>
      <c r="B806" s="1" t="str">
        <f>TEXT(Coffee_Sales_Dataset[[#This Row],[Date]],"ddd")</f>
        <v>Wed</v>
      </c>
      <c r="C806">
        <f t="shared" si="12"/>
        <v>8</v>
      </c>
      <c r="D806" t="s">
        <v>14</v>
      </c>
      <c r="E806" t="s">
        <v>23</v>
      </c>
      <c r="F806" t="s">
        <v>16</v>
      </c>
      <c r="G806">
        <v>6.18</v>
      </c>
      <c r="H806" t="s">
        <v>17</v>
      </c>
      <c r="I806" t="s">
        <v>25</v>
      </c>
      <c r="J806" t="s">
        <v>31</v>
      </c>
      <c r="K806" t="s">
        <v>20</v>
      </c>
      <c r="L806">
        <v>5</v>
      </c>
      <c r="M806" t="s">
        <v>39</v>
      </c>
      <c r="N806">
        <v>3</v>
      </c>
    </row>
    <row r="807" spans="1:14" x14ac:dyDescent="0.2">
      <c r="A807" s="1">
        <v>45641.582638888889</v>
      </c>
      <c r="B807" s="1" t="str">
        <f>TEXT(Coffee_Sales_Dataset[[#This Row],[Date]],"ddd")</f>
        <v>Sun</v>
      </c>
      <c r="C807">
        <f t="shared" si="12"/>
        <v>13</v>
      </c>
      <c r="D807" t="s">
        <v>45</v>
      </c>
      <c r="E807" t="s">
        <v>23</v>
      </c>
      <c r="F807" t="s">
        <v>24</v>
      </c>
      <c r="G807">
        <v>5.23</v>
      </c>
      <c r="H807" t="s">
        <v>32</v>
      </c>
      <c r="I807" t="s">
        <v>25</v>
      </c>
      <c r="J807" t="s">
        <v>47</v>
      </c>
      <c r="K807" t="s">
        <v>42</v>
      </c>
      <c r="L807">
        <v>2</v>
      </c>
      <c r="M807" t="s">
        <v>21</v>
      </c>
      <c r="N807">
        <v>3</v>
      </c>
    </row>
    <row r="808" spans="1:14" x14ac:dyDescent="0.2">
      <c r="A808" s="1">
        <v>45644.426388888889</v>
      </c>
      <c r="B808" s="1" t="str">
        <f>TEXT(Coffee_Sales_Dataset[[#This Row],[Date]],"ddd")</f>
        <v>Wed</v>
      </c>
      <c r="C808">
        <f t="shared" si="12"/>
        <v>10</v>
      </c>
      <c r="D808" t="s">
        <v>28</v>
      </c>
      <c r="E808" t="s">
        <v>46</v>
      </c>
      <c r="F808" t="s">
        <v>16</v>
      </c>
      <c r="G808">
        <v>3.78</v>
      </c>
      <c r="H808" t="s">
        <v>32</v>
      </c>
      <c r="I808" t="s">
        <v>25</v>
      </c>
      <c r="J808" t="s">
        <v>19</v>
      </c>
      <c r="K808" t="s">
        <v>34</v>
      </c>
      <c r="L808">
        <v>9</v>
      </c>
      <c r="M808" t="s">
        <v>41</v>
      </c>
      <c r="N808">
        <v>4</v>
      </c>
    </row>
    <row r="809" spans="1:14" x14ac:dyDescent="0.2">
      <c r="A809" s="1">
        <v>45644.418055555558</v>
      </c>
      <c r="B809" s="1" t="str">
        <f>TEXT(Coffee_Sales_Dataset[[#This Row],[Date]],"ddd")</f>
        <v>Wed</v>
      </c>
      <c r="C809">
        <f t="shared" si="12"/>
        <v>10</v>
      </c>
      <c r="D809" t="s">
        <v>28</v>
      </c>
      <c r="E809" t="s">
        <v>46</v>
      </c>
      <c r="F809" t="s">
        <v>37</v>
      </c>
      <c r="G809">
        <v>3.82</v>
      </c>
      <c r="H809" t="s">
        <v>30</v>
      </c>
      <c r="I809" t="s">
        <v>18</v>
      </c>
      <c r="J809" t="s">
        <v>47</v>
      </c>
      <c r="K809" t="s">
        <v>34</v>
      </c>
      <c r="L809">
        <v>4</v>
      </c>
      <c r="M809" t="s">
        <v>21</v>
      </c>
      <c r="N809">
        <v>1</v>
      </c>
    </row>
    <row r="810" spans="1:14" x14ac:dyDescent="0.2">
      <c r="A810" s="1">
        <v>45654.4375</v>
      </c>
      <c r="B810" s="1" t="str">
        <f>TEXT(Coffee_Sales_Dataset[[#This Row],[Date]],"ddd")</f>
        <v>Sat</v>
      </c>
      <c r="C810">
        <f t="shared" si="12"/>
        <v>10</v>
      </c>
      <c r="D810" t="s">
        <v>14</v>
      </c>
      <c r="E810" t="s">
        <v>15</v>
      </c>
      <c r="F810" t="s">
        <v>16</v>
      </c>
      <c r="G810">
        <v>4.5</v>
      </c>
      <c r="H810" t="s">
        <v>30</v>
      </c>
      <c r="I810" t="s">
        <v>25</v>
      </c>
      <c r="J810" t="s">
        <v>47</v>
      </c>
      <c r="K810" t="s">
        <v>34</v>
      </c>
      <c r="L810">
        <v>3</v>
      </c>
      <c r="M810" t="s">
        <v>41</v>
      </c>
      <c r="N810">
        <v>2</v>
      </c>
    </row>
    <row r="811" spans="1:14" x14ac:dyDescent="0.2">
      <c r="A811" s="1">
        <v>45644.43472222222</v>
      </c>
      <c r="B811" s="1" t="str">
        <f>TEXT(Coffee_Sales_Dataset[[#This Row],[Date]],"ddd")</f>
        <v>Wed</v>
      </c>
      <c r="C811">
        <f t="shared" si="12"/>
        <v>10</v>
      </c>
      <c r="D811" t="s">
        <v>28</v>
      </c>
      <c r="E811" t="s">
        <v>48</v>
      </c>
      <c r="F811" t="s">
        <v>16</v>
      </c>
      <c r="G811">
        <v>5.8</v>
      </c>
      <c r="H811" t="s">
        <v>32</v>
      </c>
      <c r="I811" t="s">
        <v>18</v>
      </c>
      <c r="J811" t="s">
        <v>47</v>
      </c>
      <c r="K811" t="s">
        <v>20</v>
      </c>
      <c r="L811">
        <v>10</v>
      </c>
      <c r="M811" t="s">
        <v>21</v>
      </c>
      <c r="N811">
        <v>5</v>
      </c>
    </row>
    <row r="812" spans="1:14" x14ac:dyDescent="0.2">
      <c r="A812" s="1">
        <v>45656.747916666667</v>
      </c>
      <c r="B812" s="1" t="str">
        <f>TEXT(Coffee_Sales_Dataset[[#This Row],[Date]],"ddd")</f>
        <v>Mon</v>
      </c>
      <c r="C812">
        <f t="shared" si="12"/>
        <v>17</v>
      </c>
      <c r="D812" t="s">
        <v>43</v>
      </c>
      <c r="E812" t="s">
        <v>36</v>
      </c>
      <c r="F812" t="s">
        <v>24</v>
      </c>
      <c r="G812">
        <v>3.63</v>
      </c>
      <c r="H812" t="s">
        <v>30</v>
      </c>
      <c r="I812" t="s">
        <v>25</v>
      </c>
      <c r="J812" t="s">
        <v>44</v>
      </c>
      <c r="K812" t="s">
        <v>34</v>
      </c>
      <c r="L812">
        <v>4</v>
      </c>
      <c r="M812" t="s">
        <v>39</v>
      </c>
      <c r="N812">
        <v>4</v>
      </c>
    </row>
    <row r="813" spans="1:14" x14ac:dyDescent="0.2">
      <c r="A813" s="1">
        <v>45645.526388888888</v>
      </c>
      <c r="B813" s="1" t="str">
        <f>TEXT(Coffee_Sales_Dataset[[#This Row],[Date]],"ddd")</f>
        <v>Thu</v>
      </c>
      <c r="C813">
        <f t="shared" si="12"/>
        <v>12</v>
      </c>
      <c r="D813" t="s">
        <v>22</v>
      </c>
      <c r="E813" t="s">
        <v>46</v>
      </c>
      <c r="F813" t="s">
        <v>16</v>
      </c>
      <c r="G813">
        <v>3.79</v>
      </c>
      <c r="H813" t="s">
        <v>17</v>
      </c>
      <c r="I813" t="s">
        <v>18</v>
      </c>
      <c r="J813" t="s">
        <v>33</v>
      </c>
      <c r="K813" t="s">
        <v>34</v>
      </c>
      <c r="L813">
        <v>3</v>
      </c>
      <c r="M813" t="s">
        <v>35</v>
      </c>
      <c r="N813">
        <v>5</v>
      </c>
    </row>
    <row r="814" spans="1:14" x14ac:dyDescent="0.2">
      <c r="A814" s="1">
        <v>45642.456250000003</v>
      </c>
      <c r="B814" s="1" t="str">
        <f>TEXT(Coffee_Sales_Dataset[[#This Row],[Date]],"ddd")</f>
        <v>Mon</v>
      </c>
      <c r="C814">
        <f t="shared" si="12"/>
        <v>10</v>
      </c>
      <c r="D814" t="s">
        <v>28</v>
      </c>
      <c r="E814" t="s">
        <v>29</v>
      </c>
      <c r="F814" t="s">
        <v>37</v>
      </c>
      <c r="G814">
        <v>5.8</v>
      </c>
      <c r="H814" t="s">
        <v>32</v>
      </c>
      <c r="I814" t="s">
        <v>18</v>
      </c>
      <c r="J814" t="s">
        <v>44</v>
      </c>
      <c r="K814" t="s">
        <v>20</v>
      </c>
      <c r="L814">
        <v>4</v>
      </c>
      <c r="M814" t="s">
        <v>41</v>
      </c>
      <c r="N814">
        <v>5</v>
      </c>
    </row>
    <row r="815" spans="1:14" x14ac:dyDescent="0.2">
      <c r="A815" s="1">
        <v>45643.493750000001</v>
      </c>
      <c r="B815" s="1" t="str">
        <f>TEXT(Coffee_Sales_Dataset[[#This Row],[Date]],"ddd")</f>
        <v>Tue</v>
      </c>
      <c r="C815">
        <f t="shared" si="12"/>
        <v>11</v>
      </c>
      <c r="D815" t="s">
        <v>22</v>
      </c>
      <c r="E815" t="s">
        <v>29</v>
      </c>
      <c r="F815" t="s">
        <v>16</v>
      </c>
      <c r="G815">
        <v>5.03</v>
      </c>
      <c r="H815" t="s">
        <v>30</v>
      </c>
      <c r="I815" t="s">
        <v>25</v>
      </c>
      <c r="J815" t="s">
        <v>19</v>
      </c>
      <c r="K815" t="s">
        <v>20</v>
      </c>
      <c r="L815">
        <v>10</v>
      </c>
      <c r="M815" t="s">
        <v>41</v>
      </c>
      <c r="N815">
        <v>3</v>
      </c>
    </row>
    <row r="816" spans="1:14" x14ac:dyDescent="0.2">
      <c r="A816" s="1">
        <v>45649.386111111111</v>
      </c>
      <c r="B816" s="1" t="str">
        <f>TEXT(Coffee_Sales_Dataset[[#This Row],[Date]],"ddd")</f>
        <v>Mon</v>
      </c>
      <c r="C816">
        <f t="shared" si="12"/>
        <v>9</v>
      </c>
      <c r="D816" t="s">
        <v>45</v>
      </c>
      <c r="E816" t="s">
        <v>36</v>
      </c>
      <c r="F816" t="s">
        <v>37</v>
      </c>
      <c r="G816">
        <v>3.54</v>
      </c>
      <c r="H816" t="s">
        <v>32</v>
      </c>
      <c r="I816" t="s">
        <v>25</v>
      </c>
      <c r="J816" t="s">
        <v>44</v>
      </c>
      <c r="K816" t="s">
        <v>34</v>
      </c>
      <c r="L816">
        <v>5</v>
      </c>
      <c r="M816" t="s">
        <v>38</v>
      </c>
      <c r="N816">
        <v>2</v>
      </c>
    </row>
    <row r="817" spans="1:14" x14ac:dyDescent="0.2">
      <c r="A817" s="1">
        <v>45652.397916666669</v>
      </c>
      <c r="B817" s="1" t="str">
        <f>TEXT(Coffee_Sales_Dataset[[#This Row],[Date]],"ddd")</f>
        <v>Thu</v>
      </c>
      <c r="C817">
        <f t="shared" si="12"/>
        <v>9</v>
      </c>
      <c r="D817" t="s">
        <v>22</v>
      </c>
      <c r="E817" t="s">
        <v>40</v>
      </c>
      <c r="F817" t="s">
        <v>24</v>
      </c>
      <c r="G817">
        <v>3.29</v>
      </c>
      <c r="H817" t="s">
        <v>30</v>
      </c>
      <c r="I817" t="s">
        <v>25</v>
      </c>
      <c r="J817" t="s">
        <v>47</v>
      </c>
      <c r="K817" t="s">
        <v>34</v>
      </c>
      <c r="L817">
        <v>9</v>
      </c>
      <c r="M817" t="s">
        <v>38</v>
      </c>
      <c r="N817">
        <v>3</v>
      </c>
    </row>
    <row r="818" spans="1:14" x14ac:dyDescent="0.2">
      <c r="A818" s="1">
        <v>45656.542361111111</v>
      </c>
      <c r="B818" s="1" t="str">
        <f>TEXT(Coffee_Sales_Dataset[[#This Row],[Date]],"ddd")</f>
        <v>Mon</v>
      </c>
      <c r="C818">
        <f t="shared" si="12"/>
        <v>13</v>
      </c>
      <c r="D818" t="s">
        <v>28</v>
      </c>
      <c r="E818" t="s">
        <v>23</v>
      </c>
      <c r="F818" t="s">
        <v>16</v>
      </c>
      <c r="G818">
        <v>6.12</v>
      </c>
      <c r="H818" t="s">
        <v>30</v>
      </c>
      <c r="I818" t="s">
        <v>25</v>
      </c>
      <c r="J818" t="s">
        <v>47</v>
      </c>
      <c r="K818" t="s">
        <v>42</v>
      </c>
      <c r="L818">
        <v>3</v>
      </c>
      <c r="M818" t="s">
        <v>49</v>
      </c>
      <c r="N818">
        <v>2</v>
      </c>
    </row>
    <row r="819" spans="1:14" x14ac:dyDescent="0.2">
      <c r="A819" s="1">
        <v>45653.711805555555</v>
      </c>
      <c r="B819" s="1" t="str">
        <f>TEXT(Coffee_Sales_Dataset[[#This Row],[Date]],"ddd")</f>
        <v>Fri</v>
      </c>
      <c r="C819">
        <f t="shared" si="12"/>
        <v>17</v>
      </c>
      <c r="D819" t="s">
        <v>28</v>
      </c>
      <c r="E819" t="s">
        <v>46</v>
      </c>
      <c r="F819" t="s">
        <v>16</v>
      </c>
      <c r="G819">
        <v>4.92</v>
      </c>
      <c r="H819" t="s">
        <v>32</v>
      </c>
      <c r="I819" t="s">
        <v>18</v>
      </c>
      <c r="J819" t="s">
        <v>33</v>
      </c>
      <c r="K819" t="s">
        <v>20</v>
      </c>
      <c r="L819">
        <v>7</v>
      </c>
      <c r="M819" t="s">
        <v>41</v>
      </c>
      <c r="N819">
        <v>5</v>
      </c>
    </row>
    <row r="820" spans="1:14" x14ac:dyDescent="0.2">
      <c r="A820" s="1">
        <v>45641.431944444441</v>
      </c>
      <c r="B820" s="1" t="str">
        <f>TEXT(Coffee_Sales_Dataset[[#This Row],[Date]],"ddd")</f>
        <v>Sun</v>
      </c>
      <c r="C820">
        <f t="shared" si="12"/>
        <v>10</v>
      </c>
      <c r="D820" t="s">
        <v>45</v>
      </c>
      <c r="E820" t="s">
        <v>48</v>
      </c>
      <c r="F820" t="s">
        <v>37</v>
      </c>
      <c r="G820">
        <v>3.46</v>
      </c>
      <c r="H820" t="s">
        <v>30</v>
      </c>
      <c r="I820" t="s">
        <v>18</v>
      </c>
      <c r="J820" t="s">
        <v>26</v>
      </c>
      <c r="K820" t="s">
        <v>34</v>
      </c>
      <c r="L820">
        <v>4</v>
      </c>
      <c r="M820" t="s">
        <v>41</v>
      </c>
      <c r="N820">
        <v>5</v>
      </c>
    </row>
    <row r="821" spans="1:14" x14ac:dyDescent="0.2">
      <c r="A821" s="1">
        <v>45654.737500000003</v>
      </c>
      <c r="B821" s="1" t="str">
        <f>TEXT(Coffee_Sales_Dataset[[#This Row],[Date]],"ddd")</f>
        <v>Sat</v>
      </c>
      <c r="C821">
        <f t="shared" si="12"/>
        <v>17</v>
      </c>
      <c r="D821" t="s">
        <v>43</v>
      </c>
      <c r="E821" t="s">
        <v>40</v>
      </c>
      <c r="F821" t="s">
        <v>24</v>
      </c>
      <c r="G821">
        <v>4.1500000000000004</v>
      </c>
      <c r="H821" t="s">
        <v>30</v>
      </c>
      <c r="I821" t="s">
        <v>25</v>
      </c>
      <c r="J821" t="s">
        <v>19</v>
      </c>
      <c r="K821" t="s">
        <v>42</v>
      </c>
      <c r="L821">
        <v>6</v>
      </c>
      <c r="M821" t="s">
        <v>39</v>
      </c>
      <c r="N821">
        <v>5</v>
      </c>
    </row>
    <row r="822" spans="1:14" x14ac:dyDescent="0.2">
      <c r="A822" s="1">
        <v>45653.558333333334</v>
      </c>
      <c r="B822" s="1" t="str">
        <f>TEXT(Coffee_Sales_Dataset[[#This Row],[Date]],"ddd")</f>
        <v>Fri</v>
      </c>
      <c r="C822">
        <f t="shared" si="12"/>
        <v>13</v>
      </c>
      <c r="D822" t="s">
        <v>14</v>
      </c>
      <c r="E822" t="s">
        <v>15</v>
      </c>
      <c r="F822" t="s">
        <v>37</v>
      </c>
      <c r="G822">
        <v>4.74</v>
      </c>
      <c r="H822" t="s">
        <v>32</v>
      </c>
      <c r="I822" t="s">
        <v>25</v>
      </c>
      <c r="J822" t="s">
        <v>33</v>
      </c>
      <c r="K822" t="s">
        <v>42</v>
      </c>
      <c r="L822">
        <v>2</v>
      </c>
      <c r="M822" t="s">
        <v>21</v>
      </c>
      <c r="N822">
        <v>3</v>
      </c>
    </row>
    <row r="823" spans="1:14" x14ac:dyDescent="0.2">
      <c r="A823" s="1">
        <v>45655.598611111112</v>
      </c>
      <c r="B823" s="1" t="str">
        <f>TEXT(Coffee_Sales_Dataset[[#This Row],[Date]],"ddd")</f>
        <v>Sun</v>
      </c>
      <c r="C823">
        <f t="shared" si="12"/>
        <v>14</v>
      </c>
      <c r="D823" t="s">
        <v>45</v>
      </c>
      <c r="E823" t="s">
        <v>15</v>
      </c>
      <c r="F823" t="s">
        <v>24</v>
      </c>
      <c r="G823">
        <v>5.9</v>
      </c>
      <c r="H823" t="s">
        <v>17</v>
      </c>
      <c r="I823" t="s">
        <v>25</v>
      </c>
      <c r="J823" t="s">
        <v>44</v>
      </c>
      <c r="K823" t="s">
        <v>34</v>
      </c>
      <c r="L823">
        <v>3</v>
      </c>
      <c r="M823" t="s">
        <v>38</v>
      </c>
      <c r="N823">
        <v>4</v>
      </c>
    </row>
    <row r="824" spans="1:14" x14ac:dyDescent="0.2">
      <c r="A824" s="1">
        <v>45643.522222222222</v>
      </c>
      <c r="B824" s="1" t="str">
        <f>TEXT(Coffee_Sales_Dataset[[#This Row],[Date]],"ddd")</f>
        <v>Tue</v>
      </c>
      <c r="C824">
        <f t="shared" si="12"/>
        <v>12</v>
      </c>
      <c r="D824" t="s">
        <v>22</v>
      </c>
      <c r="E824" t="s">
        <v>36</v>
      </c>
      <c r="F824" t="s">
        <v>24</v>
      </c>
      <c r="G824">
        <v>5.65</v>
      </c>
      <c r="H824" t="s">
        <v>17</v>
      </c>
      <c r="I824" t="s">
        <v>18</v>
      </c>
      <c r="J824" t="s">
        <v>19</v>
      </c>
      <c r="K824" t="s">
        <v>20</v>
      </c>
      <c r="L824">
        <v>8</v>
      </c>
      <c r="M824" t="s">
        <v>21</v>
      </c>
      <c r="N824">
        <v>1</v>
      </c>
    </row>
    <row r="825" spans="1:14" x14ac:dyDescent="0.2">
      <c r="A825" s="1">
        <v>45649.361111111109</v>
      </c>
      <c r="B825" s="1" t="str">
        <f>TEXT(Coffee_Sales_Dataset[[#This Row],[Date]],"ddd")</f>
        <v>Mon</v>
      </c>
      <c r="C825">
        <f t="shared" si="12"/>
        <v>8</v>
      </c>
      <c r="D825" t="s">
        <v>14</v>
      </c>
      <c r="E825" t="s">
        <v>15</v>
      </c>
      <c r="F825" t="s">
        <v>24</v>
      </c>
      <c r="G825">
        <v>3.83</v>
      </c>
      <c r="H825" t="s">
        <v>17</v>
      </c>
      <c r="I825" t="s">
        <v>18</v>
      </c>
      <c r="J825" t="s">
        <v>33</v>
      </c>
      <c r="K825" t="s">
        <v>34</v>
      </c>
      <c r="L825">
        <v>2</v>
      </c>
      <c r="M825" t="s">
        <v>35</v>
      </c>
      <c r="N825">
        <v>5</v>
      </c>
    </row>
    <row r="826" spans="1:14" x14ac:dyDescent="0.2">
      <c r="A826" s="1">
        <v>45653.674305555556</v>
      </c>
      <c r="B826" s="1" t="str">
        <f>TEXT(Coffee_Sales_Dataset[[#This Row],[Date]],"ddd")</f>
        <v>Fri</v>
      </c>
      <c r="C826">
        <f t="shared" si="12"/>
        <v>16</v>
      </c>
      <c r="D826" t="s">
        <v>22</v>
      </c>
      <c r="E826" t="s">
        <v>15</v>
      </c>
      <c r="F826" t="s">
        <v>16</v>
      </c>
      <c r="G826">
        <v>4.07</v>
      </c>
      <c r="H826" t="s">
        <v>32</v>
      </c>
      <c r="I826" t="s">
        <v>25</v>
      </c>
      <c r="J826" t="s">
        <v>44</v>
      </c>
      <c r="K826" t="s">
        <v>34</v>
      </c>
      <c r="L826">
        <v>10</v>
      </c>
      <c r="M826" t="s">
        <v>41</v>
      </c>
      <c r="N826">
        <v>5</v>
      </c>
    </row>
    <row r="827" spans="1:14" x14ac:dyDescent="0.2">
      <c r="A827" s="1">
        <v>45655.344444444447</v>
      </c>
      <c r="B827" s="1" t="str">
        <f>TEXT(Coffee_Sales_Dataset[[#This Row],[Date]],"ddd")</f>
        <v>Sun</v>
      </c>
      <c r="C827">
        <f t="shared" si="12"/>
        <v>8</v>
      </c>
      <c r="D827" t="s">
        <v>45</v>
      </c>
      <c r="E827" t="s">
        <v>23</v>
      </c>
      <c r="F827" t="s">
        <v>37</v>
      </c>
      <c r="G827">
        <v>3.71</v>
      </c>
      <c r="H827" t="s">
        <v>17</v>
      </c>
      <c r="I827" t="s">
        <v>18</v>
      </c>
      <c r="J827" t="s">
        <v>19</v>
      </c>
      <c r="K827" t="s">
        <v>20</v>
      </c>
      <c r="L827">
        <v>5</v>
      </c>
      <c r="M827" t="s">
        <v>27</v>
      </c>
      <c r="N827">
        <v>2</v>
      </c>
    </row>
    <row r="828" spans="1:14" x14ac:dyDescent="0.2">
      <c r="A828" s="1">
        <v>45649.392361111109</v>
      </c>
      <c r="B828" s="1" t="str">
        <f>TEXT(Coffee_Sales_Dataset[[#This Row],[Date]],"ddd")</f>
        <v>Mon</v>
      </c>
      <c r="C828">
        <f t="shared" si="12"/>
        <v>9</v>
      </c>
      <c r="D828" t="s">
        <v>45</v>
      </c>
      <c r="E828" t="s">
        <v>29</v>
      </c>
      <c r="F828" t="s">
        <v>16</v>
      </c>
      <c r="G828">
        <v>5.69</v>
      </c>
      <c r="H828" t="s">
        <v>32</v>
      </c>
      <c r="I828" t="s">
        <v>18</v>
      </c>
      <c r="J828" t="s">
        <v>33</v>
      </c>
      <c r="K828" t="s">
        <v>20</v>
      </c>
      <c r="L828">
        <v>6</v>
      </c>
      <c r="M828" t="s">
        <v>21</v>
      </c>
      <c r="N828">
        <v>2</v>
      </c>
    </row>
    <row r="829" spans="1:14" x14ac:dyDescent="0.2">
      <c r="A829" s="1">
        <v>45649.518055555556</v>
      </c>
      <c r="B829" s="1" t="str">
        <f>TEXT(Coffee_Sales_Dataset[[#This Row],[Date]],"ddd")</f>
        <v>Mon</v>
      </c>
      <c r="C829">
        <f t="shared" si="12"/>
        <v>12</v>
      </c>
      <c r="D829" t="s">
        <v>45</v>
      </c>
      <c r="E829" t="s">
        <v>29</v>
      </c>
      <c r="F829" t="s">
        <v>16</v>
      </c>
      <c r="G829">
        <v>3.97</v>
      </c>
      <c r="H829" t="s">
        <v>17</v>
      </c>
      <c r="I829" t="s">
        <v>25</v>
      </c>
      <c r="J829" t="s">
        <v>26</v>
      </c>
      <c r="K829" t="s">
        <v>20</v>
      </c>
      <c r="L829">
        <v>10</v>
      </c>
      <c r="M829" t="s">
        <v>27</v>
      </c>
      <c r="N829">
        <v>2</v>
      </c>
    </row>
    <row r="830" spans="1:14" x14ac:dyDescent="0.2">
      <c r="A830" s="1">
        <v>45642.503472222219</v>
      </c>
      <c r="B830" s="1" t="str">
        <f>TEXT(Coffee_Sales_Dataset[[#This Row],[Date]],"ddd")</f>
        <v>Mon</v>
      </c>
      <c r="C830">
        <f t="shared" si="12"/>
        <v>12</v>
      </c>
      <c r="D830" t="s">
        <v>14</v>
      </c>
      <c r="E830" t="s">
        <v>23</v>
      </c>
      <c r="F830" t="s">
        <v>16</v>
      </c>
      <c r="G830">
        <v>6.29</v>
      </c>
      <c r="H830" t="s">
        <v>17</v>
      </c>
      <c r="I830" t="s">
        <v>18</v>
      </c>
      <c r="J830" t="s">
        <v>19</v>
      </c>
      <c r="K830" t="s">
        <v>34</v>
      </c>
      <c r="L830">
        <v>7</v>
      </c>
      <c r="M830" t="s">
        <v>35</v>
      </c>
      <c r="N830">
        <v>3</v>
      </c>
    </row>
    <row r="831" spans="1:14" x14ac:dyDescent="0.2">
      <c r="A831" s="1">
        <v>45654.34097222222</v>
      </c>
      <c r="B831" s="1" t="str">
        <f>TEXT(Coffee_Sales_Dataset[[#This Row],[Date]],"ddd")</f>
        <v>Sat</v>
      </c>
      <c r="C831">
        <f t="shared" si="12"/>
        <v>8</v>
      </c>
      <c r="D831" t="s">
        <v>14</v>
      </c>
      <c r="E831" t="s">
        <v>23</v>
      </c>
      <c r="F831" t="s">
        <v>16</v>
      </c>
      <c r="G831">
        <v>5.88</v>
      </c>
      <c r="H831" t="s">
        <v>17</v>
      </c>
      <c r="I831" t="s">
        <v>18</v>
      </c>
      <c r="J831" t="s">
        <v>33</v>
      </c>
      <c r="K831" t="s">
        <v>20</v>
      </c>
      <c r="L831">
        <v>4</v>
      </c>
      <c r="M831" t="s">
        <v>49</v>
      </c>
      <c r="N831">
        <v>2</v>
      </c>
    </row>
    <row r="832" spans="1:14" x14ac:dyDescent="0.2">
      <c r="A832" s="1">
        <v>45656.362500000003</v>
      </c>
      <c r="B832" s="1" t="str">
        <f>TEXT(Coffee_Sales_Dataset[[#This Row],[Date]],"ddd")</f>
        <v>Mon</v>
      </c>
      <c r="C832">
        <f t="shared" si="12"/>
        <v>8</v>
      </c>
      <c r="D832" t="s">
        <v>28</v>
      </c>
      <c r="E832" t="s">
        <v>48</v>
      </c>
      <c r="F832" t="s">
        <v>24</v>
      </c>
      <c r="G832">
        <v>4.2300000000000004</v>
      </c>
      <c r="H832" t="s">
        <v>17</v>
      </c>
      <c r="I832" t="s">
        <v>18</v>
      </c>
      <c r="J832" t="s">
        <v>33</v>
      </c>
      <c r="K832" t="s">
        <v>20</v>
      </c>
      <c r="L832">
        <v>10</v>
      </c>
      <c r="M832" t="s">
        <v>39</v>
      </c>
      <c r="N832">
        <v>1</v>
      </c>
    </row>
    <row r="833" spans="1:14" x14ac:dyDescent="0.2">
      <c r="A833" s="1">
        <v>45653.390972222223</v>
      </c>
      <c r="B833" s="1" t="str">
        <f>TEXT(Coffee_Sales_Dataset[[#This Row],[Date]],"ddd")</f>
        <v>Fri</v>
      </c>
      <c r="C833">
        <f t="shared" si="12"/>
        <v>9</v>
      </c>
      <c r="D833" t="s">
        <v>22</v>
      </c>
      <c r="E833" t="s">
        <v>40</v>
      </c>
      <c r="F833" t="s">
        <v>37</v>
      </c>
      <c r="G833">
        <v>5</v>
      </c>
      <c r="H833" t="s">
        <v>32</v>
      </c>
      <c r="I833" t="s">
        <v>18</v>
      </c>
      <c r="J833" t="s">
        <v>26</v>
      </c>
      <c r="K833" t="s">
        <v>20</v>
      </c>
      <c r="L833">
        <v>4</v>
      </c>
      <c r="M833" t="s">
        <v>27</v>
      </c>
      <c r="N833">
        <v>5</v>
      </c>
    </row>
    <row r="834" spans="1:14" x14ac:dyDescent="0.2">
      <c r="A834" s="1">
        <v>45654.363194444442</v>
      </c>
      <c r="B834" s="1" t="str">
        <f>TEXT(Coffee_Sales_Dataset[[#This Row],[Date]],"ddd")</f>
        <v>Sat</v>
      </c>
      <c r="C834">
        <f t="shared" ref="C834:C897" si="13">HOUR(A834)</f>
        <v>8</v>
      </c>
      <c r="D834" t="s">
        <v>45</v>
      </c>
      <c r="E834" t="s">
        <v>15</v>
      </c>
      <c r="F834" t="s">
        <v>24</v>
      </c>
      <c r="G834">
        <v>5.75</v>
      </c>
      <c r="H834" t="s">
        <v>32</v>
      </c>
      <c r="I834" t="s">
        <v>18</v>
      </c>
      <c r="J834" t="s">
        <v>19</v>
      </c>
      <c r="K834" t="s">
        <v>42</v>
      </c>
      <c r="L834">
        <v>5</v>
      </c>
      <c r="M834" t="s">
        <v>38</v>
      </c>
      <c r="N834">
        <v>3</v>
      </c>
    </row>
    <row r="835" spans="1:14" x14ac:dyDescent="0.2">
      <c r="A835" s="1">
        <v>45644.677777777775</v>
      </c>
      <c r="B835" s="1" t="str">
        <f>TEXT(Coffee_Sales_Dataset[[#This Row],[Date]],"ddd")</f>
        <v>Wed</v>
      </c>
      <c r="C835">
        <f t="shared" si="13"/>
        <v>16</v>
      </c>
      <c r="D835" t="s">
        <v>43</v>
      </c>
      <c r="E835" t="s">
        <v>36</v>
      </c>
      <c r="F835" t="s">
        <v>37</v>
      </c>
      <c r="G835">
        <v>3.49</v>
      </c>
      <c r="H835" t="s">
        <v>30</v>
      </c>
      <c r="I835" t="s">
        <v>25</v>
      </c>
      <c r="J835" t="s">
        <v>19</v>
      </c>
      <c r="K835" t="s">
        <v>42</v>
      </c>
      <c r="L835">
        <v>3</v>
      </c>
      <c r="M835" t="s">
        <v>41</v>
      </c>
      <c r="N835">
        <v>5</v>
      </c>
    </row>
    <row r="836" spans="1:14" x14ac:dyDescent="0.2">
      <c r="A836" s="1">
        <v>45648.656944444447</v>
      </c>
      <c r="B836" s="1" t="str">
        <f>TEXT(Coffee_Sales_Dataset[[#This Row],[Date]],"ddd")</f>
        <v>Sun</v>
      </c>
      <c r="C836">
        <f t="shared" si="13"/>
        <v>15</v>
      </c>
      <c r="D836" t="s">
        <v>28</v>
      </c>
      <c r="E836" t="s">
        <v>40</v>
      </c>
      <c r="F836" t="s">
        <v>16</v>
      </c>
      <c r="G836">
        <v>5.43</v>
      </c>
      <c r="H836" t="s">
        <v>32</v>
      </c>
      <c r="I836" t="s">
        <v>25</v>
      </c>
      <c r="J836" t="s">
        <v>33</v>
      </c>
      <c r="K836" t="s">
        <v>42</v>
      </c>
      <c r="L836">
        <v>5</v>
      </c>
      <c r="M836" t="s">
        <v>27</v>
      </c>
      <c r="N836">
        <v>2</v>
      </c>
    </row>
    <row r="837" spans="1:14" x14ac:dyDescent="0.2">
      <c r="A837" s="1">
        <v>45643.551388888889</v>
      </c>
      <c r="B837" s="1" t="str">
        <f>TEXT(Coffee_Sales_Dataset[[#This Row],[Date]],"ddd")</f>
        <v>Tue</v>
      </c>
      <c r="C837">
        <f t="shared" si="13"/>
        <v>13</v>
      </c>
      <c r="D837" t="s">
        <v>28</v>
      </c>
      <c r="E837" t="s">
        <v>48</v>
      </c>
      <c r="F837" t="s">
        <v>16</v>
      </c>
      <c r="G837">
        <v>5.89</v>
      </c>
      <c r="H837" t="s">
        <v>32</v>
      </c>
      <c r="I837" t="s">
        <v>18</v>
      </c>
      <c r="J837" t="s">
        <v>26</v>
      </c>
      <c r="K837" t="s">
        <v>34</v>
      </c>
      <c r="L837">
        <v>3</v>
      </c>
      <c r="M837" t="s">
        <v>27</v>
      </c>
      <c r="N837">
        <v>5</v>
      </c>
    </row>
    <row r="838" spans="1:14" x14ac:dyDescent="0.2">
      <c r="A838" s="1">
        <v>45654.698611111111</v>
      </c>
      <c r="B838" s="1" t="str">
        <f>TEXT(Coffee_Sales_Dataset[[#This Row],[Date]],"ddd")</f>
        <v>Sat</v>
      </c>
      <c r="C838">
        <f t="shared" si="13"/>
        <v>16</v>
      </c>
      <c r="D838" t="s">
        <v>43</v>
      </c>
      <c r="E838" t="s">
        <v>15</v>
      </c>
      <c r="F838" t="s">
        <v>16</v>
      </c>
      <c r="G838">
        <v>6.65</v>
      </c>
      <c r="H838" t="s">
        <v>32</v>
      </c>
      <c r="I838" t="s">
        <v>25</v>
      </c>
      <c r="J838" t="s">
        <v>31</v>
      </c>
      <c r="K838" t="s">
        <v>20</v>
      </c>
      <c r="L838">
        <v>3</v>
      </c>
      <c r="M838" t="s">
        <v>49</v>
      </c>
      <c r="N838">
        <v>4</v>
      </c>
    </row>
    <row r="839" spans="1:14" x14ac:dyDescent="0.2">
      <c r="A839" s="1">
        <v>45642.453472222223</v>
      </c>
      <c r="B839" s="1" t="str">
        <f>TEXT(Coffee_Sales_Dataset[[#This Row],[Date]],"ddd")</f>
        <v>Mon</v>
      </c>
      <c r="C839">
        <f t="shared" si="13"/>
        <v>10</v>
      </c>
      <c r="D839" t="s">
        <v>43</v>
      </c>
      <c r="E839" t="s">
        <v>40</v>
      </c>
      <c r="F839" t="s">
        <v>16</v>
      </c>
      <c r="G839">
        <v>3.98</v>
      </c>
      <c r="H839" t="s">
        <v>17</v>
      </c>
      <c r="I839" t="s">
        <v>18</v>
      </c>
      <c r="J839" t="s">
        <v>44</v>
      </c>
      <c r="K839" t="s">
        <v>20</v>
      </c>
      <c r="L839">
        <v>9</v>
      </c>
      <c r="M839" t="s">
        <v>49</v>
      </c>
      <c r="N839">
        <v>3</v>
      </c>
    </row>
    <row r="840" spans="1:14" x14ac:dyDescent="0.2">
      <c r="A840" s="1">
        <v>45654.713194444441</v>
      </c>
      <c r="B840" s="1" t="str">
        <f>TEXT(Coffee_Sales_Dataset[[#This Row],[Date]],"ddd")</f>
        <v>Sat</v>
      </c>
      <c r="C840">
        <f t="shared" si="13"/>
        <v>17</v>
      </c>
      <c r="D840" t="s">
        <v>14</v>
      </c>
      <c r="E840" t="s">
        <v>15</v>
      </c>
      <c r="F840" t="s">
        <v>37</v>
      </c>
      <c r="G840">
        <v>5.72</v>
      </c>
      <c r="H840" t="s">
        <v>17</v>
      </c>
      <c r="I840" t="s">
        <v>18</v>
      </c>
      <c r="J840" t="s">
        <v>33</v>
      </c>
      <c r="K840" t="s">
        <v>34</v>
      </c>
      <c r="L840">
        <v>4</v>
      </c>
      <c r="M840" t="s">
        <v>41</v>
      </c>
      <c r="N840">
        <v>1</v>
      </c>
    </row>
    <row r="841" spans="1:14" x14ac:dyDescent="0.2">
      <c r="A841" s="1">
        <v>45645.410416666666</v>
      </c>
      <c r="B841" s="1" t="str">
        <f>TEXT(Coffee_Sales_Dataset[[#This Row],[Date]],"ddd")</f>
        <v>Thu</v>
      </c>
      <c r="C841">
        <f t="shared" si="13"/>
        <v>9</v>
      </c>
      <c r="D841" t="s">
        <v>28</v>
      </c>
      <c r="E841" t="s">
        <v>23</v>
      </c>
      <c r="F841" t="s">
        <v>37</v>
      </c>
      <c r="G841">
        <v>5.56</v>
      </c>
      <c r="H841" t="s">
        <v>30</v>
      </c>
      <c r="I841" t="s">
        <v>18</v>
      </c>
      <c r="J841" t="s">
        <v>31</v>
      </c>
      <c r="K841" t="s">
        <v>20</v>
      </c>
      <c r="L841">
        <v>6</v>
      </c>
      <c r="M841" t="s">
        <v>38</v>
      </c>
      <c r="N841">
        <v>2</v>
      </c>
    </row>
    <row r="842" spans="1:14" x14ac:dyDescent="0.2">
      <c r="A842" s="1">
        <v>45647.63958333333</v>
      </c>
      <c r="B842" s="1" t="str">
        <f>TEXT(Coffee_Sales_Dataset[[#This Row],[Date]],"ddd")</f>
        <v>Sat</v>
      </c>
      <c r="C842">
        <f t="shared" si="13"/>
        <v>15</v>
      </c>
      <c r="D842" t="s">
        <v>28</v>
      </c>
      <c r="E842" t="s">
        <v>40</v>
      </c>
      <c r="F842" t="s">
        <v>16</v>
      </c>
      <c r="G842">
        <v>6.03</v>
      </c>
      <c r="H842" t="s">
        <v>17</v>
      </c>
      <c r="I842" t="s">
        <v>25</v>
      </c>
      <c r="J842" t="s">
        <v>19</v>
      </c>
      <c r="K842" t="s">
        <v>20</v>
      </c>
      <c r="L842">
        <v>4</v>
      </c>
      <c r="M842" t="s">
        <v>38</v>
      </c>
      <c r="N842">
        <v>5</v>
      </c>
    </row>
    <row r="843" spans="1:14" x14ac:dyDescent="0.2">
      <c r="A843" s="1">
        <v>45650.419444444444</v>
      </c>
      <c r="B843" s="1" t="str">
        <f>TEXT(Coffee_Sales_Dataset[[#This Row],[Date]],"ddd")</f>
        <v>Tue</v>
      </c>
      <c r="C843">
        <f t="shared" si="13"/>
        <v>10</v>
      </c>
      <c r="D843" t="s">
        <v>22</v>
      </c>
      <c r="E843" t="s">
        <v>48</v>
      </c>
      <c r="F843" t="s">
        <v>24</v>
      </c>
      <c r="G843">
        <v>4.34</v>
      </c>
      <c r="H843" t="s">
        <v>17</v>
      </c>
      <c r="I843" t="s">
        <v>25</v>
      </c>
      <c r="J843" t="s">
        <v>31</v>
      </c>
      <c r="K843" t="s">
        <v>34</v>
      </c>
      <c r="L843">
        <v>2</v>
      </c>
      <c r="M843" t="s">
        <v>21</v>
      </c>
      <c r="N843">
        <v>3</v>
      </c>
    </row>
    <row r="844" spans="1:14" x14ac:dyDescent="0.2">
      <c r="A844" s="1">
        <v>45643.68472222222</v>
      </c>
      <c r="B844" s="1" t="str">
        <f>TEXT(Coffee_Sales_Dataset[[#This Row],[Date]],"ddd")</f>
        <v>Tue</v>
      </c>
      <c r="C844">
        <f t="shared" si="13"/>
        <v>16</v>
      </c>
      <c r="D844" t="s">
        <v>28</v>
      </c>
      <c r="E844" t="s">
        <v>23</v>
      </c>
      <c r="F844" t="s">
        <v>24</v>
      </c>
      <c r="G844">
        <v>5.52</v>
      </c>
      <c r="H844" t="s">
        <v>17</v>
      </c>
      <c r="I844" t="s">
        <v>25</v>
      </c>
      <c r="J844" t="s">
        <v>44</v>
      </c>
      <c r="K844" t="s">
        <v>34</v>
      </c>
      <c r="L844">
        <v>8</v>
      </c>
      <c r="M844" t="s">
        <v>27</v>
      </c>
      <c r="N844">
        <v>1</v>
      </c>
    </row>
    <row r="845" spans="1:14" x14ac:dyDescent="0.2">
      <c r="A845" s="1">
        <v>45649.379861111112</v>
      </c>
      <c r="B845" s="1" t="str">
        <f>TEXT(Coffee_Sales_Dataset[[#This Row],[Date]],"ddd")</f>
        <v>Mon</v>
      </c>
      <c r="C845">
        <f t="shared" si="13"/>
        <v>9</v>
      </c>
      <c r="D845" t="s">
        <v>22</v>
      </c>
      <c r="E845" t="s">
        <v>48</v>
      </c>
      <c r="F845" t="s">
        <v>16</v>
      </c>
      <c r="G845">
        <v>6.76</v>
      </c>
      <c r="H845" t="s">
        <v>32</v>
      </c>
      <c r="I845" t="s">
        <v>25</v>
      </c>
      <c r="J845" t="s">
        <v>33</v>
      </c>
      <c r="K845" t="s">
        <v>42</v>
      </c>
      <c r="L845">
        <v>7</v>
      </c>
      <c r="M845" t="s">
        <v>27</v>
      </c>
      <c r="N845">
        <v>4</v>
      </c>
    </row>
    <row r="846" spans="1:14" x14ac:dyDescent="0.2">
      <c r="A846" s="1">
        <v>45655.411111111112</v>
      </c>
      <c r="B846" s="1" t="str">
        <f>TEXT(Coffee_Sales_Dataset[[#This Row],[Date]],"ddd")</f>
        <v>Sun</v>
      </c>
      <c r="C846">
        <f t="shared" si="13"/>
        <v>9</v>
      </c>
      <c r="D846" t="s">
        <v>28</v>
      </c>
      <c r="E846" t="s">
        <v>48</v>
      </c>
      <c r="F846" t="s">
        <v>16</v>
      </c>
      <c r="G846">
        <v>5.74</v>
      </c>
      <c r="H846" t="s">
        <v>32</v>
      </c>
      <c r="I846" t="s">
        <v>18</v>
      </c>
      <c r="J846" t="s">
        <v>47</v>
      </c>
      <c r="K846" t="s">
        <v>42</v>
      </c>
      <c r="L846">
        <v>3</v>
      </c>
      <c r="M846" t="s">
        <v>38</v>
      </c>
      <c r="N846">
        <v>2</v>
      </c>
    </row>
    <row r="847" spans="1:14" x14ac:dyDescent="0.2">
      <c r="A847" s="1">
        <v>45645.556944444441</v>
      </c>
      <c r="B847" s="1" t="str">
        <f>TEXT(Coffee_Sales_Dataset[[#This Row],[Date]],"ddd")</f>
        <v>Thu</v>
      </c>
      <c r="C847">
        <f t="shared" si="13"/>
        <v>13</v>
      </c>
      <c r="D847" t="s">
        <v>28</v>
      </c>
      <c r="E847" t="s">
        <v>23</v>
      </c>
      <c r="F847" t="s">
        <v>24</v>
      </c>
      <c r="G847">
        <v>5.04</v>
      </c>
      <c r="H847" t="s">
        <v>32</v>
      </c>
      <c r="I847" t="s">
        <v>18</v>
      </c>
      <c r="J847" t="s">
        <v>33</v>
      </c>
      <c r="K847" t="s">
        <v>42</v>
      </c>
      <c r="L847">
        <v>9</v>
      </c>
      <c r="M847" t="s">
        <v>21</v>
      </c>
      <c r="N847">
        <v>4</v>
      </c>
    </row>
    <row r="848" spans="1:14" x14ac:dyDescent="0.2">
      <c r="A848" s="1">
        <v>45647.695138888892</v>
      </c>
      <c r="B848" s="1" t="str">
        <f>TEXT(Coffee_Sales_Dataset[[#This Row],[Date]],"ddd")</f>
        <v>Sat</v>
      </c>
      <c r="C848">
        <f t="shared" si="13"/>
        <v>16</v>
      </c>
      <c r="D848" t="s">
        <v>22</v>
      </c>
      <c r="E848" t="s">
        <v>40</v>
      </c>
      <c r="F848" t="s">
        <v>16</v>
      </c>
      <c r="G848">
        <v>6.94</v>
      </c>
      <c r="H848" t="s">
        <v>17</v>
      </c>
      <c r="I848" t="s">
        <v>18</v>
      </c>
      <c r="J848" t="s">
        <v>47</v>
      </c>
      <c r="K848" t="s">
        <v>42</v>
      </c>
      <c r="L848">
        <v>3</v>
      </c>
      <c r="M848" t="s">
        <v>38</v>
      </c>
      <c r="N848">
        <v>3</v>
      </c>
    </row>
    <row r="849" spans="1:14" x14ac:dyDescent="0.2">
      <c r="A849" s="1">
        <v>45655.368055555555</v>
      </c>
      <c r="B849" s="1" t="str">
        <f>TEXT(Coffee_Sales_Dataset[[#This Row],[Date]],"ddd")</f>
        <v>Sun</v>
      </c>
      <c r="C849">
        <f t="shared" si="13"/>
        <v>8</v>
      </c>
      <c r="D849" t="s">
        <v>43</v>
      </c>
      <c r="E849" t="s">
        <v>48</v>
      </c>
      <c r="F849" t="s">
        <v>16</v>
      </c>
      <c r="G849">
        <v>4.37</v>
      </c>
      <c r="H849" t="s">
        <v>32</v>
      </c>
      <c r="I849" t="s">
        <v>18</v>
      </c>
      <c r="J849" t="s">
        <v>47</v>
      </c>
      <c r="K849" t="s">
        <v>20</v>
      </c>
      <c r="L849">
        <v>10</v>
      </c>
      <c r="M849" t="s">
        <v>38</v>
      </c>
      <c r="N849">
        <v>4</v>
      </c>
    </row>
    <row r="850" spans="1:14" x14ac:dyDescent="0.2">
      <c r="A850" s="1">
        <v>45641.486805555556</v>
      </c>
      <c r="B850" s="1" t="str">
        <f>TEXT(Coffee_Sales_Dataset[[#This Row],[Date]],"ddd")</f>
        <v>Sun</v>
      </c>
      <c r="C850">
        <f t="shared" si="13"/>
        <v>11</v>
      </c>
      <c r="D850" t="s">
        <v>45</v>
      </c>
      <c r="E850" t="s">
        <v>40</v>
      </c>
      <c r="F850" t="s">
        <v>37</v>
      </c>
      <c r="G850">
        <v>3.5</v>
      </c>
      <c r="H850" t="s">
        <v>32</v>
      </c>
      <c r="I850" t="s">
        <v>18</v>
      </c>
      <c r="J850" t="s">
        <v>44</v>
      </c>
      <c r="K850" t="s">
        <v>20</v>
      </c>
      <c r="L850">
        <v>2</v>
      </c>
      <c r="M850" t="s">
        <v>39</v>
      </c>
      <c r="N850">
        <v>1</v>
      </c>
    </row>
    <row r="851" spans="1:14" x14ac:dyDescent="0.2">
      <c r="A851" s="1">
        <v>45649.734027777777</v>
      </c>
      <c r="B851" s="1" t="str">
        <f>TEXT(Coffee_Sales_Dataset[[#This Row],[Date]],"ddd")</f>
        <v>Mon</v>
      </c>
      <c r="C851">
        <f t="shared" si="13"/>
        <v>17</v>
      </c>
      <c r="D851" t="s">
        <v>28</v>
      </c>
      <c r="E851" t="s">
        <v>23</v>
      </c>
      <c r="F851" t="s">
        <v>24</v>
      </c>
      <c r="G851">
        <v>4.1399999999999997</v>
      </c>
      <c r="H851" t="s">
        <v>32</v>
      </c>
      <c r="I851" t="s">
        <v>25</v>
      </c>
      <c r="J851" t="s">
        <v>47</v>
      </c>
      <c r="K851" t="s">
        <v>34</v>
      </c>
      <c r="L851">
        <v>6</v>
      </c>
      <c r="M851" t="s">
        <v>39</v>
      </c>
      <c r="N851">
        <v>2</v>
      </c>
    </row>
    <row r="852" spans="1:14" x14ac:dyDescent="0.2">
      <c r="A852" s="1">
        <v>45647.739583333336</v>
      </c>
      <c r="B852" s="1" t="str">
        <f>TEXT(Coffee_Sales_Dataset[[#This Row],[Date]],"ddd")</f>
        <v>Sat</v>
      </c>
      <c r="C852">
        <f t="shared" si="13"/>
        <v>17</v>
      </c>
      <c r="D852" t="s">
        <v>43</v>
      </c>
      <c r="E852" t="s">
        <v>40</v>
      </c>
      <c r="F852" t="s">
        <v>37</v>
      </c>
      <c r="G852">
        <v>4.68</v>
      </c>
      <c r="H852" t="s">
        <v>30</v>
      </c>
      <c r="I852" t="s">
        <v>18</v>
      </c>
      <c r="J852" t="s">
        <v>47</v>
      </c>
      <c r="K852" t="s">
        <v>34</v>
      </c>
      <c r="L852">
        <v>10</v>
      </c>
      <c r="M852" t="s">
        <v>21</v>
      </c>
      <c r="N852">
        <v>5</v>
      </c>
    </row>
    <row r="853" spans="1:14" x14ac:dyDescent="0.2">
      <c r="A853" s="1">
        <v>45653.628472222219</v>
      </c>
      <c r="B853" s="1" t="str">
        <f>TEXT(Coffee_Sales_Dataset[[#This Row],[Date]],"ddd")</f>
        <v>Fri</v>
      </c>
      <c r="C853">
        <f t="shared" si="13"/>
        <v>15</v>
      </c>
      <c r="D853" t="s">
        <v>43</v>
      </c>
      <c r="E853" t="s">
        <v>36</v>
      </c>
      <c r="F853" t="s">
        <v>16</v>
      </c>
      <c r="G853">
        <v>5.14</v>
      </c>
      <c r="H853" t="s">
        <v>17</v>
      </c>
      <c r="I853" t="s">
        <v>18</v>
      </c>
      <c r="J853" t="s">
        <v>47</v>
      </c>
      <c r="K853" t="s">
        <v>20</v>
      </c>
      <c r="L853">
        <v>5</v>
      </c>
      <c r="M853" t="s">
        <v>38</v>
      </c>
      <c r="N853">
        <v>3</v>
      </c>
    </row>
    <row r="854" spans="1:14" x14ac:dyDescent="0.2">
      <c r="A854" s="1">
        <v>45650.500694444447</v>
      </c>
      <c r="B854" s="1" t="str">
        <f>TEXT(Coffee_Sales_Dataset[[#This Row],[Date]],"ddd")</f>
        <v>Tue</v>
      </c>
      <c r="C854">
        <f t="shared" si="13"/>
        <v>12</v>
      </c>
      <c r="D854" t="s">
        <v>43</v>
      </c>
      <c r="E854" t="s">
        <v>36</v>
      </c>
      <c r="F854" t="s">
        <v>37</v>
      </c>
      <c r="G854">
        <v>5.48</v>
      </c>
      <c r="H854" t="s">
        <v>32</v>
      </c>
      <c r="I854" t="s">
        <v>25</v>
      </c>
      <c r="J854" t="s">
        <v>19</v>
      </c>
      <c r="K854" t="s">
        <v>42</v>
      </c>
      <c r="L854">
        <v>4</v>
      </c>
      <c r="M854" t="s">
        <v>35</v>
      </c>
      <c r="N854">
        <v>2</v>
      </c>
    </row>
    <row r="855" spans="1:14" x14ac:dyDescent="0.2">
      <c r="A855" s="1">
        <v>45645.450694444444</v>
      </c>
      <c r="B855" s="1" t="str">
        <f>TEXT(Coffee_Sales_Dataset[[#This Row],[Date]],"ddd")</f>
        <v>Thu</v>
      </c>
      <c r="C855">
        <f t="shared" si="13"/>
        <v>10</v>
      </c>
      <c r="D855" t="s">
        <v>14</v>
      </c>
      <c r="E855" t="s">
        <v>48</v>
      </c>
      <c r="F855" t="s">
        <v>37</v>
      </c>
      <c r="G855">
        <v>5.24</v>
      </c>
      <c r="H855" t="s">
        <v>32</v>
      </c>
      <c r="I855" t="s">
        <v>18</v>
      </c>
      <c r="J855" t="s">
        <v>33</v>
      </c>
      <c r="K855" t="s">
        <v>20</v>
      </c>
      <c r="L855">
        <v>2</v>
      </c>
      <c r="M855" t="s">
        <v>39</v>
      </c>
      <c r="N855">
        <v>4</v>
      </c>
    </row>
    <row r="856" spans="1:14" x14ac:dyDescent="0.2">
      <c r="A856" s="1">
        <v>45643.395138888889</v>
      </c>
      <c r="B856" s="1" t="str">
        <f>TEXT(Coffee_Sales_Dataset[[#This Row],[Date]],"ddd")</f>
        <v>Tue</v>
      </c>
      <c r="C856">
        <f t="shared" si="13"/>
        <v>9</v>
      </c>
      <c r="D856" t="s">
        <v>14</v>
      </c>
      <c r="E856" t="s">
        <v>15</v>
      </c>
      <c r="F856" t="s">
        <v>37</v>
      </c>
      <c r="G856">
        <v>4.7699999999999996</v>
      </c>
      <c r="H856" t="s">
        <v>30</v>
      </c>
      <c r="I856" t="s">
        <v>25</v>
      </c>
      <c r="J856" t="s">
        <v>26</v>
      </c>
      <c r="K856" t="s">
        <v>20</v>
      </c>
      <c r="L856">
        <v>5</v>
      </c>
      <c r="M856" t="s">
        <v>39</v>
      </c>
      <c r="N856">
        <v>5</v>
      </c>
    </row>
    <row r="857" spans="1:14" x14ac:dyDescent="0.2">
      <c r="A857" s="1">
        <v>45644.748611111114</v>
      </c>
      <c r="B857" s="1" t="str">
        <f>TEXT(Coffee_Sales_Dataset[[#This Row],[Date]],"ddd")</f>
        <v>Wed</v>
      </c>
      <c r="C857">
        <f t="shared" si="13"/>
        <v>17</v>
      </c>
      <c r="D857" t="s">
        <v>45</v>
      </c>
      <c r="E857" t="s">
        <v>46</v>
      </c>
      <c r="F857" t="s">
        <v>16</v>
      </c>
      <c r="G857">
        <v>6.59</v>
      </c>
      <c r="H857" t="s">
        <v>30</v>
      </c>
      <c r="I857" t="s">
        <v>25</v>
      </c>
      <c r="J857" t="s">
        <v>47</v>
      </c>
      <c r="K857" t="s">
        <v>20</v>
      </c>
      <c r="L857">
        <v>2</v>
      </c>
      <c r="M857" t="s">
        <v>35</v>
      </c>
      <c r="N857">
        <v>3</v>
      </c>
    </row>
    <row r="858" spans="1:14" x14ac:dyDescent="0.2">
      <c r="A858" s="1">
        <v>45654.55972222222</v>
      </c>
      <c r="B858" s="1" t="str">
        <f>TEXT(Coffee_Sales_Dataset[[#This Row],[Date]],"ddd")</f>
        <v>Sat</v>
      </c>
      <c r="C858">
        <f t="shared" si="13"/>
        <v>13</v>
      </c>
      <c r="D858" t="s">
        <v>28</v>
      </c>
      <c r="E858" t="s">
        <v>29</v>
      </c>
      <c r="F858" t="s">
        <v>37</v>
      </c>
      <c r="G858">
        <v>5.27</v>
      </c>
      <c r="H858" t="s">
        <v>17</v>
      </c>
      <c r="I858" t="s">
        <v>18</v>
      </c>
      <c r="J858" t="s">
        <v>31</v>
      </c>
      <c r="K858" t="s">
        <v>20</v>
      </c>
      <c r="L858">
        <v>4</v>
      </c>
      <c r="M858" t="s">
        <v>27</v>
      </c>
      <c r="N858">
        <v>5</v>
      </c>
    </row>
    <row r="859" spans="1:14" x14ac:dyDescent="0.2">
      <c r="A859" s="1">
        <v>45653.696527777778</v>
      </c>
      <c r="B859" s="1" t="str">
        <f>TEXT(Coffee_Sales_Dataset[[#This Row],[Date]],"ddd")</f>
        <v>Fri</v>
      </c>
      <c r="C859">
        <f t="shared" si="13"/>
        <v>16</v>
      </c>
      <c r="D859" t="s">
        <v>22</v>
      </c>
      <c r="E859" t="s">
        <v>48</v>
      </c>
      <c r="F859" t="s">
        <v>37</v>
      </c>
      <c r="G859">
        <v>4.0599999999999996</v>
      </c>
      <c r="H859" t="s">
        <v>30</v>
      </c>
      <c r="I859" t="s">
        <v>18</v>
      </c>
      <c r="J859" t="s">
        <v>33</v>
      </c>
      <c r="K859" t="s">
        <v>34</v>
      </c>
      <c r="L859">
        <v>7</v>
      </c>
      <c r="M859" t="s">
        <v>27</v>
      </c>
      <c r="N859">
        <v>1</v>
      </c>
    </row>
    <row r="860" spans="1:14" x14ac:dyDescent="0.2">
      <c r="A860" s="1">
        <v>45655.458333333336</v>
      </c>
      <c r="B860" s="1" t="str">
        <f>TEXT(Coffee_Sales_Dataset[[#This Row],[Date]],"ddd")</f>
        <v>Sun</v>
      </c>
      <c r="C860">
        <f t="shared" si="13"/>
        <v>11</v>
      </c>
      <c r="D860" t="s">
        <v>43</v>
      </c>
      <c r="E860" t="s">
        <v>48</v>
      </c>
      <c r="F860" t="s">
        <v>24</v>
      </c>
      <c r="G860">
        <v>3.39</v>
      </c>
      <c r="H860" t="s">
        <v>30</v>
      </c>
      <c r="I860" t="s">
        <v>25</v>
      </c>
      <c r="J860" t="s">
        <v>19</v>
      </c>
      <c r="K860" t="s">
        <v>20</v>
      </c>
      <c r="L860">
        <v>7</v>
      </c>
      <c r="M860" t="s">
        <v>39</v>
      </c>
      <c r="N860">
        <v>3</v>
      </c>
    </row>
    <row r="861" spans="1:14" x14ac:dyDescent="0.2">
      <c r="A861" s="1">
        <v>45656.386111111111</v>
      </c>
      <c r="B861" s="1" t="str">
        <f>TEXT(Coffee_Sales_Dataset[[#This Row],[Date]],"ddd")</f>
        <v>Mon</v>
      </c>
      <c r="C861">
        <f t="shared" si="13"/>
        <v>9</v>
      </c>
      <c r="D861" t="s">
        <v>22</v>
      </c>
      <c r="E861" t="s">
        <v>23</v>
      </c>
      <c r="F861" t="s">
        <v>24</v>
      </c>
      <c r="G861">
        <v>4.59</v>
      </c>
      <c r="H861" t="s">
        <v>32</v>
      </c>
      <c r="I861" t="s">
        <v>25</v>
      </c>
      <c r="J861" t="s">
        <v>33</v>
      </c>
      <c r="K861" t="s">
        <v>34</v>
      </c>
      <c r="L861">
        <v>10</v>
      </c>
      <c r="M861" t="s">
        <v>49</v>
      </c>
      <c r="N861">
        <v>1</v>
      </c>
    </row>
    <row r="862" spans="1:14" x14ac:dyDescent="0.2">
      <c r="A862" s="1">
        <v>45654.4375</v>
      </c>
      <c r="B862" s="1" t="str">
        <f>TEXT(Coffee_Sales_Dataset[[#This Row],[Date]],"ddd")</f>
        <v>Sat</v>
      </c>
      <c r="C862">
        <f t="shared" si="13"/>
        <v>10</v>
      </c>
      <c r="D862" t="s">
        <v>22</v>
      </c>
      <c r="E862" t="s">
        <v>15</v>
      </c>
      <c r="F862" t="s">
        <v>16</v>
      </c>
      <c r="G862">
        <v>5.67</v>
      </c>
      <c r="H862" t="s">
        <v>30</v>
      </c>
      <c r="I862" t="s">
        <v>18</v>
      </c>
      <c r="J862" t="s">
        <v>33</v>
      </c>
      <c r="K862" t="s">
        <v>34</v>
      </c>
      <c r="L862">
        <v>8</v>
      </c>
      <c r="M862" t="s">
        <v>41</v>
      </c>
      <c r="N862">
        <v>1</v>
      </c>
    </row>
    <row r="863" spans="1:14" x14ac:dyDescent="0.2">
      <c r="A863" s="1">
        <v>45642.605555555558</v>
      </c>
      <c r="B863" s="1" t="str">
        <f>TEXT(Coffee_Sales_Dataset[[#This Row],[Date]],"ddd")</f>
        <v>Mon</v>
      </c>
      <c r="C863">
        <f t="shared" si="13"/>
        <v>14</v>
      </c>
      <c r="D863" t="s">
        <v>22</v>
      </c>
      <c r="E863" t="s">
        <v>15</v>
      </c>
      <c r="F863" t="s">
        <v>16</v>
      </c>
      <c r="G863">
        <v>5.67</v>
      </c>
      <c r="H863" t="s">
        <v>30</v>
      </c>
      <c r="I863" t="s">
        <v>18</v>
      </c>
      <c r="J863" t="s">
        <v>31</v>
      </c>
      <c r="K863" t="s">
        <v>42</v>
      </c>
      <c r="L863">
        <v>3</v>
      </c>
      <c r="M863" t="s">
        <v>27</v>
      </c>
      <c r="N863">
        <v>5</v>
      </c>
    </row>
    <row r="864" spans="1:14" x14ac:dyDescent="0.2">
      <c r="A864" s="1">
        <v>45641.503472222219</v>
      </c>
      <c r="B864" s="1" t="str">
        <f>TEXT(Coffee_Sales_Dataset[[#This Row],[Date]],"ddd")</f>
        <v>Sun</v>
      </c>
      <c r="C864">
        <f t="shared" si="13"/>
        <v>12</v>
      </c>
      <c r="D864" t="s">
        <v>45</v>
      </c>
      <c r="E864" t="s">
        <v>46</v>
      </c>
      <c r="F864" t="s">
        <v>37</v>
      </c>
      <c r="G864">
        <v>3.29</v>
      </c>
      <c r="H864" t="s">
        <v>30</v>
      </c>
      <c r="I864" t="s">
        <v>18</v>
      </c>
      <c r="J864" t="s">
        <v>31</v>
      </c>
      <c r="K864" t="s">
        <v>34</v>
      </c>
      <c r="L864">
        <v>8</v>
      </c>
      <c r="M864" t="s">
        <v>35</v>
      </c>
      <c r="N864">
        <v>2</v>
      </c>
    </row>
    <row r="865" spans="1:14" x14ac:dyDescent="0.2">
      <c r="A865" s="1">
        <v>45654.675000000003</v>
      </c>
      <c r="B865" s="1" t="str">
        <f>TEXT(Coffee_Sales_Dataset[[#This Row],[Date]],"ddd")</f>
        <v>Sat</v>
      </c>
      <c r="C865">
        <f t="shared" si="13"/>
        <v>16</v>
      </c>
      <c r="D865" t="s">
        <v>43</v>
      </c>
      <c r="E865" t="s">
        <v>48</v>
      </c>
      <c r="F865" t="s">
        <v>37</v>
      </c>
      <c r="G865">
        <v>4.6399999999999997</v>
      </c>
      <c r="H865" t="s">
        <v>32</v>
      </c>
      <c r="I865" t="s">
        <v>25</v>
      </c>
      <c r="J865" t="s">
        <v>47</v>
      </c>
      <c r="K865" t="s">
        <v>34</v>
      </c>
      <c r="L865">
        <v>5</v>
      </c>
      <c r="M865" t="s">
        <v>21</v>
      </c>
      <c r="N865">
        <v>3</v>
      </c>
    </row>
    <row r="866" spans="1:14" x14ac:dyDescent="0.2">
      <c r="A866" s="1">
        <v>45645.644444444442</v>
      </c>
      <c r="B866" s="1" t="str">
        <f>TEXT(Coffee_Sales_Dataset[[#This Row],[Date]],"ddd")</f>
        <v>Thu</v>
      </c>
      <c r="C866">
        <f t="shared" si="13"/>
        <v>15</v>
      </c>
      <c r="D866" t="s">
        <v>14</v>
      </c>
      <c r="E866" t="s">
        <v>40</v>
      </c>
      <c r="F866" t="s">
        <v>24</v>
      </c>
      <c r="G866">
        <v>4.5599999999999996</v>
      </c>
      <c r="H866" t="s">
        <v>32</v>
      </c>
      <c r="I866" t="s">
        <v>18</v>
      </c>
      <c r="J866" t="s">
        <v>19</v>
      </c>
      <c r="K866" t="s">
        <v>20</v>
      </c>
      <c r="L866">
        <v>8</v>
      </c>
      <c r="M866" t="s">
        <v>35</v>
      </c>
      <c r="N866">
        <v>4</v>
      </c>
    </row>
    <row r="867" spans="1:14" x14ac:dyDescent="0.2">
      <c r="A867" s="1">
        <v>45651.713888888888</v>
      </c>
      <c r="B867" s="1" t="str">
        <f>TEXT(Coffee_Sales_Dataset[[#This Row],[Date]],"ddd")</f>
        <v>Wed</v>
      </c>
      <c r="C867">
        <f t="shared" si="13"/>
        <v>17</v>
      </c>
      <c r="D867" t="s">
        <v>45</v>
      </c>
      <c r="E867" t="s">
        <v>15</v>
      </c>
      <c r="F867" t="s">
        <v>37</v>
      </c>
      <c r="G867">
        <v>6.19</v>
      </c>
      <c r="H867" t="s">
        <v>30</v>
      </c>
      <c r="I867" t="s">
        <v>18</v>
      </c>
      <c r="J867" t="s">
        <v>47</v>
      </c>
      <c r="K867" t="s">
        <v>20</v>
      </c>
      <c r="L867">
        <v>9</v>
      </c>
      <c r="M867" t="s">
        <v>27</v>
      </c>
      <c r="N867">
        <v>1</v>
      </c>
    </row>
    <row r="868" spans="1:14" x14ac:dyDescent="0.2">
      <c r="A868" s="1">
        <v>45656.738888888889</v>
      </c>
      <c r="B868" s="1" t="str">
        <f>TEXT(Coffee_Sales_Dataset[[#This Row],[Date]],"ddd")</f>
        <v>Mon</v>
      </c>
      <c r="C868">
        <f t="shared" si="13"/>
        <v>17</v>
      </c>
      <c r="D868" t="s">
        <v>43</v>
      </c>
      <c r="E868" t="s">
        <v>15</v>
      </c>
      <c r="F868" t="s">
        <v>24</v>
      </c>
      <c r="G868">
        <v>3.09</v>
      </c>
      <c r="H868" t="s">
        <v>30</v>
      </c>
      <c r="I868" t="s">
        <v>18</v>
      </c>
      <c r="J868" t="s">
        <v>31</v>
      </c>
      <c r="K868" t="s">
        <v>42</v>
      </c>
      <c r="L868">
        <v>5</v>
      </c>
      <c r="M868" t="s">
        <v>38</v>
      </c>
      <c r="N868">
        <v>4</v>
      </c>
    </row>
    <row r="869" spans="1:14" x14ac:dyDescent="0.2">
      <c r="A869" s="1">
        <v>45644.457638888889</v>
      </c>
      <c r="B869" s="1" t="str">
        <f>TEXT(Coffee_Sales_Dataset[[#This Row],[Date]],"ddd")</f>
        <v>Wed</v>
      </c>
      <c r="C869">
        <f t="shared" si="13"/>
        <v>10</v>
      </c>
      <c r="D869" t="s">
        <v>45</v>
      </c>
      <c r="E869" t="s">
        <v>36</v>
      </c>
      <c r="F869" t="s">
        <v>37</v>
      </c>
      <c r="G869">
        <v>6.72</v>
      </c>
      <c r="H869" t="s">
        <v>32</v>
      </c>
      <c r="I869" t="s">
        <v>18</v>
      </c>
      <c r="J869" t="s">
        <v>44</v>
      </c>
      <c r="K869" t="s">
        <v>42</v>
      </c>
      <c r="L869">
        <v>9</v>
      </c>
      <c r="M869" t="s">
        <v>39</v>
      </c>
      <c r="N869">
        <v>1</v>
      </c>
    </row>
    <row r="870" spans="1:14" x14ac:dyDescent="0.2">
      <c r="A870" s="1">
        <v>45648.495833333334</v>
      </c>
      <c r="B870" s="1" t="str">
        <f>TEXT(Coffee_Sales_Dataset[[#This Row],[Date]],"ddd")</f>
        <v>Sun</v>
      </c>
      <c r="C870">
        <f t="shared" si="13"/>
        <v>11</v>
      </c>
      <c r="D870" t="s">
        <v>22</v>
      </c>
      <c r="E870" t="s">
        <v>46</v>
      </c>
      <c r="F870" t="s">
        <v>16</v>
      </c>
      <c r="G870">
        <v>3.31</v>
      </c>
      <c r="H870" t="s">
        <v>32</v>
      </c>
      <c r="I870" t="s">
        <v>25</v>
      </c>
      <c r="J870" t="s">
        <v>44</v>
      </c>
      <c r="K870" t="s">
        <v>42</v>
      </c>
      <c r="L870">
        <v>5</v>
      </c>
      <c r="M870" t="s">
        <v>35</v>
      </c>
      <c r="N870">
        <v>4</v>
      </c>
    </row>
    <row r="871" spans="1:14" x14ac:dyDescent="0.2">
      <c r="A871" s="1">
        <v>45644.695833333331</v>
      </c>
      <c r="B871" s="1" t="str">
        <f>TEXT(Coffee_Sales_Dataset[[#This Row],[Date]],"ddd")</f>
        <v>Wed</v>
      </c>
      <c r="C871">
        <f t="shared" si="13"/>
        <v>16</v>
      </c>
      <c r="D871" t="s">
        <v>45</v>
      </c>
      <c r="E871" t="s">
        <v>29</v>
      </c>
      <c r="F871" t="s">
        <v>24</v>
      </c>
      <c r="G871">
        <v>4.9800000000000004</v>
      </c>
      <c r="H871" t="s">
        <v>30</v>
      </c>
      <c r="I871" t="s">
        <v>18</v>
      </c>
      <c r="J871" t="s">
        <v>44</v>
      </c>
      <c r="K871" t="s">
        <v>42</v>
      </c>
      <c r="L871">
        <v>5</v>
      </c>
      <c r="M871" t="s">
        <v>38</v>
      </c>
      <c r="N871">
        <v>4</v>
      </c>
    </row>
    <row r="872" spans="1:14" x14ac:dyDescent="0.2">
      <c r="A872" s="1">
        <v>45642.679166666669</v>
      </c>
      <c r="B872" s="1" t="str">
        <f>TEXT(Coffee_Sales_Dataset[[#This Row],[Date]],"ddd")</f>
        <v>Mon</v>
      </c>
      <c r="C872">
        <f t="shared" si="13"/>
        <v>16</v>
      </c>
      <c r="D872" t="s">
        <v>45</v>
      </c>
      <c r="E872" t="s">
        <v>36</v>
      </c>
      <c r="F872" t="s">
        <v>37</v>
      </c>
      <c r="G872">
        <v>3.2</v>
      </c>
      <c r="H872" t="s">
        <v>32</v>
      </c>
      <c r="I872" t="s">
        <v>18</v>
      </c>
      <c r="J872" t="s">
        <v>31</v>
      </c>
      <c r="K872" t="s">
        <v>42</v>
      </c>
      <c r="L872">
        <v>8</v>
      </c>
      <c r="M872" t="s">
        <v>49</v>
      </c>
      <c r="N872">
        <v>5</v>
      </c>
    </row>
    <row r="873" spans="1:14" x14ac:dyDescent="0.2">
      <c r="A873" s="1">
        <v>45641.393750000003</v>
      </c>
      <c r="B873" s="1" t="str">
        <f>TEXT(Coffee_Sales_Dataset[[#This Row],[Date]],"ddd")</f>
        <v>Sun</v>
      </c>
      <c r="C873">
        <f t="shared" si="13"/>
        <v>9</v>
      </c>
      <c r="D873" t="s">
        <v>45</v>
      </c>
      <c r="E873" t="s">
        <v>36</v>
      </c>
      <c r="F873" t="s">
        <v>16</v>
      </c>
      <c r="G873">
        <v>3.95</v>
      </c>
      <c r="H873" t="s">
        <v>32</v>
      </c>
      <c r="I873" t="s">
        <v>18</v>
      </c>
      <c r="J873" t="s">
        <v>31</v>
      </c>
      <c r="K873" t="s">
        <v>34</v>
      </c>
      <c r="L873">
        <v>9</v>
      </c>
      <c r="M873" t="s">
        <v>39</v>
      </c>
      <c r="N873">
        <v>1</v>
      </c>
    </row>
    <row r="874" spans="1:14" x14ac:dyDescent="0.2">
      <c r="A874" s="1">
        <v>45655.657638888886</v>
      </c>
      <c r="B874" s="1" t="str">
        <f>TEXT(Coffee_Sales_Dataset[[#This Row],[Date]],"ddd")</f>
        <v>Sun</v>
      </c>
      <c r="C874">
        <f t="shared" si="13"/>
        <v>15</v>
      </c>
      <c r="D874" t="s">
        <v>14</v>
      </c>
      <c r="E874" t="s">
        <v>46</v>
      </c>
      <c r="F874" t="s">
        <v>37</v>
      </c>
      <c r="G874">
        <v>3.68</v>
      </c>
      <c r="H874" t="s">
        <v>32</v>
      </c>
      <c r="I874" t="s">
        <v>25</v>
      </c>
      <c r="J874" t="s">
        <v>31</v>
      </c>
      <c r="K874" t="s">
        <v>42</v>
      </c>
      <c r="L874">
        <v>3</v>
      </c>
      <c r="M874" t="s">
        <v>27</v>
      </c>
      <c r="N874">
        <v>5</v>
      </c>
    </row>
    <row r="875" spans="1:14" x14ac:dyDescent="0.2">
      <c r="A875" s="1">
        <v>45649.42083333333</v>
      </c>
      <c r="B875" s="1" t="str">
        <f>TEXT(Coffee_Sales_Dataset[[#This Row],[Date]],"ddd")</f>
        <v>Mon</v>
      </c>
      <c r="C875">
        <f t="shared" si="13"/>
        <v>10</v>
      </c>
      <c r="D875" t="s">
        <v>22</v>
      </c>
      <c r="E875" t="s">
        <v>36</v>
      </c>
      <c r="F875" t="s">
        <v>37</v>
      </c>
      <c r="G875">
        <v>6.72</v>
      </c>
      <c r="H875" t="s">
        <v>17</v>
      </c>
      <c r="I875" t="s">
        <v>25</v>
      </c>
      <c r="J875" t="s">
        <v>33</v>
      </c>
      <c r="K875" t="s">
        <v>20</v>
      </c>
      <c r="L875">
        <v>7</v>
      </c>
      <c r="M875" t="s">
        <v>21</v>
      </c>
      <c r="N875">
        <v>4</v>
      </c>
    </row>
    <row r="876" spans="1:14" x14ac:dyDescent="0.2">
      <c r="A876" s="1">
        <v>45653.727777777778</v>
      </c>
      <c r="B876" s="1" t="str">
        <f>TEXT(Coffee_Sales_Dataset[[#This Row],[Date]],"ddd")</f>
        <v>Fri</v>
      </c>
      <c r="C876">
        <f t="shared" si="13"/>
        <v>17</v>
      </c>
      <c r="D876" t="s">
        <v>22</v>
      </c>
      <c r="E876" t="s">
        <v>23</v>
      </c>
      <c r="F876" t="s">
        <v>24</v>
      </c>
      <c r="G876">
        <v>6.47</v>
      </c>
      <c r="H876" t="s">
        <v>32</v>
      </c>
      <c r="I876" t="s">
        <v>25</v>
      </c>
      <c r="J876" t="s">
        <v>31</v>
      </c>
      <c r="K876" t="s">
        <v>20</v>
      </c>
      <c r="L876">
        <v>4</v>
      </c>
      <c r="M876" t="s">
        <v>39</v>
      </c>
      <c r="N876">
        <v>3</v>
      </c>
    </row>
    <row r="877" spans="1:14" x14ac:dyDescent="0.2">
      <c r="A877" s="1">
        <v>45647.551388888889</v>
      </c>
      <c r="B877" s="1" t="str">
        <f>TEXT(Coffee_Sales_Dataset[[#This Row],[Date]],"ddd")</f>
        <v>Sat</v>
      </c>
      <c r="C877">
        <f t="shared" si="13"/>
        <v>13</v>
      </c>
      <c r="D877" t="s">
        <v>43</v>
      </c>
      <c r="E877" t="s">
        <v>23</v>
      </c>
      <c r="F877" t="s">
        <v>24</v>
      </c>
      <c r="G877">
        <v>6.84</v>
      </c>
      <c r="H877" t="s">
        <v>32</v>
      </c>
      <c r="I877" t="s">
        <v>18</v>
      </c>
      <c r="J877" t="s">
        <v>47</v>
      </c>
      <c r="K877" t="s">
        <v>20</v>
      </c>
      <c r="L877">
        <v>10</v>
      </c>
      <c r="M877" t="s">
        <v>21</v>
      </c>
      <c r="N877">
        <v>4</v>
      </c>
    </row>
    <row r="878" spans="1:14" x14ac:dyDescent="0.2">
      <c r="A878" s="1">
        <v>45647.395138888889</v>
      </c>
      <c r="B878" s="1" t="str">
        <f>TEXT(Coffee_Sales_Dataset[[#This Row],[Date]],"ddd")</f>
        <v>Sat</v>
      </c>
      <c r="C878">
        <f t="shared" si="13"/>
        <v>9</v>
      </c>
      <c r="D878" t="s">
        <v>14</v>
      </c>
      <c r="E878" t="s">
        <v>46</v>
      </c>
      <c r="F878" t="s">
        <v>16</v>
      </c>
      <c r="G878">
        <v>4.6100000000000003</v>
      </c>
      <c r="H878" t="s">
        <v>17</v>
      </c>
      <c r="I878" t="s">
        <v>25</v>
      </c>
      <c r="J878" t="s">
        <v>44</v>
      </c>
      <c r="K878" t="s">
        <v>20</v>
      </c>
      <c r="L878">
        <v>4</v>
      </c>
      <c r="M878" t="s">
        <v>35</v>
      </c>
      <c r="N878">
        <v>1</v>
      </c>
    </row>
    <row r="879" spans="1:14" x14ac:dyDescent="0.2">
      <c r="A879" s="1">
        <v>45646.35</v>
      </c>
      <c r="B879" s="1" t="str">
        <f>TEXT(Coffee_Sales_Dataset[[#This Row],[Date]],"ddd")</f>
        <v>Fri</v>
      </c>
      <c r="C879">
        <f t="shared" si="13"/>
        <v>8</v>
      </c>
      <c r="D879" t="s">
        <v>43</v>
      </c>
      <c r="E879" t="s">
        <v>29</v>
      </c>
      <c r="F879" t="s">
        <v>16</v>
      </c>
      <c r="G879">
        <v>5.64</v>
      </c>
      <c r="H879" t="s">
        <v>32</v>
      </c>
      <c r="I879" t="s">
        <v>25</v>
      </c>
      <c r="J879" t="s">
        <v>19</v>
      </c>
      <c r="K879" t="s">
        <v>20</v>
      </c>
      <c r="L879">
        <v>7</v>
      </c>
      <c r="M879" t="s">
        <v>49</v>
      </c>
      <c r="N879">
        <v>2</v>
      </c>
    </row>
    <row r="880" spans="1:14" x14ac:dyDescent="0.2">
      <c r="A880" s="1">
        <v>45642.613194444442</v>
      </c>
      <c r="B880" s="1" t="str">
        <f>TEXT(Coffee_Sales_Dataset[[#This Row],[Date]],"ddd")</f>
        <v>Mon</v>
      </c>
      <c r="C880">
        <f t="shared" si="13"/>
        <v>14</v>
      </c>
      <c r="D880" t="s">
        <v>45</v>
      </c>
      <c r="E880" t="s">
        <v>15</v>
      </c>
      <c r="F880" t="s">
        <v>24</v>
      </c>
      <c r="G880">
        <v>5.16</v>
      </c>
      <c r="H880" t="s">
        <v>17</v>
      </c>
      <c r="I880" t="s">
        <v>25</v>
      </c>
      <c r="J880" t="s">
        <v>47</v>
      </c>
      <c r="K880" t="s">
        <v>34</v>
      </c>
      <c r="L880">
        <v>8</v>
      </c>
      <c r="M880" t="s">
        <v>39</v>
      </c>
      <c r="N880">
        <v>2</v>
      </c>
    </row>
    <row r="881" spans="1:14" x14ac:dyDescent="0.2">
      <c r="A881" s="1">
        <v>45652.695138888892</v>
      </c>
      <c r="B881" s="1" t="str">
        <f>TEXT(Coffee_Sales_Dataset[[#This Row],[Date]],"ddd")</f>
        <v>Thu</v>
      </c>
      <c r="C881">
        <f t="shared" si="13"/>
        <v>16</v>
      </c>
      <c r="D881" t="s">
        <v>22</v>
      </c>
      <c r="E881" t="s">
        <v>15</v>
      </c>
      <c r="F881" t="s">
        <v>37</v>
      </c>
      <c r="G881">
        <v>3.55</v>
      </c>
      <c r="H881" t="s">
        <v>30</v>
      </c>
      <c r="I881" t="s">
        <v>18</v>
      </c>
      <c r="J881" t="s">
        <v>44</v>
      </c>
      <c r="K881" t="s">
        <v>20</v>
      </c>
      <c r="L881">
        <v>2</v>
      </c>
      <c r="M881" t="s">
        <v>39</v>
      </c>
      <c r="N881">
        <v>5</v>
      </c>
    </row>
    <row r="882" spans="1:14" x14ac:dyDescent="0.2">
      <c r="A882" s="1">
        <v>45649.510416666664</v>
      </c>
      <c r="B882" s="1" t="str">
        <f>TEXT(Coffee_Sales_Dataset[[#This Row],[Date]],"ddd")</f>
        <v>Mon</v>
      </c>
      <c r="C882">
        <f t="shared" si="13"/>
        <v>12</v>
      </c>
      <c r="D882" t="s">
        <v>14</v>
      </c>
      <c r="E882" t="s">
        <v>40</v>
      </c>
      <c r="F882" t="s">
        <v>37</v>
      </c>
      <c r="G882">
        <v>5.17</v>
      </c>
      <c r="H882" t="s">
        <v>30</v>
      </c>
      <c r="I882" t="s">
        <v>25</v>
      </c>
      <c r="J882" t="s">
        <v>19</v>
      </c>
      <c r="K882" t="s">
        <v>42</v>
      </c>
      <c r="L882">
        <v>2</v>
      </c>
      <c r="M882" t="s">
        <v>35</v>
      </c>
      <c r="N882">
        <v>3</v>
      </c>
    </row>
    <row r="883" spans="1:14" x14ac:dyDescent="0.2">
      <c r="A883" s="1">
        <v>45653.738888888889</v>
      </c>
      <c r="B883" s="1" t="str">
        <f>TEXT(Coffee_Sales_Dataset[[#This Row],[Date]],"ddd")</f>
        <v>Fri</v>
      </c>
      <c r="C883">
        <f t="shared" si="13"/>
        <v>17</v>
      </c>
      <c r="D883" t="s">
        <v>22</v>
      </c>
      <c r="E883" t="s">
        <v>46</v>
      </c>
      <c r="F883" t="s">
        <v>37</v>
      </c>
      <c r="G883">
        <v>4.7300000000000004</v>
      </c>
      <c r="H883" t="s">
        <v>30</v>
      </c>
      <c r="I883" t="s">
        <v>18</v>
      </c>
      <c r="J883" t="s">
        <v>33</v>
      </c>
      <c r="K883" t="s">
        <v>34</v>
      </c>
      <c r="L883">
        <v>4</v>
      </c>
      <c r="M883" t="s">
        <v>49</v>
      </c>
      <c r="N883">
        <v>5</v>
      </c>
    </row>
    <row r="884" spans="1:14" x14ac:dyDescent="0.2">
      <c r="A884" s="1">
        <v>45646.730555555558</v>
      </c>
      <c r="B884" s="1" t="str">
        <f>TEXT(Coffee_Sales_Dataset[[#This Row],[Date]],"ddd")</f>
        <v>Fri</v>
      </c>
      <c r="C884">
        <f t="shared" si="13"/>
        <v>17</v>
      </c>
      <c r="D884" t="s">
        <v>43</v>
      </c>
      <c r="E884" t="s">
        <v>46</v>
      </c>
      <c r="F884" t="s">
        <v>16</v>
      </c>
      <c r="G884">
        <v>5.59</v>
      </c>
      <c r="H884" t="s">
        <v>17</v>
      </c>
      <c r="I884" t="s">
        <v>18</v>
      </c>
      <c r="J884" t="s">
        <v>44</v>
      </c>
      <c r="K884" t="s">
        <v>20</v>
      </c>
      <c r="L884">
        <v>10</v>
      </c>
      <c r="M884" t="s">
        <v>39</v>
      </c>
      <c r="N884">
        <v>4</v>
      </c>
    </row>
    <row r="885" spans="1:14" x14ac:dyDescent="0.2">
      <c r="A885" s="1">
        <v>45656.363888888889</v>
      </c>
      <c r="B885" s="1" t="str">
        <f>TEXT(Coffee_Sales_Dataset[[#This Row],[Date]],"ddd")</f>
        <v>Mon</v>
      </c>
      <c r="C885">
        <f t="shared" si="13"/>
        <v>8</v>
      </c>
      <c r="D885" t="s">
        <v>14</v>
      </c>
      <c r="E885" t="s">
        <v>15</v>
      </c>
      <c r="F885" t="s">
        <v>24</v>
      </c>
      <c r="G885">
        <v>6.69</v>
      </c>
      <c r="H885" t="s">
        <v>32</v>
      </c>
      <c r="I885" t="s">
        <v>18</v>
      </c>
      <c r="J885" t="s">
        <v>44</v>
      </c>
      <c r="K885" t="s">
        <v>34</v>
      </c>
      <c r="L885">
        <v>9</v>
      </c>
      <c r="M885" t="s">
        <v>38</v>
      </c>
      <c r="N885">
        <v>5</v>
      </c>
    </row>
    <row r="886" spans="1:14" x14ac:dyDescent="0.2">
      <c r="A886" s="1">
        <v>45653.417361111111</v>
      </c>
      <c r="B886" s="1" t="str">
        <f>TEXT(Coffee_Sales_Dataset[[#This Row],[Date]],"ddd")</f>
        <v>Fri</v>
      </c>
      <c r="C886">
        <f t="shared" si="13"/>
        <v>10</v>
      </c>
      <c r="D886" t="s">
        <v>43</v>
      </c>
      <c r="E886" t="s">
        <v>48</v>
      </c>
      <c r="F886" t="s">
        <v>24</v>
      </c>
      <c r="G886">
        <v>4.5199999999999996</v>
      </c>
      <c r="H886" t="s">
        <v>32</v>
      </c>
      <c r="I886" t="s">
        <v>25</v>
      </c>
      <c r="J886" t="s">
        <v>47</v>
      </c>
      <c r="K886" t="s">
        <v>20</v>
      </c>
      <c r="L886">
        <v>9</v>
      </c>
      <c r="M886" t="s">
        <v>27</v>
      </c>
      <c r="N886">
        <v>5</v>
      </c>
    </row>
    <row r="887" spans="1:14" x14ac:dyDescent="0.2">
      <c r="A887" s="1">
        <v>45649.606944444444</v>
      </c>
      <c r="B887" s="1" t="str">
        <f>TEXT(Coffee_Sales_Dataset[[#This Row],[Date]],"ddd")</f>
        <v>Mon</v>
      </c>
      <c r="C887">
        <f t="shared" si="13"/>
        <v>14</v>
      </c>
      <c r="D887" t="s">
        <v>22</v>
      </c>
      <c r="E887" t="s">
        <v>23</v>
      </c>
      <c r="F887" t="s">
        <v>37</v>
      </c>
      <c r="G887">
        <v>5.3</v>
      </c>
      <c r="H887" t="s">
        <v>17</v>
      </c>
      <c r="I887" t="s">
        <v>18</v>
      </c>
      <c r="J887" t="s">
        <v>47</v>
      </c>
      <c r="K887" t="s">
        <v>42</v>
      </c>
      <c r="L887">
        <v>4</v>
      </c>
      <c r="M887" t="s">
        <v>49</v>
      </c>
      <c r="N887">
        <v>5</v>
      </c>
    </row>
    <row r="888" spans="1:14" x14ac:dyDescent="0.2">
      <c r="A888" s="1">
        <v>45650.657638888886</v>
      </c>
      <c r="B888" s="1" t="str">
        <f>TEXT(Coffee_Sales_Dataset[[#This Row],[Date]],"ddd")</f>
        <v>Tue</v>
      </c>
      <c r="C888">
        <f t="shared" si="13"/>
        <v>15</v>
      </c>
      <c r="D888" t="s">
        <v>28</v>
      </c>
      <c r="E888" t="s">
        <v>23</v>
      </c>
      <c r="F888" t="s">
        <v>37</v>
      </c>
      <c r="G888">
        <v>5.13</v>
      </c>
      <c r="H888" t="s">
        <v>30</v>
      </c>
      <c r="I888" t="s">
        <v>25</v>
      </c>
      <c r="J888" t="s">
        <v>44</v>
      </c>
      <c r="K888" t="s">
        <v>20</v>
      </c>
      <c r="L888">
        <v>4</v>
      </c>
      <c r="M888" t="s">
        <v>21</v>
      </c>
      <c r="N888">
        <v>2</v>
      </c>
    </row>
    <row r="889" spans="1:14" x14ac:dyDescent="0.2">
      <c r="A889" s="1">
        <v>45646.538888888892</v>
      </c>
      <c r="B889" s="1" t="str">
        <f>TEXT(Coffee_Sales_Dataset[[#This Row],[Date]],"ddd")</f>
        <v>Fri</v>
      </c>
      <c r="C889">
        <f t="shared" si="13"/>
        <v>12</v>
      </c>
      <c r="D889" t="s">
        <v>28</v>
      </c>
      <c r="E889" t="s">
        <v>46</v>
      </c>
      <c r="F889" t="s">
        <v>24</v>
      </c>
      <c r="G889">
        <v>6.02</v>
      </c>
      <c r="H889" t="s">
        <v>17</v>
      </c>
      <c r="I889" t="s">
        <v>18</v>
      </c>
      <c r="J889" t="s">
        <v>47</v>
      </c>
      <c r="K889" t="s">
        <v>20</v>
      </c>
      <c r="L889">
        <v>7</v>
      </c>
      <c r="M889" t="s">
        <v>21</v>
      </c>
      <c r="N889">
        <v>4</v>
      </c>
    </row>
    <row r="890" spans="1:14" x14ac:dyDescent="0.2">
      <c r="A890" s="1">
        <v>45650.363194444442</v>
      </c>
      <c r="B890" s="1" t="str">
        <f>TEXT(Coffee_Sales_Dataset[[#This Row],[Date]],"ddd")</f>
        <v>Tue</v>
      </c>
      <c r="C890">
        <f t="shared" si="13"/>
        <v>8</v>
      </c>
      <c r="D890" t="s">
        <v>28</v>
      </c>
      <c r="E890" t="s">
        <v>29</v>
      </c>
      <c r="F890" t="s">
        <v>24</v>
      </c>
      <c r="G890">
        <v>6.6</v>
      </c>
      <c r="H890" t="s">
        <v>32</v>
      </c>
      <c r="I890" t="s">
        <v>18</v>
      </c>
      <c r="J890" t="s">
        <v>26</v>
      </c>
      <c r="K890" t="s">
        <v>34</v>
      </c>
      <c r="L890">
        <v>6</v>
      </c>
      <c r="M890" t="s">
        <v>38</v>
      </c>
      <c r="N890">
        <v>5</v>
      </c>
    </row>
    <row r="891" spans="1:14" x14ac:dyDescent="0.2">
      <c r="A891" s="1">
        <v>45647.725694444445</v>
      </c>
      <c r="B891" s="1" t="str">
        <f>TEXT(Coffee_Sales_Dataset[[#This Row],[Date]],"ddd")</f>
        <v>Sat</v>
      </c>
      <c r="C891">
        <f t="shared" si="13"/>
        <v>17</v>
      </c>
      <c r="D891" t="s">
        <v>22</v>
      </c>
      <c r="E891" t="s">
        <v>29</v>
      </c>
      <c r="F891" t="s">
        <v>24</v>
      </c>
      <c r="G891">
        <v>6.31</v>
      </c>
      <c r="H891" t="s">
        <v>30</v>
      </c>
      <c r="I891" t="s">
        <v>18</v>
      </c>
      <c r="J891" t="s">
        <v>19</v>
      </c>
      <c r="K891" t="s">
        <v>20</v>
      </c>
      <c r="L891">
        <v>5</v>
      </c>
      <c r="M891" t="s">
        <v>21</v>
      </c>
      <c r="N891">
        <v>2</v>
      </c>
    </row>
    <row r="892" spans="1:14" x14ac:dyDescent="0.2">
      <c r="A892" s="1">
        <v>45651.745833333334</v>
      </c>
      <c r="B892" s="1" t="str">
        <f>TEXT(Coffee_Sales_Dataset[[#This Row],[Date]],"ddd")</f>
        <v>Wed</v>
      </c>
      <c r="C892">
        <f t="shared" si="13"/>
        <v>17</v>
      </c>
      <c r="D892" t="s">
        <v>45</v>
      </c>
      <c r="E892" t="s">
        <v>23</v>
      </c>
      <c r="F892" t="s">
        <v>24</v>
      </c>
      <c r="G892">
        <v>6.32</v>
      </c>
      <c r="H892" t="s">
        <v>32</v>
      </c>
      <c r="I892" t="s">
        <v>25</v>
      </c>
      <c r="J892" t="s">
        <v>33</v>
      </c>
      <c r="K892" t="s">
        <v>20</v>
      </c>
      <c r="L892">
        <v>3</v>
      </c>
      <c r="M892" t="s">
        <v>49</v>
      </c>
      <c r="N892">
        <v>4</v>
      </c>
    </row>
    <row r="893" spans="1:14" x14ac:dyDescent="0.2">
      <c r="A893" s="1">
        <v>45643.404861111114</v>
      </c>
      <c r="B893" s="1" t="str">
        <f>TEXT(Coffee_Sales_Dataset[[#This Row],[Date]],"ddd")</f>
        <v>Tue</v>
      </c>
      <c r="C893">
        <f t="shared" si="13"/>
        <v>9</v>
      </c>
      <c r="D893" t="s">
        <v>45</v>
      </c>
      <c r="E893" t="s">
        <v>29</v>
      </c>
      <c r="F893" t="s">
        <v>37</v>
      </c>
      <c r="G893">
        <v>6.05</v>
      </c>
      <c r="H893" t="s">
        <v>30</v>
      </c>
      <c r="I893" t="s">
        <v>18</v>
      </c>
      <c r="J893" t="s">
        <v>19</v>
      </c>
      <c r="K893" t="s">
        <v>34</v>
      </c>
      <c r="L893">
        <v>8</v>
      </c>
      <c r="M893" t="s">
        <v>38</v>
      </c>
      <c r="N893">
        <v>5</v>
      </c>
    </row>
    <row r="894" spans="1:14" x14ac:dyDescent="0.2">
      <c r="A894" s="1">
        <v>45643.718055555553</v>
      </c>
      <c r="B894" s="1" t="str">
        <f>TEXT(Coffee_Sales_Dataset[[#This Row],[Date]],"ddd")</f>
        <v>Tue</v>
      </c>
      <c r="C894">
        <f t="shared" si="13"/>
        <v>17</v>
      </c>
      <c r="D894" t="s">
        <v>22</v>
      </c>
      <c r="E894" t="s">
        <v>36</v>
      </c>
      <c r="F894" t="s">
        <v>37</v>
      </c>
      <c r="G894">
        <v>5.43</v>
      </c>
      <c r="H894" t="s">
        <v>30</v>
      </c>
      <c r="I894" t="s">
        <v>18</v>
      </c>
      <c r="J894" t="s">
        <v>31</v>
      </c>
      <c r="K894" t="s">
        <v>42</v>
      </c>
      <c r="L894">
        <v>10</v>
      </c>
      <c r="M894" t="s">
        <v>41</v>
      </c>
      <c r="N894">
        <v>5</v>
      </c>
    </row>
    <row r="895" spans="1:14" x14ac:dyDescent="0.2">
      <c r="A895" s="1">
        <v>45652.557638888888</v>
      </c>
      <c r="B895" s="1" t="str">
        <f>TEXT(Coffee_Sales_Dataset[[#This Row],[Date]],"ddd")</f>
        <v>Thu</v>
      </c>
      <c r="C895">
        <f t="shared" si="13"/>
        <v>13</v>
      </c>
      <c r="D895" t="s">
        <v>28</v>
      </c>
      <c r="E895" t="s">
        <v>46</v>
      </c>
      <c r="F895" t="s">
        <v>24</v>
      </c>
      <c r="G895">
        <v>5.08</v>
      </c>
      <c r="H895" t="s">
        <v>17</v>
      </c>
      <c r="I895" t="s">
        <v>18</v>
      </c>
      <c r="J895" t="s">
        <v>31</v>
      </c>
      <c r="K895" t="s">
        <v>20</v>
      </c>
      <c r="L895">
        <v>7</v>
      </c>
      <c r="M895" t="s">
        <v>35</v>
      </c>
      <c r="N895">
        <v>4</v>
      </c>
    </row>
    <row r="896" spans="1:14" x14ac:dyDescent="0.2">
      <c r="A896" s="1">
        <v>45653.536111111112</v>
      </c>
      <c r="B896" s="1" t="str">
        <f>TEXT(Coffee_Sales_Dataset[[#This Row],[Date]],"ddd")</f>
        <v>Fri</v>
      </c>
      <c r="C896">
        <f t="shared" si="13"/>
        <v>12</v>
      </c>
      <c r="D896" t="s">
        <v>45</v>
      </c>
      <c r="E896" t="s">
        <v>29</v>
      </c>
      <c r="F896" t="s">
        <v>16</v>
      </c>
      <c r="G896">
        <v>3.78</v>
      </c>
      <c r="H896" t="s">
        <v>30</v>
      </c>
      <c r="I896" t="s">
        <v>25</v>
      </c>
      <c r="J896" t="s">
        <v>47</v>
      </c>
      <c r="K896" t="s">
        <v>20</v>
      </c>
      <c r="L896">
        <v>3</v>
      </c>
      <c r="M896" t="s">
        <v>35</v>
      </c>
      <c r="N896">
        <v>1</v>
      </c>
    </row>
    <row r="897" spans="1:14" x14ac:dyDescent="0.2">
      <c r="A897" s="1">
        <v>45655.729166666664</v>
      </c>
      <c r="B897" s="1" t="str">
        <f>TEXT(Coffee_Sales_Dataset[[#This Row],[Date]],"ddd")</f>
        <v>Sun</v>
      </c>
      <c r="C897">
        <f t="shared" si="13"/>
        <v>17</v>
      </c>
      <c r="D897" t="s">
        <v>22</v>
      </c>
      <c r="E897" t="s">
        <v>15</v>
      </c>
      <c r="F897" t="s">
        <v>16</v>
      </c>
      <c r="G897">
        <v>5.09</v>
      </c>
      <c r="H897" t="s">
        <v>30</v>
      </c>
      <c r="I897" t="s">
        <v>18</v>
      </c>
      <c r="J897" t="s">
        <v>33</v>
      </c>
      <c r="K897" t="s">
        <v>42</v>
      </c>
      <c r="L897">
        <v>6</v>
      </c>
      <c r="M897" t="s">
        <v>35</v>
      </c>
      <c r="N897">
        <v>1</v>
      </c>
    </row>
    <row r="898" spans="1:14" x14ac:dyDescent="0.2">
      <c r="A898" s="1">
        <v>45642.550694444442</v>
      </c>
      <c r="B898" s="1" t="str">
        <f>TEXT(Coffee_Sales_Dataset[[#This Row],[Date]],"ddd")</f>
        <v>Mon</v>
      </c>
      <c r="C898">
        <f t="shared" ref="C898:C961" si="14">HOUR(A898)</f>
        <v>13</v>
      </c>
      <c r="D898" t="s">
        <v>14</v>
      </c>
      <c r="E898" t="s">
        <v>36</v>
      </c>
      <c r="F898" t="s">
        <v>16</v>
      </c>
      <c r="G898">
        <v>4.3</v>
      </c>
      <c r="H898" t="s">
        <v>17</v>
      </c>
      <c r="I898" t="s">
        <v>25</v>
      </c>
      <c r="J898" t="s">
        <v>26</v>
      </c>
      <c r="K898" t="s">
        <v>34</v>
      </c>
      <c r="L898">
        <v>5</v>
      </c>
      <c r="M898" t="s">
        <v>41</v>
      </c>
      <c r="N898">
        <v>2</v>
      </c>
    </row>
    <row r="899" spans="1:14" x14ac:dyDescent="0.2">
      <c r="A899" s="1">
        <v>45652.568749999999</v>
      </c>
      <c r="B899" s="1" t="str">
        <f>TEXT(Coffee_Sales_Dataset[[#This Row],[Date]],"ddd")</f>
        <v>Thu</v>
      </c>
      <c r="C899">
        <f t="shared" si="14"/>
        <v>13</v>
      </c>
      <c r="D899" t="s">
        <v>22</v>
      </c>
      <c r="E899" t="s">
        <v>23</v>
      </c>
      <c r="F899" t="s">
        <v>24</v>
      </c>
      <c r="G899">
        <v>4.9000000000000004</v>
      </c>
      <c r="H899" t="s">
        <v>30</v>
      </c>
      <c r="I899" t="s">
        <v>25</v>
      </c>
      <c r="J899" t="s">
        <v>19</v>
      </c>
      <c r="K899" t="s">
        <v>34</v>
      </c>
      <c r="L899">
        <v>9</v>
      </c>
      <c r="M899" t="s">
        <v>35</v>
      </c>
      <c r="N899">
        <v>3</v>
      </c>
    </row>
    <row r="900" spans="1:14" x14ac:dyDescent="0.2">
      <c r="A900" s="1">
        <v>45641.720138888886</v>
      </c>
      <c r="B900" s="1" t="str">
        <f>TEXT(Coffee_Sales_Dataset[[#This Row],[Date]],"ddd")</f>
        <v>Sun</v>
      </c>
      <c r="C900">
        <f t="shared" si="14"/>
        <v>17</v>
      </c>
      <c r="D900" t="s">
        <v>22</v>
      </c>
      <c r="E900" t="s">
        <v>46</v>
      </c>
      <c r="F900" t="s">
        <v>37</v>
      </c>
      <c r="G900">
        <v>6.21</v>
      </c>
      <c r="H900" t="s">
        <v>17</v>
      </c>
      <c r="I900" t="s">
        <v>25</v>
      </c>
      <c r="J900" t="s">
        <v>31</v>
      </c>
      <c r="K900" t="s">
        <v>34</v>
      </c>
      <c r="L900">
        <v>4</v>
      </c>
      <c r="M900" t="s">
        <v>27</v>
      </c>
      <c r="N900">
        <v>4</v>
      </c>
    </row>
    <row r="901" spans="1:14" x14ac:dyDescent="0.2">
      <c r="A901" s="1">
        <v>45650.405555555553</v>
      </c>
      <c r="B901" s="1" t="str">
        <f>TEXT(Coffee_Sales_Dataset[[#This Row],[Date]],"ddd")</f>
        <v>Tue</v>
      </c>
      <c r="C901">
        <f t="shared" si="14"/>
        <v>9</v>
      </c>
      <c r="D901" t="s">
        <v>43</v>
      </c>
      <c r="E901" t="s">
        <v>40</v>
      </c>
      <c r="F901" t="s">
        <v>24</v>
      </c>
      <c r="G901">
        <v>5.25</v>
      </c>
      <c r="H901" t="s">
        <v>30</v>
      </c>
      <c r="I901" t="s">
        <v>25</v>
      </c>
      <c r="J901" t="s">
        <v>44</v>
      </c>
      <c r="K901" t="s">
        <v>42</v>
      </c>
      <c r="L901">
        <v>6</v>
      </c>
      <c r="M901" t="s">
        <v>49</v>
      </c>
      <c r="N901">
        <v>2</v>
      </c>
    </row>
    <row r="902" spans="1:14" x14ac:dyDescent="0.2">
      <c r="A902" s="1">
        <v>45644.689583333333</v>
      </c>
      <c r="B902" s="1" t="str">
        <f>TEXT(Coffee_Sales_Dataset[[#This Row],[Date]],"ddd")</f>
        <v>Wed</v>
      </c>
      <c r="C902">
        <f t="shared" si="14"/>
        <v>16</v>
      </c>
      <c r="D902" t="s">
        <v>43</v>
      </c>
      <c r="E902" t="s">
        <v>23</v>
      </c>
      <c r="F902" t="s">
        <v>24</v>
      </c>
      <c r="G902">
        <v>4.6100000000000003</v>
      </c>
      <c r="H902" t="s">
        <v>32</v>
      </c>
      <c r="I902" t="s">
        <v>18</v>
      </c>
      <c r="J902" t="s">
        <v>33</v>
      </c>
      <c r="K902" t="s">
        <v>34</v>
      </c>
      <c r="L902">
        <v>8</v>
      </c>
      <c r="M902" t="s">
        <v>41</v>
      </c>
      <c r="N902">
        <v>3</v>
      </c>
    </row>
    <row r="903" spans="1:14" x14ac:dyDescent="0.2">
      <c r="A903" s="1">
        <v>45654.730555555558</v>
      </c>
      <c r="B903" s="1" t="str">
        <f>TEXT(Coffee_Sales_Dataset[[#This Row],[Date]],"ddd")</f>
        <v>Sat</v>
      </c>
      <c r="C903">
        <f t="shared" si="14"/>
        <v>17</v>
      </c>
      <c r="D903" t="s">
        <v>14</v>
      </c>
      <c r="E903" t="s">
        <v>23</v>
      </c>
      <c r="F903" t="s">
        <v>24</v>
      </c>
      <c r="G903">
        <v>5.16</v>
      </c>
      <c r="H903" t="s">
        <v>17</v>
      </c>
      <c r="I903" t="s">
        <v>18</v>
      </c>
      <c r="J903" t="s">
        <v>19</v>
      </c>
      <c r="K903" t="s">
        <v>42</v>
      </c>
      <c r="L903">
        <v>9</v>
      </c>
      <c r="M903" t="s">
        <v>21</v>
      </c>
      <c r="N903">
        <v>3</v>
      </c>
    </row>
    <row r="904" spans="1:14" x14ac:dyDescent="0.2">
      <c r="A904" s="1">
        <v>45649.523611111108</v>
      </c>
      <c r="B904" s="1" t="str">
        <f>TEXT(Coffee_Sales_Dataset[[#This Row],[Date]],"ddd")</f>
        <v>Mon</v>
      </c>
      <c r="C904">
        <f t="shared" si="14"/>
        <v>12</v>
      </c>
      <c r="D904" t="s">
        <v>45</v>
      </c>
      <c r="E904" t="s">
        <v>46</v>
      </c>
      <c r="F904" t="s">
        <v>37</v>
      </c>
      <c r="G904">
        <v>4.6900000000000004</v>
      </c>
      <c r="H904" t="s">
        <v>17</v>
      </c>
      <c r="I904" t="s">
        <v>18</v>
      </c>
      <c r="J904" t="s">
        <v>47</v>
      </c>
      <c r="K904" t="s">
        <v>20</v>
      </c>
      <c r="L904">
        <v>6</v>
      </c>
      <c r="M904" t="s">
        <v>38</v>
      </c>
      <c r="N904">
        <v>5</v>
      </c>
    </row>
    <row r="905" spans="1:14" x14ac:dyDescent="0.2">
      <c r="A905" s="1">
        <v>45643.748611111114</v>
      </c>
      <c r="B905" s="1" t="str">
        <f>TEXT(Coffee_Sales_Dataset[[#This Row],[Date]],"ddd")</f>
        <v>Tue</v>
      </c>
      <c r="C905">
        <f t="shared" si="14"/>
        <v>17</v>
      </c>
      <c r="D905" t="s">
        <v>28</v>
      </c>
      <c r="E905" t="s">
        <v>15</v>
      </c>
      <c r="F905" t="s">
        <v>37</v>
      </c>
      <c r="G905">
        <v>4.71</v>
      </c>
      <c r="H905" t="s">
        <v>17</v>
      </c>
      <c r="I905" t="s">
        <v>25</v>
      </c>
      <c r="J905" t="s">
        <v>19</v>
      </c>
      <c r="K905" t="s">
        <v>42</v>
      </c>
      <c r="L905">
        <v>2</v>
      </c>
      <c r="M905" t="s">
        <v>41</v>
      </c>
      <c r="N905">
        <v>2</v>
      </c>
    </row>
    <row r="906" spans="1:14" x14ac:dyDescent="0.2">
      <c r="A906" s="1">
        <v>45653.569444444445</v>
      </c>
      <c r="B906" s="1" t="str">
        <f>TEXT(Coffee_Sales_Dataset[[#This Row],[Date]],"ddd")</f>
        <v>Fri</v>
      </c>
      <c r="C906">
        <f t="shared" si="14"/>
        <v>13</v>
      </c>
      <c r="D906" t="s">
        <v>22</v>
      </c>
      <c r="E906" t="s">
        <v>40</v>
      </c>
      <c r="F906" t="s">
        <v>37</v>
      </c>
      <c r="G906">
        <v>6.51</v>
      </c>
      <c r="H906" t="s">
        <v>32</v>
      </c>
      <c r="I906" t="s">
        <v>25</v>
      </c>
      <c r="J906" t="s">
        <v>19</v>
      </c>
      <c r="K906" t="s">
        <v>20</v>
      </c>
      <c r="L906">
        <v>3</v>
      </c>
      <c r="M906" t="s">
        <v>35</v>
      </c>
      <c r="N906">
        <v>3</v>
      </c>
    </row>
    <row r="907" spans="1:14" x14ac:dyDescent="0.2">
      <c r="A907" s="1">
        <v>45654.384027777778</v>
      </c>
      <c r="B907" s="1" t="str">
        <f>TEXT(Coffee_Sales_Dataset[[#This Row],[Date]],"ddd")</f>
        <v>Sat</v>
      </c>
      <c r="C907">
        <f t="shared" si="14"/>
        <v>9</v>
      </c>
      <c r="D907" t="s">
        <v>28</v>
      </c>
      <c r="E907" t="s">
        <v>36</v>
      </c>
      <c r="F907" t="s">
        <v>24</v>
      </c>
      <c r="G907">
        <v>4.92</v>
      </c>
      <c r="H907" t="s">
        <v>30</v>
      </c>
      <c r="I907" t="s">
        <v>25</v>
      </c>
      <c r="J907" t="s">
        <v>47</v>
      </c>
      <c r="K907" t="s">
        <v>20</v>
      </c>
      <c r="L907">
        <v>8</v>
      </c>
      <c r="M907" t="s">
        <v>39</v>
      </c>
      <c r="N907">
        <v>2</v>
      </c>
    </row>
    <row r="908" spans="1:14" x14ac:dyDescent="0.2">
      <c r="A908" s="1">
        <v>45651.513194444444</v>
      </c>
      <c r="B908" s="1" t="str">
        <f>TEXT(Coffee_Sales_Dataset[[#This Row],[Date]],"ddd")</f>
        <v>Wed</v>
      </c>
      <c r="C908">
        <f t="shared" si="14"/>
        <v>12</v>
      </c>
      <c r="D908" t="s">
        <v>45</v>
      </c>
      <c r="E908" t="s">
        <v>23</v>
      </c>
      <c r="F908" t="s">
        <v>37</v>
      </c>
      <c r="G908">
        <v>5.0999999999999996</v>
      </c>
      <c r="H908" t="s">
        <v>17</v>
      </c>
      <c r="I908" t="s">
        <v>18</v>
      </c>
      <c r="J908" t="s">
        <v>33</v>
      </c>
      <c r="K908" t="s">
        <v>20</v>
      </c>
      <c r="L908">
        <v>9</v>
      </c>
      <c r="M908" t="s">
        <v>38</v>
      </c>
      <c r="N908">
        <v>4</v>
      </c>
    </row>
    <row r="909" spans="1:14" x14ac:dyDescent="0.2">
      <c r="A909" s="1">
        <v>45656.477083333331</v>
      </c>
      <c r="B909" s="1" t="str">
        <f>TEXT(Coffee_Sales_Dataset[[#This Row],[Date]],"ddd")</f>
        <v>Mon</v>
      </c>
      <c r="C909">
        <f t="shared" si="14"/>
        <v>11</v>
      </c>
      <c r="D909" t="s">
        <v>14</v>
      </c>
      <c r="E909" t="s">
        <v>46</v>
      </c>
      <c r="F909" t="s">
        <v>24</v>
      </c>
      <c r="G909">
        <v>5.88</v>
      </c>
      <c r="H909" t="s">
        <v>17</v>
      </c>
      <c r="I909" t="s">
        <v>18</v>
      </c>
      <c r="J909" t="s">
        <v>19</v>
      </c>
      <c r="K909" t="s">
        <v>20</v>
      </c>
      <c r="L909">
        <v>2</v>
      </c>
      <c r="M909" t="s">
        <v>38</v>
      </c>
      <c r="N909">
        <v>3</v>
      </c>
    </row>
    <row r="910" spans="1:14" x14ac:dyDescent="0.2">
      <c r="A910" s="1">
        <v>45654.456944444442</v>
      </c>
      <c r="B910" s="1" t="str">
        <f>TEXT(Coffee_Sales_Dataset[[#This Row],[Date]],"ddd")</f>
        <v>Sat</v>
      </c>
      <c r="C910">
        <f t="shared" si="14"/>
        <v>10</v>
      </c>
      <c r="D910" t="s">
        <v>45</v>
      </c>
      <c r="E910" t="s">
        <v>36</v>
      </c>
      <c r="F910" t="s">
        <v>16</v>
      </c>
      <c r="G910">
        <v>6.8</v>
      </c>
      <c r="H910" t="s">
        <v>32</v>
      </c>
      <c r="I910" t="s">
        <v>25</v>
      </c>
      <c r="J910" t="s">
        <v>19</v>
      </c>
      <c r="K910" t="s">
        <v>20</v>
      </c>
      <c r="L910">
        <v>10</v>
      </c>
      <c r="M910" t="s">
        <v>35</v>
      </c>
      <c r="N910">
        <v>1</v>
      </c>
    </row>
    <row r="911" spans="1:14" x14ac:dyDescent="0.2">
      <c r="A911" s="1">
        <v>45652.495138888888</v>
      </c>
      <c r="B911" s="1" t="str">
        <f>TEXT(Coffee_Sales_Dataset[[#This Row],[Date]],"ddd")</f>
        <v>Thu</v>
      </c>
      <c r="C911">
        <f t="shared" si="14"/>
        <v>11</v>
      </c>
      <c r="D911" t="s">
        <v>28</v>
      </c>
      <c r="E911" t="s">
        <v>29</v>
      </c>
      <c r="F911" t="s">
        <v>16</v>
      </c>
      <c r="G911">
        <v>5.43</v>
      </c>
      <c r="H911" t="s">
        <v>30</v>
      </c>
      <c r="I911" t="s">
        <v>25</v>
      </c>
      <c r="J911" t="s">
        <v>47</v>
      </c>
      <c r="K911" t="s">
        <v>34</v>
      </c>
      <c r="L911">
        <v>3</v>
      </c>
      <c r="M911" t="s">
        <v>41</v>
      </c>
      <c r="N911">
        <v>4</v>
      </c>
    </row>
    <row r="912" spans="1:14" x14ac:dyDescent="0.2">
      <c r="A912" s="1">
        <v>45652.397916666669</v>
      </c>
      <c r="B912" s="1" t="str">
        <f>TEXT(Coffee_Sales_Dataset[[#This Row],[Date]],"ddd")</f>
        <v>Thu</v>
      </c>
      <c r="C912">
        <f t="shared" si="14"/>
        <v>9</v>
      </c>
      <c r="D912" t="s">
        <v>22</v>
      </c>
      <c r="E912" t="s">
        <v>48</v>
      </c>
      <c r="F912" t="s">
        <v>24</v>
      </c>
      <c r="G912">
        <v>4.96</v>
      </c>
      <c r="H912" t="s">
        <v>32</v>
      </c>
      <c r="I912" t="s">
        <v>18</v>
      </c>
      <c r="J912" t="s">
        <v>26</v>
      </c>
      <c r="K912" t="s">
        <v>42</v>
      </c>
      <c r="L912">
        <v>10</v>
      </c>
      <c r="M912" t="s">
        <v>38</v>
      </c>
      <c r="N912">
        <v>4</v>
      </c>
    </row>
    <row r="913" spans="1:14" x14ac:dyDescent="0.2">
      <c r="A913" s="1">
        <v>45647.404166666667</v>
      </c>
      <c r="B913" s="1" t="str">
        <f>TEXT(Coffee_Sales_Dataset[[#This Row],[Date]],"ddd")</f>
        <v>Sat</v>
      </c>
      <c r="C913">
        <f t="shared" si="14"/>
        <v>9</v>
      </c>
      <c r="D913" t="s">
        <v>14</v>
      </c>
      <c r="E913" t="s">
        <v>29</v>
      </c>
      <c r="F913" t="s">
        <v>16</v>
      </c>
      <c r="G913">
        <v>6.6</v>
      </c>
      <c r="H913" t="s">
        <v>17</v>
      </c>
      <c r="I913" t="s">
        <v>18</v>
      </c>
      <c r="J913" t="s">
        <v>26</v>
      </c>
      <c r="K913" t="s">
        <v>34</v>
      </c>
      <c r="L913">
        <v>7</v>
      </c>
      <c r="M913" t="s">
        <v>39</v>
      </c>
      <c r="N913">
        <v>3</v>
      </c>
    </row>
    <row r="914" spans="1:14" x14ac:dyDescent="0.2">
      <c r="A914" s="1">
        <v>45648.589583333334</v>
      </c>
      <c r="B914" s="1" t="str">
        <f>TEXT(Coffee_Sales_Dataset[[#This Row],[Date]],"ddd")</f>
        <v>Sun</v>
      </c>
      <c r="C914">
        <f t="shared" si="14"/>
        <v>14</v>
      </c>
      <c r="D914" t="s">
        <v>43</v>
      </c>
      <c r="E914" t="s">
        <v>15</v>
      </c>
      <c r="F914" t="s">
        <v>24</v>
      </c>
      <c r="G914">
        <v>3.57</v>
      </c>
      <c r="H914" t="s">
        <v>32</v>
      </c>
      <c r="I914" t="s">
        <v>18</v>
      </c>
      <c r="J914" t="s">
        <v>44</v>
      </c>
      <c r="K914" t="s">
        <v>20</v>
      </c>
      <c r="L914">
        <v>10</v>
      </c>
      <c r="M914" t="s">
        <v>38</v>
      </c>
      <c r="N914">
        <v>1</v>
      </c>
    </row>
    <row r="915" spans="1:14" x14ac:dyDescent="0.2">
      <c r="A915" s="1">
        <v>45647.704861111109</v>
      </c>
      <c r="B915" s="1" t="str">
        <f>TEXT(Coffee_Sales_Dataset[[#This Row],[Date]],"ddd")</f>
        <v>Sat</v>
      </c>
      <c r="C915">
        <f t="shared" si="14"/>
        <v>16</v>
      </c>
      <c r="D915" t="s">
        <v>22</v>
      </c>
      <c r="E915" t="s">
        <v>46</v>
      </c>
      <c r="F915" t="s">
        <v>24</v>
      </c>
      <c r="G915">
        <v>6.84</v>
      </c>
      <c r="H915" t="s">
        <v>30</v>
      </c>
      <c r="I915" t="s">
        <v>18</v>
      </c>
      <c r="J915" t="s">
        <v>19</v>
      </c>
      <c r="K915" t="s">
        <v>42</v>
      </c>
      <c r="L915">
        <v>9</v>
      </c>
      <c r="M915" t="s">
        <v>21</v>
      </c>
      <c r="N915">
        <v>2</v>
      </c>
    </row>
    <row r="916" spans="1:14" x14ac:dyDescent="0.2">
      <c r="A916" s="1">
        <v>45644.499305555553</v>
      </c>
      <c r="B916" s="1" t="str">
        <f>TEXT(Coffee_Sales_Dataset[[#This Row],[Date]],"ddd")</f>
        <v>Wed</v>
      </c>
      <c r="C916">
        <f t="shared" si="14"/>
        <v>11</v>
      </c>
      <c r="D916" t="s">
        <v>43</v>
      </c>
      <c r="E916" t="s">
        <v>46</v>
      </c>
      <c r="F916" t="s">
        <v>37</v>
      </c>
      <c r="G916">
        <v>6.87</v>
      </c>
      <c r="H916" t="s">
        <v>32</v>
      </c>
      <c r="I916" t="s">
        <v>18</v>
      </c>
      <c r="J916" t="s">
        <v>19</v>
      </c>
      <c r="K916" t="s">
        <v>42</v>
      </c>
      <c r="L916">
        <v>4</v>
      </c>
      <c r="M916" t="s">
        <v>39</v>
      </c>
      <c r="N916">
        <v>5</v>
      </c>
    </row>
    <row r="917" spans="1:14" x14ac:dyDescent="0.2">
      <c r="A917" s="1">
        <v>45655.490972222222</v>
      </c>
      <c r="B917" s="1" t="str">
        <f>TEXT(Coffee_Sales_Dataset[[#This Row],[Date]],"ddd")</f>
        <v>Sun</v>
      </c>
      <c r="C917">
        <f t="shared" si="14"/>
        <v>11</v>
      </c>
      <c r="D917" t="s">
        <v>14</v>
      </c>
      <c r="E917" t="s">
        <v>29</v>
      </c>
      <c r="F917" t="s">
        <v>16</v>
      </c>
      <c r="G917">
        <v>5.93</v>
      </c>
      <c r="H917" t="s">
        <v>17</v>
      </c>
      <c r="I917" t="s">
        <v>25</v>
      </c>
      <c r="J917" t="s">
        <v>47</v>
      </c>
      <c r="K917" t="s">
        <v>34</v>
      </c>
      <c r="L917">
        <v>5</v>
      </c>
      <c r="M917" t="s">
        <v>39</v>
      </c>
      <c r="N917">
        <v>5</v>
      </c>
    </row>
    <row r="918" spans="1:14" x14ac:dyDescent="0.2">
      <c r="A918" s="1">
        <v>45643.430555555555</v>
      </c>
      <c r="B918" s="1" t="str">
        <f>TEXT(Coffee_Sales_Dataset[[#This Row],[Date]],"ddd")</f>
        <v>Tue</v>
      </c>
      <c r="C918">
        <f t="shared" si="14"/>
        <v>10</v>
      </c>
      <c r="D918" t="s">
        <v>45</v>
      </c>
      <c r="E918" t="s">
        <v>46</v>
      </c>
      <c r="F918" t="s">
        <v>16</v>
      </c>
      <c r="G918">
        <v>6.16</v>
      </c>
      <c r="H918" t="s">
        <v>30</v>
      </c>
      <c r="I918" t="s">
        <v>25</v>
      </c>
      <c r="J918" t="s">
        <v>26</v>
      </c>
      <c r="K918" t="s">
        <v>20</v>
      </c>
      <c r="L918">
        <v>6</v>
      </c>
      <c r="M918" t="s">
        <v>49</v>
      </c>
      <c r="N918">
        <v>4</v>
      </c>
    </row>
    <row r="919" spans="1:14" x14ac:dyDescent="0.2">
      <c r="A919" s="1">
        <v>45642.657638888886</v>
      </c>
      <c r="B919" s="1" t="str">
        <f>TEXT(Coffee_Sales_Dataset[[#This Row],[Date]],"ddd")</f>
        <v>Mon</v>
      </c>
      <c r="C919">
        <f t="shared" si="14"/>
        <v>15</v>
      </c>
      <c r="D919" t="s">
        <v>14</v>
      </c>
      <c r="E919" t="s">
        <v>29</v>
      </c>
      <c r="F919" t="s">
        <v>16</v>
      </c>
      <c r="G919">
        <v>6.23</v>
      </c>
      <c r="H919" t="s">
        <v>17</v>
      </c>
      <c r="I919" t="s">
        <v>25</v>
      </c>
      <c r="J919" t="s">
        <v>31</v>
      </c>
      <c r="K919" t="s">
        <v>20</v>
      </c>
      <c r="L919">
        <v>7</v>
      </c>
      <c r="M919" t="s">
        <v>49</v>
      </c>
      <c r="N919">
        <v>3</v>
      </c>
    </row>
    <row r="920" spans="1:14" x14ac:dyDescent="0.2">
      <c r="A920" s="1">
        <v>45650.652083333334</v>
      </c>
      <c r="B920" s="1" t="str">
        <f>TEXT(Coffee_Sales_Dataset[[#This Row],[Date]],"ddd")</f>
        <v>Tue</v>
      </c>
      <c r="C920">
        <f t="shared" si="14"/>
        <v>15</v>
      </c>
      <c r="D920" t="s">
        <v>28</v>
      </c>
      <c r="E920" t="s">
        <v>29</v>
      </c>
      <c r="F920" t="s">
        <v>24</v>
      </c>
      <c r="G920">
        <v>5.41</v>
      </c>
      <c r="H920" t="s">
        <v>30</v>
      </c>
      <c r="I920" t="s">
        <v>18</v>
      </c>
      <c r="J920" t="s">
        <v>31</v>
      </c>
      <c r="K920" t="s">
        <v>42</v>
      </c>
      <c r="L920">
        <v>4</v>
      </c>
      <c r="M920" t="s">
        <v>27</v>
      </c>
      <c r="N920">
        <v>1</v>
      </c>
    </row>
    <row r="921" spans="1:14" x14ac:dyDescent="0.2">
      <c r="A921" s="1">
        <v>45643.552083333336</v>
      </c>
      <c r="B921" s="1" t="str">
        <f>TEXT(Coffee_Sales_Dataset[[#This Row],[Date]],"ddd")</f>
        <v>Tue</v>
      </c>
      <c r="C921">
        <f t="shared" si="14"/>
        <v>13</v>
      </c>
      <c r="D921" t="s">
        <v>43</v>
      </c>
      <c r="E921" t="s">
        <v>48</v>
      </c>
      <c r="F921" t="s">
        <v>37</v>
      </c>
      <c r="G921">
        <v>6.64</v>
      </c>
      <c r="H921" t="s">
        <v>30</v>
      </c>
      <c r="I921" t="s">
        <v>25</v>
      </c>
      <c r="J921" t="s">
        <v>19</v>
      </c>
      <c r="K921" t="s">
        <v>34</v>
      </c>
      <c r="L921">
        <v>7</v>
      </c>
      <c r="M921" t="s">
        <v>38</v>
      </c>
      <c r="N921">
        <v>5</v>
      </c>
    </row>
    <row r="922" spans="1:14" x14ac:dyDescent="0.2">
      <c r="A922" s="1">
        <v>45656.677083333336</v>
      </c>
      <c r="B922" s="1" t="str">
        <f>TEXT(Coffee_Sales_Dataset[[#This Row],[Date]],"ddd")</f>
        <v>Mon</v>
      </c>
      <c r="C922">
        <f t="shared" si="14"/>
        <v>16</v>
      </c>
      <c r="D922" t="s">
        <v>22</v>
      </c>
      <c r="E922" t="s">
        <v>29</v>
      </c>
      <c r="F922" t="s">
        <v>16</v>
      </c>
      <c r="G922">
        <v>6.25</v>
      </c>
      <c r="H922" t="s">
        <v>32</v>
      </c>
      <c r="I922" t="s">
        <v>25</v>
      </c>
      <c r="J922" t="s">
        <v>26</v>
      </c>
      <c r="K922" t="s">
        <v>34</v>
      </c>
      <c r="L922">
        <v>2</v>
      </c>
      <c r="M922" t="s">
        <v>39</v>
      </c>
      <c r="N922">
        <v>2</v>
      </c>
    </row>
    <row r="923" spans="1:14" x14ac:dyDescent="0.2">
      <c r="A923" s="1">
        <v>45643.344444444447</v>
      </c>
      <c r="B923" s="1" t="str">
        <f>TEXT(Coffee_Sales_Dataset[[#This Row],[Date]],"ddd")</f>
        <v>Tue</v>
      </c>
      <c r="C923">
        <f t="shared" si="14"/>
        <v>8</v>
      </c>
      <c r="D923" t="s">
        <v>43</v>
      </c>
      <c r="E923" t="s">
        <v>48</v>
      </c>
      <c r="F923" t="s">
        <v>37</v>
      </c>
      <c r="G923">
        <v>6.24</v>
      </c>
      <c r="H923" t="s">
        <v>30</v>
      </c>
      <c r="I923" t="s">
        <v>18</v>
      </c>
      <c r="J923" t="s">
        <v>33</v>
      </c>
      <c r="K923" t="s">
        <v>20</v>
      </c>
      <c r="L923">
        <v>10</v>
      </c>
      <c r="M923" t="s">
        <v>35</v>
      </c>
      <c r="N923">
        <v>5</v>
      </c>
    </row>
    <row r="924" spans="1:14" x14ac:dyDescent="0.2">
      <c r="A924" s="1">
        <v>45648.488888888889</v>
      </c>
      <c r="B924" s="1" t="str">
        <f>TEXT(Coffee_Sales_Dataset[[#This Row],[Date]],"ddd")</f>
        <v>Sun</v>
      </c>
      <c r="C924">
        <f t="shared" si="14"/>
        <v>11</v>
      </c>
      <c r="D924" t="s">
        <v>45</v>
      </c>
      <c r="E924" t="s">
        <v>46</v>
      </c>
      <c r="F924" t="s">
        <v>37</v>
      </c>
      <c r="G924">
        <v>4.43</v>
      </c>
      <c r="H924" t="s">
        <v>32</v>
      </c>
      <c r="I924" t="s">
        <v>18</v>
      </c>
      <c r="J924" t="s">
        <v>31</v>
      </c>
      <c r="K924" t="s">
        <v>42</v>
      </c>
      <c r="L924">
        <v>5</v>
      </c>
      <c r="M924" t="s">
        <v>41</v>
      </c>
      <c r="N924">
        <v>3</v>
      </c>
    </row>
    <row r="925" spans="1:14" x14ac:dyDescent="0.2">
      <c r="A925" s="1">
        <v>45656.499305555553</v>
      </c>
      <c r="B925" s="1" t="str">
        <f>TEXT(Coffee_Sales_Dataset[[#This Row],[Date]],"ddd")</f>
        <v>Mon</v>
      </c>
      <c r="C925">
        <f t="shared" si="14"/>
        <v>11</v>
      </c>
      <c r="D925" t="s">
        <v>14</v>
      </c>
      <c r="E925" t="s">
        <v>46</v>
      </c>
      <c r="F925" t="s">
        <v>16</v>
      </c>
      <c r="G925">
        <v>6.26</v>
      </c>
      <c r="H925" t="s">
        <v>30</v>
      </c>
      <c r="I925" t="s">
        <v>18</v>
      </c>
      <c r="J925" t="s">
        <v>31</v>
      </c>
      <c r="K925" t="s">
        <v>34</v>
      </c>
      <c r="L925">
        <v>3</v>
      </c>
      <c r="M925" t="s">
        <v>49</v>
      </c>
      <c r="N925">
        <v>2</v>
      </c>
    </row>
    <row r="926" spans="1:14" x14ac:dyDescent="0.2">
      <c r="A926" s="1">
        <v>45656.747916666667</v>
      </c>
      <c r="B926" s="1" t="str">
        <f>TEXT(Coffee_Sales_Dataset[[#This Row],[Date]],"ddd")</f>
        <v>Mon</v>
      </c>
      <c r="C926">
        <f t="shared" si="14"/>
        <v>17</v>
      </c>
      <c r="D926" t="s">
        <v>28</v>
      </c>
      <c r="E926" t="s">
        <v>15</v>
      </c>
      <c r="F926" t="s">
        <v>16</v>
      </c>
      <c r="G926">
        <v>5.57</v>
      </c>
      <c r="H926" t="s">
        <v>32</v>
      </c>
      <c r="I926" t="s">
        <v>18</v>
      </c>
      <c r="J926" t="s">
        <v>47</v>
      </c>
      <c r="K926" t="s">
        <v>42</v>
      </c>
      <c r="L926">
        <v>3</v>
      </c>
      <c r="M926" t="s">
        <v>49</v>
      </c>
      <c r="N926">
        <v>2</v>
      </c>
    </row>
    <row r="927" spans="1:14" x14ac:dyDescent="0.2">
      <c r="A927" s="1">
        <v>45648.675000000003</v>
      </c>
      <c r="B927" s="1" t="str">
        <f>TEXT(Coffee_Sales_Dataset[[#This Row],[Date]],"ddd")</f>
        <v>Sun</v>
      </c>
      <c r="C927">
        <f t="shared" si="14"/>
        <v>16</v>
      </c>
      <c r="D927" t="s">
        <v>28</v>
      </c>
      <c r="E927" t="s">
        <v>40</v>
      </c>
      <c r="F927" t="s">
        <v>16</v>
      </c>
      <c r="G927">
        <v>6.65</v>
      </c>
      <c r="H927" t="s">
        <v>30</v>
      </c>
      <c r="I927" t="s">
        <v>18</v>
      </c>
      <c r="J927" t="s">
        <v>44</v>
      </c>
      <c r="K927" t="s">
        <v>42</v>
      </c>
      <c r="L927">
        <v>5</v>
      </c>
      <c r="M927" t="s">
        <v>21</v>
      </c>
      <c r="N927">
        <v>5</v>
      </c>
    </row>
    <row r="928" spans="1:14" x14ac:dyDescent="0.2">
      <c r="A928" s="1">
        <v>45648.713194444441</v>
      </c>
      <c r="B928" s="1" t="str">
        <f>TEXT(Coffee_Sales_Dataset[[#This Row],[Date]],"ddd")</f>
        <v>Sun</v>
      </c>
      <c r="C928">
        <f t="shared" si="14"/>
        <v>17</v>
      </c>
      <c r="D928" t="s">
        <v>22</v>
      </c>
      <c r="E928" t="s">
        <v>48</v>
      </c>
      <c r="F928" t="s">
        <v>16</v>
      </c>
      <c r="G928">
        <v>5.53</v>
      </c>
      <c r="H928" t="s">
        <v>30</v>
      </c>
      <c r="I928" t="s">
        <v>25</v>
      </c>
      <c r="J928" t="s">
        <v>31</v>
      </c>
      <c r="K928" t="s">
        <v>42</v>
      </c>
      <c r="L928">
        <v>4</v>
      </c>
      <c r="M928" t="s">
        <v>41</v>
      </c>
      <c r="N928">
        <v>4</v>
      </c>
    </row>
    <row r="929" spans="1:14" x14ac:dyDescent="0.2">
      <c r="A929" s="1">
        <v>45647.418749999997</v>
      </c>
      <c r="B929" s="1" t="str">
        <f>TEXT(Coffee_Sales_Dataset[[#This Row],[Date]],"ddd")</f>
        <v>Sat</v>
      </c>
      <c r="C929">
        <f t="shared" si="14"/>
        <v>10</v>
      </c>
      <c r="D929" t="s">
        <v>28</v>
      </c>
      <c r="E929" t="s">
        <v>40</v>
      </c>
      <c r="F929" t="s">
        <v>37</v>
      </c>
      <c r="G929">
        <v>5.69</v>
      </c>
      <c r="H929" t="s">
        <v>32</v>
      </c>
      <c r="I929" t="s">
        <v>25</v>
      </c>
      <c r="J929" t="s">
        <v>44</v>
      </c>
      <c r="K929" t="s">
        <v>34</v>
      </c>
      <c r="L929">
        <v>3</v>
      </c>
      <c r="M929" t="s">
        <v>38</v>
      </c>
      <c r="N929">
        <v>2</v>
      </c>
    </row>
    <row r="930" spans="1:14" x14ac:dyDescent="0.2">
      <c r="A930" s="1">
        <v>45641.740277777775</v>
      </c>
      <c r="B930" s="1" t="str">
        <f>TEXT(Coffee_Sales_Dataset[[#This Row],[Date]],"ddd")</f>
        <v>Sun</v>
      </c>
      <c r="C930">
        <f t="shared" si="14"/>
        <v>17</v>
      </c>
      <c r="D930" t="s">
        <v>28</v>
      </c>
      <c r="E930" t="s">
        <v>48</v>
      </c>
      <c r="F930" t="s">
        <v>16</v>
      </c>
      <c r="G930">
        <v>5.89</v>
      </c>
      <c r="H930" t="s">
        <v>30</v>
      </c>
      <c r="I930" t="s">
        <v>18</v>
      </c>
      <c r="J930" t="s">
        <v>19</v>
      </c>
      <c r="K930" t="s">
        <v>42</v>
      </c>
      <c r="L930">
        <v>5</v>
      </c>
      <c r="M930" t="s">
        <v>41</v>
      </c>
      <c r="N930">
        <v>3</v>
      </c>
    </row>
    <row r="931" spans="1:14" x14ac:dyDescent="0.2">
      <c r="A931" s="1">
        <v>45650.6</v>
      </c>
      <c r="B931" s="1" t="str">
        <f>TEXT(Coffee_Sales_Dataset[[#This Row],[Date]],"ddd")</f>
        <v>Tue</v>
      </c>
      <c r="C931">
        <f t="shared" si="14"/>
        <v>14</v>
      </c>
      <c r="D931" t="s">
        <v>45</v>
      </c>
      <c r="E931" t="s">
        <v>29</v>
      </c>
      <c r="F931" t="s">
        <v>37</v>
      </c>
      <c r="G931">
        <v>3.05</v>
      </c>
      <c r="H931" t="s">
        <v>32</v>
      </c>
      <c r="I931" t="s">
        <v>18</v>
      </c>
      <c r="J931" t="s">
        <v>47</v>
      </c>
      <c r="K931" t="s">
        <v>20</v>
      </c>
      <c r="L931">
        <v>6</v>
      </c>
      <c r="M931" t="s">
        <v>35</v>
      </c>
      <c r="N931">
        <v>5</v>
      </c>
    </row>
    <row r="932" spans="1:14" x14ac:dyDescent="0.2">
      <c r="A932" s="1">
        <v>45642.507638888892</v>
      </c>
      <c r="B932" s="1" t="str">
        <f>TEXT(Coffee_Sales_Dataset[[#This Row],[Date]],"ddd")</f>
        <v>Mon</v>
      </c>
      <c r="C932">
        <f t="shared" si="14"/>
        <v>12</v>
      </c>
      <c r="D932" t="s">
        <v>28</v>
      </c>
      <c r="E932" t="s">
        <v>15</v>
      </c>
      <c r="F932" t="s">
        <v>24</v>
      </c>
      <c r="G932">
        <v>3.09</v>
      </c>
      <c r="H932" t="s">
        <v>30</v>
      </c>
      <c r="I932" t="s">
        <v>18</v>
      </c>
      <c r="J932" t="s">
        <v>47</v>
      </c>
      <c r="K932" t="s">
        <v>20</v>
      </c>
      <c r="L932">
        <v>4</v>
      </c>
      <c r="M932" t="s">
        <v>49</v>
      </c>
      <c r="N932">
        <v>1</v>
      </c>
    </row>
    <row r="933" spans="1:14" x14ac:dyDescent="0.2">
      <c r="A933" s="1">
        <v>45650.547222222223</v>
      </c>
      <c r="B933" s="1" t="str">
        <f>TEXT(Coffee_Sales_Dataset[[#This Row],[Date]],"ddd")</f>
        <v>Tue</v>
      </c>
      <c r="C933">
        <f t="shared" si="14"/>
        <v>13</v>
      </c>
      <c r="D933" t="s">
        <v>22</v>
      </c>
      <c r="E933" t="s">
        <v>40</v>
      </c>
      <c r="F933" t="s">
        <v>24</v>
      </c>
      <c r="G933">
        <v>4.5</v>
      </c>
      <c r="H933" t="s">
        <v>32</v>
      </c>
      <c r="I933" t="s">
        <v>25</v>
      </c>
      <c r="J933" t="s">
        <v>47</v>
      </c>
      <c r="K933" t="s">
        <v>34</v>
      </c>
      <c r="L933">
        <v>7</v>
      </c>
      <c r="M933" t="s">
        <v>21</v>
      </c>
      <c r="N933">
        <v>4</v>
      </c>
    </row>
    <row r="934" spans="1:14" x14ac:dyDescent="0.2">
      <c r="A934" s="1">
        <v>45654.410416666666</v>
      </c>
      <c r="B934" s="1" t="str">
        <f>TEXT(Coffee_Sales_Dataset[[#This Row],[Date]],"ddd")</f>
        <v>Sat</v>
      </c>
      <c r="C934">
        <f t="shared" si="14"/>
        <v>9</v>
      </c>
      <c r="D934" t="s">
        <v>28</v>
      </c>
      <c r="E934" t="s">
        <v>23</v>
      </c>
      <c r="F934" t="s">
        <v>16</v>
      </c>
      <c r="G934">
        <v>5.86</v>
      </c>
      <c r="H934" t="s">
        <v>30</v>
      </c>
      <c r="I934" t="s">
        <v>18</v>
      </c>
      <c r="J934" t="s">
        <v>19</v>
      </c>
      <c r="K934" t="s">
        <v>20</v>
      </c>
      <c r="L934">
        <v>9</v>
      </c>
      <c r="M934" t="s">
        <v>35</v>
      </c>
      <c r="N934">
        <v>1</v>
      </c>
    </row>
    <row r="935" spans="1:14" x14ac:dyDescent="0.2">
      <c r="A935" s="1">
        <v>45653.478472222225</v>
      </c>
      <c r="B935" s="1" t="str">
        <f>TEXT(Coffee_Sales_Dataset[[#This Row],[Date]],"ddd")</f>
        <v>Fri</v>
      </c>
      <c r="C935">
        <f t="shared" si="14"/>
        <v>11</v>
      </c>
      <c r="D935" t="s">
        <v>28</v>
      </c>
      <c r="E935" t="s">
        <v>29</v>
      </c>
      <c r="F935" t="s">
        <v>24</v>
      </c>
      <c r="G935">
        <v>3.76</v>
      </c>
      <c r="H935" t="s">
        <v>17</v>
      </c>
      <c r="I935" t="s">
        <v>18</v>
      </c>
      <c r="J935" t="s">
        <v>33</v>
      </c>
      <c r="K935" t="s">
        <v>34</v>
      </c>
      <c r="L935">
        <v>8</v>
      </c>
      <c r="M935" t="s">
        <v>49</v>
      </c>
      <c r="N935">
        <v>2</v>
      </c>
    </row>
    <row r="936" spans="1:14" x14ac:dyDescent="0.2">
      <c r="A936" s="1">
        <v>45644.344444444447</v>
      </c>
      <c r="B936" s="1" t="str">
        <f>TEXT(Coffee_Sales_Dataset[[#This Row],[Date]],"ddd")</f>
        <v>Wed</v>
      </c>
      <c r="C936">
        <f t="shared" si="14"/>
        <v>8</v>
      </c>
      <c r="D936" t="s">
        <v>28</v>
      </c>
      <c r="E936" t="s">
        <v>46</v>
      </c>
      <c r="F936" t="s">
        <v>16</v>
      </c>
      <c r="G936">
        <v>3.1</v>
      </c>
      <c r="H936" t="s">
        <v>17</v>
      </c>
      <c r="I936" t="s">
        <v>25</v>
      </c>
      <c r="J936" t="s">
        <v>44</v>
      </c>
      <c r="K936" t="s">
        <v>42</v>
      </c>
      <c r="L936">
        <v>7</v>
      </c>
      <c r="M936" t="s">
        <v>39</v>
      </c>
      <c r="N936">
        <v>2</v>
      </c>
    </row>
    <row r="937" spans="1:14" x14ac:dyDescent="0.2">
      <c r="A937" s="1">
        <v>45648.688194444447</v>
      </c>
      <c r="B937" s="1" t="str">
        <f>TEXT(Coffee_Sales_Dataset[[#This Row],[Date]],"ddd")</f>
        <v>Sun</v>
      </c>
      <c r="C937">
        <f t="shared" si="14"/>
        <v>16</v>
      </c>
      <c r="D937" t="s">
        <v>45</v>
      </c>
      <c r="E937" t="s">
        <v>15</v>
      </c>
      <c r="F937" t="s">
        <v>16</v>
      </c>
      <c r="G937">
        <v>5.4</v>
      </c>
      <c r="H937" t="s">
        <v>32</v>
      </c>
      <c r="I937" t="s">
        <v>18</v>
      </c>
      <c r="J937" t="s">
        <v>47</v>
      </c>
      <c r="K937" t="s">
        <v>20</v>
      </c>
      <c r="L937">
        <v>3</v>
      </c>
      <c r="M937" t="s">
        <v>27</v>
      </c>
      <c r="N937">
        <v>4</v>
      </c>
    </row>
    <row r="938" spans="1:14" x14ac:dyDescent="0.2">
      <c r="A938" s="1">
        <v>45654.351388888892</v>
      </c>
      <c r="B938" s="1" t="str">
        <f>TEXT(Coffee_Sales_Dataset[[#This Row],[Date]],"ddd")</f>
        <v>Sat</v>
      </c>
      <c r="C938">
        <f t="shared" si="14"/>
        <v>8</v>
      </c>
      <c r="D938" t="s">
        <v>22</v>
      </c>
      <c r="E938" t="s">
        <v>29</v>
      </c>
      <c r="F938" t="s">
        <v>16</v>
      </c>
      <c r="G938">
        <v>6.44</v>
      </c>
      <c r="H938" t="s">
        <v>30</v>
      </c>
      <c r="I938" t="s">
        <v>25</v>
      </c>
      <c r="J938" t="s">
        <v>26</v>
      </c>
      <c r="K938" t="s">
        <v>34</v>
      </c>
      <c r="L938">
        <v>6</v>
      </c>
      <c r="M938" t="s">
        <v>35</v>
      </c>
      <c r="N938">
        <v>2</v>
      </c>
    </row>
    <row r="939" spans="1:14" x14ac:dyDescent="0.2">
      <c r="A939" s="1">
        <v>45654.343055555553</v>
      </c>
      <c r="B939" s="1" t="str">
        <f>TEXT(Coffee_Sales_Dataset[[#This Row],[Date]],"ddd")</f>
        <v>Sat</v>
      </c>
      <c r="C939">
        <f t="shared" si="14"/>
        <v>8</v>
      </c>
      <c r="D939" t="s">
        <v>45</v>
      </c>
      <c r="E939" t="s">
        <v>15</v>
      </c>
      <c r="F939" t="s">
        <v>16</v>
      </c>
      <c r="G939">
        <v>3.23</v>
      </c>
      <c r="H939" t="s">
        <v>32</v>
      </c>
      <c r="I939" t="s">
        <v>18</v>
      </c>
      <c r="J939" t="s">
        <v>44</v>
      </c>
      <c r="K939" t="s">
        <v>34</v>
      </c>
      <c r="L939">
        <v>9</v>
      </c>
      <c r="M939" t="s">
        <v>49</v>
      </c>
      <c r="N939">
        <v>4</v>
      </c>
    </row>
    <row r="940" spans="1:14" x14ac:dyDescent="0.2">
      <c r="A940" s="1">
        <v>45655.527083333334</v>
      </c>
      <c r="B940" s="1" t="str">
        <f>TEXT(Coffee_Sales_Dataset[[#This Row],[Date]],"ddd")</f>
        <v>Sun</v>
      </c>
      <c r="C940">
        <f t="shared" si="14"/>
        <v>12</v>
      </c>
      <c r="D940" t="s">
        <v>28</v>
      </c>
      <c r="E940" t="s">
        <v>36</v>
      </c>
      <c r="F940" t="s">
        <v>24</v>
      </c>
      <c r="G940">
        <v>5.36</v>
      </c>
      <c r="H940" t="s">
        <v>17</v>
      </c>
      <c r="I940" t="s">
        <v>18</v>
      </c>
      <c r="J940" t="s">
        <v>26</v>
      </c>
      <c r="K940" t="s">
        <v>34</v>
      </c>
      <c r="L940">
        <v>4</v>
      </c>
      <c r="M940" t="s">
        <v>38</v>
      </c>
      <c r="N940">
        <v>3</v>
      </c>
    </row>
    <row r="941" spans="1:14" x14ac:dyDescent="0.2">
      <c r="A941" s="1">
        <v>45648.380555555559</v>
      </c>
      <c r="B941" s="1" t="str">
        <f>TEXT(Coffee_Sales_Dataset[[#This Row],[Date]],"ddd")</f>
        <v>Sun</v>
      </c>
      <c r="C941">
        <f t="shared" si="14"/>
        <v>9</v>
      </c>
      <c r="D941" t="s">
        <v>45</v>
      </c>
      <c r="E941" t="s">
        <v>48</v>
      </c>
      <c r="F941" t="s">
        <v>24</v>
      </c>
      <c r="G941">
        <v>3.01</v>
      </c>
      <c r="H941" t="s">
        <v>32</v>
      </c>
      <c r="I941" t="s">
        <v>25</v>
      </c>
      <c r="J941" t="s">
        <v>31</v>
      </c>
      <c r="K941" t="s">
        <v>20</v>
      </c>
      <c r="L941">
        <v>3</v>
      </c>
      <c r="M941" t="s">
        <v>41</v>
      </c>
      <c r="N941">
        <v>2</v>
      </c>
    </row>
    <row r="942" spans="1:14" x14ac:dyDescent="0.2">
      <c r="A942" s="1">
        <v>45641.607638888891</v>
      </c>
      <c r="B942" s="1" t="str">
        <f>TEXT(Coffee_Sales_Dataset[[#This Row],[Date]],"ddd")</f>
        <v>Sun</v>
      </c>
      <c r="C942">
        <f t="shared" si="14"/>
        <v>14</v>
      </c>
      <c r="D942" t="s">
        <v>22</v>
      </c>
      <c r="E942" t="s">
        <v>15</v>
      </c>
      <c r="F942" t="s">
        <v>24</v>
      </c>
      <c r="G942">
        <v>4.59</v>
      </c>
      <c r="H942" t="s">
        <v>32</v>
      </c>
      <c r="I942" t="s">
        <v>18</v>
      </c>
      <c r="J942" t="s">
        <v>19</v>
      </c>
      <c r="K942" t="s">
        <v>34</v>
      </c>
      <c r="L942">
        <v>10</v>
      </c>
      <c r="M942" t="s">
        <v>41</v>
      </c>
      <c r="N942">
        <v>5</v>
      </c>
    </row>
    <row r="943" spans="1:14" x14ac:dyDescent="0.2">
      <c r="A943" s="1">
        <v>45641.410416666666</v>
      </c>
      <c r="B943" s="1" t="str">
        <f>TEXT(Coffee_Sales_Dataset[[#This Row],[Date]],"ddd")</f>
        <v>Sun</v>
      </c>
      <c r="C943">
        <f t="shared" si="14"/>
        <v>9</v>
      </c>
      <c r="D943" t="s">
        <v>45</v>
      </c>
      <c r="E943" t="s">
        <v>48</v>
      </c>
      <c r="F943" t="s">
        <v>16</v>
      </c>
      <c r="G943">
        <v>3.59</v>
      </c>
      <c r="H943" t="s">
        <v>32</v>
      </c>
      <c r="I943" t="s">
        <v>25</v>
      </c>
      <c r="J943" t="s">
        <v>26</v>
      </c>
      <c r="K943" t="s">
        <v>20</v>
      </c>
      <c r="L943">
        <v>2</v>
      </c>
      <c r="M943" t="s">
        <v>27</v>
      </c>
      <c r="N943">
        <v>1</v>
      </c>
    </row>
    <row r="944" spans="1:14" x14ac:dyDescent="0.2">
      <c r="A944" s="1">
        <v>45644.351388888892</v>
      </c>
      <c r="B944" s="1" t="str">
        <f>TEXT(Coffee_Sales_Dataset[[#This Row],[Date]],"ddd")</f>
        <v>Wed</v>
      </c>
      <c r="C944">
        <f t="shared" si="14"/>
        <v>8</v>
      </c>
      <c r="D944" t="s">
        <v>14</v>
      </c>
      <c r="E944" t="s">
        <v>15</v>
      </c>
      <c r="F944" t="s">
        <v>16</v>
      </c>
      <c r="G944">
        <v>3.22</v>
      </c>
      <c r="H944" t="s">
        <v>30</v>
      </c>
      <c r="I944" t="s">
        <v>25</v>
      </c>
      <c r="J944" t="s">
        <v>26</v>
      </c>
      <c r="K944" t="s">
        <v>42</v>
      </c>
      <c r="L944">
        <v>2</v>
      </c>
      <c r="M944" t="s">
        <v>35</v>
      </c>
      <c r="N944">
        <v>3</v>
      </c>
    </row>
    <row r="945" spans="1:14" x14ac:dyDescent="0.2">
      <c r="A945" s="1">
        <v>45646.678472222222</v>
      </c>
      <c r="B945" s="1" t="str">
        <f>TEXT(Coffee_Sales_Dataset[[#This Row],[Date]],"ddd")</f>
        <v>Fri</v>
      </c>
      <c r="C945">
        <f t="shared" si="14"/>
        <v>16</v>
      </c>
      <c r="D945" t="s">
        <v>14</v>
      </c>
      <c r="E945" t="s">
        <v>36</v>
      </c>
      <c r="F945" t="s">
        <v>16</v>
      </c>
      <c r="G945">
        <v>6.2</v>
      </c>
      <c r="H945" t="s">
        <v>32</v>
      </c>
      <c r="I945" t="s">
        <v>25</v>
      </c>
      <c r="J945" t="s">
        <v>47</v>
      </c>
      <c r="K945" t="s">
        <v>42</v>
      </c>
      <c r="L945">
        <v>2</v>
      </c>
      <c r="M945" t="s">
        <v>41</v>
      </c>
      <c r="N945">
        <v>5</v>
      </c>
    </row>
    <row r="946" spans="1:14" x14ac:dyDescent="0.2">
      <c r="A946" s="1">
        <v>45647.56527777778</v>
      </c>
      <c r="B946" s="1" t="str">
        <f>TEXT(Coffee_Sales_Dataset[[#This Row],[Date]],"ddd")</f>
        <v>Sat</v>
      </c>
      <c r="C946">
        <f t="shared" si="14"/>
        <v>13</v>
      </c>
      <c r="D946" t="s">
        <v>43</v>
      </c>
      <c r="E946" t="s">
        <v>46</v>
      </c>
      <c r="F946" t="s">
        <v>24</v>
      </c>
      <c r="G946">
        <v>4.79</v>
      </c>
      <c r="H946" t="s">
        <v>30</v>
      </c>
      <c r="I946" t="s">
        <v>18</v>
      </c>
      <c r="J946" t="s">
        <v>33</v>
      </c>
      <c r="K946" t="s">
        <v>34</v>
      </c>
      <c r="L946">
        <v>9</v>
      </c>
      <c r="M946" t="s">
        <v>41</v>
      </c>
      <c r="N946">
        <v>2</v>
      </c>
    </row>
    <row r="947" spans="1:14" x14ac:dyDescent="0.2">
      <c r="A947" s="1">
        <v>45642.347916666666</v>
      </c>
      <c r="B947" s="1" t="str">
        <f>TEXT(Coffee_Sales_Dataset[[#This Row],[Date]],"ddd")</f>
        <v>Mon</v>
      </c>
      <c r="C947">
        <f t="shared" si="14"/>
        <v>8</v>
      </c>
      <c r="D947" t="s">
        <v>22</v>
      </c>
      <c r="E947" t="s">
        <v>46</v>
      </c>
      <c r="F947" t="s">
        <v>16</v>
      </c>
      <c r="G947">
        <v>5.43</v>
      </c>
      <c r="H947" t="s">
        <v>32</v>
      </c>
      <c r="I947" t="s">
        <v>18</v>
      </c>
      <c r="J947" t="s">
        <v>26</v>
      </c>
      <c r="K947" t="s">
        <v>34</v>
      </c>
      <c r="L947">
        <v>8</v>
      </c>
      <c r="M947" t="s">
        <v>27</v>
      </c>
      <c r="N947">
        <v>2</v>
      </c>
    </row>
    <row r="948" spans="1:14" x14ac:dyDescent="0.2">
      <c r="A948" s="1">
        <v>45642.711111111108</v>
      </c>
      <c r="B948" s="1" t="str">
        <f>TEXT(Coffee_Sales_Dataset[[#This Row],[Date]],"ddd")</f>
        <v>Mon</v>
      </c>
      <c r="C948">
        <f t="shared" si="14"/>
        <v>17</v>
      </c>
      <c r="D948" t="s">
        <v>43</v>
      </c>
      <c r="E948" t="s">
        <v>29</v>
      </c>
      <c r="F948" t="s">
        <v>16</v>
      </c>
      <c r="G948">
        <v>5.8</v>
      </c>
      <c r="H948" t="s">
        <v>17</v>
      </c>
      <c r="I948" t="s">
        <v>25</v>
      </c>
      <c r="J948" t="s">
        <v>31</v>
      </c>
      <c r="K948" t="s">
        <v>42</v>
      </c>
      <c r="L948">
        <v>6</v>
      </c>
      <c r="M948" t="s">
        <v>27</v>
      </c>
      <c r="N948">
        <v>4</v>
      </c>
    </row>
    <row r="949" spans="1:14" x14ac:dyDescent="0.2">
      <c r="A949" s="1">
        <v>45647.51458333333</v>
      </c>
      <c r="B949" s="1" t="str">
        <f>TEXT(Coffee_Sales_Dataset[[#This Row],[Date]],"ddd")</f>
        <v>Sat</v>
      </c>
      <c r="C949">
        <f t="shared" si="14"/>
        <v>12</v>
      </c>
      <c r="D949" t="s">
        <v>43</v>
      </c>
      <c r="E949" t="s">
        <v>15</v>
      </c>
      <c r="F949" t="s">
        <v>16</v>
      </c>
      <c r="G949">
        <v>6.18</v>
      </c>
      <c r="H949" t="s">
        <v>32</v>
      </c>
      <c r="I949" t="s">
        <v>18</v>
      </c>
      <c r="J949" t="s">
        <v>33</v>
      </c>
      <c r="K949" t="s">
        <v>34</v>
      </c>
      <c r="L949">
        <v>9</v>
      </c>
      <c r="M949" t="s">
        <v>41</v>
      </c>
      <c r="N949">
        <v>3</v>
      </c>
    </row>
    <row r="950" spans="1:14" x14ac:dyDescent="0.2">
      <c r="A950" s="1">
        <v>45641.525694444441</v>
      </c>
      <c r="B950" s="1" t="str">
        <f>TEXT(Coffee_Sales_Dataset[[#This Row],[Date]],"ddd")</f>
        <v>Sun</v>
      </c>
      <c r="C950">
        <f t="shared" si="14"/>
        <v>12</v>
      </c>
      <c r="D950" t="s">
        <v>22</v>
      </c>
      <c r="E950" t="s">
        <v>40</v>
      </c>
      <c r="F950" t="s">
        <v>37</v>
      </c>
      <c r="G950">
        <v>3.27</v>
      </c>
      <c r="H950" t="s">
        <v>30</v>
      </c>
      <c r="I950" t="s">
        <v>18</v>
      </c>
      <c r="J950" t="s">
        <v>33</v>
      </c>
      <c r="K950" t="s">
        <v>42</v>
      </c>
      <c r="L950">
        <v>7</v>
      </c>
      <c r="M950" t="s">
        <v>38</v>
      </c>
      <c r="N950">
        <v>1</v>
      </c>
    </row>
    <row r="951" spans="1:14" x14ac:dyDescent="0.2">
      <c r="A951" s="1">
        <v>45646.418055555558</v>
      </c>
      <c r="B951" s="1" t="str">
        <f>TEXT(Coffee_Sales_Dataset[[#This Row],[Date]],"ddd")</f>
        <v>Fri</v>
      </c>
      <c r="C951">
        <f t="shared" si="14"/>
        <v>10</v>
      </c>
      <c r="D951" t="s">
        <v>45</v>
      </c>
      <c r="E951" t="s">
        <v>40</v>
      </c>
      <c r="F951" t="s">
        <v>37</v>
      </c>
      <c r="G951">
        <v>5.01</v>
      </c>
      <c r="H951" t="s">
        <v>30</v>
      </c>
      <c r="I951" t="s">
        <v>18</v>
      </c>
      <c r="J951" t="s">
        <v>47</v>
      </c>
      <c r="K951" t="s">
        <v>20</v>
      </c>
      <c r="L951">
        <v>9</v>
      </c>
      <c r="M951" t="s">
        <v>27</v>
      </c>
      <c r="N951">
        <v>5</v>
      </c>
    </row>
    <row r="952" spans="1:14" x14ac:dyDescent="0.2">
      <c r="A952" s="1">
        <v>45649.652777777781</v>
      </c>
      <c r="B952" s="1" t="str">
        <f>TEXT(Coffee_Sales_Dataset[[#This Row],[Date]],"ddd")</f>
        <v>Mon</v>
      </c>
      <c r="C952">
        <f t="shared" si="14"/>
        <v>15</v>
      </c>
      <c r="D952" t="s">
        <v>22</v>
      </c>
      <c r="E952" t="s">
        <v>46</v>
      </c>
      <c r="F952" t="s">
        <v>16</v>
      </c>
      <c r="G952">
        <v>3.79</v>
      </c>
      <c r="H952" t="s">
        <v>30</v>
      </c>
      <c r="I952" t="s">
        <v>18</v>
      </c>
      <c r="J952" t="s">
        <v>47</v>
      </c>
      <c r="K952" t="s">
        <v>42</v>
      </c>
      <c r="L952">
        <v>8</v>
      </c>
      <c r="M952" t="s">
        <v>27</v>
      </c>
      <c r="N952">
        <v>5</v>
      </c>
    </row>
    <row r="953" spans="1:14" x14ac:dyDescent="0.2">
      <c r="A953" s="1">
        <v>45649.504166666666</v>
      </c>
      <c r="B953" s="1" t="str">
        <f>TEXT(Coffee_Sales_Dataset[[#This Row],[Date]],"ddd")</f>
        <v>Mon</v>
      </c>
      <c r="C953">
        <f t="shared" si="14"/>
        <v>12</v>
      </c>
      <c r="D953" t="s">
        <v>14</v>
      </c>
      <c r="E953" t="s">
        <v>48</v>
      </c>
      <c r="F953" t="s">
        <v>16</v>
      </c>
      <c r="G953">
        <v>3.59</v>
      </c>
      <c r="H953" t="s">
        <v>17</v>
      </c>
      <c r="I953" t="s">
        <v>18</v>
      </c>
      <c r="J953" t="s">
        <v>31</v>
      </c>
      <c r="K953" t="s">
        <v>34</v>
      </c>
      <c r="L953">
        <v>9</v>
      </c>
      <c r="M953" t="s">
        <v>39</v>
      </c>
      <c r="N953">
        <v>3</v>
      </c>
    </row>
    <row r="954" spans="1:14" x14ac:dyDescent="0.2">
      <c r="A954" s="1">
        <v>45644.45</v>
      </c>
      <c r="B954" s="1" t="str">
        <f>TEXT(Coffee_Sales_Dataset[[#This Row],[Date]],"ddd")</f>
        <v>Wed</v>
      </c>
      <c r="C954">
        <f t="shared" si="14"/>
        <v>10</v>
      </c>
      <c r="D954" t="s">
        <v>45</v>
      </c>
      <c r="E954" t="s">
        <v>48</v>
      </c>
      <c r="F954" t="s">
        <v>16</v>
      </c>
      <c r="G954">
        <v>3.84</v>
      </c>
      <c r="H954" t="s">
        <v>30</v>
      </c>
      <c r="I954" t="s">
        <v>18</v>
      </c>
      <c r="J954" t="s">
        <v>33</v>
      </c>
      <c r="K954" t="s">
        <v>20</v>
      </c>
      <c r="L954">
        <v>3</v>
      </c>
      <c r="M954" t="s">
        <v>39</v>
      </c>
      <c r="N954">
        <v>4</v>
      </c>
    </row>
    <row r="955" spans="1:14" x14ac:dyDescent="0.2">
      <c r="A955" s="1">
        <v>45653.40625</v>
      </c>
      <c r="B955" s="1" t="str">
        <f>TEXT(Coffee_Sales_Dataset[[#This Row],[Date]],"ddd")</f>
        <v>Fri</v>
      </c>
      <c r="C955">
        <f t="shared" si="14"/>
        <v>9</v>
      </c>
      <c r="D955" t="s">
        <v>45</v>
      </c>
      <c r="E955" t="s">
        <v>29</v>
      </c>
      <c r="F955" t="s">
        <v>24</v>
      </c>
      <c r="G955">
        <v>6.39</v>
      </c>
      <c r="H955" t="s">
        <v>30</v>
      </c>
      <c r="I955" t="s">
        <v>25</v>
      </c>
      <c r="J955" t="s">
        <v>31</v>
      </c>
      <c r="K955" t="s">
        <v>42</v>
      </c>
      <c r="L955">
        <v>9</v>
      </c>
      <c r="M955" t="s">
        <v>41</v>
      </c>
      <c r="N955">
        <v>5</v>
      </c>
    </row>
    <row r="956" spans="1:14" x14ac:dyDescent="0.2">
      <c r="A956" s="1">
        <v>45648.70416666667</v>
      </c>
      <c r="B956" s="1" t="str">
        <f>TEXT(Coffee_Sales_Dataset[[#This Row],[Date]],"ddd")</f>
        <v>Sun</v>
      </c>
      <c r="C956">
        <f t="shared" si="14"/>
        <v>16</v>
      </c>
      <c r="D956" t="s">
        <v>22</v>
      </c>
      <c r="E956" t="s">
        <v>15</v>
      </c>
      <c r="F956" t="s">
        <v>16</v>
      </c>
      <c r="G956">
        <v>4.6399999999999997</v>
      </c>
      <c r="H956" t="s">
        <v>32</v>
      </c>
      <c r="I956" t="s">
        <v>25</v>
      </c>
      <c r="J956" t="s">
        <v>47</v>
      </c>
      <c r="K956" t="s">
        <v>20</v>
      </c>
      <c r="L956">
        <v>6</v>
      </c>
      <c r="M956" t="s">
        <v>41</v>
      </c>
      <c r="N956">
        <v>5</v>
      </c>
    </row>
    <row r="957" spans="1:14" x14ac:dyDescent="0.2">
      <c r="A957" s="1">
        <v>45656.385416666664</v>
      </c>
      <c r="B957" s="1" t="str">
        <f>TEXT(Coffee_Sales_Dataset[[#This Row],[Date]],"ddd")</f>
        <v>Mon</v>
      </c>
      <c r="C957">
        <f t="shared" si="14"/>
        <v>9</v>
      </c>
      <c r="D957" t="s">
        <v>45</v>
      </c>
      <c r="E957" t="s">
        <v>46</v>
      </c>
      <c r="F957" t="s">
        <v>37</v>
      </c>
      <c r="G957">
        <v>6</v>
      </c>
      <c r="H957" t="s">
        <v>30</v>
      </c>
      <c r="I957" t="s">
        <v>18</v>
      </c>
      <c r="J957" t="s">
        <v>19</v>
      </c>
      <c r="K957" t="s">
        <v>42</v>
      </c>
      <c r="L957">
        <v>3</v>
      </c>
      <c r="M957" t="s">
        <v>27</v>
      </c>
      <c r="N957">
        <v>1</v>
      </c>
    </row>
    <row r="958" spans="1:14" x14ac:dyDescent="0.2">
      <c r="A958" s="1">
        <v>45652.688888888886</v>
      </c>
      <c r="B958" s="1" t="str">
        <f>TEXT(Coffee_Sales_Dataset[[#This Row],[Date]],"ddd")</f>
        <v>Thu</v>
      </c>
      <c r="C958">
        <f t="shared" si="14"/>
        <v>16</v>
      </c>
      <c r="D958" t="s">
        <v>43</v>
      </c>
      <c r="E958" t="s">
        <v>36</v>
      </c>
      <c r="F958" t="s">
        <v>37</v>
      </c>
      <c r="G958">
        <v>5.03</v>
      </c>
      <c r="H958" t="s">
        <v>32</v>
      </c>
      <c r="I958" t="s">
        <v>18</v>
      </c>
      <c r="J958" t="s">
        <v>26</v>
      </c>
      <c r="K958" t="s">
        <v>34</v>
      </c>
      <c r="L958">
        <v>10</v>
      </c>
      <c r="M958" t="s">
        <v>38</v>
      </c>
      <c r="N958">
        <v>2</v>
      </c>
    </row>
    <row r="959" spans="1:14" x14ac:dyDescent="0.2">
      <c r="A959" s="1">
        <v>45653.663888888892</v>
      </c>
      <c r="B959" s="1" t="str">
        <f>TEXT(Coffee_Sales_Dataset[[#This Row],[Date]],"ddd")</f>
        <v>Fri</v>
      </c>
      <c r="C959">
        <f t="shared" si="14"/>
        <v>15</v>
      </c>
      <c r="D959" t="s">
        <v>45</v>
      </c>
      <c r="E959" t="s">
        <v>40</v>
      </c>
      <c r="F959" t="s">
        <v>37</v>
      </c>
      <c r="G959">
        <v>5.95</v>
      </c>
      <c r="H959" t="s">
        <v>32</v>
      </c>
      <c r="I959" t="s">
        <v>18</v>
      </c>
      <c r="J959" t="s">
        <v>33</v>
      </c>
      <c r="K959" t="s">
        <v>34</v>
      </c>
      <c r="L959">
        <v>9</v>
      </c>
      <c r="M959" t="s">
        <v>41</v>
      </c>
      <c r="N959">
        <v>5</v>
      </c>
    </row>
    <row r="960" spans="1:14" x14ac:dyDescent="0.2">
      <c r="A960" s="1">
        <v>45643.344444444447</v>
      </c>
      <c r="B960" s="1" t="str">
        <f>TEXT(Coffee_Sales_Dataset[[#This Row],[Date]],"ddd")</f>
        <v>Tue</v>
      </c>
      <c r="C960">
        <f t="shared" si="14"/>
        <v>8</v>
      </c>
      <c r="D960" t="s">
        <v>43</v>
      </c>
      <c r="E960" t="s">
        <v>15</v>
      </c>
      <c r="F960" t="s">
        <v>24</v>
      </c>
      <c r="G960">
        <v>4.9000000000000004</v>
      </c>
      <c r="H960" t="s">
        <v>17</v>
      </c>
      <c r="I960" t="s">
        <v>25</v>
      </c>
      <c r="J960" t="s">
        <v>19</v>
      </c>
      <c r="K960" t="s">
        <v>42</v>
      </c>
      <c r="L960">
        <v>8</v>
      </c>
      <c r="M960" t="s">
        <v>39</v>
      </c>
      <c r="N960">
        <v>1</v>
      </c>
    </row>
    <row r="961" spans="1:14" x14ac:dyDescent="0.2">
      <c r="A961" s="1">
        <v>45645.586805555555</v>
      </c>
      <c r="B961" s="1" t="str">
        <f>TEXT(Coffee_Sales_Dataset[[#This Row],[Date]],"ddd")</f>
        <v>Thu</v>
      </c>
      <c r="C961">
        <f t="shared" si="14"/>
        <v>14</v>
      </c>
      <c r="D961" t="s">
        <v>28</v>
      </c>
      <c r="E961" t="s">
        <v>29</v>
      </c>
      <c r="F961" t="s">
        <v>37</v>
      </c>
      <c r="G961">
        <v>6.56</v>
      </c>
      <c r="H961" t="s">
        <v>30</v>
      </c>
      <c r="I961" t="s">
        <v>18</v>
      </c>
      <c r="J961" t="s">
        <v>19</v>
      </c>
      <c r="K961" t="s">
        <v>20</v>
      </c>
      <c r="L961">
        <v>8</v>
      </c>
      <c r="M961" t="s">
        <v>39</v>
      </c>
      <c r="N961">
        <v>5</v>
      </c>
    </row>
    <row r="962" spans="1:14" x14ac:dyDescent="0.2">
      <c r="A962" s="1">
        <v>45643.609027777777</v>
      </c>
      <c r="B962" s="1" t="str">
        <f>TEXT(Coffee_Sales_Dataset[[#This Row],[Date]],"ddd")</f>
        <v>Tue</v>
      </c>
      <c r="C962">
        <f t="shared" ref="C962:C1001" si="15">HOUR(A962)</f>
        <v>14</v>
      </c>
      <c r="D962" t="s">
        <v>14</v>
      </c>
      <c r="E962" t="s">
        <v>46</v>
      </c>
      <c r="F962" t="s">
        <v>37</v>
      </c>
      <c r="G962">
        <v>3.2</v>
      </c>
      <c r="H962" t="s">
        <v>32</v>
      </c>
      <c r="I962" t="s">
        <v>18</v>
      </c>
      <c r="J962" t="s">
        <v>19</v>
      </c>
      <c r="K962" t="s">
        <v>20</v>
      </c>
      <c r="L962">
        <v>3</v>
      </c>
      <c r="M962" t="s">
        <v>49</v>
      </c>
      <c r="N962">
        <v>1</v>
      </c>
    </row>
    <row r="963" spans="1:14" x14ac:dyDescent="0.2">
      <c r="A963" s="1">
        <v>45653.588194444441</v>
      </c>
      <c r="B963" s="1" t="str">
        <f>TEXT(Coffee_Sales_Dataset[[#This Row],[Date]],"ddd")</f>
        <v>Fri</v>
      </c>
      <c r="C963">
        <f t="shared" si="15"/>
        <v>14</v>
      </c>
      <c r="D963" t="s">
        <v>45</v>
      </c>
      <c r="E963" t="s">
        <v>48</v>
      </c>
      <c r="F963" t="s">
        <v>16</v>
      </c>
      <c r="G963">
        <v>4.9800000000000004</v>
      </c>
      <c r="H963" t="s">
        <v>30</v>
      </c>
      <c r="I963" t="s">
        <v>25</v>
      </c>
      <c r="J963" t="s">
        <v>19</v>
      </c>
      <c r="K963" t="s">
        <v>34</v>
      </c>
      <c r="L963">
        <v>6</v>
      </c>
      <c r="M963" t="s">
        <v>21</v>
      </c>
      <c r="N963">
        <v>5</v>
      </c>
    </row>
    <row r="964" spans="1:14" x14ac:dyDescent="0.2">
      <c r="A964" s="1">
        <v>45649.573611111111</v>
      </c>
      <c r="B964" s="1" t="str">
        <f>TEXT(Coffee_Sales_Dataset[[#This Row],[Date]],"ddd")</f>
        <v>Mon</v>
      </c>
      <c r="C964">
        <f t="shared" si="15"/>
        <v>13</v>
      </c>
      <c r="D964" t="s">
        <v>14</v>
      </c>
      <c r="E964" t="s">
        <v>36</v>
      </c>
      <c r="F964" t="s">
        <v>16</v>
      </c>
      <c r="G964">
        <v>6.12</v>
      </c>
      <c r="H964" t="s">
        <v>17</v>
      </c>
      <c r="I964" t="s">
        <v>18</v>
      </c>
      <c r="J964" t="s">
        <v>19</v>
      </c>
      <c r="K964" t="s">
        <v>34</v>
      </c>
      <c r="L964">
        <v>2</v>
      </c>
      <c r="M964" t="s">
        <v>39</v>
      </c>
      <c r="N964">
        <v>4</v>
      </c>
    </row>
    <row r="965" spans="1:14" x14ac:dyDescent="0.2">
      <c r="A965" s="1">
        <v>45652.536805555559</v>
      </c>
      <c r="B965" s="1" t="str">
        <f>TEXT(Coffee_Sales_Dataset[[#This Row],[Date]],"ddd")</f>
        <v>Thu</v>
      </c>
      <c r="C965">
        <f t="shared" si="15"/>
        <v>12</v>
      </c>
      <c r="D965" t="s">
        <v>43</v>
      </c>
      <c r="E965" t="s">
        <v>48</v>
      </c>
      <c r="F965" t="s">
        <v>24</v>
      </c>
      <c r="G965">
        <v>5.19</v>
      </c>
      <c r="H965" t="s">
        <v>30</v>
      </c>
      <c r="I965" t="s">
        <v>18</v>
      </c>
      <c r="J965" t="s">
        <v>33</v>
      </c>
      <c r="K965" t="s">
        <v>34</v>
      </c>
      <c r="L965">
        <v>2</v>
      </c>
      <c r="M965" t="s">
        <v>49</v>
      </c>
      <c r="N965">
        <v>4</v>
      </c>
    </row>
    <row r="966" spans="1:14" x14ac:dyDescent="0.2">
      <c r="A966" s="1">
        <v>45649.419444444444</v>
      </c>
      <c r="B966" s="1" t="str">
        <f>TEXT(Coffee_Sales_Dataset[[#This Row],[Date]],"ddd")</f>
        <v>Mon</v>
      </c>
      <c r="C966">
        <f t="shared" si="15"/>
        <v>10</v>
      </c>
      <c r="D966" t="s">
        <v>14</v>
      </c>
      <c r="E966" t="s">
        <v>15</v>
      </c>
      <c r="F966" t="s">
        <v>16</v>
      </c>
      <c r="G966">
        <v>5.24</v>
      </c>
      <c r="H966" t="s">
        <v>32</v>
      </c>
      <c r="I966" t="s">
        <v>18</v>
      </c>
      <c r="J966" t="s">
        <v>19</v>
      </c>
      <c r="K966" t="s">
        <v>42</v>
      </c>
      <c r="L966">
        <v>7</v>
      </c>
      <c r="M966" t="s">
        <v>39</v>
      </c>
      <c r="N966">
        <v>2</v>
      </c>
    </row>
    <row r="967" spans="1:14" x14ac:dyDescent="0.2">
      <c r="A967" s="1">
        <v>45654.595138888886</v>
      </c>
      <c r="B967" s="1" t="str">
        <f>TEXT(Coffee_Sales_Dataset[[#This Row],[Date]],"ddd")</f>
        <v>Sat</v>
      </c>
      <c r="C967">
        <f t="shared" si="15"/>
        <v>14</v>
      </c>
      <c r="D967" t="s">
        <v>43</v>
      </c>
      <c r="E967" t="s">
        <v>40</v>
      </c>
      <c r="F967" t="s">
        <v>16</v>
      </c>
      <c r="G967">
        <v>3</v>
      </c>
      <c r="H967" t="s">
        <v>30</v>
      </c>
      <c r="I967" t="s">
        <v>25</v>
      </c>
      <c r="J967" t="s">
        <v>26</v>
      </c>
      <c r="K967" t="s">
        <v>20</v>
      </c>
      <c r="L967">
        <v>8</v>
      </c>
      <c r="M967" t="s">
        <v>39</v>
      </c>
      <c r="N967">
        <v>5</v>
      </c>
    </row>
    <row r="968" spans="1:14" x14ac:dyDescent="0.2">
      <c r="A968" s="1">
        <v>45644.37222222222</v>
      </c>
      <c r="B968" s="1" t="str">
        <f>TEXT(Coffee_Sales_Dataset[[#This Row],[Date]],"ddd")</f>
        <v>Wed</v>
      </c>
      <c r="C968">
        <f t="shared" si="15"/>
        <v>8</v>
      </c>
      <c r="D968" t="s">
        <v>14</v>
      </c>
      <c r="E968" t="s">
        <v>29</v>
      </c>
      <c r="F968" t="s">
        <v>24</v>
      </c>
      <c r="G968">
        <v>4.58</v>
      </c>
      <c r="H968" t="s">
        <v>32</v>
      </c>
      <c r="I968" t="s">
        <v>18</v>
      </c>
      <c r="J968" t="s">
        <v>33</v>
      </c>
      <c r="K968" t="s">
        <v>20</v>
      </c>
      <c r="L968">
        <v>3</v>
      </c>
      <c r="M968" t="s">
        <v>27</v>
      </c>
      <c r="N968">
        <v>1</v>
      </c>
    </row>
    <row r="969" spans="1:14" x14ac:dyDescent="0.2">
      <c r="A969" s="1">
        <v>45650.378472222219</v>
      </c>
      <c r="B969" s="1" t="str">
        <f>TEXT(Coffee_Sales_Dataset[[#This Row],[Date]],"ddd")</f>
        <v>Tue</v>
      </c>
      <c r="C969">
        <f t="shared" si="15"/>
        <v>9</v>
      </c>
      <c r="D969" t="s">
        <v>45</v>
      </c>
      <c r="E969" t="s">
        <v>15</v>
      </c>
      <c r="F969" t="s">
        <v>16</v>
      </c>
      <c r="G969">
        <v>6.99</v>
      </c>
      <c r="H969" t="s">
        <v>32</v>
      </c>
      <c r="I969" t="s">
        <v>25</v>
      </c>
      <c r="J969" t="s">
        <v>26</v>
      </c>
      <c r="K969" t="s">
        <v>20</v>
      </c>
      <c r="L969">
        <v>4</v>
      </c>
      <c r="M969" t="s">
        <v>35</v>
      </c>
      <c r="N969">
        <v>2</v>
      </c>
    </row>
    <row r="970" spans="1:14" x14ac:dyDescent="0.2">
      <c r="A970" s="1">
        <v>45652.384722222225</v>
      </c>
      <c r="B970" s="1" t="str">
        <f>TEXT(Coffee_Sales_Dataset[[#This Row],[Date]],"ddd")</f>
        <v>Thu</v>
      </c>
      <c r="C970">
        <f t="shared" si="15"/>
        <v>9</v>
      </c>
      <c r="D970" t="s">
        <v>22</v>
      </c>
      <c r="E970" t="s">
        <v>48</v>
      </c>
      <c r="F970" t="s">
        <v>37</v>
      </c>
      <c r="G970">
        <v>4.63</v>
      </c>
      <c r="H970" t="s">
        <v>32</v>
      </c>
      <c r="I970" t="s">
        <v>18</v>
      </c>
      <c r="J970" t="s">
        <v>19</v>
      </c>
      <c r="K970" t="s">
        <v>42</v>
      </c>
      <c r="L970">
        <v>2</v>
      </c>
      <c r="M970" t="s">
        <v>49</v>
      </c>
      <c r="N970">
        <v>3</v>
      </c>
    </row>
    <row r="971" spans="1:14" x14ac:dyDescent="0.2">
      <c r="A971" s="1">
        <v>45649.392361111109</v>
      </c>
      <c r="B971" s="1" t="str">
        <f>TEXT(Coffee_Sales_Dataset[[#This Row],[Date]],"ddd")</f>
        <v>Mon</v>
      </c>
      <c r="C971">
        <f t="shared" si="15"/>
        <v>9</v>
      </c>
      <c r="D971" t="s">
        <v>45</v>
      </c>
      <c r="E971" t="s">
        <v>23</v>
      </c>
      <c r="F971" t="s">
        <v>37</v>
      </c>
      <c r="G971">
        <v>3.09</v>
      </c>
      <c r="H971" t="s">
        <v>32</v>
      </c>
      <c r="I971" t="s">
        <v>18</v>
      </c>
      <c r="J971" t="s">
        <v>26</v>
      </c>
      <c r="K971" t="s">
        <v>34</v>
      </c>
      <c r="L971">
        <v>9</v>
      </c>
      <c r="M971" t="s">
        <v>38</v>
      </c>
      <c r="N971">
        <v>3</v>
      </c>
    </row>
    <row r="972" spans="1:14" x14ac:dyDescent="0.2">
      <c r="A972" s="1">
        <v>45642.393750000003</v>
      </c>
      <c r="B972" s="1" t="str">
        <f>TEXT(Coffee_Sales_Dataset[[#This Row],[Date]],"ddd")</f>
        <v>Mon</v>
      </c>
      <c r="C972">
        <f t="shared" si="15"/>
        <v>9</v>
      </c>
      <c r="D972" t="s">
        <v>45</v>
      </c>
      <c r="E972" t="s">
        <v>46</v>
      </c>
      <c r="F972" t="s">
        <v>16</v>
      </c>
      <c r="G972">
        <v>6.49</v>
      </c>
      <c r="H972" t="s">
        <v>30</v>
      </c>
      <c r="I972" t="s">
        <v>18</v>
      </c>
      <c r="J972" t="s">
        <v>26</v>
      </c>
      <c r="K972" t="s">
        <v>42</v>
      </c>
      <c r="L972">
        <v>8</v>
      </c>
      <c r="M972" t="s">
        <v>27</v>
      </c>
      <c r="N972">
        <v>1</v>
      </c>
    </row>
    <row r="973" spans="1:14" x14ac:dyDescent="0.2">
      <c r="A973" s="1">
        <v>45648.664583333331</v>
      </c>
      <c r="B973" s="1" t="str">
        <f>TEXT(Coffee_Sales_Dataset[[#This Row],[Date]],"ddd")</f>
        <v>Sun</v>
      </c>
      <c r="C973">
        <f t="shared" si="15"/>
        <v>15</v>
      </c>
      <c r="D973" t="s">
        <v>28</v>
      </c>
      <c r="E973" t="s">
        <v>23</v>
      </c>
      <c r="F973" t="s">
        <v>37</v>
      </c>
      <c r="G973">
        <v>3.51</v>
      </c>
      <c r="H973" t="s">
        <v>17</v>
      </c>
      <c r="I973" t="s">
        <v>25</v>
      </c>
      <c r="J973" t="s">
        <v>33</v>
      </c>
      <c r="K973" t="s">
        <v>20</v>
      </c>
      <c r="L973">
        <v>2</v>
      </c>
      <c r="M973" t="s">
        <v>35</v>
      </c>
      <c r="N973">
        <v>4</v>
      </c>
    </row>
    <row r="974" spans="1:14" x14ac:dyDescent="0.2">
      <c r="A974" s="1">
        <v>45648.67291666667</v>
      </c>
      <c r="B974" s="1" t="str">
        <f>TEXT(Coffee_Sales_Dataset[[#This Row],[Date]],"ddd")</f>
        <v>Sun</v>
      </c>
      <c r="C974">
        <f t="shared" si="15"/>
        <v>16</v>
      </c>
      <c r="D974" t="s">
        <v>28</v>
      </c>
      <c r="E974" t="s">
        <v>36</v>
      </c>
      <c r="F974" t="s">
        <v>16</v>
      </c>
      <c r="G974">
        <v>4.7699999999999996</v>
      </c>
      <c r="H974" t="s">
        <v>17</v>
      </c>
      <c r="I974" t="s">
        <v>25</v>
      </c>
      <c r="J974" t="s">
        <v>19</v>
      </c>
      <c r="K974" t="s">
        <v>34</v>
      </c>
      <c r="L974">
        <v>4</v>
      </c>
      <c r="M974" t="s">
        <v>27</v>
      </c>
      <c r="N974">
        <v>4</v>
      </c>
    </row>
    <row r="975" spans="1:14" x14ac:dyDescent="0.2">
      <c r="A975" s="1">
        <v>45656.685416666667</v>
      </c>
      <c r="B975" s="1" t="str">
        <f>TEXT(Coffee_Sales_Dataset[[#This Row],[Date]],"ddd")</f>
        <v>Mon</v>
      </c>
      <c r="C975">
        <f t="shared" si="15"/>
        <v>16</v>
      </c>
      <c r="D975" t="s">
        <v>43</v>
      </c>
      <c r="E975" t="s">
        <v>46</v>
      </c>
      <c r="F975" t="s">
        <v>37</v>
      </c>
      <c r="G975">
        <v>5.47</v>
      </c>
      <c r="H975" t="s">
        <v>32</v>
      </c>
      <c r="I975" t="s">
        <v>18</v>
      </c>
      <c r="J975" t="s">
        <v>47</v>
      </c>
      <c r="K975" t="s">
        <v>20</v>
      </c>
      <c r="L975">
        <v>10</v>
      </c>
      <c r="M975" t="s">
        <v>27</v>
      </c>
      <c r="N975">
        <v>3</v>
      </c>
    </row>
    <row r="976" spans="1:14" x14ac:dyDescent="0.2">
      <c r="A976" s="1">
        <v>45655.60833333333</v>
      </c>
      <c r="B976" s="1" t="str">
        <f>TEXT(Coffee_Sales_Dataset[[#This Row],[Date]],"ddd")</f>
        <v>Sun</v>
      </c>
      <c r="C976">
        <f t="shared" si="15"/>
        <v>14</v>
      </c>
      <c r="D976" t="s">
        <v>45</v>
      </c>
      <c r="E976" t="s">
        <v>46</v>
      </c>
      <c r="F976" t="s">
        <v>16</v>
      </c>
      <c r="G976">
        <v>4.3099999999999996</v>
      </c>
      <c r="H976" t="s">
        <v>30</v>
      </c>
      <c r="I976" t="s">
        <v>18</v>
      </c>
      <c r="J976" t="s">
        <v>26</v>
      </c>
      <c r="K976" t="s">
        <v>20</v>
      </c>
      <c r="L976">
        <v>2</v>
      </c>
      <c r="M976" t="s">
        <v>41</v>
      </c>
      <c r="N976">
        <v>1</v>
      </c>
    </row>
    <row r="977" spans="1:14" x14ac:dyDescent="0.2">
      <c r="A977" s="1">
        <v>45650.738194444442</v>
      </c>
      <c r="B977" s="1" t="str">
        <f>TEXT(Coffee_Sales_Dataset[[#This Row],[Date]],"ddd")</f>
        <v>Tue</v>
      </c>
      <c r="C977">
        <f t="shared" si="15"/>
        <v>17</v>
      </c>
      <c r="D977" t="s">
        <v>22</v>
      </c>
      <c r="E977" t="s">
        <v>15</v>
      </c>
      <c r="F977" t="s">
        <v>37</v>
      </c>
      <c r="G977">
        <v>6.12</v>
      </c>
      <c r="H977" t="s">
        <v>17</v>
      </c>
      <c r="I977" t="s">
        <v>25</v>
      </c>
      <c r="J977" t="s">
        <v>47</v>
      </c>
      <c r="K977" t="s">
        <v>34</v>
      </c>
      <c r="L977">
        <v>2</v>
      </c>
      <c r="M977" t="s">
        <v>49</v>
      </c>
      <c r="N977">
        <v>1</v>
      </c>
    </row>
    <row r="978" spans="1:14" x14ac:dyDescent="0.2">
      <c r="A978" s="1">
        <v>45642.393750000003</v>
      </c>
      <c r="B978" s="1" t="str">
        <f>TEXT(Coffee_Sales_Dataset[[#This Row],[Date]],"ddd")</f>
        <v>Mon</v>
      </c>
      <c r="C978">
        <f t="shared" si="15"/>
        <v>9</v>
      </c>
      <c r="D978" t="s">
        <v>28</v>
      </c>
      <c r="E978" t="s">
        <v>29</v>
      </c>
      <c r="F978" t="s">
        <v>37</v>
      </c>
      <c r="G978">
        <v>5.15</v>
      </c>
      <c r="H978" t="s">
        <v>30</v>
      </c>
      <c r="I978" t="s">
        <v>18</v>
      </c>
      <c r="J978" t="s">
        <v>19</v>
      </c>
      <c r="K978" t="s">
        <v>34</v>
      </c>
      <c r="L978">
        <v>7</v>
      </c>
      <c r="M978" t="s">
        <v>38</v>
      </c>
      <c r="N978">
        <v>4</v>
      </c>
    </row>
    <row r="979" spans="1:14" x14ac:dyDescent="0.2">
      <c r="A979" s="1">
        <v>45656.42083333333</v>
      </c>
      <c r="B979" s="1" t="str">
        <f>TEXT(Coffee_Sales_Dataset[[#This Row],[Date]],"ddd")</f>
        <v>Mon</v>
      </c>
      <c r="C979">
        <f t="shared" si="15"/>
        <v>10</v>
      </c>
      <c r="D979" t="s">
        <v>43</v>
      </c>
      <c r="E979" t="s">
        <v>40</v>
      </c>
      <c r="F979" t="s">
        <v>24</v>
      </c>
      <c r="G979">
        <v>4.3099999999999996</v>
      </c>
      <c r="H979" t="s">
        <v>30</v>
      </c>
      <c r="I979" t="s">
        <v>25</v>
      </c>
      <c r="J979" t="s">
        <v>44</v>
      </c>
      <c r="K979" t="s">
        <v>34</v>
      </c>
      <c r="L979">
        <v>2</v>
      </c>
      <c r="M979" t="s">
        <v>41</v>
      </c>
      <c r="N979">
        <v>1</v>
      </c>
    </row>
    <row r="980" spans="1:14" x14ac:dyDescent="0.2">
      <c r="A980" s="1">
        <v>45650.72152777778</v>
      </c>
      <c r="B980" s="1" t="str">
        <f>TEXT(Coffee_Sales_Dataset[[#This Row],[Date]],"ddd")</f>
        <v>Tue</v>
      </c>
      <c r="C980">
        <f t="shared" si="15"/>
        <v>17</v>
      </c>
      <c r="D980" t="s">
        <v>22</v>
      </c>
      <c r="E980" t="s">
        <v>36</v>
      </c>
      <c r="F980" t="s">
        <v>37</v>
      </c>
      <c r="G980">
        <v>6.89</v>
      </c>
      <c r="H980" t="s">
        <v>17</v>
      </c>
      <c r="I980" t="s">
        <v>25</v>
      </c>
      <c r="J980" t="s">
        <v>31</v>
      </c>
      <c r="K980" t="s">
        <v>34</v>
      </c>
      <c r="L980">
        <v>8</v>
      </c>
      <c r="M980" t="s">
        <v>27</v>
      </c>
      <c r="N980">
        <v>3</v>
      </c>
    </row>
    <row r="981" spans="1:14" x14ac:dyDescent="0.2">
      <c r="A981" s="1">
        <v>45653.693749999999</v>
      </c>
      <c r="B981" s="1" t="str">
        <f>TEXT(Coffee_Sales_Dataset[[#This Row],[Date]],"ddd")</f>
        <v>Fri</v>
      </c>
      <c r="C981">
        <f t="shared" si="15"/>
        <v>16</v>
      </c>
      <c r="D981" t="s">
        <v>14</v>
      </c>
      <c r="E981" t="s">
        <v>48</v>
      </c>
      <c r="F981" t="s">
        <v>24</v>
      </c>
      <c r="G981">
        <v>4.6399999999999997</v>
      </c>
      <c r="H981" t="s">
        <v>17</v>
      </c>
      <c r="I981" t="s">
        <v>18</v>
      </c>
      <c r="J981" t="s">
        <v>26</v>
      </c>
      <c r="K981" t="s">
        <v>42</v>
      </c>
      <c r="L981">
        <v>2</v>
      </c>
      <c r="M981" t="s">
        <v>35</v>
      </c>
      <c r="N981">
        <v>3</v>
      </c>
    </row>
    <row r="982" spans="1:14" x14ac:dyDescent="0.2">
      <c r="A982" s="1">
        <v>45646.563194444447</v>
      </c>
      <c r="B982" s="1" t="str">
        <f>TEXT(Coffee_Sales_Dataset[[#This Row],[Date]],"ddd")</f>
        <v>Fri</v>
      </c>
      <c r="C982">
        <f t="shared" si="15"/>
        <v>13</v>
      </c>
      <c r="D982" t="s">
        <v>14</v>
      </c>
      <c r="E982" t="s">
        <v>36</v>
      </c>
      <c r="F982" t="s">
        <v>37</v>
      </c>
      <c r="G982">
        <v>6.57</v>
      </c>
      <c r="H982" t="s">
        <v>30</v>
      </c>
      <c r="I982" t="s">
        <v>18</v>
      </c>
      <c r="J982" t="s">
        <v>26</v>
      </c>
      <c r="K982" t="s">
        <v>34</v>
      </c>
      <c r="L982">
        <v>5</v>
      </c>
      <c r="M982" t="s">
        <v>38</v>
      </c>
      <c r="N982">
        <v>5</v>
      </c>
    </row>
    <row r="983" spans="1:14" x14ac:dyDescent="0.2">
      <c r="A983" s="1">
        <v>45653.352083333331</v>
      </c>
      <c r="B983" s="1" t="str">
        <f>TEXT(Coffee_Sales_Dataset[[#This Row],[Date]],"ddd")</f>
        <v>Fri</v>
      </c>
      <c r="C983">
        <f t="shared" si="15"/>
        <v>8</v>
      </c>
      <c r="D983" t="s">
        <v>22</v>
      </c>
      <c r="E983" t="s">
        <v>29</v>
      </c>
      <c r="F983" t="s">
        <v>24</v>
      </c>
      <c r="G983">
        <v>4.03</v>
      </c>
      <c r="H983" t="s">
        <v>17</v>
      </c>
      <c r="I983" t="s">
        <v>18</v>
      </c>
      <c r="J983" t="s">
        <v>19</v>
      </c>
      <c r="K983" t="s">
        <v>20</v>
      </c>
      <c r="L983">
        <v>4</v>
      </c>
      <c r="M983" t="s">
        <v>35</v>
      </c>
      <c r="N983">
        <v>4</v>
      </c>
    </row>
    <row r="984" spans="1:14" x14ac:dyDescent="0.2">
      <c r="A984" s="1">
        <v>45646.502083333333</v>
      </c>
      <c r="B984" s="1" t="str">
        <f>TEXT(Coffee_Sales_Dataset[[#This Row],[Date]],"ddd")</f>
        <v>Fri</v>
      </c>
      <c r="C984">
        <f t="shared" si="15"/>
        <v>12</v>
      </c>
      <c r="D984" t="s">
        <v>28</v>
      </c>
      <c r="E984" t="s">
        <v>48</v>
      </c>
      <c r="F984" t="s">
        <v>37</v>
      </c>
      <c r="G984">
        <v>4.34</v>
      </c>
      <c r="H984" t="s">
        <v>30</v>
      </c>
      <c r="I984" t="s">
        <v>18</v>
      </c>
      <c r="J984" t="s">
        <v>19</v>
      </c>
      <c r="K984" t="s">
        <v>42</v>
      </c>
      <c r="L984">
        <v>2</v>
      </c>
      <c r="M984" t="s">
        <v>21</v>
      </c>
      <c r="N984">
        <v>4</v>
      </c>
    </row>
    <row r="985" spans="1:14" x14ac:dyDescent="0.2">
      <c r="A985" s="1">
        <v>45643.421527777777</v>
      </c>
      <c r="B985" s="1" t="str">
        <f>TEXT(Coffee_Sales_Dataset[[#This Row],[Date]],"ddd")</f>
        <v>Tue</v>
      </c>
      <c r="C985">
        <f t="shared" si="15"/>
        <v>10</v>
      </c>
      <c r="D985" t="s">
        <v>22</v>
      </c>
      <c r="E985" t="s">
        <v>29</v>
      </c>
      <c r="F985" t="s">
        <v>24</v>
      </c>
      <c r="G985">
        <v>3.72</v>
      </c>
      <c r="H985" t="s">
        <v>17</v>
      </c>
      <c r="I985" t="s">
        <v>18</v>
      </c>
      <c r="J985" t="s">
        <v>44</v>
      </c>
      <c r="K985" t="s">
        <v>20</v>
      </c>
      <c r="L985">
        <v>9</v>
      </c>
      <c r="M985" t="s">
        <v>49</v>
      </c>
      <c r="N985">
        <v>4</v>
      </c>
    </row>
    <row r="986" spans="1:14" x14ac:dyDescent="0.2">
      <c r="A986" s="1">
        <v>45643.568749999999</v>
      </c>
      <c r="B986" s="1" t="str">
        <f>TEXT(Coffee_Sales_Dataset[[#This Row],[Date]],"ddd")</f>
        <v>Tue</v>
      </c>
      <c r="C986">
        <f t="shared" si="15"/>
        <v>13</v>
      </c>
      <c r="D986" t="s">
        <v>28</v>
      </c>
      <c r="E986" t="s">
        <v>48</v>
      </c>
      <c r="F986" t="s">
        <v>16</v>
      </c>
      <c r="G986">
        <v>3.41</v>
      </c>
      <c r="H986" t="s">
        <v>32</v>
      </c>
      <c r="I986" t="s">
        <v>18</v>
      </c>
      <c r="J986" t="s">
        <v>47</v>
      </c>
      <c r="K986" t="s">
        <v>42</v>
      </c>
      <c r="L986">
        <v>3</v>
      </c>
      <c r="M986" t="s">
        <v>49</v>
      </c>
      <c r="N986">
        <v>5</v>
      </c>
    </row>
    <row r="987" spans="1:14" x14ac:dyDescent="0.2">
      <c r="A987" s="1">
        <v>45654.523611111108</v>
      </c>
      <c r="B987" s="1" t="str">
        <f>TEXT(Coffee_Sales_Dataset[[#This Row],[Date]],"ddd")</f>
        <v>Sat</v>
      </c>
      <c r="C987">
        <f t="shared" si="15"/>
        <v>12</v>
      </c>
      <c r="D987" t="s">
        <v>43</v>
      </c>
      <c r="E987" t="s">
        <v>46</v>
      </c>
      <c r="F987" t="s">
        <v>24</v>
      </c>
      <c r="G987">
        <v>6.97</v>
      </c>
      <c r="H987" t="s">
        <v>32</v>
      </c>
      <c r="I987" t="s">
        <v>25</v>
      </c>
      <c r="J987" t="s">
        <v>31</v>
      </c>
      <c r="K987" t="s">
        <v>34</v>
      </c>
      <c r="L987">
        <v>10</v>
      </c>
      <c r="M987" t="s">
        <v>27</v>
      </c>
      <c r="N987">
        <v>4</v>
      </c>
    </row>
    <row r="988" spans="1:14" x14ac:dyDescent="0.2">
      <c r="A988" s="1">
        <v>45652.672222222223</v>
      </c>
      <c r="B988" s="1" t="str">
        <f>TEXT(Coffee_Sales_Dataset[[#This Row],[Date]],"ddd")</f>
        <v>Thu</v>
      </c>
      <c r="C988">
        <f t="shared" si="15"/>
        <v>16</v>
      </c>
      <c r="D988" t="s">
        <v>22</v>
      </c>
      <c r="E988" t="s">
        <v>23</v>
      </c>
      <c r="F988" t="s">
        <v>16</v>
      </c>
      <c r="G988">
        <v>3.69</v>
      </c>
      <c r="H988" t="s">
        <v>30</v>
      </c>
      <c r="I988" t="s">
        <v>18</v>
      </c>
      <c r="J988" t="s">
        <v>44</v>
      </c>
      <c r="K988" t="s">
        <v>42</v>
      </c>
      <c r="L988">
        <v>6</v>
      </c>
      <c r="M988" t="s">
        <v>27</v>
      </c>
      <c r="N988">
        <v>2</v>
      </c>
    </row>
    <row r="989" spans="1:14" x14ac:dyDescent="0.2">
      <c r="A989" s="1">
        <v>45656.618055555555</v>
      </c>
      <c r="B989" s="1" t="str">
        <f>TEXT(Coffee_Sales_Dataset[[#This Row],[Date]],"ddd")</f>
        <v>Mon</v>
      </c>
      <c r="C989">
        <f t="shared" si="15"/>
        <v>14</v>
      </c>
      <c r="D989" t="s">
        <v>45</v>
      </c>
      <c r="E989" t="s">
        <v>23</v>
      </c>
      <c r="F989" t="s">
        <v>16</v>
      </c>
      <c r="G989">
        <v>5.55</v>
      </c>
      <c r="H989" t="s">
        <v>17</v>
      </c>
      <c r="I989" t="s">
        <v>25</v>
      </c>
      <c r="J989" t="s">
        <v>19</v>
      </c>
      <c r="K989" t="s">
        <v>20</v>
      </c>
      <c r="L989">
        <v>3</v>
      </c>
      <c r="M989" t="s">
        <v>38</v>
      </c>
      <c r="N989">
        <v>1</v>
      </c>
    </row>
    <row r="990" spans="1:14" x14ac:dyDescent="0.2">
      <c r="A990" s="1">
        <v>45644.509722222225</v>
      </c>
      <c r="B990" s="1" t="str">
        <f>TEXT(Coffee_Sales_Dataset[[#This Row],[Date]],"ddd")</f>
        <v>Wed</v>
      </c>
      <c r="C990">
        <f t="shared" si="15"/>
        <v>12</v>
      </c>
      <c r="D990" t="s">
        <v>14</v>
      </c>
      <c r="E990" t="s">
        <v>36</v>
      </c>
      <c r="F990" t="s">
        <v>16</v>
      </c>
      <c r="G990">
        <v>4.72</v>
      </c>
      <c r="H990" t="s">
        <v>30</v>
      </c>
      <c r="I990" t="s">
        <v>18</v>
      </c>
      <c r="J990" t="s">
        <v>33</v>
      </c>
      <c r="K990" t="s">
        <v>42</v>
      </c>
      <c r="L990">
        <v>9</v>
      </c>
      <c r="M990" t="s">
        <v>39</v>
      </c>
      <c r="N990">
        <v>3</v>
      </c>
    </row>
    <row r="991" spans="1:14" x14ac:dyDescent="0.2">
      <c r="A991" s="1">
        <v>45656.432638888888</v>
      </c>
      <c r="B991" s="1" t="str">
        <f>TEXT(Coffee_Sales_Dataset[[#This Row],[Date]],"ddd")</f>
        <v>Mon</v>
      </c>
      <c r="C991">
        <f t="shared" si="15"/>
        <v>10</v>
      </c>
      <c r="D991" t="s">
        <v>45</v>
      </c>
      <c r="E991" t="s">
        <v>40</v>
      </c>
      <c r="F991" t="s">
        <v>16</v>
      </c>
      <c r="G991">
        <v>4.24</v>
      </c>
      <c r="H991" t="s">
        <v>32</v>
      </c>
      <c r="I991" t="s">
        <v>25</v>
      </c>
      <c r="J991" t="s">
        <v>33</v>
      </c>
      <c r="K991" t="s">
        <v>34</v>
      </c>
      <c r="L991">
        <v>6</v>
      </c>
      <c r="M991" t="s">
        <v>49</v>
      </c>
      <c r="N991">
        <v>3</v>
      </c>
    </row>
    <row r="992" spans="1:14" x14ac:dyDescent="0.2">
      <c r="A992" s="1">
        <v>45641.594444444447</v>
      </c>
      <c r="B992" s="1" t="str">
        <f>TEXT(Coffee_Sales_Dataset[[#This Row],[Date]],"ddd")</f>
        <v>Sun</v>
      </c>
      <c r="C992">
        <f t="shared" si="15"/>
        <v>14</v>
      </c>
      <c r="D992" t="s">
        <v>45</v>
      </c>
      <c r="E992" t="s">
        <v>46</v>
      </c>
      <c r="F992" t="s">
        <v>24</v>
      </c>
      <c r="G992">
        <v>4.1399999999999997</v>
      </c>
      <c r="H992" t="s">
        <v>17</v>
      </c>
      <c r="I992" t="s">
        <v>18</v>
      </c>
      <c r="J992" t="s">
        <v>47</v>
      </c>
      <c r="K992" t="s">
        <v>42</v>
      </c>
      <c r="L992">
        <v>5</v>
      </c>
      <c r="M992" t="s">
        <v>35</v>
      </c>
      <c r="N992">
        <v>1</v>
      </c>
    </row>
    <row r="993" spans="1:14" x14ac:dyDescent="0.2">
      <c r="A993" s="1">
        <v>45642.464583333334</v>
      </c>
      <c r="B993" s="1" t="str">
        <f>TEXT(Coffee_Sales_Dataset[[#This Row],[Date]],"ddd")</f>
        <v>Mon</v>
      </c>
      <c r="C993">
        <f t="shared" si="15"/>
        <v>11</v>
      </c>
      <c r="D993" t="s">
        <v>14</v>
      </c>
      <c r="E993" t="s">
        <v>36</v>
      </c>
      <c r="F993" t="s">
        <v>37</v>
      </c>
      <c r="G993">
        <v>5.46</v>
      </c>
      <c r="H993" t="s">
        <v>30</v>
      </c>
      <c r="I993" t="s">
        <v>18</v>
      </c>
      <c r="J993" t="s">
        <v>47</v>
      </c>
      <c r="K993" t="s">
        <v>20</v>
      </c>
      <c r="L993">
        <v>3</v>
      </c>
      <c r="M993" t="s">
        <v>27</v>
      </c>
      <c r="N993">
        <v>4</v>
      </c>
    </row>
    <row r="994" spans="1:14" x14ac:dyDescent="0.2">
      <c r="A994" s="1">
        <v>45655.616666666669</v>
      </c>
      <c r="B994" s="1" t="str">
        <f>TEXT(Coffee_Sales_Dataset[[#This Row],[Date]],"ddd")</f>
        <v>Sun</v>
      </c>
      <c r="C994">
        <f t="shared" si="15"/>
        <v>14</v>
      </c>
      <c r="D994" t="s">
        <v>22</v>
      </c>
      <c r="E994" t="s">
        <v>29</v>
      </c>
      <c r="F994" t="s">
        <v>37</v>
      </c>
      <c r="G994">
        <v>4.17</v>
      </c>
      <c r="H994" t="s">
        <v>30</v>
      </c>
      <c r="I994" t="s">
        <v>25</v>
      </c>
      <c r="J994" t="s">
        <v>44</v>
      </c>
      <c r="K994" t="s">
        <v>42</v>
      </c>
      <c r="L994">
        <v>2</v>
      </c>
      <c r="M994" t="s">
        <v>38</v>
      </c>
      <c r="N994">
        <v>5</v>
      </c>
    </row>
    <row r="995" spans="1:14" x14ac:dyDescent="0.2">
      <c r="A995" s="1">
        <v>45649.452777777777</v>
      </c>
      <c r="B995" s="1" t="str">
        <f>TEXT(Coffee_Sales_Dataset[[#This Row],[Date]],"ddd")</f>
        <v>Mon</v>
      </c>
      <c r="C995">
        <f t="shared" si="15"/>
        <v>10</v>
      </c>
      <c r="D995" t="s">
        <v>28</v>
      </c>
      <c r="E995" t="s">
        <v>48</v>
      </c>
      <c r="F995" t="s">
        <v>24</v>
      </c>
      <c r="G995">
        <v>5.86</v>
      </c>
      <c r="H995" t="s">
        <v>30</v>
      </c>
      <c r="I995" t="s">
        <v>25</v>
      </c>
      <c r="J995" t="s">
        <v>31</v>
      </c>
      <c r="K995" t="s">
        <v>20</v>
      </c>
      <c r="L995">
        <v>8</v>
      </c>
      <c r="M995" t="s">
        <v>38</v>
      </c>
      <c r="N995">
        <v>1</v>
      </c>
    </row>
    <row r="996" spans="1:14" x14ac:dyDescent="0.2">
      <c r="A996" s="1">
        <v>45645.459722222222</v>
      </c>
      <c r="B996" s="1" t="str">
        <f>TEXT(Coffee_Sales_Dataset[[#This Row],[Date]],"ddd")</f>
        <v>Thu</v>
      </c>
      <c r="C996">
        <f t="shared" si="15"/>
        <v>11</v>
      </c>
      <c r="D996" t="s">
        <v>14</v>
      </c>
      <c r="E996" t="s">
        <v>40</v>
      </c>
      <c r="F996" t="s">
        <v>16</v>
      </c>
      <c r="G996">
        <v>4.3</v>
      </c>
      <c r="H996" t="s">
        <v>30</v>
      </c>
      <c r="I996" t="s">
        <v>25</v>
      </c>
      <c r="J996" t="s">
        <v>26</v>
      </c>
      <c r="K996" t="s">
        <v>20</v>
      </c>
      <c r="L996">
        <v>5</v>
      </c>
      <c r="M996" t="s">
        <v>49</v>
      </c>
      <c r="N996">
        <v>2</v>
      </c>
    </row>
    <row r="997" spans="1:14" x14ac:dyDescent="0.2">
      <c r="A997" s="1">
        <v>45655.334722222222</v>
      </c>
      <c r="B997" s="1" t="str">
        <f>TEXT(Coffee_Sales_Dataset[[#This Row],[Date]],"ddd")</f>
        <v>Sun</v>
      </c>
      <c r="C997">
        <f t="shared" si="15"/>
        <v>8</v>
      </c>
      <c r="D997" t="s">
        <v>28</v>
      </c>
      <c r="E997" t="s">
        <v>40</v>
      </c>
      <c r="F997" t="s">
        <v>16</v>
      </c>
      <c r="G997">
        <v>5.86</v>
      </c>
      <c r="H997" t="s">
        <v>17</v>
      </c>
      <c r="I997" t="s">
        <v>18</v>
      </c>
      <c r="J997" t="s">
        <v>44</v>
      </c>
      <c r="K997" t="s">
        <v>20</v>
      </c>
      <c r="L997">
        <v>6</v>
      </c>
      <c r="M997" t="s">
        <v>39</v>
      </c>
      <c r="N997">
        <v>1</v>
      </c>
    </row>
    <row r="998" spans="1:14" x14ac:dyDescent="0.2">
      <c r="A998" s="1">
        <v>45654.549305555556</v>
      </c>
      <c r="B998" s="1" t="str">
        <f>TEXT(Coffee_Sales_Dataset[[#This Row],[Date]],"ddd")</f>
        <v>Sat</v>
      </c>
      <c r="C998">
        <f t="shared" si="15"/>
        <v>13</v>
      </c>
      <c r="D998" t="s">
        <v>45</v>
      </c>
      <c r="E998" t="s">
        <v>36</v>
      </c>
      <c r="F998" t="s">
        <v>24</v>
      </c>
      <c r="G998">
        <v>6.67</v>
      </c>
      <c r="H998" t="s">
        <v>17</v>
      </c>
      <c r="I998" t="s">
        <v>18</v>
      </c>
      <c r="J998" t="s">
        <v>26</v>
      </c>
      <c r="K998" t="s">
        <v>34</v>
      </c>
      <c r="L998">
        <v>2</v>
      </c>
      <c r="M998" t="s">
        <v>35</v>
      </c>
      <c r="N998">
        <v>5</v>
      </c>
    </row>
    <row r="999" spans="1:14" x14ac:dyDescent="0.2">
      <c r="A999" s="1">
        <v>45644.705555555556</v>
      </c>
      <c r="B999" s="1" t="str">
        <f>TEXT(Coffee_Sales_Dataset[[#This Row],[Date]],"ddd")</f>
        <v>Wed</v>
      </c>
      <c r="C999">
        <f t="shared" si="15"/>
        <v>16</v>
      </c>
      <c r="D999" t="s">
        <v>45</v>
      </c>
      <c r="E999" t="s">
        <v>46</v>
      </c>
      <c r="F999" t="s">
        <v>16</v>
      </c>
      <c r="G999">
        <v>4.9000000000000004</v>
      </c>
      <c r="H999" t="s">
        <v>30</v>
      </c>
      <c r="I999" t="s">
        <v>25</v>
      </c>
      <c r="J999" t="s">
        <v>44</v>
      </c>
      <c r="K999" t="s">
        <v>20</v>
      </c>
      <c r="L999">
        <v>10</v>
      </c>
      <c r="M999" t="s">
        <v>41</v>
      </c>
      <c r="N999">
        <v>1</v>
      </c>
    </row>
    <row r="1000" spans="1:14" x14ac:dyDescent="0.2">
      <c r="A1000" s="1">
        <v>45651.552083333336</v>
      </c>
      <c r="B1000" s="1" t="str">
        <f>TEXT(Coffee_Sales_Dataset[[#This Row],[Date]],"ddd")</f>
        <v>Wed</v>
      </c>
      <c r="C1000">
        <f t="shared" si="15"/>
        <v>13</v>
      </c>
      <c r="D1000" t="s">
        <v>43</v>
      </c>
      <c r="E1000" t="s">
        <v>15</v>
      </c>
      <c r="F1000" t="s">
        <v>16</v>
      </c>
      <c r="G1000">
        <v>5.15</v>
      </c>
      <c r="H1000" t="s">
        <v>30</v>
      </c>
      <c r="I1000" t="s">
        <v>18</v>
      </c>
      <c r="J1000" t="s">
        <v>33</v>
      </c>
      <c r="K1000" t="s">
        <v>20</v>
      </c>
      <c r="L1000">
        <v>8</v>
      </c>
      <c r="M1000" t="s">
        <v>35</v>
      </c>
      <c r="N1000">
        <v>5</v>
      </c>
    </row>
    <row r="1001" spans="1:14" x14ac:dyDescent="0.2">
      <c r="A1001" s="1">
        <v>45650.609027777777</v>
      </c>
      <c r="B1001" s="1" t="str">
        <f>TEXT(Coffee_Sales_Dataset[[#This Row],[Date]],"ddd")</f>
        <v>Tue</v>
      </c>
      <c r="C1001">
        <f t="shared" si="15"/>
        <v>14</v>
      </c>
      <c r="D1001" t="s">
        <v>43</v>
      </c>
      <c r="E1001" t="s">
        <v>40</v>
      </c>
      <c r="F1001" t="s">
        <v>16</v>
      </c>
      <c r="G1001">
        <v>6.54</v>
      </c>
      <c r="H1001" t="s">
        <v>30</v>
      </c>
      <c r="I1001" t="s">
        <v>25</v>
      </c>
      <c r="J1001" t="s">
        <v>26</v>
      </c>
      <c r="K1001" t="s">
        <v>34</v>
      </c>
      <c r="L1001">
        <v>9</v>
      </c>
      <c r="M1001" t="s">
        <v>39</v>
      </c>
      <c r="N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BB31-F280-B34C-9821-BA6262CA5400}">
  <dimension ref="A3:H78"/>
  <sheetViews>
    <sheetView workbookViewId="0">
      <selection activeCell="L1" sqref="L1:L1048576"/>
    </sheetView>
  </sheetViews>
  <sheetFormatPr baseColWidth="10" defaultRowHeight="16" x14ac:dyDescent="0.2"/>
  <cols>
    <col min="1" max="1" width="9.6640625" customWidth="1"/>
    <col min="2" max="2" width="4.1640625" bestFit="1" customWidth="1"/>
    <col min="3" max="3" width="4.6640625" bestFit="1" customWidth="1"/>
    <col min="4" max="4" width="4" bestFit="1" customWidth="1"/>
    <col min="5" max="5" width="4.83203125" bestFit="1" customWidth="1"/>
    <col min="6" max="6" width="4" bestFit="1" customWidth="1"/>
    <col min="7" max="7" width="3.33203125" bestFit="1" customWidth="1"/>
    <col min="8" max="8" width="3.83203125" bestFit="1" customWidth="1"/>
    <col min="9" max="9" width="5.83203125" customWidth="1"/>
    <col min="12" max="12" width="16.83203125" customWidth="1"/>
    <col min="13" max="13" width="14.6640625" customWidth="1"/>
    <col min="14" max="14" width="10.5" customWidth="1"/>
    <col min="15" max="15" width="14.6640625" customWidth="1"/>
    <col min="16" max="16" width="4.83203125" bestFit="1" customWidth="1"/>
    <col min="17" max="17" width="4" bestFit="1" customWidth="1"/>
    <col min="18" max="18" width="3.33203125" bestFit="1" customWidth="1"/>
    <col min="19" max="19" width="3.83203125" bestFit="1" customWidth="1"/>
  </cols>
  <sheetData>
    <row r="3" spans="1:8" x14ac:dyDescent="0.2">
      <c r="A3" s="5" t="s">
        <v>60</v>
      </c>
      <c r="C3" s="5"/>
      <c r="D3" s="5"/>
      <c r="E3" s="5"/>
      <c r="F3" s="5"/>
      <c r="G3" s="5"/>
      <c r="H3" s="5"/>
    </row>
    <row r="4" spans="1:8" x14ac:dyDescent="0.2">
      <c r="B4" s="5" t="s">
        <v>51</v>
      </c>
      <c r="C4" s="5" t="s">
        <v>52</v>
      </c>
      <c r="D4" s="5" t="s">
        <v>53</v>
      </c>
      <c r="E4" s="5" t="s">
        <v>54</v>
      </c>
      <c r="F4" s="5" t="s">
        <v>55</v>
      </c>
      <c r="G4" s="5" t="s">
        <v>56</v>
      </c>
      <c r="H4" s="5" t="s">
        <v>57</v>
      </c>
    </row>
    <row r="5" spans="1:8" x14ac:dyDescent="0.2">
      <c r="A5" s="3">
        <v>8</v>
      </c>
      <c r="B5" s="6">
        <v>16</v>
      </c>
      <c r="C5" s="6">
        <v>19</v>
      </c>
      <c r="D5" s="6">
        <v>13</v>
      </c>
      <c r="E5" s="6">
        <v>10</v>
      </c>
      <c r="F5" s="6">
        <v>4</v>
      </c>
      <c r="G5" s="6">
        <v>14</v>
      </c>
      <c r="H5" s="6">
        <v>13</v>
      </c>
    </row>
    <row r="6" spans="1:8" x14ac:dyDescent="0.2">
      <c r="A6" s="3">
        <v>9</v>
      </c>
      <c r="B6" s="6">
        <v>16</v>
      </c>
      <c r="C6" s="6">
        <v>25</v>
      </c>
      <c r="D6" s="6">
        <v>18</v>
      </c>
      <c r="E6" s="6">
        <v>15</v>
      </c>
      <c r="F6" s="6">
        <v>18</v>
      </c>
      <c r="G6" s="6">
        <v>14</v>
      </c>
      <c r="H6" s="6">
        <v>8</v>
      </c>
    </row>
    <row r="7" spans="1:8" x14ac:dyDescent="0.2">
      <c r="A7" s="3">
        <v>10</v>
      </c>
      <c r="B7" s="6">
        <v>19</v>
      </c>
      <c r="C7" s="6">
        <v>26</v>
      </c>
      <c r="D7" s="6">
        <v>15</v>
      </c>
      <c r="E7" s="6">
        <v>17</v>
      </c>
      <c r="F7" s="6">
        <v>8</v>
      </c>
      <c r="G7" s="6">
        <v>14</v>
      </c>
      <c r="H7" s="6">
        <v>17</v>
      </c>
    </row>
    <row r="8" spans="1:8" x14ac:dyDescent="0.2">
      <c r="A8" s="3">
        <v>11</v>
      </c>
      <c r="B8" s="6">
        <v>16</v>
      </c>
      <c r="C8" s="6">
        <v>15</v>
      </c>
      <c r="D8" s="6">
        <v>11</v>
      </c>
      <c r="E8" s="6">
        <v>8</v>
      </c>
      <c r="F8" s="6">
        <v>19</v>
      </c>
      <c r="G8" s="6">
        <v>19</v>
      </c>
      <c r="H8" s="6">
        <v>6</v>
      </c>
    </row>
    <row r="9" spans="1:8" x14ac:dyDescent="0.2">
      <c r="A9" s="3">
        <v>12</v>
      </c>
      <c r="B9" s="6">
        <v>11</v>
      </c>
      <c r="C9" s="6">
        <v>18</v>
      </c>
      <c r="D9" s="6">
        <v>12</v>
      </c>
      <c r="E9" s="6">
        <v>11</v>
      </c>
      <c r="F9" s="6">
        <v>10</v>
      </c>
      <c r="G9" s="6">
        <v>18</v>
      </c>
      <c r="H9" s="6">
        <v>11</v>
      </c>
    </row>
    <row r="10" spans="1:8" x14ac:dyDescent="0.2">
      <c r="A10" s="3">
        <v>13</v>
      </c>
      <c r="B10" s="6">
        <v>15</v>
      </c>
      <c r="C10" s="6">
        <v>27</v>
      </c>
      <c r="D10" s="6">
        <v>16</v>
      </c>
      <c r="E10" s="6">
        <v>8</v>
      </c>
      <c r="F10" s="6">
        <v>6</v>
      </c>
      <c r="G10" s="6">
        <v>11</v>
      </c>
      <c r="H10" s="6">
        <v>13</v>
      </c>
    </row>
    <row r="11" spans="1:8" x14ac:dyDescent="0.2">
      <c r="A11" s="3">
        <v>14</v>
      </c>
      <c r="B11" s="6">
        <v>17</v>
      </c>
      <c r="C11" s="6">
        <v>20</v>
      </c>
      <c r="D11" s="6">
        <v>16</v>
      </c>
      <c r="E11" s="6">
        <v>11</v>
      </c>
      <c r="F11" s="6">
        <v>12</v>
      </c>
      <c r="G11" s="6">
        <v>8</v>
      </c>
      <c r="H11" s="6">
        <v>12</v>
      </c>
    </row>
    <row r="12" spans="1:8" x14ac:dyDescent="0.2">
      <c r="A12" s="3">
        <v>15</v>
      </c>
      <c r="B12" s="6">
        <v>18</v>
      </c>
      <c r="C12" s="6">
        <v>22</v>
      </c>
      <c r="D12" s="6">
        <v>11</v>
      </c>
      <c r="E12" s="6">
        <v>8</v>
      </c>
      <c r="F12" s="6">
        <v>11</v>
      </c>
      <c r="G12" s="6">
        <v>7</v>
      </c>
      <c r="H12" s="6">
        <v>16</v>
      </c>
    </row>
    <row r="13" spans="1:8" x14ac:dyDescent="0.2">
      <c r="A13" s="3">
        <v>16</v>
      </c>
      <c r="B13" s="6">
        <v>27</v>
      </c>
      <c r="C13" s="6">
        <v>19</v>
      </c>
      <c r="D13" s="6">
        <v>12</v>
      </c>
      <c r="E13" s="6">
        <v>12</v>
      </c>
      <c r="F13" s="6">
        <v>14</v>
      </c>
      <c r="G13" s="6">
        <v>13</v>
      </c>
      <c r="H13" s="6">
        <v>15</v>
      </c>
    </row>
    <row r="14" spans="1:8" x14ac:dyDescent="0.2">
      <c r="A14" s="3">
        <v>17</v>
      </c>
      <c r="B14" s="6">
        <v>17</v>
      </c>
      <c r="C14" s="6">
        <v>18</v>
      </c>
      <c r="D14" s="6">
        <v>14</v>
      </c>
      <c r="E14" s="6">
        <v>12</v>
      </c>
      <c r="F14" s="6">
        <v>2</v>
      </c>
      <c r="G14" s="6">
        <v>16</v>
      </c>
      <c r="H14" s="6">
        <v>20</v>
      </c>
    </row>
    <row r="17" spans="1:8" x14ac:dyDescent="0.2">
      <c r="A17" s="12" t="s">
        <v>60</v>
      </c>
      <c r="B17" s="11"/>
      <c r="C17" s="7"/>
      <c r="D17" s="7"/>
      <c r="E17" s="7"/>
      <c r="F17" s="7"/>
      <c r="G17" s="7"/>
      <c r="H17" s="7"/>
    </row>
    <row r="18" spans="1:8" x14ac:dyDescent="0.2">
      <c r="A18" s="11"/>
      <c r="B18" s="7" t="s">
        <v>51</v>
      </c>
      <c r="C18" s="7" t="s">
        <v>52</v>
      </c>
      <c r="D18" s="7" t="s">
        <v>53</v>
      </c>
      <c r="E18" s="7" t="s">
        <v>54</v>
      </c>
      <c r="F18" s="7" t="s">
        <v>55</v>
      </c>
      <c r="G18" s="7" t="s">
        <v>56</v>
      </c>
      <c r="H18" s="7" t="s">
        <v>57</v>
      </c>
    </row>
    <row r="19" spans="1:8" x14ac:dyDescent="0.2">
      <c r="A19" s="8">
        <v>8</v>
      </c>
      <c r="B19" s="9">
        <v>16</v>
      </c>
      <c r="C19" s="9">
        <v>19</v>
      </c>
      <c r="D19" s="9">
        <v>13</v>
      </c>
      <c r="E19" s="9">
        <v>10</v>
      </c>
      <c r="F19" s="9">
        <v>4</v>
      </c>
      <c r="G19" s="9">
        <v>14</v>
      </c>
      <c r="H19" s="9">
        <v>13</v>
      </c>
    </row>
    <row r="20" spans="1:8" x14ac:dyDescent="0.2">
      <c r="A20" s="10" t="s">
        <v>28</v>
      </c>
      <c r="B20" s="9">
        <v>6</v>
      </c>
      <c r="C20" s="9">
        <v>4</v>
      </c>
      <c r="D20" s="9">
        <v>4</v>
      </c>
      <c r="E20" s="9">
        <v>1</v>
      </c>
      <c r="F20" s="9"/>
      <c r="G20" s="9">
        <v>4</v>
      </c>
      <c r="H20" s="9">
        <v>1</v>
      </c>
    </row>
    <row r="21" spans="1:8" x14ac:dyDescent="0.2">
      <c r="A21" s="10" t="s">
        <v>45</v>
      </c>
      <c r="B21" s="9">
        <v>3</v>
      </c>
      <c r="C21" s="9">
        <v>4</v>
      </c>
      <c r="D21" s="9"/>
      <c r="E21" s="9">
        <v>4</v>
      </c>
      <c r="F21" s="9"/>
      <c r="G21" s="9">
        <v>4</v>
      </c>
      <c r="H21" s="9">
        <v>3</v>
      </c>
    </row>
    <row r="22" spans="1:8" x14ac:dyDescent="0.2">
      <c r="A22" s="10" t="s">
        <v>43</v>
      </c>
      <c r="B22" s="9">
        <v>2</v>
      </c>
      <c r="C22" s="9">
        <v>5</v>
      </c>
      <c r="D22" s="9">
        <v>5</v>
      </c>
      <c r="E22" s="9"/>
      <c r="F22" s="9">
        <v>2</v>
      </c>
      <c r="G22" s="9">
        <v>2</v>
      </c>
      <c r="H22" s="9">
        <v>1</v>
      </c>
    </row>
    <row r="23" spans="1:8" x14ac:dyDescent="0.2">
      <c r="A23" s="10" t="s">
        <v>14</v>
      </c>
      <c r="B23" s="9">
        <v>4</v>
      </c>
      <c r="C23" s="9">
        <v>4</v>
      </c>
      <c r="D23" s="9">
        <v>3</v>
      </c>
      <c r="E23" s="9">
        <v>5</v>
      </c>
      <c r="F23" s="9"/>
      <c r="G23" s="9">
        <v>2</v>
      </c>
      <c r="H23" s="9">
        <v>7</v>
      </c>
    </row>
    <row r="24" spans="1:8" x14ac:dyDescent="0.2">
      <c r="A24" s="10" t="s">
        <v>22</v>
      </c>
      <c r="B24" s="9">
        <v>1</v>
      </c>
      <c r="C24" s="9">
        <v>2</v>
      </c>
      <c r="D24" s="9">
        <v>1</v>
      </c>
      <c r="E24" s="9"/>
      <c r="F24" s="9">
        <v>2</v>
      </c>
      <c r="G24" s="9">
        <v>2</v>
      </c>
      <c r="H24" s="9">
        <v>1</v>
      </c>
    </row>
    <row r="25" spans="1:8" x14ac:dyDescent="0.2">
      <c r="A25" s="8">
        <v>9</v>
      </c>
      <c r="B25" s="9">
        <v>16</v>
      </c>
      <c r="C25" s="9">
        <v>25</v>
      </c>
      <c r="D25" s="9">
        <v>18</v>
      </c>
      <c r="E25" s="9">
        <v>15</v>
      </c>
      <c r="F25" s="9">
        <v>18</v>
      </c>
      <c r="G25" s="9">
        <v>14</v>
      </c>
      <c r="H25" s="9">
        <v>8</v>
      </c>
    </row>
    <row r="26" spans="1:8" x14ac:dyDescent="0.2">
      <c r="A26" s="10" t="s">
        <v>28</v>
      </c>
      <c r="B26" s="9">
        <v>1</v>
      </c>
      <c r="C26" s="9">
        <v>5</v>
      </c>
      <c r="D26" s="9">
        <v>3</v>
      </c>
      <c r="E26" s="9">
        <v>3</v>
      </c>
      <c r="F26" s="9">
        <v>4</v>
      </c>
      <c r="G26" s="9">
        <v>1</v>
      </c>
      <c r="H26" s="9">
        <v>2</v>
      </c>
    </row>
    <row r="27" spans="1:8" x14ac:dyDescent="0.2">
      <c r="A27" s="10" t="s">
        <v>45</v>
      </c>
      <c r="B27" s="9">
        <v>5</v>
      </c>
      <c r="C27" s="9">
        <v>7</v>
      </c>
      <c r="D27" s="9">
        <v>5</v>
      </c>
      <c r="E27" s="9">
        <v>3</v>
      </c>
      <c r="F27" s="9">
        <v>1</v>
      </c>
      <c r="G27" s="9">
        <v>2</v>
      </c>
      <c r="H27" s="9">
        <v>1</v>
      </c>
    </row>
    <row r="28" spans="1:8" x14ac:dyDescent="0.2">
      <c r="A28" s="10" t="s">
        <v>43</v>
      </c>
      <c r="B28" s="9">
        <v>4</v>
      </c>
      <c r="C28" s="9">
        <v>4</v>
      </c>
      <c r="D28" s="9">
        <v>4</v>
      </c>
      <c r="E28" s="9">
        <v>5</v>
      </c>
      <c r="F28" s="9">
        <v>3</v>
      </c>
      <c r="G28" s="9">
        <v>2</v>
      </c>
      <c r="H28" s="9"/>
    </row>
    <row r="29" spans="1:8" x14ac:dyDescent="0.2">
      <c r="A29" s="10" t="s">
        <v>14</v>
      </c>
      <c r="B29" s="9">
        <v>3</v>
      </c>
      <c r="C29" s="9">
        <v>4</v>
      </c>
      <c r="D29" s="9">
        <v>5</v>
      </c>
      <c r="E29" s="9">
        <v>1</v>
      </c>
      <c r="F29" s="9">
        <v>4</v>
      </c>
      <c r="G29" s="9">
        <v>2</v>
      </c>
      <c r="H29" s="9">
        <v>3</v>
      </c>
    </row>
    <row r="30" spans="1:8" x14ac:dyDescent="0.2">
      <c r="A30" s="10" t="s">
        <v>22</v>
      </c>
      <c r="B30" s="9">
        <v>3</v>
      </c>
      <c r="C30" s="9">
        <v>5</v>
      </c>
      <c r="D30" s="9">
        <v>1</v>
      </c>
      <c r="E30" s="9">
        <v>3</v>
      </c>
      <c r="F30" s="9">
        <v>6</v>
      </c>
      <c r="G30" s="9">
        <v>7</v>
      </c>
      <c r="H30" s="9">
        <v>2</v>
      </c>
    </row>
    <row r="31" spans="1:8" x14ac:dyDescent="0.2">
      <c r="A31" s="8">
        <v>10</v>
      </c>
      <c r="B31" s="9">
        <v>19</v>
      </c>
      <c r="C31" s="9">
        <v>26</v>
      </c>
      <c r="D31" s="9">
        <v>15</v>
      </c>
      <c r="E31" s="9">
        <v>17</v>
      </c>
      <c r="F31" s="9">
        <v>8</v>
      </c>
      <c r="G31" s="9">
        <v>14</v>
      </c>
      <c r="H31" s="9">
        <v>17</v>
      </c>
    </row>
    <row r="32" spans="1:8" x14ac:dyDescent="0.2">
      <c r="A32" s="10" t="s">
        <v>28</v>
      </c>
      <c r="B32" s="9">
        <v>6</v>
      </c>
      <c r="C32" s="9">
        <v>9</v>
      </c>
      <c r="D32" s="9">
        <v>4</v>
      </c>
      <c r="E32" s="9">
        <v>5</v>
      </c>
      <c r="F32" s="9">
        <v>2</v>
      </c>
      <c r="G32" s="9">
        <v>2</v>
      </c>
      <c r="H32" s="9">
        <v>4</v>
      </c>
    </row>
    <row r="33" spans="1:8" x14ac:dyDescent="0.2">
      <c r="A33" s="10" t="s">
        <v>45</v>
      </c>
      <c r="B33" s="9">
        <v>7</v>
      </c>
      <c r="C33" s="9">
        <v>4</v>
      </c>
      <c r="D33" s="9">
        <v>2</v>
      </c>
      <c r="E33" s="9">
        <v>4</v>
      </c>
      <c r="F33" s="9">
        <v>1</v>
      </c>
      <c r="G33" s="9">
        <v>1</v>
      </c>
      <c r="H33" s="9">
        <v>5</v>
      </c>
    </row>
    <row r="34" spans="1:8" x14ac:dyDescent="0.2">
      <c r="A34" s="10" t="s">
        <v>43</v>
      </c>
      <c r="B34" s="9">
        <v>1</v>
      </c>
      <c r="C34" s="9">
        <v>6</v>
      </c>
      <c r="D34" s="9">
        <v>2</v>
      </c>
      <c r="E34" s="9">
        <v>6</v>
      </c>
      <c r="F34" s="9">
        <v>2</v>
      </c>
      <c r="G34" s="9">
        <v>1</v>
      </c>
      <c r="H34" s="9">
        <v>1</v>
      </c>
    </row>
    <row r="35" spans="1:8" x14ac:dyDescent="0.2">
      <c r="A35" s="10" t="s">
        <v>14</v>
      </c>
      <c r="B35" s="9">
        <v>3</v>
      </c>
      <c r="C35" s="9">
        <v>3</v>
      </c>
      <c r="D35" s="9"/>
      <c r="E35" s="9"/>
      <c r="F35" s="9">
        <v>2</v>
      </c>
      <c r="G35" s="9">
        <v>4</v>
      </c>
      <c r="H35" s="9">
        <v>4</v>
      </c>
    </row>
    <row r="36" spans="1:8" x14ac:dyDescent="0.2">
      <c r="A36" s="10" t="s">
        <v>22</v>
      </c>
      <c r="B36" s="9">
        <v>2</v>
      </c>
      <c r="C36" s="9">
        <v>4</v>
      </c>
      <c r="D36" s="9">
        <v>7</v>
      </c>
      <c r="E36" s="9">
        <v>2</v>
      </c>
      <c r="F36" s="9">
        <v>1</v>
      </c>
      <c r="G36" s="9">
        <v>6</v>
      </c>
      <c r="H36" s="9">
        <v>3</v>
      </c>
    </row>
    <row r="37" spans="1:8" x14ac:dyDescent="0.2">
      <c r="A37" s="8">
        <v>11</v>
      </c>
      <c r="B37" s="9">
        <v>16</v>
      </c>
      <c r="C37" s="9">
        <v>15</v>
      </c>
      <c r="D37" s="9">
        <v>11</v>
      </c>
      <c r="E37" s="9">
        <v>8</v>
      </c>
      <c r="F37" s="9">
        <v>19</v>
      </c>
      <c r="G37" s="9">
        <v>19</v>
      </c>
      <c r="H37" s="9">
        <v>6</v>
      </c>
    </row>
    <row r="38" spans="1:8" x14ac:dyDescent="0.2">
      <c r="A38" s="10" t="s">
        <v>28</v>
      </c>
      <c r="B38" s="9">
        <v>3</v>
      </c>
      <c r="C38" s="9">
        <v>2</v>
      </c>
      <c r="D38" s="9"/>
      <c r="E38" s="9">
        <v>1</v>
      </c>
      <c r="F38" s="9">
        <v>5</v>
      </c>
      <c r="G38" s="9">
        <v>8</v>
      </c>
      <c r="H38" s="9"/>
    </row>
    <row r="39" spans="1:8" x14ac:dyDescent="0.2">
      <c r="A39" s="10" t="s">
        <v>45</v>
      </c>
      <c r="B39" s="9">
        <v>3</v>
      </c>
      <c r="C39" s="9"/>
      <c r="D39" s="9"/>
      <c r="E39" s="9">
        <v>2</v>
      </c>
      <c r="F39" s="9">
        <v>7</v>
      </c>
      <c r="G39" s="9">
        <v>3</v>
      </c>
      <c r="H39" s="9">
        <v>2</v>
      </c>
    </row>
    <row r="40" spans="1:8" x14ac:dyDescent="0.2">
      <c r="A40" s="10" t="s">
        <v>43</v>
      </c>
      <c r="B40" s="9">
        <v>3</v>
      </c>
      <c r="C40" s="9">
        <v>1</v>
      </c>
      <c r="D40" s="9">
        <v>5</v>
      </c>
      <c r="E40" s="9">
        <v>2</v>
      </c>
      <c r="F40" s="9">
        <v>1</v>
      </c>
      <c r="G40" s="9">
        <v>2</v>
      </c>
      <c r="H40" s="9">
        <v>2</v>
      </c>
    </row>
    <row r="41" spans="1:8" x14ac:dyDescent="0.2">
      <c r="A41" s="10" t="s">
        <v>14</v>
      </c>
      <c r="B41" s="9">
        <v>2</v>
      </c>
      <c r="C41" s="9">
        <v>10</v>
      </c>
      <c r="D41" s="9">
        <v>2</v>
      </c>
      <c r="E41" s="9">
        <v>2</v>
      </c>
      <c r="F41" s="9">
        <v>4</v>
      </c>
      <c r="G41" s="9">
        <v>3</v>
      </c>
      <c r="H41" s="9"/>
    </row>
    <row r="42" spans="1:8" x14ac:dyDescent="0.2">
      <c r="A42" s="10" t="s">
        <v>22</v>
      </c>
      <c r="B42" s="9">
        <v>5</v>
      </c>
      <c r="C42" s="9">
        <v>2</v>
      </c>
      <c r="D42" s="9">
        <v>4</v>
      </c>
      <c r="E42" s="9">
        <v>1</v>
      </c>
      <c r="F42" s="9">
        <v>2</v>
      </c>
      <c r="G42" s="9">
        <v>3</v>
      </c>
      <c r="H42" s="9">
        <v>2</v>
      </c>
    </row>
    <row r="43" spans="1:8" x14ac:dyDescent="0.2">
      <c r="A43" s="8">
        <v>12</v>
      </c>
      <c r="B43" s="9">
        <v>11</v>
      </c>
      <c r="C43" s="9">
        <v>18</v>
      </c>
      <c r="D43" s="9">
        <v>12</v>
      </c>
      <c r="E43" s="9">
        <v>11</v>
      </c>
      <c r="F43" s="9">
        <v>10</v>
      </c>
      <c r="G43" s="9">
        <v>18</v>
      </c>
      <c r="H43" s="9">
        <v>11</v>
      </c>
    </row>
    <row r="44" spans="1:8" x14ac:dyDescent="0.2">
      <c r="A44" s="10" t="s">
        <v>28</v>
      </c>
      <c r="B44" s="9">
        <v>4</v>
      </c>
      <c r="C44" s="9">
        <v>3</v>
      </c>
      <c r="D44" s="9">
        <v>2</v>
      </c>
      <c r="E44" s="9"/>
      <c r="F44" s="9">
        <v>1</v>
      </c>
      <c r="G44" s="9">
        <v>4</v>
      </c>
      <c r="H44" s="9">
        <v>3</v>
      </c>
    </row>
    <row r="45" spans="1:8" x14ac:dyDescent="0.2">
      <c r="A45" s="10" t="s">
        <v>45</v>
      </c>
      <c r="B45" s="9">
        <v>3</v>
      </c>
      <c r="C45" s="9">
        <v>4</v>
      </c>
      <c r="D45" s="9">
        <v>1</v>
      </c>
      <c r="E45" s="9">
        <v>4</v>
      </c>
      <c r="F45" s="9"/>
      <c r="G45" s="9">
        <v>4</v>
      </c>
      <c r="H45" s="9">
        <v>1</v>
      </c>
    </row>
    <row r="46" spans="1:8" x14ac:dyDescent="0.2">
      <c r="A46" s="10" t="s">
        <v>43</v>
      </c>
      <c r="B46" s="9"/>
      <c r="C46" s="9">
        <v>3</v>
      </c>
      <c r="D46" s="9">
        <v>5</v>
      </c>
      <c r="E46" s="9">
        <v>5</v>
      </c>
      <c r="F46" s="9">
        <v>1</v>
      </c>
      <c r="G46" s="9">
        <v>4</v>
      </c>
      <c r="H46" s="9">
        <v>3</v>
      </c>
    </row>
    <row r="47" spans="1:8" x14ac:dyDescent="0.2">
      <c r="A47" s="10" t="s">
        <v>14</v>
      </c>
      <c r="B47" s="9">
        <v>2</v>
      </c>
      <c r="C47" s="9">
        <v>6</v>
      </c>
      <c r="D47" s="9">
        <v>1</v>
      </c>
      <c r="E47" s="9">
        <v>2</v>
      </c>
      <c r="F47" s="9">
        <v>3</v>
      </c>
      <c r="G47" s="9">
        <v>3</v>
      </c>
      <c r="H47" s="9">
        <v>2</v>
      </c>
    </row>
    <row r="48" spans="1:8" x14ac:dyDescent="0.2">
      <c r="A48" s="10" t="s">
        <v>22</v>
      </c>
      <c r="B48" s="9">
        <v>2</v>
      </c>
      <c r="C48" s="9">
        <v>2</v>
      </c>
      <c r="D48" s="9">
        <v>3</v>
      </c>
      <c r="E48" s="9"/>
      <c r="F48" s="9">
        <v>5</v>
      </c>
      <c r="G48" s="9">
        <v>3</v>
      </c>
      <c r="H48" s="9">
        <v>2</v>
      </c>
    </row>
    <row r="49" spans="1:8" x14ac:dyDescent="0.2">
      <c r="A49" s="8">
        <v>13</v>
      </c>
      <c r="B49" s="9">
        <v>15</v>
      </c>
      <c r="C49" s="9">
        <v>27</v>
      </c>
      <c r="D49" s="9">
        <v>16</v>
      </c>
      <c r="E49" s="9">
        <v>8</v>
      </c>
      <c r="F49" s="9">
        <v>6</v>
      </c>
      <c r="G49" s="9">
        <v>11</v>
      </c>
      <c r="H49" s="9">
        <v>13</v>
      </c>
    </row>
    <row r="50" spans="1:8" x14ac:dyDescent="0.2">
      <c r="A50" s="10" t="s">
        <v>28</v>
      </c>
      <c r="B50" s="9">
        <v>4</v>
      </c>
      <c r="C50" s="9">
        <v>7</v>
      </c>
      <c r="D50" s="9">
        <v>6</v>
      </c>
      <c r="E50" s="9"/>
      <c r="F50" s="9">
        <v>2</v>
      </c>
      <c r="G50" s="9">
        <v>1</v>
      </c>
      <c r="H50" s="9">
        <v>4</v>
      </c>
    </row>
    <row r="51" spans="1:8" x14ac:dyDescent="0.2">
      <c r="A51" s="10" t="s">
        <v>45</v>
      </c>
      <c r="B51" s="9">
        <v>5</v>
      </c>
      <c r="C51" s="9">
        <v>7</v>
      </c>
      <c r="D51" s="9">
        <v>2</v>
      </c>
      <c r="E51" s="9"/>
      <c r="F51" s="9">
        <v>2</v>
      </c>
      <c r="G51" s="9">
        <v>2</v>
      </c>
      <c r="H51" s="9">
        <v>1</v>
      </c>
    </row>
    <row r="52" spans="1:8" x14ac:dyDescent="0.2">
      <c r="A52" s="10" t="s">
        <v>43</v>
      </c>
      <c r="B52" s="9"/>
      <c r="C52" s="9">
        <v>3</v>
      </c>
      <c r="D52" s="9">
        <v>3</v>
      </c>
      <c r="E52" s="9">
        <v>5</v>
      </c>
      <c r="F52" s="9"/>
      <c r="G52" s="9">
        <v>1</v>
      </c>
      <c r="H52" s="9">
        <v>4</v>
      </c>
    </row>
    <row r="53" spans="1:8" x14ac:dyDescent="0.2">
      <c r="A53" s="10" t="s">
        <v>14</v>
      </c>
      <c r="B53" s="9">
        <v>1</v>
      </c>
      <c r="C53" s="9">
        <v>7</v>
      </c>
      <c r="D53" s="9">
        <v>2</v>
      </c>
      <c r="E53" s="9">
        <v>1</v>
      </c>
      <c r="F53" s="9">
        <v>1</v>
      </c>
      <c r="G53" s="9">
        <v>5</v>
      </c>
      <c r="H53" s="9">
        <v>3</v>
      </c>
    </row>
    <row r="54" spans="1:8" x14ac:dyDescent="0.2">
      <c r="A54" s="10" t="s">
        <v>22</v>
      </c>
      <c r="B54" s="9">
        <v>5</v>
      </c>
      <c r="C54" s="9">
        <v>3</v>
      </c>
      <c r="D54" s="9">
        <v>3</v>
      </c>
      <c r="E54" s="9">
        <v>2</v>
      </c>
      <c r="F54" s="9">
        <v>1</v>
      </c>
      <c r="G54" s="9">
        <v>2</v>
      </c>
      <c r="H54" s="9">
        <v>1</v>
      </c>
    </row>
    <row r="55" spans="1:8" x14ac:dyDescent="0.2">
      <c r="A55" s="8">
        <v>14</v>
      </c>
      <c r="B55" s="9">
        <v>17</v>
      </c>
      <c r="C55" s="9">
        <v>20</v>
      </c>
      <c r="D55" s="9">
        <v>16</v>
      </c>
      <c r="E55" s="9">
        <v>11</v>
      </c>
      <c r="F55" s="9">
        <v>12</v>
      </c>
      <c r="G55" s="9">
        <v>8</v>
      </c>
      <c r="H55" s="9">
        <v>12</v>
      </c>
    </row>
    <row r="56" spans="1:8" x14ac:dyDescent="0.2">
      <c r="A56" s="10" t="s">
        <v>28</v>
      </c>
      <c r="B56" s="9">
        <v>1</v>
      </c>
      <c r="C56" s="9">
        <v>2</v>
      </c>
      <c r="D56" s="9">
        <v>3</v>
      </c>
      <c r="E56" s="9">
        <v>2</v>
      </c>
      <c r="F56" s="9">
        <v>2</v>
      </c>
      <c r="G56" s="9">
        <v>1</v>
      </c>
      <c r="H56" s="9">
        <v>3</v>
      </c>
    </row>
    <row r="57" spans="1:8" x14ac:dyDescent="0.2">
      <c r="A57" s="10" t="s">
        <v>45</v>
      </c>
      <c r="B57" s="9">
        <v>4</v>
      </c>
      <c r="C57" s="9">
        <v>8</v>
      </c>
      <c r="D57" s="9">
        <v>4</v>
      </c>
      <c r="E57" s="9">
        <v>3</v>
      </c>
      <c r="F57" s="9">
        <v>3</v>
      </c>
      <c r="G57" s="9">
        <v>1</v>
      </c>
      <c r="H57" s="9">
        <v>5</v>
      </c>
    </row>
    <row r="58" spans="1:8" x14ac:dyDescent="0.2">
      <c r="A58" s="10" t="s">
        <v>43</v>
      </c>
      <c r="B58" s="9">
        <v>3</v>
      </c>
      <c r="C58" s="9">
        <v>2</v>
      </c>
      <c r="D58" s="9">
        <v>3</v>
      </c>
      <c r="E58" s="9">
        <v>2</v>
      </c>
      <c r="F58" s="9">
        <v>3</v>
      </c>
      <c r="G58" s="9">
        <v>2</v>
      </c>
      <c r="H58" s="9">
        <v>2</v>
      </c>
    </row>
    <row r="59" spans="1:8" x14ac:dyDescent="0.2">
      <c r="A59" s="10" t="s">
        <v>14</v>
      </c>
      <c r="B59" s="9">
        <v>6</v>
      </c>
      <c r="C59" s="9">
        <v>3</v>
      </c>
      <c r="D59" s="9">
        <v>1</v>
      </c>
      <c r="E59" s="9">
        <v>2</v>
      </c>
      <c r="F59" s="9">
        <v>1</v>
      </c>
      <c r="G59" s="9">
        <v>3</v>
      </c>
      <c r="H59" s="9">
        <v>1</v>
      </c>
    </row>
    <row r="60" spans="1:8" x14ac:dyDescent="0.2">
      <c r="A60" s="10" t="s">
        <v>22</v>
      </c>
      <c r="B60" s="9">
        <v>3</v>
      </c>
      <c r="C60" s="9">
        <v>5</v>
      </c>
      <c r="D60" s="9">
        <v>5</v>
      </c>
      <c r="E60" s="9">
        <v>2</v>
      </c>
      <c r="F60" s="9">
        <v>3</v>
      </c>
      <c r="G60" s="9">
        <v>1</v>
      </c>
      <c r="H60" s="9">
        <v>1</v>
      </c>
    </row>
    <row r="61" spans="1:8" x14ac:dyDescent="0.2">
      <c r="A61" s="8">
        <v>15</v>
      </c>
      <c r="B61" s="9">
        <v>18</v>
      </c>
      <c r="C61" s="9">
        <v>22</v>
      </c>
      <c r="D61" s="9">
        <v>11</v>
      </c>
      <c r="E61" s="9">
        <v>8</v>
      </c>
      <c r="F61" s="9">
        <v>11</v>
      </c>
      <c r="G61" s="9">
        <v>7</v>
      </c>
      <c r="H61" s="9">
        <v>16</v>
      </c>
    </row>
    <row r="62" spans="1:8" x14ac:dyDescent="0.2">
      <c r="A62" s="10" t="s">
        <v>28</v>
      </c>
      <c r="B62" s="9">
        <v>4</v>
      </c>
      <c r="C62" s="9">
        <v>6</v>
      </c>
      <c r="D62" s="9">
        <v>2</v>
      </c>
      <c r="E62" s="9">
        <v>2</v>
      </c>
      <c r="F62" s="9">
        <v>1</v>
      </c>
      <c r="G62" s="9">
        <v>1</v>
      </c>
      <c r="H62" s="9">
        <v>3</v>
      </c>
    </row>
    <row r="63" spans="1:8" x14ac:dyDescent="0.2">
      <c r="A63" s="10" t="s">
        <v>45</v>
      </c>
      <c r="B63" s="9">
        <v>3</v>
      </c>
      <c r="C63" s="9">
        <v>4</v>
      </c>
      <c r="D63" s="9">
        <v>3</v>
      </c>
      <c r="E63" s="9">
        <v>3</v>
      </c>
      <c r="F63" s="9">
        <v>1</v>
      </c>
      <c r="G63" s="9">
        <v>2</v>
      </c>
      <c r="H63" s="9">
        <v>2</v>
      </c>
    </row>
    <row r="64" spans="1:8" x14ac:dyDescent="0.2">
      <c r="A64" s="10" t="s">
        <v>43</v>
      </c>
      <c r="B64" s="9">
        <v>3</v>
      </c>
      <c r="C64" s="9">
        <v>3</v>
      </c>
      <c r="D64" s="9">
        <v>1</v>
      </c>
      <c r="E64" s="9">
        <v>1</v>
      </c>
      <c r="F64" s="9">
        <v>1</v>
      </c>
      <c r="G64" s="9">
        <v>3</v>
      </c>
      <c r="H64" s="9"/>
    </row>
    <row r="65" spans="1:8" x14ac:dyDescent="0.2">
      <c r="A65" s="10" t="s">
        <v>14</v>
      </c>
      <c r="B65" s="9">
        <v>4</v>
      </c>
      <c r="C65" s="9">
        <v>6</v>
      </c>
      <c r="D65" s="9">
        <v>2</v>
      </c>
      <c r="E65" s="9">
        <v>1</v>
      </c>
      <c r="F65" s="9">
        <v>6</v>
      </c>
      <c r="G65" s="9"/>
      <c r="H65" s="9">
        <v>6</v>
      </c>
    </row>
    <row r="66" spans="1:8" x14ac:dyDescent="0.2">
      <c r="A66" s="10" t="s">
        <v>22</v>
      </c>
      <c r="B66" s="9">
        <v>4</v>
      </c>
      <c r="C66" s="9">
        <v>3</v>
      </c>
      <c r="D66" s="9">
        <v>3</v>
      </c>
      <c r="E66" s="9">
        <v>1</v>
      </c>
      <c r="F66" s="9">
        <v>2</v>
      </c>
      <c r="G66" s="9">
        <v>1</v>
      </c>
      <c r="H66" s="9">
        <v>5</v>
      </c>
    </row>
    <row r="67" spans="1:8" x14ac:dyDescent="0.2">
      <c r="A67" s="8">
        <v>16</v>
      </c>
      <c r="B67" s="9">
        <v>27</v>
      </c>
      <c r="C67" s="9">
        <v>19</v>
      </c>
      <c r="D67" s="9">
        <v>12</v>
      </c>
      <c r="E67" s="9">
        <v>12</v>
      </c>
      <c r="F67" s="9">
        <v>14</v>
      </c>
      <c r="G67" s="9">
        <v>13</v>
      </c>
      <c r="H67" s="9">
        <v>15</v>
      </c>
    </row>
    <row r="68" spans="1:8" x14ac:dyDescent="0.2">
      <c r="A68" s="10" t="s">
        <v>28</v>
      </c>
      <c r="B68" s="9">
        <v>6</v>
      </c>
      <c r="C68" s="9">
        <v>2</v>
      </c>
      <c r="D68" s="9">
        <v>4</v>
      </c>
      <c r="E68" s="9">
        <v>2</v>
      </c>
      <c r="F68" s="9">
        <v>3</v>
      </c>
      <c r="G68" s="9">
        <v>1</v>
      </c>
      <c r="H68" s="9">
        <v>1</v>
      </c>
    </row>
    <row r="69" spans="1:8" x14ac:dyDescent="0.2">
      <c r="A69" s="10" t="s">
        <v>45</v>
      </c>
      <c r="B69" s="9">
        <v>6</v>
      </c>
      <c r="C69" s="9">
        <v>2</v>
      </c>
      <c r="D69" s="9">
        <v>1</v>
      </c>
      <c r="E69" s="9">
        <v>3</v>
      </c>
      <c r="F69" s="9">
        <v>1</v>
      </c>
      <c r="G69" s="9">
        <v>1</v>
      </c>
      <c r="H69" s="9">
        <v>3</v>
      </c>
    </row>
    <row r="70" spans="1:8" x14ac:dyDescent="0.2">
      <c r="A70" s="10" t="s">
        <v>43</v>
      </c>
      <c r="B70" s="9">
        <v>5</v>
      </c>
      <c r="C70" s="9">
        <v>6</v>
      </c>
      <c r="D70" s="9">
        <v>3</v>
      </c>
      <c r="E70" s="9">
        <v>2</v>
      </c>
      <c r="F70" s="9">
        <v>3</v>
      </c>
      <c r="G70" s="9">
        <v>2</v>
      </c>
      <c r="H70" s="9">
        <v>4</v>
      </c>
    </row>
    <row r="71" spans="1:8" x14ac:dyDescent="0.2">
      <c r="A71" s="10" t="s">
        <v>14</v>
      </c>
      <c r="B71" s="9">
        <v>6</v>
      </c>
      <c r="C71" s="9">
        <v>5</v>
      </c>
      <c r="D71" s="9">
        <v>1</v>
      </c>
      <c r="E71" s="9">
        <v>3</v>
      </c>
      <c r="F71" s="9">
        <v>4</v>
      </c>
      <c r="G71" s="9">
        <v>5</v>
      </c>
      <c r="H71" s="9">
        <v>2</v>
      </c>
    </row>
    <row r="72" spans="1:8" x14ac:dyDescent="0.2">
      <c r="A72" s="10" t="s">
        <v>22</v>
      </c>
      <c r="B72" s="9">
        <v>4</v>
      </c>
      <c r="C72" s="9">
        <v>4</v>
      </c>
      <c r="D72" s="9">
        <v>3</v>
      </c>
      <c r="E72" s="9">
        <v>2</v>
      </c>
      <c r="F72" s="9">
        <v>3</v>
      </c>
      <c r="G72" s="9">
        <v>4</v>
      </c>
      <c r="H72" s="9">
        <v>5</v>
      </c>
    </row>
    <row r="73" spans="1:8" x14ac:dyDescent="0.2">
      <c r="A73" s="8">
        <v>17</v>
      </c>
      <c r="B73" s="9">
        <v>17</v>
      </c>
      <c r="C73" s="9">
        <v>18</v>
      </c>
      <c r="D73" s="9">
        <v>14</v>
      </c>
      <c r="E73" s="9">
        <v>12</v>
      </c>
      <c r="F73" s="9">
        <v>2</v>
      </c>
      <c r="G73" s="9">
        <v>16</v>
      </c>
      <c r="H73" s="9">
        <v>20</v>
      </c>
    </row>
    <row r="74" spans="1:8" x14ac:dyDescent="0.2">
      <c r="A74" s="10" t="s">
        <v>28</v>
      </c>
      <c r="B74" s="9">
        <v>5</v>
      </c>
      <c r="C74" s="9">
        <v>4</v>
      </c>
      <c r="D74" s="9">
        <v>6</v>
      </c>
      <c r="E74" s="9">
        <v>2</v>
      </c>
      <c r="F74" s="9">
        <v>1</v>
      </c>
      <c r="G74" s="9">
        <v>3</v>
      </c>
      <c r="H74" s="9">
        <v>6</v>
      </c>
    </row>
    <row r="75" spans="1:8" x14ac:dyDescent="0.2">
      <c r="A75" s="10" t="s">
        <v>45</v>
      </c>
      <c r="B75" s="9">
        <v>6</v>
      </c>
      <c r="C75" s="9">
        <v>5</v>
      </c>
      <c r="D75" s="9">
        <v>2</v>
      </c>
      <c r="E75" s="9">
        <v>6</v>
      </c>
      <c r="F75" s="9"/>
      <c r="G75" s="9">
        <v>1</v>
      </c>
      <c r="H75" s="9">
        <v>2</v>
      </c>
    </row>
    <row r="76" spans="1:8" x14ac:dyDescent="0.2">
      <c r="A76" s="10" t="s">
        <v>43</v>
      </c>
      <c r="B76" s="9">
        <v>1</v>
      </c>
      <c r="C76" s="9">
        <v>3</v>
      </c>
      <c r="D76" s="9">
        <v>1</v>
      </c>
      <c r="E76" s="9">
        <v>2</v>
      </c>
      <c r="F76" s="9">
        <v>1</v>
      </c>
      <c r="G76" s="9">
        <v>2</v>
      </c>
      <c r="H76" s="9">
        <v>5</v>
      </c>
    </row>
    <row r="77" spans="1:8" x14ac:dyDescent="0.2">
      <c r="A77" s="10" t="s">
        <v>14</v>
      </c>
      <c r="B77" s="9">
        <v>1</v>
      </c>
      <c r="C77" s="9">
        <v>3</v>
      </c>
      <c r="D77" s="9">
        <v>2</v>
      </c>
      <c r="E77" s="9"/>
      <c r="F77" s="9"/>
      <c r="G77" s="9">
        <v>7</v>
      </c>
      <c r="H77" s="9">
        <v>3</v>
      </c>
    </row>
    <row r="78" spans="1:8" x14ac:dyDescent="0.2">
      <c r="A78" s="10" t="s">
        <v>22</v>
      </c>
      <c r="B78" s="9">
        <v>4</v>
      </c>
      <c r="C78" s="9">
        <v>3</v>
      </c>
      <c r="D78" s="9">
        <v>3</v>
      </c>
      <c r="E78" s="9">
        <v>2</v>
      </c>
      <c r="F78" s="9"/>
      <c r="G78" s="9">
        <v>3</v>
      </c>
      <c r="H78" s="9">
        <v>4</v>
      </c>
    </row>
  </sheetData>
  <conditionalFormatting pivot="1" sqref="B5:H14">
    <cfRule type="colorScale" priority="3">
      <colorScale>
        <cfvo type="min"/>
        <cfvo type="percentile" val="50"/>
        <cfvo type="max"/>
        <color rgb="FF355BD7"/>
        <color rgb="FFFCFCFF"/>
        <color rgb="FF8F26C7"/>
      </colorScale>
    </cfRule>
  </conditionalFormatting>
  <conditionalFormatting pivot="1" sqref="B19:H78">
    <cfRule type="colorScale" priority="2">
      <colorScale>
        <cfvo type="min"/>
        <cfvo type="percentile" val="50"/>
        <cfvo type="max"/>
        <color rgb="FF355BD7"/>
        <color rgb="FFFCFCFF"/>
        <color rgb="FFA12BDF"/>
      </colorScale>
    </cfRule>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09A1-7D6D-D44E-948F-283844BF329F}">
  <dimension ref="A3:B7"/>
  <sheetViews>
    <sheetView showGridLines="0" workbookViewId="0">
      <selection activeCell="H32" sqref="H32"/>
    </sheetView>
  </sheetViews>
  <sheetFormatPr baseColWidth="10" defaultRowHeight="16" x14ac:dyDescent="0.2"/>
  <cols>
    <col min="1" max="1" width="13" bestFit="1" customWidth="1"/>
    <col min="2" max="2" width="23.6640625" bestFit="1" customWidth="1"/>
  </cols>
  <sheetData>
    <row r="3" spans="1:2" x14ac:dyDescent="0.2">
      <c r="A3" s="2" t="s">
        <v>50</v>
      </c>
      <c r="B3" t="s">
        <v>59</v>
      </c>
    </row>
    <row r="4" spans="1:2" x14ac:dyDescent="0.2">
      <c r="A4" s="3" t="s">
        <v>34</v>
      </c>
      <c r="B4" s="13">
        <v>1614.6199999999994</v>
      </c>
    </row>
    <row r="5" spans="1:2" x14ac:dyDescent="0.2">
      <c r="A5" s="3" t="s">
        <v>42</v>
      </c>
      <c r="B5" s="13">
        <v>1559.0100000000009</v>
      </c>
    </row>
    <row r="6" spans="1:2" x14ac:dyDescent="0.2">
      <c r="A6" s="3" t="s">
        <v>20</v>
      </c>
      <c r="B6" s="13">
        <v>1807.9199999999994</v>
      </c>
    </row>
    <row r="7" spans="1:2" x14ac:dyDescent="0.2">
      <c r="A7" s="3" t="s">
        <v>58</v>
      </c>
      <c r="B7" s="13">
        <v>4981.5499999999993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2114-2229-4E45-8EA1-5A1789462309}">
  <dimension ref="A3:B7"/>
  <sheetViews>
    <sheetView showGridLines="0" workbookViewId="0">
      <selection activeCell="G24" sqref="G24"/>
    </sheetView>
  </sheetViews>
  <sheetFormatPr baseColWidth="10" defaultRowHeight="16" x14ac:dyDescent="0.2"/>
  <cols>
    <col min="1" max="1" width="13" bestFit="1" customWidth="1"/>
    <col min="2" max="2" width="25" bestFit="1" customWidth="1"/>
  </cols>
  <sheetData>
    <row r="3" spans="1:2" x14ac:dyDescent="0.2">
      <c r="A3" s="2" t="s">
        <v>50</v>
      </c>
      <c r="B3" t="s">
        <v>61</v>
      </c>
    </row>
    <row r="4" spans="1:2" x14ac:dyDescent="0.2">
      <c r="A4" s="3" t="s">
        <v>16</v>
      </c>
      <c r="B4" s="14">
        <v>0.35799999999999998</v>
      </c>
    </row>
    <row r="5" spans="1:2" x14ac:dyDescent="0.2">
      <c r="A5" s="3" t="s">
        <v>37</v>
      </c>
      <c r="B5" s="14">
        <v>0.317</v>
      </c>
    </row>
    <row r="6" spans="1:2" x14ac:dyDescent="0.2">
      <c r="A6" s="3" t="s">
        <v>24</v>
      </c>
      <c r="B6" s="14">
        <v>0.32500000000000001</v>
      </c>
    </row>
    <row r="7" spans="1:2" x14ac:dyDescent="0.2">
      <c r="A7" s="3" t="s">
        <v>58</v>
      </c>
      <c r="B7"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F3CC-06FB-D945-986A-71A228357217}">
  <dimension ref="A3:B18"/>
  <sheetViews>
    <sheetView showGridLines="0" workbookViewId="0">
      <selection activeCell="M31" sqref="M31"/>
    </sheetView>
  </sheetViews>
  <sheetFormatPr baseColWidth="10" defaultRowHeight="16" x14ac:dyDescent="0.2"/>
  <cols>
    <col min="1" max="1" width="13" bestFit="1" customWidth="1"/>
    <col min="2" max="2" width="25" bestFit="1" customWidth="1"/>
  </cols>
  <sheetData>
    <row r="3" spans="1:2" x14ac:dyDescent="0.2">
      <c r="A3" s="2" t="s">
        <v>50</v>
      </c>
      <c r="B3" t="s">
        <v>61</v>
      </c>
    </row>
    <row r="4" spans="1:2" x14ac:dyDescent="0.2">
      <c r="A4" s="3" t="s">
        <v>28</v>
      </c>
      <c r="B4">
        <v>210</v>
      </c>
    </row>
    <row r="5" spans="1:2" x14ac:dyDescent="0.2">
      <c r="A5" s="3" t="s">
        <v>45</v>
      </c>
      <c r="B5">
        <v>204</v>
      </c>
    </row>
    <row r="6" spans="1:2" x14ac:dyDescent="0.2">
      <c r="A6" s="3" t="s">
        <v>43</v>
      </c>
      <c r="B6">
        <v>180</v>
      </c>
    </row>
    <row r="7" spans="1:2" x14ac:dyDescent="0.2">
      <c r="A7" s="3" t="s">
        <v>14</v>
      </c>
      <c r="B7">
        <v>209</v>
      </c>
    </row>
    <row r="8" spans="1:2" x14ac:dyDescent="0.2">
      <c r="A8" s="3" t="s">
        <v>22</v>
      </c>
      <c r="B8">
        <v>197</v>
      </c>
    </row>
    <row r="9" spans="1:2" x14ac:dyDescent="0.2">
      <c r="A9" s="3" t="s">
        <v>58</v>
      </c>
      <c r="B9">
        <v>1000</v>
      </c>
    </row>
    <row r="14" spans="1:2" x14ac:dyDescent="0.2">
      <c r="A14" s="3" t="s">
        <v>28</v>
      </c>
      <c r="B14">
        <v>210</v>
      </c>
    </row>
    <row r="15" spans="1:2" x14ac:dyDescent="0.2">
      <c r="A15" s="3" t="s">
        <v>45</v>
      </c>
      <c r="B15">
        <v>204</v>
      </c>
    </row>
    <row r="16" spans="1:2" x14ac:dyDescent="0.2">
      <c r="A16" s="3" t="s">
        <v>43</v>
      </c>
      <c r="B16">
        <v>180</v>
      </c>
    </row>
    <row r="17" spans="1:2" x14ac:dyDescent="0.2">
      <c r="A17" s="3" t="s">
        <v>14</v>
      </c>
      <c r="B17">
        <v>209</v>
      </c>
    </row>
    <row r="18" spans="1:2" x14ac:dyDescent="0.2">
      <c r="A18" s="3" t="s">
        <v>22</v>
      </c>
      <c r="B18">
        <v>197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89A9-C9B8-0447-A372-B4EEEA8A8219}">
  <dimension ref="A3:J14"/>
  <sheetViews>
    <sheetView showGridLines="0" topLeftCell="A2" workbookViewId="0">
      <selection activeCell="L10" sqref="L10"/>
    </sheetView>
  </sheetViews>
  <sheetFormatPr baseColWidth="10" defaultRowHeight="16" x14ac:dyDescent="0.2"/>
  <cols>
    <col min="1" max="1" width="20.6640625" bestFit="1" customWidth="1"/>
    <col min="2" max="2" width="25" bestFit="1" customWidth="1"/>
  </cols>
  <sheetData>
    <row r="3" spans="1:10" x14ac:dyDescent="0.2">
      <c r="A3" t="s">
        <v>62</v>
      </c>
      <c r="C3" s="16"/>
      <c r="D3" s="16" t="s">
        <v>63</v>
      </c>
      <c r="E3" s="16" t="s">
        <v>64</v>
      </c>
    </row>
    <row r="4" spans="1:10" x14ac:dyDescent="0.2">
      <c r="A4" s="15">
        <v>3.073</v>
      </c>
      <c r="C4" s="16" t="s">
        <v>65</v>
      </c>
      <c r="D4" s="4">
        <v>3.073</v>
      </c>
      <c r="E4">
        <f>D4*20</f>
        <v>61.46</v>
      </c>
      <c r="G4" t="str">
        <f>TEXT(D4,"0.0")&amp;"/5"</f>
        <v>3.1/5</v>
      </c>
    </row>
    <row r="5" spans="1:10" x14ac:dyDescent="0.2">
      <c r="C5" s="16" t="s">
        <v>66</v>
      </c>
      <c r="D5" s="4">
        <f>5-D4</f>
        <v>1.927</v>
      </c>
      <c r="E5">
        <f t="shared" ref="E5" si="0">D5*20</f>
        <v>38.54</v>
      </c>
      <c r="J5" t="str">
        <f>G4</f>
        <v>3.1/5</v>
      </c>
    </row>
    <row r="6" spans="1:10" x14ac:dyDescent="0.2">
      <c r="C6" s="16" t="s">
        <v>67</v>
      </c>
      <c r="E6">
        <f>SUM(E4:E5)</f>
        <v>100</v>
      </c>
    </row>
    <row r="8" spans="1:10" x14ac:dyDescent="0.2">
      <c r="A8" t="s">
        <v>68</v>
      </c>
    </row>
    <row r="9" spans="1:10" x14ac:dyDescent="0.2">
      <c r="A9" s="15">
        <v>4.9815500000000075</v>
      </c>
    </row>
    <row r="13" spans="1:10" x14ac:dyDescent="0.2">
      <c r="A13" t="s">
        <v>69</v>
      </c>
    </row>
    <row r="14" spans="1:10" x14ac:dyDescent="0.2">
      <c r="A14" s="13">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4836-46AF-2D4D-AC02-A2B19D1C4ABF}">
  <dimension ref="A1:AU37"/>
  <sheetViews>
    <sheetView tabSelected="1" zoomScaleNormal="100" workbookViewId="0">
      <selection activeCell="N1" sqref="N1"/>
    </sheetView>
  </sheetViews>
  <sheetFormatPr baseColWidth="10" defaultRowHeight="16" x14ac:dyDescent="0.2"/>
  <cols>
    <col min="2" max="2" width="23" customWidth="1"/>
    <col min="4" max="4" width="3.1640625" bestFit="1" customWidth="1"/>
    <col min="5" max="5" width="4.1640625" bestFit="1" customWidth="1"/>
    <col min="6" max="6" width="4.6640625" bestFit="1" customWidth="1"/>
    <col min="7" max="7" width="4" bestFit="1" customWidth="1"/>
    <col min="8" max="8" width="4.83203125" bestFit="1" customWidth="1"/>
    <col min="9" max="9" width="4" bestFit="1" customWidth="1"/>
    <col min="10" max="10" width="3.33203125" bestFit="1" customWidth="1"/>
    <col min="11" max="11" width="3.83203125" bestFit="1" customWidth="1"/>
  </cols>
  <sheetData>
    <row r="1" spans="1:47" s="17" customFormat="1" x14ac:dyDescent="0.2">
      <c r="X1" s="23"/>
      <c r="Y1" s="23"/>
      <c r="Z1" s="5"/>
      <c r="AA1" s="5"/>
      <c r="AB1" s="5"/>
      <c r="AC1" s="5"/>
      <c r="AD1" s="5"/>
      <c r="AE1" s="5"/>
      <c r="AF1" s="5"/>
      <c r="AG1" s="5"/>
      <c r="AH1" s="5"/>
      <c r="AI1" s="5"/>
      <c r="AJ1" s="5"/>
      <c r="AK1" s="5"/>
      <c r="AL1" s="5"/>
      <c r="AM1" s="5"/>
      <c r="AN1" s="5"/>
      <c r="AO1" s="5"/>
      <c r="AP1" s="5"/>
      <c r="AQ1" s="5"/>
      <c r="AR1" s="5"/>
      <c r="AS1" s="5"/>
      <c r="AT1" s="5"/>
      <c r="AU1" s="5"/>
    </row>
    <row r="2" spans="1:47" s="17" customFormat="1" x14ac:dyDescent="0.2">
      <c r="X2" s="23"/>
      <c r="Y2" s="23"/>
      <c r="Z2" s="5"/>
      <c r="AA2" s="5"/>
      <c r="AB2" s="5"/>
      <c r="AC2" s="5"/>
      <c r="AD2" s="5"/>
      <c r="AE2" s="5"/>
      <c r="AF2" s="5"/>
      <c r="AG2" s="5"/>
      <c r="AH2" s="5"/>
      <c r="AI2" s="5"/>
      <c r="AJ2" s="5"/>
      <c r="AK2" s="5"/>
      <c r="AL2" s="5"/>
      <c r="AM2" s="5"/>
      <c r="AN2" s="5"/>
      <c r="AO2" s="5"/>
      <c r="AP2" s="5"/>
      <c r="AQ2" s="5"/>
      <c r="AR2" s="5"/>
      <c r="AS2" s="5"/>
      <c r="AT2" s="5"/>
      <c r="AU2" s="5"/>
    </row>
    <row r="3" spans="1:47" s="17" customFormat="1" x14ac:dyDescent="0.2">
      <c r="X3" s="23"/>
      <c r="Y3" s="23"/>
      <c r="Z3" s="5"/>
      <c r="AA3" s="5"/>
      <c r="AB3" s="5"/>
      <c r="AC3" s="5"/>
      <c r="AD3" s="5"/>
      <c r="AE3" s="5"/>
      <c r="AF3" s="5"/>
      <c r="AG3" s="5"/>
      <c r="AH3" s="5"/>
      <c r="AI3" s="5"/>
      <c r="AJ3" s="5"/>
      <c r="AK3" s="5"/>
      <c r="AL3" s="5"/>
      <c r="AM3" s="5"/>
      <c r="AN3" s="5"/>
      <c r="AO3" s="5"/>
      <c r="AP3" s="5"/>
      <c r="AQ3" s="5"/>
      <c r="AR3" s="5"/>
      <c r="AS3" s="5"/>
      <c r="AT3" s="5"/>
      <c r="AU3" s="5"/>
    </row>
    <row r="4" spans="1:47" s="5" customFormat="1" x14ac:dyDescent="0.2">
      <c r="A4" s="18"/>
      <c r="B4" s="18"/>
      <c r="X4" s="21"/>
      <c r="Y4" s="21"/>
    </row>
    <row r="5" spans="1:47" s="18" customFormat="1" x14ac:dyDescent="0.2">
      <c r="X5" s="22"/>
      <c r="Y5" s="22"/>
      <c r="Z5" s="5"/>
      <c r="AA5" s="5"/>
      <c r="AB5" s="5"/>
      <c r="AC5" s="5"/>
      <c r="AD5" s="5"/>
      <c r="AE5" s="5"/>
      <c r="AF5" s="5"/>
      <c r="AG5" s="5"/>
      <c r="AH5" s="5"/>
      <c r="AI5" s="5"/>
      <c r="AJ5" s="5"/>
      <c r="AK5" s="5"/>
      <c r="AL5" s="5"/>
      <c r="AM5" s="5"/>
      <c r="AN5" s="5"/>
      <c r="AO5" s="5"/>
      <c r="AP5" s="5"/>
      <c r="AQ5" s="5"/>
      <c r="AR5" s="5"/>
      <c r="AS5" s="5"/>
      <c r="AT5" s="5"/>
      <c r="AU5" s="5"/>
    </row>
    <row r="6" spans="1:47" s="18" customFormat="1" x14ac:dyDescent="0.2">
      <c r="X6" s="22"/>
      <c r="Y6" s="22"/>
      <c r="Z6" s="5"/>
      <c r="AA6" s="5"/>
      <c r="AB6" s="5"/>
      <c r="AC6" s="5"/>
      <c r="AD6" s="5"/>
      <c r="AE6" s="5"/>
      <c r="AF6" s="5"/>
      <c r="AG6" s="5"/>
      <c r="AH6" s="5"/>
      <c r="AI6" s="5"/>
      <c r="AJ6" s="5"/>
      <c r="AK6" s="5"/>
      <c r="AL6" s="5"/>
      <c r="AM6" s="5"/>
      <c r="AN6" s="5"/>
      <c r="AO6" s="5"/>
      <c r="AP6" s="5"/>
      <c r="AQ6" s="5"/>
      <c r="AR6" s="5"/>
      <c r="AS6" s="5"/>
      <c r="AT6" s="5"/>
      <c r="AU6" s="5"/>
    </row>
    <row r="7" spans="1:47" s="18" customFormat="1" x14ac:dyDescent="0.2">
      <c r="D7" s="5" t="s">
        <v>60</v>
      </c>
      <c r="E7"/>
      <c r="F7" s="5"/>
      <c r="G7" s="5"/>
      <c r="H7" s="5"/>
      <c r="I7" s="5"/>
      <c r="J7" s="5"/>
      <c r="K7" s="5"/>
      <c r="X7" s="22"/>
      <c r="Y7" s="22"/>
      <c r="Z7" s="5"/>
      <c r="AA7" s="5"/>
      <c r="AB7" s="5"/>
      <c r="AC7" s="5"/>
      <c r="AD7" s="5"/>
      <c r="AE7" s="5"/>
      <c r="AF7" s="5"/>
      <c r="AG7" s="5"/>
      <c r="AH7" s="5"/>
      <c r="AI7" s="5"/>
      <c r="AJ7" s="5"/>
      <c r="AK7" s="5"/>
      <c r="AL7" s="5"/>
      <c r="AM7" s="5"/>
      <c r="AN7" s="5"/>
      <c r="AO7" s="5"/>
      <c r="AP7" s="5"/>
      <c r="AQ7" s="5"/>
      <c r="AR7" s="5"/>
      <c r="AS7" s="5"/>
      <c r="AT7" s="5"/>
      <c r="AU7" s="5"/>
    </row>
    <row r="8" spans="1:47" s="18" customFormat="1" x14ac:dyDescent="0.2">
      <c r="D8"/>
      <c r="E8" s="5" t="s">
        <v>51</v>
      </c>
      <c r="F8" s="5" t="s">
        <v>52</v>
      </c>
      <c r="G8" s="5" t="s">
        <v>53</v>
      </c>
      <c r="H8" s="5" t="s">
        <v>54</v>
      </c>
      <c r="I8" s="5" t="s">
        <v>55</v>
      </c>
      <c r="J8" s="5" t="s">
        <v>56</v>
      </c>
      <c r="K8" s="5" t="s">
        <v>57</v>
      </c>
      <c r="X8" s="22"/>
      <c r="Y8" s="22"/>
      <c r="Z8" s="5"/>
      <c r="AA8" s="5"/>
      <c r="AB8" s="5"/>
      <c r="AC8" s="5"/>
      <c r="AD8" s="5"/>
      <c r="AE8" s="5"/>
      <c r="AF8" s="5"/>
      <c r="AG8" s="5"/>
      <c r="AH8" s="5"/>
      <c r="AI8" s="5"/>
      <c r="AJ8" s="5"/>
      <c r="AK8" s="5"/>
      <c r="AL8" s="5"/>
      <c r="AM8" s="5"/>
      <c r="AN8" s="5"/>
      <c r="AO8" s="5"/>
      <c r="AP8" s="5"/>
      <c r="AQ8" s="5"/>
      <c r="AR8" s="5"/>
      <c r="AS8" s="5"/>
      <c r="AT8" s="5"/>
      <c r="AU8" s="5"/>
    </row>
    <row r="9" spans="1:47" s="18" customFormat="1" x14ac:dyDescent="0.2">
      <c r="D9" s="3">
        <v>8</v>
      </c>
      <c r="E9" s="6">
        <v>16</v>
      </c>
      <c r="F9" s="6">
        <v>19</v>
      </c>
      <c r="G9" s="6">
        <v>13</v>
      </c>
      <c r="H9" s="6">
        <v>10</v>
      </c>
      <c r="I9" s="6">
        <v>4</v>
      </c>
      <c r="J9" s="6">
        <v>14</v>
      </c>
      <c r="K9" s="6">
        <v>13</v>
      </c>
      <c r="X9" s="22"/>
      <c r="Y9" s="22"/>
      <c r="Z9" s="5"/>
      <c r="AA9" s="5"/>
      <c r="AB9" s="5"/>
      <c r="AC9" s="5"/>
      <c r="AD9" s="5"/>
      <c r="AE9" s="5"/>
      <c r="AF9" s="5"/>
      <c r="AG9" s="5"/>
      <c r="AH9" s="5"/>
      <c r="AI9" s="5"/>
      <c r="AJ9" s="5"/>
      <c r="AK9" s="5"/>
      <c r="AL9" s="5"/>
      <c r="AM9" s="5"/>
      <c r="AN9" s="5"/>
      <c r="AO9" s="5"/>
      <c r="AP9" s="5"/>
      <c r="AQ9" s="5"/>
      <c r="AR9" s="5"/>
      <c r="AS9" s="5"/>
      <c r="AT9" s="5"/>
      <c r="AU9" s="5"/>
    </row>
    <row r="10" spans="1:47" s="18" customFormat="1" x14ac:dyDescent="0.2">
      <c r="D10" s="3">
        <v>9</v>
      </c>
      <c r="E10" s="6">
        <v>16</v>
      </c>
      <c r="F10" s="6">
        <v>25</v>
      </c>
      <c r="G10" s="6">
        <v>18</v>
      </c>
      <c r="H10" s="6">
        <v>15</v>
      </c>
      <c r="I10" s="6">
        <v>18</v>
      </c>
      <c r="J10" s="6">
        <v>14</v>
      </c>
      <c r="K10" s="6">
        <v>8</v>
      </c>
      <c r="X10" s="22"/>
      <c r="Y10" s="22"/>
      <c r="Z10" s="5"/>
      <c r="AA10" s="5"/>
      <c r="AB10" s="5"/>
      <c r="AC10" s="5"/>
      <c r="AD10" s="5"/>
      <c r="AE10" s="5"/>
      <c r="AF10" s="5"/>
      <c r="AG10" s="5"/>
      <c r="AH10" s="5"/>
      <c r="AI10" s="5"/>
      <c r="AJ10" s="5"/>
      <c r="AK10" s="5"/>
      <c r="AL10" s="5"/>
      <c r="AM10" s="5"/>
      <c r="AN10" s="5"/>
      <c r="AO10" s="5"/>
      <c r="AP10" s="5"/>
      <c r="AQ10" s="5"/>
      <c r="AR10" s="5"/>
      <c r="AS10" s="5"/>
      <c r="AT10" s="5"/>
      <c r="AU10" s="5"/>
    </row>
    <row r="11" spans="1:47" s="18" customFormat="1" x14ac:dyDescent="0.2">
      <c r="D11" s="3">
        <v>10</v>
      </c>
      <c r="E11" s="6">
        <v>19</v>
      </c>
      <c r="F11" s="6">
        <v>26</v>
      </c>
      <c r="G11" s="6">
        <v>15</v>
      </c>
      <c r="H11" s="6">
        <v>17</v>
      </c>
      <c r="I11" s="6">
        <v>8</v>
      </c>
      <c r="J11" s="6">
        <v>14</v>
      </c>
      <c r="K11" s="6">
        <v>17</v>
      </c>
      <c r="X11" s="22"/>
      <c r="Y11" s="22"/>
      <c r="Z11" s="5"/>
      <c r="AA11" s="5"/>
      <c r="AB11" s="5"/>
      <c r="AC11" s="5"/>
      <c r="AD11" s="5"/>
      <c r="AE11" s="5"/>
      <c r="AF11" s="5"/>
      <c r="AG11" s="5"/>
      <c r="AH11" s="5"/>
      <c r="AI11" s="5"/>
      <c r="AJ11" s="5"/>
      <c r="AK11" s="5"/>
      <c r="AL11" s="5"/>
      <c r="AM11" s="5"/>
      <c r="AN11" s="5"/>
      <c r="AO11" s="5"/>
      <c r="AP11" s="5"/>
      <c r="AQ11" s="5"/>
      <c r="AR11" s="5"/>
      <c r="AS11" s="5"/>
      <c r="AT11" s="5"/>
      <c r="AU11" s="5"/>
    </row>
    <row r="12" spans="1:47" s="18" customFormat="1" x14ac:dyDescent="0.2">
      <c r="D12" s="3">
        <v>11</v>
      </c>
      <c r="E12" s="6">
        <v>16</v>
      </c>
      <c r="F12" s="6">
        <v>15</v>
      </c>
      <c r="G12" s="6">
        <v>11</v>
      </c>
      <c r="H12" s="6">
        <v>8</v>
      </c>
      <c r="I12" s="6">
        <v>19</v>
      </c>
      <c r="J12" s="6">
        <v>19</v>
      </c>
      <c r="K12" s="6">
        <v>6</v>
      </c>
      <c r="X12" s="22"/>
      <c r="Y12" s="22"/>
      <c r="Z12" s="5"/>
      <c r="AA12" s="5"/>
      <c r="AB12" s="5"/>
      <c r="AC12" s="5"/>
      <c r="AD12" s="5"/>
      <c r="AE12" s="5"/>
      <c r="AF12" s="5"/>
      <c r="AG12" s="5"/>
      <c r="AH12" s="5"/>
      <c r="AI12" s="5"/>
      <c r="AJ12" s="5"/>
      <c r="AK12" s="5"/>
      <c r="AL12" s="5"/>
      <c r="AM12" s="5"/>
      <c r="AN12" s="5"/>
      <c r="AO12" s="5"/>
      <c r="AP12" s="5"/>
      <c r="AQ12" s="5"/>
      <c r="AR12" s="5"/>
      <c r="AS12" s="5"/>
      <c r="AT12" s="5"/>
      <c r="AU12" s="5"/>
    </row>
    <row r="13" spans="1:47" s="18" customFormat="1" x14ac:dyDescent="0.2">
      <c r="D13" s="3">
        <v>12</v>
      </c>
      <c r="E13" s="6">
        <v>11</v>
      </c>
      <c r="F13" s="6">
        <v>18</v>
      </c>
      <c r="G13" s="6">
        <v>12</v>
      </c>
      <c r="H13" s="6">
        <v>11</v>
      </c>
      <c r="I13" s="6">
        <v>10</v>
      </c>
      <c r="J13" s="6">
        <v>18</v>
      </c>
      <c r="K13" s="6">
        <v>11</v>
      </c>
      <c r="X13" s="22"/>
      <c r="Y13" s="22"/>
      <c r="Z13" s="5"/>
      <c r="AA13" s="5"/>
      <c r="AB13" s="5"/>
      <c r="AC13" s="5"/>
      <c r="AD13" s="5"/>
      <c r="AE13" s="5"/>
      <c r="AF13" s="5"/>
      <c r="AG13" s="5"/>
      <c r="AH13" s="5"/>
      <c r="AI13" s="5"/>
      <c r="AJ13" s="5"/>
      <c r="AK13" s="5"/>
      <c r="AL13" s="5"/>
      <c r="AM13" s="5"/>
      <c r="AN13" s="5"/>
      <c r="AO13" s="5"/>
      <c r="AP13" s="5"/>
      <c r="AQ13" s="5"/>
      <c r="AR13" s="5"/>
      <c r="AS13" s="5"/>
      <c r="AT13" s="5"/>
      <c r="AU13" s="5"/>
    </row>
    <row r="14" spans="1:47" s="18" customFormat="1" x14ac:dyDescent="0.2">
      <c r="D14" s="3">
        <v>13</v>
      </c>
      <c r="E14" s="6">
        <v>15</v>
      </c>
      <c r="F14" s="6">
        <v>27</v>
      </c>
      <c r="G14" s="6">
        <v>16</v>
      </c>
      <c r="H14" s="6">
        <v>8</v>
      </c>
      <c r="I14" s="6">
        <v>6</v>
      </c>
      <c r="J14" s="6">
        <v>11</v>
      </c>
      <c r="K14" s="6">
        <v>13</v>
      </c>
      <c r="X14" s="22"/>
      <c r="Y14" s="22"/>
      <c r="Z14" s="5"/>
      <c r="AA14" s="5"/>
      <c r="AB14" s="5"/>
      <c r="AC14" s="5"/>
      <c r="AD14" s="5"/>
      <c r="AE14" s="5"/>
      <c r="AF14" s="5"/>
      <c r="AG14" s="5"/>
      <c r="AH14" s="5"/>
      <c r="AI14" s="5"/>
      <c r="AJ14" s="5"/>
      <c r="AK14" s="5"/>
      <c r="AL14" s="5"/>
      <c r="AM14" s="5"/>
      <c r="AN14" s="5"/>
      <c r="AO14" s="5"/>
      <c r="AP14" s="5"/>
      <c r="AQ14" s="5"/>
      <c r="AR14" s="5"/>
      <c r="AS14" s="5"/>
      <c r="AT14" s="5"/>
      <c r="AU14" s="5"/>
    </row>
    <row r="15" spans="1:47" s="18" customFormat="1" x14ac:dyDescent="0.2">
      <c r="D15" s="3">
        <v>14</v>
      </c>
      <c r="E15" s="6">
        <v>17</v>
      </c>
      <c r="F15" s="6">
        <v>20</v>
      </c>
      <c r="G15" s="6">
        <v>16</v>
      </c>
      <c r="H15" s="6">
        <v>11</v>
      </c>
      <c r="I15" s="6">
        <v>12</v>
      </c>
      <c r="J15" s="6">
        <v>8</v>
      </c>
      <c r="K15" s="6">
        <v>12</v>
      </c>
      <c r="X15" s="22"/>
      <c r="Y15" s="22"/>
      <c r="Z15" s="5"/>
      <c r="AA15" s="5"/>
      <c r="AB15" s="5"/>
      <c r="AC15" s="5"/>
      <c r="AD15" s="5"/>
      <c r="AE15" s="5"/>
      <c r="AF15" s="5"/>
      <c r="AG15" s="5"/>
      <c r="AH15" s="5"/>
      <c r="AI15" s="5"/>
      <c r="AJ15" s="5"/>
      <c r="AK15" s="5"/>
      <c r="AL15" s="5"/>
      <c r="AM15" s="5"/>
      <c r="AN15" s="5"/>
      <c r="AO15" s="5"/>
      <c r="AP15" s="5"/>
      <c r="AQ15" s="5"/>
      <c r="AR15" s="5"/>
      <c r="AS15" s="5"/>
      <c r="AT15" s="5"/>
      <c r="AU15" s="5"/>
    </row>
    <row r="16" spans="1:47" s="18" customFormat="1" x14ac:dyDescent="0.2">
      <c r="D16" s="3">
        <v>15</v>
      </c>
      <c r="E16" s="6">
        <v>18</v>
      </c>
      <c r="F16" s="6">
        <v>22</v>
      </c>
      <c r="G16" s="6">
        <v>11</v>
      </c>
      <c r="H16" s="6">
        <v>8</v>
      </c>
      <c r="I16" s="6">
        <v>11</v>
      </c>
      <c r="J16" s="6">
        <v>7</v>
      </c>
      <c r="K16" s="6">
        <v>16</v>
      </c>
      <c r="X16" s="22"/>
      <c r="Y16" s="22"/>
      <c r="Z16" s="5"/>
      <c r="AA16" s="5"/>
      <c r="AB16" s="5"/>
      <c r="AC16" s="5"/>
      <c r="AD16" s="5"/>
      <c r="AE16" s="5"/>
      <c r="AF16" s="5"/>
      <c r="AG16" s="5"/>
      <c r="AH16" s="5"/>
      <c r="AI16" s="5"/>
      <c r="AJ16" s="5"/>
      <c r="AK16" s="5"/>
      <c r="AL16" s="5"/>
      <c r="AM16" s="5"/>
      <c r="AN16" s="5"/>
      <c r="AO16" s="5"/>
      <c r="AP16" s="5"/>
      <c r="AQ16" s="5"/>
      <c r="AR16" s="5"/>
      <c r="AS16" s="5"/>
      <c r="AT16" s="5"/>
      <c r="AU16" s="5"/>
    </row>
    <row r="17" spans="4:47" s="18" customFormat="1" x14ac:dyDescent="0.2">
      <c r="D17" s="3">
        <v>16</v>
      </c>
      <c r="E17" s="6">
        <v>27</v>
      </c>
      <c r="F17" s="6">
        <v>19</v>
      </c>
      <c r="G17" s="6">
        <v>12</v>
      </c>
      <c r="H17" s="6">
        <v>12</v>
      </c>
      <c r="I17" s="6">
        <v>14</v>
      </c>
      <c r="J17" s="6">
        <v>13</v>
      </c>
      <c r="K17" s="6">
        <v>15</v>
      </c>
      <c r="X17" s="22"/>
      <c r="Y17" s="22"/>
      <c r="Z17" s="5"/>
      <c r="AA17" s="5"/>
      <c r="AB17" s="5"/>
      <c r="AC17" s="5"/>
      <c r="AD17" s="5"/>
      <c r="AE17" s="5"/>
      <c r="AF17" s="5"/>
      <c r="AG17" s="5"/>
      <c r="AH17" s="5"/>
      <c r="AI17" s="5"/>
      <c r="AJ17" s="5"/>
      <c r="AK17" s="5"/>
      <c r="AL17" s="5"/>
      <c r="AM17" s="5"/>
      <c r="AN17" s="5"/>
      <c r="AO17" s="5"/>
      <c r="AP17" s="5"/>
      <c r="AQ17" s="5"/>
      <c r="AR17" s="5"/>
      <c r="AS17" s="5"/>
      <c r="AT17" s="5"/>
      <c r="AU17" s="5"/>
    </row>
    <row r="18" spans="4:47" s="18" customFormat="1" x14ac:dyDescent="0.2">
      <c r="D18" s="3">
        <v>17</v>
      </c>
      <c r="E18" s="6">
        <v>17</v>
      </c>
      <c r="F18" s="6">
        <v>18</v>
      </c>
      <c r="G18" s="6">
        <v>14</v>
      </c>
      <c r="H18" s="6">
        <v>12</v>
      </c>
      <c r="I18" s="6">
        <v>2</v>
      </c>
      <c r="J18" s="6">
        <v>16</v>
      </c>
      <c r="K18" s="6">
        <v>20</v>
      </c>
      <c r="X18" s="22"/>
      <c r="Y18" s="22"/>
      <c r="Z18" s="5"/>
      <c r="AA18" s="5"/>
      <c r="AB18" s="5"/>
      <c r="AC18" s="5"/>
      <c r="AD18" s="5"/>
      <c r="AE18" s="5"/>
      <c r="AF18" s="5"/>
      <c r="AG18" s="5"/>
      <c r="AH18" s="5"/>
      <c r="AI18" s="5"/>
      <c r="AJ18" s="5"/>
      <c r="AK18" s="5"/>
      <c r="AL18" s="5"/>
      <c r="AM18" s="5"/>
      <c r="AN18" s="5"/>
      <c r="AO18" s="5"/>
      <c r="AP18" s="5"/>
      <c r="AQ18" s="5"/>
      <c r="AR18" s="5"/>
      <c r="AS18" s="5"/>
      <c r="AT18" s="5"/>
      <c r="AU18" s="5"/>
    </row>
    <row r="19" spans="4:47" s="18" customFormat="1" x14ac:dyDescent="0.2">
      <c r="X19" s="22"/>
      <c r="Y19" s="22"/>
      <c r="Z19" s="5"/>
      <c r="AA19" s="5"/>
      <c r="AB19" s="5"/>
      <c r="AC19" s="5"/>
      <c r="AD19" s="5"/>
      <c r="AE19" s="5"/>
      <c r="AF19" s="5"/>
      <c r="AG19" s="5"/>
      <c r="AH19" s="5"/>
      <c r="AI19" s="5"/>
      <c r="AJ19" s="5"/>
      <c r="AK19" s="5"/>
      <c r="AL19" s="5"/>
      <c r="AM19" s="5"/>
      <c r="AN19" s="5"/>
      <c r="AO19" s="5"/>
      <c r="AP19" s="5"/>
      <c r="AQ19" s="5"/>
      <c r="AR19" s="5"/>
      <c r="AS19" s="5"/>
      <c r="AT19" s="5"/>
      <c r="AU19" s="5"/>
    </row>
    <row r="20" spans="4:47" s="18" customFormat="1" x14ac:dyDescent="0.2">
      <c r="X20" s="22"/>
      <c r="Y20" s="22"/>
      <c r="Z20" s="5"/>
      <c r="AA20" s="5"/>
      <c r="AB20" s="5"/>
      <c r="AC20" s="5"/>
      <c r="AD20" s="5"/>
      <c r="AE20" s="5"/>
      <c r="AF20" s="5"/>
      <c r="AG20" s="5"/>
      <c r="AH20" s="5"/>
      <c r="AI20" s="5"/>
      <c r="AJ20" s="5"/>
      <c r="AK20" s="5"/>
      <c r="AL20" s="5"/>
      <c r="AM20" s="5"/>
      <c r="AN20" s="5"/>
      <c r="AO20" s="5"/>
      <c r="AP20" s="5"/>
      <c r="AQ20" s="5"/>
      <c r="AR20" s="5"/>
      <c r="AS20" s="5"/>
      <c r="AT20" s="5"/>
      <c r="AU20" s="5"/>
    </row>
    <row r="21" spans="4:47" s="18" customFormat="1" x14ac:dyDescent="0.2">
      <c r="X21" s="22"/>
      <c r="Y21" s="22"/>
      <c r="Z21" s="5"/>
      <c r="AA21" s="5"/>
      <c r="AB21" s="5"/>
      <c r="AC21" s="5"/>
      <c r="AD21" s="5"/>
      <c r="AE21" s="5"/>
      <c r="AF21" s="5"/>
      <c r="AG21" s="5"/>
      <c r="AH21" s="5"/>
      <c r="AI21" s="5"/>
      <c r="AJ21" s="5"/>
      <c r="AK21" s="5"/>
      <c r="AL21" s="5"/>
      <c r="AM21" s="5"/>
      <c r="AN21" s="5"/>
      <c r="AO21" s="5"/>
      <c r="AP21" s="5"/>
      <c r="AQ21" s="5"/>
      <c r="AR21" s="5"/>
      <c r="AS21" s="5"/>
      <c r="AT21" s="5"/>
      <c r="AU21" s="5"/>
    </row>
    <row r="22" spans="4:47" s="18" customFormat="1" x14ac:dyDescent="0.2">
      <c r="X22" s="22"/>
      <c r="Y22" s="22"/>
      <c r="Z22" s="5"/>
      <c r="AA22" s="5"/>
      <c r="AB22" s="5"/>
      <c r="AC22" s="5"/>
      <c r="AD22" s="5"/>
      <c r="AE22" s="5"/>
      <c r="AF22" s="5"/>
      <c r="AG22" s="5"/>
      <c r="AH22" s="5"/>
      <c r="AI22" s="5"/>
      <c r="AJ22" s="5"/>
      <c r="AK22" s="5"/>
      <c r="AL22" s="5"/>
      <c r="AM22" s="5"/>
      <c r="AN22" s="5"/>
      <c r="AO22" s="5"/>
      <c r="AP22" s="5"/>
      <c r="AQ22" s="5"/>
      <c r="AR22" s="5"/>
      <c r="AS22" s="5"/>
      <c r="AT22" s="5"/>
      <c r="AU22" s="5"/>
    </row>
    <row r="23" spans="4:47" s="18" customFormat="1" x14ac:dyDescent="0.2">
      <c r="X23" s="22"/>
      <c r="Y23" s="22"/>
      <c r="Z23" s="5"/>
      <c r="AA23" s="5"/>
      <c r="AB23" s="5"/>
      <c r="AC23" s="5"/>
      <c r="AD23" s="5"/>
      <c r="AE23" s="5"/>
      <c r="AF23" s="5"/>
      <c r="AG23" s="5"/>
      <c r="AH23" s="5"/>
      <c r="AI23" s="5"/>
      <c r="AJ23" s="5"/>
      <c r="AK23" s="5"/>
      <c r="AL23" s="5"/>
      <c r="AM23" s="5"/>
      <c r="AN23" s="5"/>
      <c r="AO23" s="5"/>
      <c r="AP23" s="5"/>
      <c r="AQ23" s="5"/>
      <c r="AR23" s="5"/>
      <c r="AS23" s="5"/>
      <c r="AT23" s="5"/>
      <c r="AU23" s="5"/>
    </row>
    <row r="24" spans="4:47" s="18" customFormat="1" x14ac:dyDescent="0.2">
      <c r="X24" s="22"/>
      <c r="Y24" s="22"/>
      <c r="Z24" s="5"/>
      <c r="AA24" s="5"/>
      <c r="AB24" s="5"/>
      <c r="AC24" s="5"/>
      <c r="AD24" s="5"/>
      <c r="AE24" s="5"/>
      <c r="AF24" s="5"/>
      <c r="AG24" s="5"/>
      <c r="AH24" s="5"/>
      <c r="AI24" s="5"/>
      <c r="AJ24" s="5"/>
      <c r="AK24" s="5"/>
      <c r="AL24" s="5"/>
      <c r="AM24" s="5"/>
      <c r="AN24" s="5"/>
      <c r="AO24" s="5"/>
      <c r="AP24" s="5"/>
      <c r="AQ24" s="5"/>
      <c r="AR24" s="5"/>
      <c r="AS24" s="5"/>
      <c r="AT24" s="5"/>
      <c r="AU24" s="5"/>
    </row>
    <row r="25" spans="4:47" s="18" customFormat="1" x14ac:dyDescent="0.2">
      <c r="X25" s="22"/>
      <c r="Y25" s="22"/>
      <c r="Z25" s="5"/>
      <c r="AA25" s="5"/>
      <c r="AB25" s="5"/>
      <c r="AC25" s="5"/>
      <c r="AD25" s="5"/>
      <c r="AE25" s="5"/>
      <c r="AF25" s="5"/>
      <c r="AG25" s="5"/>
      <c r="AH25" s="5"/>
      <c r="AI25" s="5"/>
      <c r="AJ25" s="5"/>
      <c r="AK25" s="5"/>
      <c r="AL25" s="5"/>
      <c r="AM25" s="5"/>
      <c r="AN25" s="5"/>
      <c r="AO25" s="5"/>
      <c r="AP25" s="5"/>
      <c r="AQ25" s="5"/>
      <c r="AR25" s="5"/>
      <c r="AS25" s="5"/>
      <c r="AT25" s="5"/>
      <c r="AU25" s="5"/>
    </row>
    <row r="26" spans="4:47" s="18" customFormat="1" x14ac:dyDescent="0.2">
      <c r="X26" s="22"/>
      <c r="Y26" s="22"/>
      <c r="Z26" s="5"/>
      <c r="AA26" s="5"/>
      <c r="AB26" s="5"/>
      <c r="AC26" s="5"/>
      <c r="AD26" s="5"/>
      <c r="AE26" s="5"/>
      <c r="AF26" s="5"/>
      <c r="AG26" s="5"/>
      <c r="AH26" s="5"/>
      <c r="AI26" s="5"/>
      <c r="AJ26" s="5"/>
      <c r="AK26" s="5"/>
      <c r="AL26" s="5"/>
      <c r="AM26" s="5"/>
      <c r="AN26" s="5"/>
      <c r="AO26" s="5"/>
      <c r="AP26" s="5"/>
      <c r="AQ26" s="5"/>
      <c r="AR26" s="5"/>
      <c r="AS26" s="5"/>
      <c r="AT26" s="5"/>
      <c r="AU26" s="5"/>
    </row>
    <row r="27" spans="4:47" s="18" customFormat="1" x14ac:dyDescent="0.2">
      <c r="X27" s="22"/>
      <c r="Y27" s="22"/>
      <c r="Z27" s="5"/>
      <c r="AA27" s="5"/>
      <c r="AB27" s="5"/>
      <c r="AC27" s="5"/>
      <c r="AD27" s="5"/>
      <c r="AE27" s="5"/>
      <c r="AF27" s="5"/>
      <c r="AG27" s="5"/>
      <c r="AH27" s="5"/>
      <c r="AI27" s="5"/>
      <c r="AJ27" s="5"/>
      <c r="AK27" s="5"/>
      <c r="AL27" s="5"/>
      <c r="AM27" s="5"/>
      <c r="AN27" s="5"/>
      <c r="AO27" s="5"/>
      <c r="AP27" s="5"/>
      <c r="AQ27" s="5"/>
      <c r="AR27" s="5"/>
      <c r="AS27" s="5"/>
      <c r="AT27" s="5"/>
      <c r="AU27" s="5"/>
    </row>
    <row r="28" spans="4:47" s="18" customFormat="1" x14ac:dyDescent="0.2">
      <c r="X28" s="22"/>
      <c r="Y28" s="22"/>
      <c r="Z28" s="5"/>
      <c r="AA28" s="5"/>
      <c r="AB28" s="5"/>
      <c r="AC28" s="5"/>
      <c r="AD28" s="5"/>
      <c r="AE28" s="5"/>
      <c r="AF28" s="5"/>
      <c r="AG28" s="5"/>
      <c r="AH28" s="5"/>
      <c r="AI28" s="5"/>
      <c r="AJ28" s="5"/>
      <c r="AK28" s="5"/>
      <c r="AL28" s="5"/>
      <c r="AM28" s="5"/>
      <c r="AN28" s="5"/>
      <c r="AO28" s="5"/>
      <c r="AP28" s="5"/>
      <c r="AQ28" s="5"/>
      <c r="AR28" s="5"/>
      <c r="AS28" s="5"/>
      <c r="AT28" s="5"/>
      <c r="AU28" s="5"/>
    </row>
    <row r="29" spans="4:47" s="18" customFormat="1" x14ac:dyDescent="0.2">
      <c r="X29" s="22"/>
      <c r="Y29" s="22"/>
      <c r="Z29" s="5"/>
      <c r="AA29" s="5"/>
      <c r="AB29" s="5"/>
      <c r="AC29" s="5"/>
      <c r="AD29" s="5"/>
      <c r="AE29" s="5"/>
      <c r="AF29" s="5"/>
      <c r="AG29" s="5"/>
      <c r="AH29" s="5"/>
      <c r="AI29" s="5"/>
      <c r="AJ29" s="5"/>
      <c r="AK29" s="5"/>
      <c r="AL29" s="5"/>
      <c r="AM29" s="5"/>
      <c r="AN29" s="5"/>
      <c r="AO29" s="5"/>
      <c r="AP29" s="5"/>
      <c r="AQ29" s="5"/>
      <c r="AR29" s="5"/>
      <c r="AS29" s="5"/>
      <c r="AT29" s="5"/>
      <c r="AU29" s="5"/>
    </row>
    <row r="30" spans="4:47" s="18" customFormat="1" x14ac:dyDescent="0.2">
      <c r="X30" s="22"/>
      <c r="Y30" s="22"/>
      <c r="Z30" s="5"/>
      <c r="AA30" s="5"/>
      <c r="AB30" s="5"/>
      <c r="AC30" s="5"/>
      <c r="AD30" s="5"/>
      <c r="AE30" s="5"/>
      <c r="AF30" s="5"/>
      <c r="AG30" s="5"/>
      <c r="AH30" s="5"/>
      <c r="AI30" s="5"/>
      <c r="AJ30" s="5"/>
      <c r="AK30" s="5"/>
      <c r="AL30" s="5"/>
      <c r="AM30" s="5"/>
      <c r="AN30" s="5"/>
      <c r="AO30" s="5"/>
      <c r="AP30" s="5"/>
      <c r="AQ30" s="5"/>
      <c r="AR30" s="5"/>
      <c r="AS30" s="5"/>
      <c r="AT30" s="5"/>
      <c r="AU30" s="5"/>
    </row>
    <row r="31" spans="4:47" s="18" customFormat="1" x14ac:dyDescent="0.2">
      <c r="X31" s="22"/>
      <c r="Y31" s="22"/>
      <c r="Z31" s="5"/>
      <c r="AA31" s="5"/>
      <c r="AB31" s="5"/>
      <c r="AC31" s="5"/>
      <c r="AD31" s="5"/>
      <c r="AE31" s="5"/>
      <c r="AF31" s="5"/>
      <c r="AG31" s="5"/>
      <c r="AH31" s="5"/>
      <c r="AI31" s="5"/>
      <c r="AJ31" s="5"/>
      <c r="AK31" s="5"/>
      <c r="AL31" s="5"/>
      <c r="AM31" s="5"/>
      <c r="AN31" s="5"/>
      <c r="AO31" s="5"/>
      <c r="AP31" s="5"/>
      <c r="AQ31" s="5"/>
      <c r="AR31" s="5"/>
      <c r="AS31" s="5"/>
      <c r="AT31" s="5"/>
      <c r="AU31" s="5"/>
    </row>
    <row r="32" spans="4:47" s="18" customFormat="1" x14ac:dyDescent="0.2">
      <c r="X32" s="22"/>
      <c r="Y32" s="22"/>
      <c r="Z32" s="5"/>
      <c r="AA32" s="5"/>
      <c r="AB32" s="5"/>
      <c r="AC32" s="5"/>
      <c r="AD32" s="5"/>
      <c r="AE32" s="5"/>
      <c r="AF32" s="5"/>
      <c r="AG32" s="5"/>
      <c r="AH32" s="5"/>
      <c r="AI32" s="5"/>
      <c r="AJ32" s="5"/>
      <c r="AK32" s="5"/>
      <c r="AL32" s="5"/>
      <c r="AM32" s="5"/>
      <c r="AN32" s="5"/>
      <c r="AO32" s="5"/>
      <c r="AP32" s="5"/>
      <c r="AQ32" s="5"/>
      <c r="AR32" s="5"/>
      <c r="AS32" s="5"/>
      <c r="AT32" s="5"/>
      <c r="AU32" s="5"/>
    </row>
    <row r="33" spans="1:47" s="18" customFormat="1" x14ac:dyDescent="0.2">
      <c r="X33" s="22"/>
      <c r="Y33" s="22"/>
      <c r="Z33" s="5"/>
      <c r="AA33" s="5"/>
      <c r="AB33" s="5"/>
      <c r="AC33" s="5"/>
      <c r="AD33" s="5"/>
      <c r="AE33" s="5"/>
      <c r="AF33" s="5"/>
      <c r="AG33" s="5"/>
      <c r="AH33" s="5"/>
      <c r="AI33" s="5"/>
      <c r="AJ33" s="5"/>
      <c r="AK33" s="5"/>
      <c r="AL33" s="5"/>
      <c r="AM33" s="5"/>
      <c r="AN33" s="5"/>
      <c r="AO33" s="5"/>
      <c r="AP33" s="5"/>
      <c r="AQ33" s="5"/>
      <c r="AR33" s="5"/>
      <c r="AS33" s="5"/>
      <c r="AT33" s="5"/>
      <c r="AU33" s="5"/>
    </row>
    <row r="34" spans="1:47" s="18" customFormat="1" x14ac:dyDescent="0.2">
      <c r="X34" s="22"/>
      <c r="Y34" s="22"/>
      <c r="Z34" s="5"/>
      <c r="AA34" s="5"/>
      <c r="AB34" s="5"/>
      <c r="AC34" s="5"/>
      <c r="AD34" s="5"/>
      <c r="AE34" s="5"/>
      <c r="AF34" s="5"/>
      <c r="AG34" s="5"/>
      <c r="AH34" s="5"/>
      <c r="AI34" s="5"/>
      <c r="AJ34" s="5"/>
      <c r="AK34" s="5"/>
      <c r="AL34" s="5"/>
      <c r="AM34" s="5"/>
      <c r="AN34" s="5"/>
      <c r="AO34" s="5"/>
      <c r="AP34" s="5"/>
      <c r="AQ34" s="5"/>
      <c r="AR34" s="5"/>
      <c r="AS34" s="5"/>
      <c r="AT34" s="5"/>
      <c r="AU34" s="5"/>
    </row>
    <row r="35" spans="1:47" s="18" customFormat="1" ht="121" customHeight="1" x14ac:dyDescent="0.2">
      <c r="X35" s="22"/>
      <c r="Y35" s="22"/>
      <c r="Z35" s="5"/>
      <c r="AA35" s="5"/>
      <c r="AB35" s="5"/>
      <c r="AC35" s="5"/>
      <c r="AD35" s="5"/>
      <c r="AE35" s="5"/>
      <c r="AF35" s="5"/>
      <c r="AG35" s="5"/>
      <c r="AH35" s="5"/>
      <c r="AI35" s="5"/>
      <c r="AJ35" s="5"/>
      <c r="AK35" s="5"/>
      <c r="AL35" s="5"/>
      <c r="AM35" s="5"/>
      <c r="AN35" s="5"/>
      <c r="AO35" s="5"/>
      <c r="AP35" s="5"/>
      <c r="AQ35" s="5"/>
      <c r="AR35" s="5"/>
      <c r="AS35" s="5"/>
      <c r="AT35" s="5"/>
      <c r="AU35" s="5"/>
    </row>
    <row r="36" spans="1:47" s="5" customFormat="1" x14ac:dyDescent="0.2"/>
    <row r="37" spans="1:47" x14ac:dyDescent="0.2">
      <c r="A37" s="19"/>
      <c r="B37" s="19"/>
      <c r="C37" s="19"/>
      <c r="D37" s="19"/>
      <c r="E37" s="19"/>
      <c r="F37" s="19"/>
      <c r="G37" s="19"/>
      <c r="H37" s="19"/>
      <c r="I37" s="19"/>
      <c r="J37" s="19"/>
      <c r="K37" s="19"/>
      <c r="L37" s="19"/>
      <c r="M37" s="19"/>
      <c r="N37" s="19"/>
      <c r="O37" s="19"/>
      <c r="P37" s="19"/>
      <c r="Q37" s="19"/>
      <c r="R37" s="20"/>
      <c r="S37" s="20"/>
      <c r="T37" s="5"/>
      <c r="U37" s="5"/>
      <c r="V37" s="5"/>
      <c r="W37" s="5"/>
      <c r="X37" s="5"/>
      <c r="Y37" s="5"/>
      <c r="AB37" s="19"/>
      <c r="AC37" s="19"/>
      <c r="AD37" s="19"/>
      <c r="AE37" s="19"/>
      <c r="AF37" s="19"/>
      <c r="AG37" s="19"/>
      <c r="AH37" s="19"/>
      <c r="AI37" s="19"/>
      <c r="AJ37" s="19"/>
      <c r="AK37" s="19"/>
      <c r="AL37" s="19"/>
      <c r="AM37" s="19"/>
      <c r="AN37" s="19"/>
      <c r="AO37" s="19"/>
      <c r="AP37" s="19"/>
      <c r="AQ37" s="19"/>
      <c r="AR37" s="19"/>
      <c r="AS37" s="19"/>
      <c r="AT37" s="19"/>
      <c r="AU37" s="19"/>
    </row>
  </sheetData>
  <conditionalFormatting pivot="1" sqref="E9:K18">
    <cfRule type="colorScale" priority="1">
      <colorScale>
        <cfvo type="min"/>
        <cfvo type="percentile" val="50"/>
        <cfvo type="max"/>
        <color rgb="FF355BD7"/>
        <color rgb="FFFCFCFF"/>
        <color rgb="FF8F26C7"/>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A C A g A Z 4 x C W q A x 7 X 6 m A A A A 9 g A A A B I A A A B D b 2 5 m a W c v U G F j a 2 F n Z S 5 4 b W y F j 0 0 O g j A U h K 9 C u q f l J x o l j 7 J w K 4 k J 0 b h t a o V G e B h a L H d z 4 Z G 8 g h h F 3 b m c m W + S m f v 1 B t n Q 1 N 5 F d U a 3 m J K Q B s R T K N u D x j I l v T 3 6 C 5 J x 2 A h 5 E q X y R h h N M h i d k s r a c 8 K Y c 4 6 6 m L Z d y a I g C N k + X x e y U o 3 w N R o r U C r y a R 3 + t w i H 3 W s M j 2 g Y L + l 8 F t M A 2 G R C r v E L R O P e Z / p j w q q v b d 8 p r t D f F s A m C e z 9 g T 8 A U E s D B B Q A A A g I A G e M Q l p l r 4 a g n w E A A C E D A A A T A A A A R m 9 y b X V s Y X M v U 2 V j d G l v b j E u b X V S T W v c Q A y 9 L + Q / C P f i B W O T p v Q S c k j X l P a Q N I 2 9 9 F D C o r W 1 8 c B 8 u D O a 0 C X k v 1 e z T p q W d U 4 z 0 t M 8 P T 1 N o I 6 V s 9 B M 5 + n 5 y e J k E Q b 0 1 M P K 7 X Z E m w Y 1 h U 2 N j I E Y L k A T L w A a F 3 1 H E q 7 C Q 1 m 7 L h q y n H 9 W m s q V s y x B y L N q H c i H K i j j 0 Q Z l B 6 x e S k P V k K H A 5 O G s a t r q b D O 1 q z E M W 4 e + r + b a l 1 1 4 y J Y F / K x J K 6 P S 6 w v I i q w Q s T o a G y Q 8 f V / A 9 + i Y G t 7 r p P A 1 K K + d p b t l I f r f Z T f e G Q F 6 G A h 7 k Z l J a Y t b q X p G v k z 5 f B p V m j 7 n L 7 V u O t T o U z f 2 8 S / j a k B 7 L 4 T d Q Q v w f q R X 0 j Z Z s H P e T E p b A U M + o 6 K A x 8 d M x i W 5 J Q b o 5 c 7 K 0 J M g W c P / I E y / + Z C d r I L E e Y Q d / I M k z Z I + Q m + 8 k i 2 O 4 u P a K o Z 8 3 d T L l y I b z Z b 8 V I b 7 t D S 4 I h 5 c P 8 O S h k j / 6 H I c t a L j i k / o V W C E a z Q z 8 m N g Z 0 T D 7 A A / U I S 1 Y g D k V 8 p G p p A U f r X 8 8 U O Z H k x T j t Q p 1 H B L v 6 L 8 q i O S b 1 7 M h V t k Z e / / f / 2 0 X C j 7 5 v r O / w B Q S w M E F A A A C A g A Z 4 x C 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n j E J a o D H t f q Y A A A D 2 A A A A E g A A A A A A A A A A A A A A p I E A A A A A Q 2 9 u Z m l n L 1 B h Y 2 t h Z 2 U u e G 1 s U E s B A h Q D F A A A C A g A Z 4 x C W m W v h q C f A Q A A I Q M A A B M A A A A A A A A A A A A A A K S B 1 g A A A E Z v c m 1 1 b G F z L 1 N l Y 3 R p b 2 4 x L m 1 Q S w E C F A M U A A A I C A B n j E J a D 8 r p q 6 Q A A A D p A A A A E w A A A A A A A A A A A A A A p I G m A g A A W 0 N v b n R l b n R f V H l w Z X N d L n h t b F B L B Q Y A A A A A A w A D A M I A A A B 7 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O E Q A A A A A A A C w 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2 9 m Z m V l X 1 N h b G V z X 0 R h d G F z Z X Q 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O T c 1 N j V h O S 1 k Y W Y 1 L T R i Z D M t O G U 0 N i 0 x Z D Y 4 Y W U 2 M T I y M z I i I C 8 + P E V u d H J 5 I F R 5 c G U 9 I k 5 h b W V V c G R h d G V k Q W Z 0 Z X J G a W x s I i B W Y W x 1 Z T 0 i b D A i I C 8 + P E V u d H J 5 I F R 5 c G U 9 I l J l c 3 V s d F R 5 c G U i I F Z h b H V l P S J z R X h j Z X B 0 a W 9 u I i A v P j x F b n R y e S B U e X B l P S J C d W Z m Z X J O Z X h 0 U m V m c m V z a C I g V m F s d W U 9 I m w x I i A v P j x F b n R y e S B U e X B l P S J G a W x s V G F y Z 2 V 0 I i B W Y W x 1 Z T 0 i c 0 N v Z m Z l Z V 9 T Y W x l c 1 9 E Y X R h c 2 V 0 I i A v P j x F b n R y e S B U e X B l P S J G a W x s Z W R D b 2 1 w b G V 0 Z V J l c 3 V s d F R v V 2 9 y a 3 N o Z W V 0 I i B W Y W x 1 Z T 0 i b D E i I C 8 + P E V u d H J 5 I F R 5 c G U 9 I k Z p b G x T d G F 0 d X M i I F Z h b H V l P S J z V 2 F p d G l u Z 0 Z v c k V 4 Y 2 V s U m V m c m V z a C I g L z 4 8 R W 5 0 c n k g V H l w Z T 0 i R m l s b E N v b H V t b k 5 h b W V z I i B W Y W x 1 Z T 0 i c 1 s m c X V v d D t E Y X R l J n F 1 b 3 Q 7 L C Z x d W 9 0 O 1 N 0 Y X R l J n F 1 b 3 Q 7 L C Z x d W 9 0 O 0 N v Z m Z l Z S B U e X B l J n F 1 b 3 Q 7 L C Z x d W 9 0 O 1 N h b G V z I E N o Y W 5 u Z W w m c X V v d D s s J n F 1 b 3 Q 7 U H J p Y 2 U g c G V y I F V u a X Q g K F V T R C k m c X V v d D s s J n F 1 b 3 Q 7 U G F 5 b W V u d C B N Z X R o b 2 Q m c X V v d D s s J n F 1 b 3 Q 7 U H J v b W 9 0 a W 9 u I E F w c G x p Z W Q m c X V v d D s s J n F 1 b 3 Q 7 Q m F y a X N 0 Y S B O Y W 1 l J n F 1 b 3 Q 7 L C Z x d W 9 0 O 0 N 1 c 3 R v b W V y I F R 5 c G U m c X V v d D s s J n F 1 b 3 Q 7 V 2 F p d C B U a W 1 l I C h N a W 5 1 d G V z K S Z x d W 9 0 O y w m c X V v d D t T c G V j a W F s I F J l c X V l c 3 Q m c X V v d D s s J n F 1 b 3 Q 7 T 3 J k Z X I g U m F 0 a W 5 n J n F 1 b 3 Q 7 X S I g L z 4 8 R W 5 0 c n k g V H l w Z T 0 i R m l s b E N v b H V t b l R 5 c G V z I i B W Y W x 1 Z T 0 i c 0 J 3 W U d C Z 1 V H Q m d Z R 0 F 3 W U Q i I C 8 + P E V u d H J 5 I F R 5 c G U 9 I k Z p b G x M Y X N 0 V X B k Y X R l Z C I g V m F s d W U 9 I m Q y M D I 1 L T A y L T A y V D I y O j M 1 O j A 5 L j U 0 N D A y N T 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D b 2 Z m Z W V f U 2 F s Z X N f R G F 0 Y X N l d C 9 B d X R v U m V t b 3 Z l Z E N v b H V t b n M x L n t E Y X R l L D B 9 J n F 1 b 3 Q 7 L C Z x d W 9 0 O 1 N l Y 3 R p b 2 4 x L 0 N v Z m Z l Z V 9 T Y W x l c 1 9 E Y X R h c 2 V 0 L 0 F 1 d G 9 S Z W 1 v d m V k Q 2 9 s d W 1 u c z E u e 1 N 0 Y X R l L D F 9 J n F 1 b 3 Q 7 L C Z x d W 9 0 O 1 N l Y 3 R p b 2 4 x L 0 N v Z m Z l Z V 9 T Y W x l c 1 9 E Y X R h c 2 V 0 L 0 F 1 d G 9 S Z W 1 v d m V k Q 2 9 s d W 1 u c z E u e 0 N v Z m Z l Z S B U e X B l L D J 9 J n F 1 b 3 Q 7 L C Z x d W 9 0 O 1 N l Y 3 R p b 2 4 x L 0 N v Z m Z l Z V 9 T Y W x l c 1 9 E Y X R h c 2 V 0 L 0 F 1 d G 9 S Z W 1 v d m V k Q 2 9 s d W 1 u c z E u e 1 N h b G V z I E N o Y W 5 u Z W w s M 3 0 m c X V v d D s s J n F 1 b 3 Q 7 U 2 V j d G l v b j E v Q 2 9 m Z m V l X 1 N h b G V z X 0 R h d G F z Z X Q v Q X V 0 b 1 J l b W 9 2 Z W R D b 2 x 1 b W 5 z M S 5 7 U H J p Y 2 U g c G V y I F V u a X Q g K F V T R C k s N H 0 m c X V v d D s s J n F 1 b 3 Q 7 U 2 V j d G l v b j E v Q 2 9 m Z m V l X 1 N h b G V z X 0 R h d G F z Z X Q v Q X V 0 b 1 J l b W 9 2 Z W R D b 2 x 1 b W 5 z M S 5 7 U G F 5 b W V u d C B N Z X R o b 2 Q s N X 0 m c X V v d D s s J n F 1 b 3 Q 7 U 2 V j d G l v b j E v Q 2 9 m Z m V l X 1 N h b G V z X 0 R h d G F z Z X Q v Q X V 0 b 1 J l b W 9 2 Z W R D b 2 x 1 b W 5 z M S 5 7 U H J v b W 9 0 a W 9 u I E F w c G x p Z W Q s N n 0 m c X V v d D s s J n F 1 b 3 Q 7 U 2 V j d G l v b j E v Q 2 9 m Z m V l X 1 N h b G V z X 0 R h d G F z Z X Q v Q X V 0 b 1 J l b W 9 2 Z W R D b 2 x 1 b W 5 z M S 5 7 Q m F y a X N 0 Y S B O Y W 1 l L D d 9 J n F 1 b 3 Q 7 L C Z x d W 9 0 O 1 N l Y 3 R p b 2 4 x L 0 N v Z m Z l Z V 9 T Y W x l c 1 9 E Y X R h c 2 V 0 L 0 F 1 d G 9 S Z W 1 v d m V k Q 2 9 s d W 1 u c z E u e 0 N 1 c 3 R v b W V y I F R 5 c G U s O H 0 m c X V v d D s s J n F 1 b 3 Q 7 U 2 V j d G l v b j E v Q 2 9 m Z m V l X 1 N h b G V z X 0 R h d G F z Z X Q v Q X V 0 b 1 J l b W 9 2 Z W R D b 2 x 1 b W 5 z M S 5 7 V 2 F p d C B U a W 1 l I C h N a W 5 1 d G V z K S w 5 f S Z x d W 9 0 O y w m c X V v d D t T Z W N 0 a W 9 u M S 9 D b 2 Z m Z W V f U 2 F s Z X N f R G F 0 Y X N l d C 9 B d X R v U m V t b 3 Z l Z E N v b H V t b n M x L n t T c G V j a W F s I F J l c X V l c 3 Q s M T B 9 J n F 1 b 3 Q 7 L C Z x d W 9 0 O 1 N l Y 3 R p b 2 4 x L 0 N v Z m Z l Z V 9 T Y W x l c 1 9 E Y X R h c 2 V 0 L 0 F 1 d G 9 S Z W 1 v d m V k Q 2 9 s d W 1 u c z E u e 0 9 y Z G V y I F J h d G l u Z y w x M X 0 m c X V v d D t d L C Z x d W 9 0 O 0 N v b H V t b k N v d W 5 0 J n F 1 b 3 Q 7 O j E y L C Z x d W 9 0 O 0 t l e U N v b H V t b k 5 h b W V z J n F 1 b 3 Q 7 O l t d L C Z x d W 9 0 O 0 N v b H V t b k l k Z W 5 0 a X R p Z X M m c X V v d D s 6 W y Z x d W 9 0 O 1 N l Y 3 R p b 2 4 x L 0 N v Z m Z l Z V 9 T Y W x l c 1 9 E Y X R h c 2 V 0 L 0 F 1 d G 9 S Z W 1 v d m V k Q 2 9 s d W 1 u c z E u e 0 R h d G U s M H 0 m c X V v d D s s J n F 1 b 3 Q 7 U 2 V j d G l v b j E v Q 2 9 m Z m V l X 1 N h b G V z X 0 R h d G F z Z X Q v Q X V 0 b 1 J l b W 9 2 Z W R D b 2 x 1 b W 5 z M S 5 7 U 3 R h d G U s M X 0 m c X V v d D s s J n F 1 b 3 Q 7 U 2 V j d G l v b j E v Q 2 9 m Z m V l X 1 N h b G V z X 0 R h d G F z Z X Q v Q X V 0 b 1 J l b W 9 2 Z W R D b 2 x 1 b W 5 z M S 5 7 Q 2 9 m Z m V l I F R 5 c G U s M n 0 m c X V v d D s s J n F 1 b 3 Q 7 U 2 V j d G l v b j E v Q 2 9 m Z m V l X 1 N h b G V z X 0 R h d G F z Z X Q v Q X V 0 b 1 J l b W 9 2 Z W R D b 2 x 1 b W 5 z M S 5 7 U 2 F s Z X M g Q 2 h h b m 5 l b C w z f S Z x d W 9 0 O y w m c X V v d D t T Z W N 0 a W 9 u M S 9 D b 2 Z m Z W V f U 2 F s Z X N f R G F 0 Y X N l d C 9 B d X R v U m V t b 3 Z l Z E N v b H V t b n M x L n t Q c m l j Z S B w Z X I g V W 5 p d C A o V V N E K S w 0 f S Z x d W 9 0 O y w m c X V v d D t T Z W N 0 a W 9 u M S 9 D b 2 Z m Z W V f U 2 F s Z X N f R G F 0 Y X N l d C 9 B d X R v U m V t b 3 Z l Z E N v b H V t b n M x L n t Q Y X l t Z W 5 0 I E 1 l d G h v Z C w 1 f S Z x d W 9 0 O y w m c X V v d D t T Z W N 0 a W 9 u M S 9 D b 2 Z m Z W V f U 2 F s Z X N f R G F 0 Y X N l d C 9 B d X R v U m V t b 3 Z l Z E N v b H V t b n M x L n t Q c m 9 t b 3 R p b 2 4 g Q X B w b G l l Z C w 2 f S Z x d W 9 0 O y w m c X V v d D t T Z W N 0 a W 9 u M S 9 D b 2 Z m Z W V f U 2 F s Z X N f R G F 0 Y X N l d C 9 B d X R v U m V t b 3 Z l Z E N v b H V t b n M x L n t C Y X J p c 3 R h I E 5 h b W U s N 3 0 m c X V v d D s s J n F 1 b 3 Q 7 U 2 V j d G l v b j E v Q 2 9 m Z m V l X 1 N h b G V z X 0 R h d G F z Z X Q v Q X V 0 b 1 J l b W 9 2 Z W R D b 2 x 1 b W 5 z M S 5 7 Q 3 V z d G 9 t Z X I g V H l w Z S w 4 f S Z x d W 9 0 O y w m c X V v d D t T Z W N 0 a W 9 u M S 9 D b 2 Z m Z W V f U 2 F s Z X N f R G F 0 Y X N l d C 9 B d X R v U m V t b 3 Z l Z E N v b H V t b n M x L n t X Y W l 0 I F R p b W U g K E 1 p b n V 0 Z X M p L D l 9 J n F 1 b 3 Q 7 L C Z x d W 9 0 O 1 N l Y 3 R p b 2 4 x L 0 N v Z m Z l Z V 9 T Y W x l c 1 9 E Y X R h c 2 V 0 L 0 F 1 d G 9 S Z W 1 v d m V k Q 2 9 s d W 1 u c z E u e 1 N w Z W N p Y W w g U m V x d W V z d C w x M H 0 m c X V v d D s s J n F 1 b 3 Q 7 U 2 V j d G l v b j E v Q 2 9 m Z m V l X 1 N h b G V z X 0 R h d G F z Z X Q v Q X V 0 b 1 J l b W 9 2 Z W R D b 2 x 1 b W 5 z M S 5 7 T 3 J k Z X I g U m F 0 a W 5 n L D E x f S Z x d W 9 0 O 1 0 s J n F 1 b 3 Q 7 U m V s Y X R p b 2 5 z a G l w S W 5 m b y Z x d W 9 0 O z p b X X 0 i I C 8 + P C 9 T d G F i b G V F b n R y a W V z P j w v S X R l b T 4 8 S X R l b T 4 8 S X R l b U x v Y 2 F 0 a W 9 u P j x J d G V t V H l w Z T 5 G b 3 J t d W x h P C 9 J d G V t V H l w Z T 4 8 S X R l b V B h d G g + U 2 V j d G l v b j E v Q 2 9 m Z m V l X 1 N h b G V z X 0 R h d G F z Z X Q v U 2 9 1 c m N l P C 9 J d G V t U G F 0 a D 4 8 L 0 l 0 Z W 1 M b 2 N h d G l v b j 4 8 U 3 R h Y m x l R W 5 0 c m l l c y A v P j w v S X R l b T 4 8 S X R l b T 4 8 S X R l b U x v Y 2 F 0 a W 9 u P j x J d G V t V H l w Z T 5 G b 3 J t d W x h P C 9 J d G V t V H l w Z T 4 8 S X R l b V B h d G g + U 2 V j d G l v b j E v Q 2 9 m Z m V l X 1 N h b G V z X 0 R h d G F z Z X Q v U H J v b W 9 0 Z W Q l M j B o Z W F k Z X J z P C 9 J d G V t U G F 0 a D 4 8 L 0 l 0 Z W 1 M b 2 N h d G l v b j 4 8 U 3 R h Y m x l R W 5 0 c m l l c y A v P j w v S X R l b T 4 8 S X R l b T 4 8 S X R l b U x v Y 2 F 0 a W 9 u P j x J d G V t V H l w Z T 5 G b 3 J t d W x h P C 9 J d G V t V H l w Z T 4 8 S X R l b V B h d G g + U 2 V j d G l v b j E v Q 2 9 m Z m V l X 1 N h b G V z X 0 R h d G F z Z X Q v Q 2 h h b m d l Z C U y M G N v b H V t b i U y M H R 5 c G U 8 L 0 l 0 Z W 1 Q Y X R o P j w v S X R l b U x v Y 2 F 0 a W 9 u P j x T d G F i b G V F b n R y a W V z I C 8 + P C 9 J d G V t P j w v S X R l b X M + P C 9 M b 2 N h b F B h Y 2 t h Z 2 V N Z X R h Z G F 0 Y U Z p b G U + F g A A A F B L B Q Y A A A A A A A A A A A A A A A A A A A A A A A B k A A A A S 7 K n Y d v M i A J l x U B G f j R j i y 8 5 Z E H x G Z h I 6 g P z s i R 6 Z e h q 2 L r S 7 X X K X k p g n Q s Z w K f z s K m 3 d B P Y E w y P Q s H A H 4 i n m x v U D 3 D B 6 A m S v a U 4 x p n W D U w O / 3 a a k 5 r 4 5 t o g b / t + n c / j B l n I j g = = < / D a t a M a s h u p > 
</file>

<file path=customXml/itemProps1.xml><?xml version="1.0" encoding="utf-8"?>
<ds:datastoreItem xmlns:ds="http://schemas.openxmlformats.org/officeDocument/2006/customXml" ds:itemID="{9C942FF9-6A1F-9D49-8044-7A333F8339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Pvt_Congestion</vt:lpstr>
      <vt:lpstr>Pvt_Customer Type</vt:lpstr>
      <vt:lpstr>Pvt_SalesChannel</vt:lpstr>
      <vt:lpstr>Pvt_Maps</vt:lpstr>
      <vt:lpstr>Pvt_Rating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 Abhay Sinha</dc:creator>
  <cp:lastModifiedBy>Simran Abhay Sinha</cp:lastModifiedBy>
  <dcterms:created xsi:type="dcterms:W3CDTF">2025-02-02T20:29:35Z</dcterms:created>
  <dcterms:modified xsi:type="dcterms:W3CDTF">2025-02-02T23:17:39Z</dcterms:modified>
</cp:coreProperties>
</file>