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ransinha/Documents/Semester 3/SDA/Assignments/Week 2/"/>
    </mc:Choice>
  </mc:AlternateContent>
  <xr:revisionPtr revIDLastSave="0" documentId="13_ncr:1_{8E3C35A2-73C9-F24C-9ACF-7283293AA2B1}" xr6:coauthVersionLast="47" xr6:coauthVersionMax="47" xr10:uidLastSave="{00000000-0000-0000-0000-000000000000}"/>
  <bookViews>
    <workbookView xWindow="0" yWindow="740" windowWidth="29400" windowHeight="18380" activeTab="9" xr2:uid="{00000000-000D-0000-FFFF-FFFF00000000}"/>
  </bookViews>
  <sheets>
    <sheet name="AutoProduction" sheetId="7" r:id="rId1"/>
    <sheet name="YankeeRuns" sheetId="13" r:id="rId2"/>
    <sheet name="AmazonRevenues" sheetId="14" r:id="rId3"/>
    <sheet name="Three" sheetId="15" r:id="rId4"/>
    <sheet name="ThreeF" sheetId="16" r:id="rId5"/>
    <sheet name="E1" sheetId="17" r:id="rId6"/>
    <sheet name="E2" sheetId="18" r:id="rId7"/>
    <sheet name="E3" sheetId="19" r:id="rId8"/>
    <sheet name="E4" sheetId="21" r:id="rId9"/>
    <sheet name="E5" sheetId="22" r:id="rId10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ExternalData_1" localSheetId="3">Three!$A$1:$G$114</definedName>
    <definedName name="ExternalData_1" localSheetId="1">YankeeRuns!$A$1:$I$114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6" i="7" l="1"/>
  <c r="C173" i="7"/>
  <c r="C174" i="7"/>
  <c r="C175" i="7"/>
  <c r="C172" i="7"/>
  <c r="C165" i="7"/>
  <c r="C170" i="7"/>
  <c r="C166" i="7"/>
  <c r="C169" i="7"/>
  <c r="C167" i="7"/>
  <c r="C168" i="7"/>
  <c r="C171" i="7"/>
  <c r="C158" i="7"/>
  <c r="C163" i="7"/>
  <c r="C159" i="7"/>
  <c r="C161" i="7"/>
  <c r="C164" i="7"/>
  <c r="C160" i="7"/>
  <c r="C162" i="7"/>
  <c r="C157" i="7"/>
  <c r="C153" i="7"/>
  <c r="C154" i="7"/>
  <c r="C155" i="7"/>
  <c r="C156" i="7"/>
  <c r="C152" i="7"/>
  <c r="J6" i="22"/>
  <c r="J5" i="22"/>
  <c r="K1" i="22"/>
  <c r="K6" i="22" l="1"/>
  <c r="K5" i="22"/>
  <c r="K2" i="22"/>
  <c r="F4" i="22"/>
  <c r="F5" i="22"/>
  <c r="F6" i="22"/>
  <c r="F7" i="22"/>
  <c r="I2" i="21"/>
  <c r="I1" i="21"/>
  <c r="F12" i="21"/>
  <c r="F13" i="21"/>
  <c r="F14" i="21"/>
  <c r="F15" i="21"/>
  <c r="F11" i="21"/>
  <c r="F4" i="21"/>
  <c r="F5" i="21"/>
  <c r="F6" i="21"/>
  <c r="F7" i="21"/>
  <c r="F3" i="21"/>
  <c r="G10" i="19"/>
  <c r="G2" i="19"/>
  <c r="G13" i="19"/>
  <c r="G14" i="19"/>
  <c r="G15" i="19"/>
  <c r="G12" i="19"/>
  <c r="G5" i="19"/>
  <c r="G6" i="19"/>
  <c r="G7" i="19"/>
  <c r="F13" i="19"/>
  <c r="F14" i="19"/>
  <c r="F15" i="19"/>
  <c r="F12" i="19"/>
  <c r="F5" i="19"/>
  <c r="F6" i="19"/>
  <c r="F7" i="19"/>
  <c r="F4" i="19"/>
  <c r="G4" i="19" s="1"/>
  <c r="F5" i="18"/>
  <c r="I11" i="18"/>
  <c r="I14" i="18"/>
  <c r="I15" i="18"/>
  <c r="I16" i="18"/>
  <c r="I13" i="18"/>
  <c r="I7" i="18"/>
  <c r="I8" i="18"/>
  <c r="I5" i="18"/>
  <c r="H14" i="18" l="1"/>
  <c r="H15" i="18"/>
  <c r="H16" i="18"/>
  <c r="H13" i="18"/>
  <c r="H5" i="18"/>
  <c r="H6" i="18"/>
  <c r="I6" i="18" s="1"/>
  <c r="I3" i="18" s="1"/>
  <c r="H7" i="18"/>
  <c r="H8" i="18"/>
  <c r="G16" i="18"/>
  <c r="G13" i="18"/>
  <c r="F14" i="18"/>
  <c r="G14" i="18" s="1"/>
  <c r="F15" i="18"/>
  <c r="G15" i="18" s="1"/>
  <c r="F16" i="18"/>
  <c r="F13" i="18"/>
  <c r="G7" i="18"/>
  <c r="G8" i="18"/>
  <c r="G5" i="18"/>
  <c r="G6" i="18"/>
  <c r="F7" i="18"/>
  <c r="F8" i="18"/>
  <c r="G11" i="17"/>
  <c r="G4" i="17"/>
  <c r="G5" i="17"/>
  <c r="G6" i="17"/>
  <c r="G7" i="17"/>
  <c r="G8" i="17"/>
  <c r="G3" i="17"/>
  <c r="F4" i="17"/>
  <c r="F5" i="17"/>
  <c r="F6" i="17"/>
  <c r="F7" i="17"/>
  <c r="F8" i="17"/>
  <c r="F3" i="17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F11" i="16"/>
  <c r="G11" i="16"/>
  <c r="H11" i="16"/>
  <c r="E11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" i="13"/>
  <c r="F15" i="22"/>
  <c r="F14" i="22"/>
  <c r="F13" i="22"/>
  <c r="F12" i="22"/>
  <c r="G2" i="22" s="1"/>
  <c r="F11" i="22"/>
  <c r="F3" i="22"/>
  <c r="H3" i="18" l="1"/>
  <c r="H11" i="18"/>
  <c r="G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  <connection id="2" xr16:uid="{00000000-0015-0000-FFFF-FFFF01000000}" name="Connection1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<sst xmlns="http://schemas.openxmlformats.org/spreadsheetml/2006/main" count="111" uniqueCount="55">
  <si>
    <t>Month-Year</t>
  </si>
  <si>
    <t>Autos Produced (Millions of Units)</t>
  </si>
  <si>
    <t>Year</t>
  </si>
  <si>
    <t>Runs</t>
  </si>
  <si>
    <t>Mean</t>
  </si>
  <si>
    <t>millions</t>
  </si>
  <si>
    <t>Season</t>
  </si>
  <si>
    <t>Quarter#</t>
  </si>
  <si>
    <t>Revenue</t>
  </si>
  <si>
    <t>Sales (millions)</t>
  </si>
  <si>
    <t>Percentage Caucasian</t>
  </si>
  <si>
    <t>Error or Residual = Actual - Forecast</t>
  </si>
  <si>
    <t>Month</t>
  </si>
  <si>
    <t>Sales</t>
  </si>
  <si>
    <t>Forecast 1</t>
  </si>
  <si>
    <t>Forecast 2</t>
  </si>
  <si>
    <t>Forecast 3</t>
  </si>
  <si>
    <t>Forecast 4</t>
  </si>
  <si>
    <t>Error 1</t>
  </si>
  <si>
    <t>Error 2</t>
  </si>
  <si>
    <t>Error 3</t>
  </si>
  <si>
    <t>Error 4</t>
  </si>
  <si>
    <t>MAD=Mean Absolute Deviation</t>
  </si>
  <si>
    <t>Average absolute value of errors</t>
  </si>
  <si>
    <t>Forecast</t>
  </si>
  <si>
    <t>Error</t>
  </si>
  <si>
    <t>Absolute Error</t>
  </si>
  <si>
    <t>Average Error</t>
  </si>
  <si>
    <t>MAD</t>
  </si>
  <si>
    <t>MAPE=Mean Absolute Percentage Error</t>
  </si>
  <si>
    <t>Percentage Error=(Actual-forecast)/Actual</t>
  </si>
  <si>
    <t>MAPE</t>
  </si>
  <si>
    <t>Series 1</t>
  </si>
  <si>
    <t>Absolute error</t>
  </si>
  <si>
    <t>Percentage Error</t>
  </si>
  <si>
    <t>APE</t>
  </si>
  <si>
    <t>Series 2</t>
  </si>
  <si>
    <t>SSE=Sum of Squared forecast errors</t>
  </si>
  <si>
    <t>SSE</t>
  </si>
  <si>
    <t>Squared Error</t>
  </si>
  <si>
    <t>Mean bias Forecast 1</t>
  </si>
  <si>
    <t>Std dev Bias Forecast 1</t>
  </si>
  <si>
    <t>Actual/Forecast -1</t>
  </si>
  <si>
    <t>Mean bias Forecast 2</t>
  </si>
  <si>
    <t>Std dev Bias Forecast 2</t>
  </si>
  <si>
    <t>insignificant bias</t>
  </si>
  <si>
    <t>significant bias</t>
  </si>
  <si>
    <t>95% Confidence Interval for Bias</t>
  </si>
  <si>
    <t>Mean bias-2*Stdevbias/√observations</t>
  </si>
  <si>
    <t>Mean bias+2*Stdevbias/√observations</t>
  </si>
  <si>
    <t>0 not in 95% Confidence Interval:Bias is significant</t>
  </si>
  <si>
    <t>0 in 95% Confidence Interval:Bias not significant</t>
  </si>
  <si>
    <t>`</t>
  </si>
  <si>
    <t>Question 5A</t>
  </si>
  <si>
    <t>Question 5 B With 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</si>
</sst>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1" fillId="0" borderId="0" xfId="0" applyNumberFormat="1" applyFont="1" applyAlignment="1">
      <alignment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3" borderId="0" xfId="0" applyFont="1" applyFill="1"/>
    <xf numFmtId="10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41943286408078E-2"/>
          <c:y val="0.13215782937160026"/>
          <c:w val="0.90479995665529178"/>
          <c:h val="0.79637856103023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AutoProduction!$B$1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163649727498"/>
                  <c:y val="0.27315720052759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AutoProduction!$A$2:$A$151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AutoProduction!$B$2:$B$151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A-A447-B592-3F373E5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11408"/>
        <c:axId val="1151417488"/>
      </c:scatterChart>
      <c:valAx>
        <c:axId val="11282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17488"/>
        <c:crosses val="autoZero"/>
        <c:crossBetween val="midCat"/>
      </c:valAx>
      <c:valAx>
        <c:axId val="11514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  <a:r>
              <a:rPr lang="en-US" baseline="0"/>
              <a:t> and Mean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Three!$B$1</c:f>
              <c:strCache>
                <c:ptCount val="1"/>
                <c:pt idx="0">
                  <c:v>Runs</c:v>
                </c:pt>
              </c:strCache>
            </c:strRef>
          </c:tx>
          <c:marker>
            <c:symbol val="none"/>
          </c:marker>
          <c:xVal>
            <c:numRef>
              <c:f>Three!$A$2:$A$22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Three!$B$2:$B$22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3F-354E-9AAD-D7636298363A}"/>
            </c:ext>
          </c:extLst>
        </c:ser>
        <c:ser>
          <c:idx val="3"/>
          <c:order val="1"/>
          <c:tx>
            <c:strRef>
              <c:f>Three!$C$1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xVal>
            <c:numRef>
              <c:f>Three!$A$2:$A$22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Three!$C$2:$C$22</c:f>
              <c:numCache>
                <c:formatCode>General</c:formatCode>
                <c:ptCount val="21"/>
                <c:pt idx="0">
                  <c:v>851</c:v>
                </c:pt>
                <c:pt idx="1">
                  <c:v>851</c:v>
                </c:pt>
                <c:pt idx="2">
                  <c:v>851</c:v>
                </c:pt>
                <c:pt idx="3">
                  <c:v>851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851</c:v>
                </c:pt>
                <c:pt idx="8">
                  <c:v>851</c:v>
                </c:pt>
                <c:pt idx="9">
                  <c:v>851</c:v>
                </c:pt>
                <c:pt idx="10">
                  <c:v>851</c:v>
                </c:pt>
                <c:pt idx="11">
                  <c:v>851</c:v>
                </c:pt>
                <c:pt idx="12">
                  <c:v>851</c:v>
                </c:pt>
                <c:pt idx="13">
                  <c:v>851</c:v>
                </c:pt>
                <c:pt idx="14">
                  <c:v>851</c:v>
                </c:pt>
                <c:pt idx="15">
                  <c:v>851</c:v>
                </c:pt>
                <c:pt idx="16">
                  <c:v>851</c:v>
                </c:pt>
                <c:pt idx="17">
                  <c:v>851</c:v>
                </c:pt>
                <c:pt idx="18">
                  <c:v>851</c:v>
                </c:pt>
                <c:pt idx="19">
                  <c:v>851</c:v>
                </c:pt>
                <c:pt idx="20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3F-354E-9AAD-D7636298363A}"/>
            </c:ext>
          </c:extLst>
        </c:ser>
        <c:ser>
          <c:idx val="0"/>
          <c:order val="2"/>
          <c:tx>
            <c:strRef>
              <c:f>Three!$B$1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44925634295714"/>
                  <c:y val="0.20439486730825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Three!$A$2:$A$22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Three!$B$2:$B$22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F-354E-9AAD-D7636298363A}"/>
            </c:ext>
          </c:extLst>
        </c:ser>
        <c:ser>
          <c:idx val="1"/>
          <c:order val="3"/>
          <c:tx>
            <c:strRef>
              <c:f>Three!$C$1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Three!$A$2:$A$22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Three!$C$2:$C$22</c:f>
              <c:numCache>
                <c:formatCode>General</c:formatCode>
                <c:ptCount val="21"/>
                <c:pt idx="0">
                  <c:v>851</c:v>
                </c:pt>
                <c:pt idx="1">
                  <c:v>851</c:v>
                </c:pt>
                <c:pt idx="2">
                  <c:v>851</c:v>
                </c:pt>
                <c:pt idx="3">
                  <c:v>851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851</c:v>
                </c:pt>
                <c:pt idx="8">
                  <c:v>851</c:v>
                </c:pt>
                <c:pt idx="9">
                  <c:v>851</c:v>
                </c:pt>
                <c:pt idx="10">
                  <c:v>851</c:v>
                </c:pt>
                <c:pt idx="11">
                  <c:v>851</c:v>
                </c:pt>
                <c:pt idx="12">
                  <c:v>851</c:v>
                </c:pt>
                <c:pt idx="13">
                  <c:v>851</c:v>
                </c:pt>
                <c:pt idx="14">
                  <c:v>851</c:v>
                </c:pt>
                <c:pt idx="15">
                  <c:v>851</c:v>
                </c:pt>
                <c:pt idx="16">
                  <c:v>851</c:v>
                </c:pt>
                <c:pt idx="17">
                  <c:v>851</c:v>
                </c:pt>
                <c:pt idx="18">
                  <c:v>851</c:v>
                </c:pt>
                <c:pt idx="19">
                  <c:v>851</c:v>
                </c:pt>
                <c:pt idx="20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3F-354E-9AAD-D7636298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62895"/>
        <c:axId val="1512538559"/>
      </c:scatterChart>
      <c:valAx>
        <c:axId val="148506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38559"/>
        <c:crosses val="autoZero"/>
        <c:crossBetween val="midCat"/>
      </c:valAx>
      <c:valAx>
        <c:axId val="15125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6289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Caucasian</a:t>
            </a:r>
            <a:endParaRPr lang="en-US"/>
          </a:p>
        </c:rich>
      </c:tx>
      <c:layout>
        <c:manualLayout>
          <c:xMode val="edge"/>
          <c:yMode val="edge"/>
          <c:x val="0.29261789151356088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Three!$F$1</c:f>
              <c:strCache>
                <c:ptCount val="1"/>
                <c:pt idx="0">
                  <c:v>Percentage Caucasian</c:v>
                </c:pt>
              </c:strCache>
            </c:strRef>
          </c:tx>
          <c:marker>
            <c:symbol val="none"/>
          </c:marker>
          <c:xVal>
            <c:numRef>
              <c:f>Three!$E$2:$E$6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Three!$F$2:$F$6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C-6F4C-8D19-B4507240949F}"/>
            </c:ext>
          </c:extLst>
        </c:ser>
        <c:ser>
          <c:idx val="0"/>
          <c:order val="1"/>
          <c:tx>
            <c:strRef>
              <c:f>Three!$F$1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3022747156608"/>
                  <c:y val="0.1119112715077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Three!$E$2:$E$6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Three!$F$2:$F$6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7C-6F4C-8D19-B4507240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18672"/>
        <c:axId val="516975536"/>
      </c:scatterChart>
      <c:valAx>
        <c:axId val="5175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5536"/>
        <c:crosses val="autoZero"/>
        <c:crossBetween val="midCat"/>
      </c:valAx>
      <c:valAx>
        <c:axId val="516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86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and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Three!$B$1</c:f>
              <c:strCache>
                <c:ptCount val="1"/>
                <c:pt idx="0">
                  <c:v>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Three!$B$2:$B$22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2-0E41-A40C-329D8994391F}"/>
            </c:ext>
          </c:extLst>
        </c:ser>
        <c:ser>
          <c:idx val="1"/>
          <c:order val="1"/>
          <c:tx>
            <c:strRef>
              <c:f>Three!$C$1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Three!$C$2:$C$22</c:f>
              <c:numCache>
                <c:formatCode>General</c:formatCode>
                <c:ptCount val="21"/>
                <c:pt idx="0">
                  <c:v>851</c:v>
                </c:pt>
                <c:pt idx="1">
                  <c:v>851</c:v>
                </c:pt>
                <c:pt idx="2">
                  <c:v>851</c:v>
                </c:pt>
                <c:pt idx="3">
                  <c:v>851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851</c:v>
                </c:pt>
                <c:pt idx="8">
                  <c:v>851</c:v>
                </c:pt>
                <c:pt idx="9">
                  <c:v>851</c:v>
                </c:pt>
                <c:pt idx="10">
                  <c:v>851</c:v>
                </c:pt>
                <c:pt idx="11">
                  <c:v>851</c:v>
                </c:pt>
                <c:pt idx="12">
                  <c:v>851</c:v>
                </c:pt>
                <c:pt idx="13">
                  <c:v>851</c:v>
                </c:pt>
                <c:pt idx="14">
                  <c:v>851</c:v>
                </c:pt>
                <c:pt idx="15">
                  <c:v>851</c:v>
                </c:pt>
                <c:pt idx="16">
                  <c:v>851</c:v>
                </c:pt>
                <c:pt idx="17">
                  <c:v>851</c:v>
                </c:pt>
                <c:pt idx="18">
                  <c:v>851</c:v>
                </c:pt>
                <c:pt idx="19">
                  <c:v>851</c:v>
                </c:pt>
                <c:pt idx="20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2-0E41-A40C-329D8994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21295"/>
        <c:axId val="1471209951"/>
      </c:lineChart>
      <c:catAx>
        <c:axId val="159242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09951"/>
        <c:crosses val="autoZero"/>
        <c:auto val="1"/>
        <c:lblAlgn val="ctr"/>
        <c:lblOffset val="100"/>
        <c:noMultiLvlLbl val="0"/>
      </c:catAx>
      <c:valAx>
        <c:axId val="14712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05492432620786"/>
          <c:y val="3.2203015926546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Three!$F$1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Three!$F$2:$F$6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0-444C-8037-56985A44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01535"/>
        <c:axId val="1725404607"/>
      </c:lineChart>
      <c:catAx>
        <c:axId val="172580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04607"/>
        <c:crosses val="autoZero"/>
        <c:auto val="1"/>
        <c:lblAlgn val="ctr"/>
        <c:lblOffset val="100"/>
        <c:noMultiLvlLbl val="0"/>
      </c:catAx>
      <c:valAx>
        <c:axId val="172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Three!$I$1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Three!$I$2:$I$11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6-3746-AB64-47F82212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39311"/>
        <c:axId val="1778839295"/>
      </c:lineChart>
      <c:catAx>
        <c:axId val="179093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39295"/>
        <c:crosses val="autoZero"/>
        <c:auto val="1"/>
        <c:lblAlgn val="ctr"/>
        <c:lblOffset val="100"/>
        <c:noMultiLvlLbl val="0"/>
      </c:catAx>
      <c:valAx>
        <c:axId val="1778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 Produced (Millions of Units) MA_6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AutoProduction!$B$1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AutoProduction!$A$2:$A$151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AutoProduction!$B$2:$B$151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347-A9C7-09BE2993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05376"/>
        <c:axId val="1977265151"/>
      </c:scatterChart>
      <c:valAx>
        <c:axId val="13361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65151"/>
        <c:crosses val="autoZero"/>
        <c:crossBetween val="midCat"/>
      </c:valAx>
      <c:valAx>
        <c:axId val="19772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 Produced (Millions of Units) MA_12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AutoProduction!$B$1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AutoProduction!$A$2:$A$151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AutoProduction!$B$2:$B$151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D-204A-89C3-44EF41DC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33967"/>
        <c:axId val="1744056240"/>
      </c:scatterChart>
      <c:valAx>
        <c:axId val="1941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56240"/>
        <c:crosses val="autoZero"/>
        <c:crossBetween val="midCat"/>
      </c:valAx>
      <c:valAx>
        <c:axId val="174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Auto Sales_6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AutoProduction!$B$1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AutoProduction!$A$2:$A$151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cat>
          <c:val>
            <c:numRef>
              <c:f>AutoProduction!$B$2:$B$151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8-6142-8C80-29F12C79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211984"/>
        <c:axId val="182447135"/>
      </c:lineChart>
      <c:dateAx>
        <c:axId val="2146211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7135"/>
        <c:crosses val="autoZero"/>
        <c:auto val="1"/>
        <c:lblOffset val="100"/>
        <c:baseTimeUnit val="months"/>
      </c:dateAx>
      <c:valAx>
        <c:axId val="1824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Auto Sales_24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AutoProduction!$B$1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dispRSqr val="0"/>
            <c:dispEq val="0"/>
          </c:trendline>
          <c:cat>
            <c:numRef>
              <c:f>AutoProduction!$A$2:$A$151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cat>
          <c:val>
            <c:numRef>
              <c:f>AutoProduction!$B$2:$B$151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E-E54A-91C1-BC91814C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60111"/>
        <c:axId val="164926367"/>
      </c:lineChart>
      <c:dateAx>
        <c:axId val="1814601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6367"/>
        <c:crosses val="autoZero"/>
        <c:auto val="1"/>
        <c:lblOffset val="100"/>
        <c:baseTimeUnit val="months"/>
      </c:dateAx>
      <c:valAx>
        <c:axId val="1649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YankeeRuns!$B$1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YankeeRuns!$A$2:$A$22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YankeeRuns!$B$2:$B$22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F-2944-9849-C1DB586404B2}"/>
            </c:ext>
          </c:extLst>
        </c:ser>
        <c:ser>
          <c:idx val="1"/>
          <c:order val="1"/>
          <c:tx>
            <c:strRef>
              <c:f>YankeeRuns!$C$1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18591426071741E-2"/>
                  <c:y val="0.30932560513269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YankeeRuns!$A$2:$A$22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YankeeRuns!$C$2:$C$22</c:f>
              <c:numCache>
                <c:formatCode>General</c:formatCode>
                <c:ptCount val="21"/>
                <c:pt idx="0">
                  <c:v>851.47619047619048</c:v>
                </c:pt>
                <c:pt idx="1">
                  <c:v>851.47619047619048</c:v>
                </c:pt>
                <c:pt idx="2">
                  <c:v>851.47619047619048</c:v>
                </c:pt>
                <c:pt idx="3">
                  <c:v>851.47619047619048</c:v>
                </c:pt>
                <c:pt idx="4">
                  <c:v>851.47619047619048</c:v>
                </c:pt>
                <c:pt idx="5">
                  <c:v>851.47619047619048</c:v>
                </c:pt>
                <c:pt idx="6">
                  <c:v>851.47619047619048</c:v>
                </c:pt>
                <c:pt idx="7">
                  <c:v>851.47619047619048</c:v>
                </c:pt>
                <c:pt idx="8">
                  <c:v>851.47619047619048</c:v>
                </c:pt>
                <c:pt idx="9">
                  <c:v>851.47619047619048</c:v>
                </c:pt>
                <c:pt idx="10">
                  <c:v>851.47619047619048</c:v>
                </c:pt>
                <c:pt idx="11">
                  <c:v>851.47619047619048</c:v>
                </c:pt>
                <c:pt idx="12">
                  <c:v>851.47619047619048</c:v>
                </c:pt>
                <c:pt idx="13">
                  <c:v>851.47619047619048</c:v>
                </c:pt>
                <c:pt idx="14">
                  <c:v>851.47619047619048</c:v>
                </c:pt>
                <c:pt idx="15">
                  <c:v>851.47619047619048</c:v>
                </c:pt>
                <c:pt idx="16">
                  <c:v>851.47619047619048</c:v>
                </c:pt>
                <c:pt idx="17">
                  <c:v>851.47619047619048</c:v>
                </c:pt>
                <c:pt idx="18">
                  <c:v>851.47619047619048</c:v>
                </c:pt>
                <c:pt idx="19">
                  <c:v>851.47619047619048</c:v>
                </c:pt>
                <c:pt idx="20">
                  <c:v>851.47619047619048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F-2944-9849-C1DB5864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12751"/>
        <c:axId val="1999571919"/>
      </c:scatterChart>
      <c:valAx>
        <c:axId val="1941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71919"/>
        <c:crosses val="autoZero"/>
        <c:crossBetween val="midCat"/>
      </c:valAx>
      <c:valAx>
        <c:axId val="19995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AmazonRevenues!$D$2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AmazonRevenues!$C$3:$C$70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AmazonRevenues!$D$3:$D$70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C-9043-84E4-64E1B910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4031"/>
        <c:axId val="1994075311"/>
      </c:scatterChart>
      <c:valAx>
        <c:axId val="14856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75311"/>
        <c:crosses val="autoZero"/>
        <c:crossBetween val="midCat"/>
      </c:valAx>
      <c:valAx>
        <c:axId val="1994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Quatertly</a:t>
            </a:r>
            <a:r>
              <a:rPr lang="en-US" baseline="0"/>
              <a:t> </a:t>
            </a:r>
            <a:r>
              <a:rPr lang="en-US"/>
              <a:t>Revenue-Moving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AmazonRevenues!$D$2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AmazonRevenues!$C$3:$C$70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AmazonRevenues!$D$3:$D$70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A-EA4F-9BC0-27789824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4031"/>
        <c:axId val="1994075311"/>
      </c:scatterChart>
      <c:valAx>
        <c:axId val="14856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75311"/>
        <c:crosses val="autoZero"/>
        <c:crossBetween val="midCat"/>
      </c:valAx>
      <c:valAx>
        <c:axId val="1994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Three!$I$1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Three!$H$2:$H$11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Three!$I$2:$I$11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9F42-8498-56A6542E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44304"/>
        <c:axId val="517878640"/>
      </c:lineChart>
      <c:catAx>
        <c:axId val="10086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8640"/>
        <c:crosses val="autoZero"/>
        <c:auto val="1"/>
        <c:lblAlgn val="ctr"/>
        <c:lblOffset val="100"/>
        <c:noMultiLvlLbl val="1"/>
      </c:catAx>
      <c:valAx>
        <c:axId val="5178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82368</xdr:colOff>
      <xdr:row>0</xdr:row>
      <xdr:rowOff>149119</xdr:rowOff>
    </xdr:from>
    <xdr:to>
      <xdr:col>16</xdr:col>
      <xdr:colOff>423983</xdr:colOff>
      <xdr:row>19</xdr:row>
      <xdr:rowOff>44995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1212F-6703-118F-27B3-23C7B0C1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423728</xdr:colOff>
      <xdr:row>20</xdr:row>
      <xdr:rowOff>173603</xdr:rowOff>
    </xdr:from>
    <xdr:to>
      <xdr:col>16</xdr:col>
      <xdr:colOff>42190</xdr:colOff>
      <xdr:row>39</xdr:row>
      <xdr:rowOff>129152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155C8-14A8-43F4-448C-4D5C221D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664382</xdr:colOff>
      <xdr:row>1</xdr:row>
      <xdr:rowOff>170051</xdr:rowOff>
    </xdr:from>
    <xdr:to>
      <xdr:col>27</xdr:col>
      <xdr:colOff>632631</xdr:colOff>
      <xdr:row>21</xdr:row>
      <xdr:rowOff>106551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6214D-2A21-9924-637E-1F29FBAC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407069</xdr:colOff>
      <xdr:row>23</xdr:row>
      <xdr:rowOff>141134</xdr:rowOff>
    </xdr:from>
    <xdr:to>
      <xdr:col>27</xdr:col>
      <xdr:colOff>665133</xdr:colOff>
      <xdr:row>42</xdr:row>
      <xdr:rowOff>58541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C2FC9-8D0C-E220-CF34-094B8A181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465770</xdr:colOff>
      <xdr:row>42</xdr:row>
      <xdr:rowOff>24609</xdr:rowOff>
    </xdr:from>
    <xdr:to>
      <xdr:col>17</xdr:col>
      <xdr:colOff>443756</xdr:colOff>
      <xdr:row>64</xdr:row>
      <xdr:rowOff>1582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64F3E4-ACB9-7AC8-FF00-31DC5581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</xdr:row>
      <xdr:rowOff>158750</xdr:rowOff>
    </xdr:from>
    <xdr:to>
      <xdr:col>9</xdr:col>
      <xdr:colOff>146050</xdr:colOff>
      <xdr:row>12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C38B4-F7F6-F533-4852-09A32103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142240</xdr:colOff>
      <xdr:row>2</xdr:row>
      <xdr:rowOff>76200</xdr:rowOff>
    </xdr:from>
    <xdr:to>
      <xdr:col>13</xdr:col>
      <xdr:colOff>254000</xdr:colOff>
      <xdr:row>14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C5674-617F-9D81-7AA6-C6A0AB9F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23</xdr:col>
      <xdr:colOff>111760</xdr:colOff>
      <xdr:row>14</xdr:row>
      <xdr:rowOff>211489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3C0FE-1713-C846-8EE6-3A604AF67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536787</xdr:colOff>
      <xdr:row>27</xdr:row>
      <xdr:rowOff>99907</xdr:rowOff>
    </xdr:from>
    <xdr:to>
      <xdr:col>21</xdr:col>
      <xdr:colOff>406400</xdr:colOff>
      <xdr:row>41</xdr:row>
      <xdr:rowOff>116840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AE3DA-5C8A-9E2D-9A10-2E5C97C4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187813</xdr:colOff>
      <xdr:row>45</xdr:row>
      <xdr:rowOff>153578</xdr:rowOff>
    </xdr:from>
    <xdr:to>
      <xdr:col>8</xdr:col>
      <xdr:colOff>53267</xdr:colOff>
      <xdr:row>59</xdr:row>
      <xdr:rowOff>170733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CB80F-6B2A-4F95-82C1-C8F67B33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45</xdr:row>
      <xdr:rowOff>172720</xdr:rowOff>
    </xdr:from>
    <xdr:to>
      <xdr:col>13</xdr:col>
      <xdr:colOff>470747</xdr:colOff>
      <xdr:row>59</xdr:row>
      <xdr:rowOff>189654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B3F75-F2F2-E64A-B5F1-D78934E8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309217</xdr:colOff>
      <xdr:row>27</xdr:row>
      <xdr:rowOff>139976</xdr:rowOff>
    </xdr:from>
    <xdr:to>
      <xdr:col>7</xdr:col>
      <xdr:colOff>519043</xdr:colOff>
      <xdr:row>41</xdr:row>
      <xdr:rowOff>177523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55B03D-F68F-1D16-C6D6-E710B9DB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387467</xdr:colOff>
      <xdr:row>27</xdr:row>
      <xdr:rowOff>129622</xdr:rowOff>
    </xdr:from>
    <xdr:to>
      <xdr:col>14</xdr:col>
      <xdr:colOff>22164</xdr:colOff>
      <xdr:row>41</xdr:row>
      <xdr:rowOff>167170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C8521-749A-4EB0-91F4-114D2E56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368414</xdr:colOff>
      <xdr:row>45</xdr:row>
      <xdr:rowOff>155832</xdr:rowOff>
    </xdr:from>
    <xdr:to>
      <xdr:col>21</xdr:col>
      <xdr:colOff>215099</xdr:colOff>
      <xdr:row>59</xdr:row>
      <xdr:rowOff>175969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A2234-8045-EB7D-CC69-75CA1D73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2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77"/>
  <sheetViews>
    <sheetView topLeftCell="D34" zoomScaleNormal="216" workbookViewId="0">
      <selection activeCell="K163" sqref="K163"/>
    </sheetView>
  </sheetViews>
  <sheetFormatPr baseColWidth="10" defaultColWidth="8.83203125" defaultRowHeight="15" x14ac:dyDescent="0.2"/>
  <cols>
    <col min="1" max="1" width="11.5" bestFit="1" customWidth="1"/>
    <col min="2" max="2" width="32" bestFit="1" customWidth="1"/>
    <col min="3" max="3" width="22.6640625" customWidth="1"/>
  </cols>
  <sheetData>
    <row r="1" spans="1:2" x14ac:dyDescent="0.2">
      <c r="A1" s="3" t="s">
        <v>0</v>
      </c>
      <c r="B1" s="2" t="s">
        <v>1</v>
      </c>
    </row>
    <row r="2" spans="1:2" ht="16" x14ac:dyDescent="0.2">
      <c r="A2" s="1">
        <v>33239</v>
      </c>
      <c r="B2">
        <v>5.4119999999999999</v>
      </c>
    </row>
    <row r="3" spans="1:2" ht="16" x14ac:dyDescent="0.2">
      <c r="A3" s="1">
        <v>33270</v>
      </c>
      <c r="B3">
        <v>5.0709999999999997</v>
      </c>
    </row>
    <row r="4" spans="1:2" ht="16" x14ac:dyDescent="0.2">
      <c r="A4" s="1">
        <v>33298</v>
      </c>
      <c r="B4">
        <v>5.1920000000000002</v>
      </c>
    </row>
    <row r="5" spans="1:2" ht="16" x14ac:dyDescent="0.2">
      <c r="A5" s="1">
        <v>33329</v>
      </c>
      <c r="B5">
        <v>5.5570000000000004</v>
      </c>
    </row>
    <row r="6" spans="1:2" ht="16" x14ac:dyDescent="0.2">
      <c r="A6" s="1">
        <v>33359</v>
      </c>
      <c r="B6">
        <v>6.165</v>
      </c>
    </row>
    <row r="7" spans="1:2" ht="16" x14ac:dyDescent="0.2">
      <c r="A7" s="1">
        <v>33390</v>
      </c>
      <c r="B7">
        <v>5.7450000000000001</v>
      </c>
    </row>
    <row r="8" spans="1:2" ht="16" x14ac:dyDescent="0.2">
      <c r="A8" s="1">
        <v>33420</v>
      </c>
      <c r="B8">
        <v>4.2690000000000001</v>
      </c>
    </row>
    <row r="9" spans="1:2" ht="16" x14ac:dyDescent="0.2">
      <c r="A9" s="1">
        <v>33451</v>
      </c>
      <c r="B9">
        <v>5.0650000000000004</v>
      </c>
    </row>
    <row r="10" spans="1:2" ht="16" x14ac:dyDescent="0.2">
      <c r="A10" s="1">
        <v>33482</v>
      </c>
      <c r="B10">
        <v>5.78</v>
      </c>
    </row>
    <row r="11" spans="1:2" ht="16" x14ac:dyDescent="0.2">
      <c r="A11" s="1">
        <v>33512</v>
      </c>
      <c r="B11">
        <v>7.056</v>
      </c>
    </row>
    <row r="12" spans="1:2" ht="16" x14ac:dyDescent="0.2">
      <c r="A12" s="1">
        <v>33543</v>
      </c>
      <c r="B12">
        <v>5.5570000000000004</v>
      </c>
    </row>
    <row r="13" spans="1:2" ht="16" x14ac:dyDescent="0.2">
      <c r="A13" s="1">
        <v>33573</v>
      </c>
      <c r="B13">
        <v>4.41</v>
      </c>
    </row>
    <row r="14" spans="1:2" ht="16" x14ac:dyDescent="0.2">
      <c r="A14" s="1">
        <v>33604</v>
      </c>
      <c r="B14">
        <v>5.0650000000000004</v>
      </c>
    </row>
    <row r="15" spans="1:2" ht="16" x14ac:dyDescent="0.2">
      <c r="A15" s="1">
        <v>33635</v>
      </c>
      <c r="B15">
        <v>5.2469999999999999</v>
      </c>
    </row>
    <row r="16" spans="1:2" ht="16" x14ac:dyDescent="0.2">
      <c r="A16" s="1">
        <v>33664</v>
      </c>
      <c r="B16">
        <v>5.9710000000000001</v>
      </c>
    </row>
    <row r="17" spans="1:2" ht="16" x14ac:dyDescent="0.2">
      <c r="A17" s="1">
        <v>33695</v>
      </c>
      <c r="B17">
        <v>6.0789999999999997</v>
      </c>
    </row>
    <row r="18" spans="1:2" ht="16" x14ac:dyDescent="0.2">
      <c r="A18" s="1">
        <v>33725</v>
      </c>
      <c r="B18">
        <v>6.5570000000000004</v>
      </c>
    </row>
    <row r="19" spans="1:2" ht="16" x14ac:dyDescent="0.2">
      <c r="A19" s="1">
        <v>33756</v>
      </c>
      <c r="B19">
        <v>6.6820000000000004</v>
      </c>
    </row>
    <row r="20" spans="1:2" ht="16" x14ac:dyDescent="0.2">
      <c r="A20" s="1">
        <v>33786</v>
      </c>
      <c r="B20">
        <v>4.1900000000000004</v>
      </c>
    </row>
    <row r="21" spans="1:2" ht="16" x14ac:dyDescent="0.2">
      <c r="A21" s="1">
        <v>33817</v>
      </c>
      <c r="B21">
        <v>5.1790000000000003</v>
      </c>
    </row>
    <row r="22" spans="1:2" ht="16" x14ac:dyDescent="0.2">
      <c r="A22" s="1">
        <v>33848</v>
      </c>
      <c r="B22">
        <v>5.6840000000000002</v>
      </c>
    </row>
    <row r="23" spans="1:2" ht="16" x14ac:dyDescent="0.2">
      <c r="A23" s="1">
        <v>33878</v>
      </c>
      <c r="B23">
        <v>6.444</v>
      </c>
    </row>
    <row r="24" spans="1:2" ht="16" x14ac:dyDescent="0.2">
      <c r="A24" s="1">
        <v>33909</v>
      </c>
      <c r="B24">
        <v>5.4960000000000004</v>
      </c>
    </row>
    <row r="25" spans="1:2" ht="16" x14ac:dyDescent="0.2">
      <c r="A25" s="1">
        <v>33939</v>
      </c>
      <c r="B25">
        <v>5.4089999999999998</v>
      </c>
    </row>
    <row r="26" spans="1:2" ht="16" x14ac:dyDescent="0.2">
      <c r="A26" s="1">
        <v>33970</v>
      </c>
      <c r="B26">
        <v>5.4640000000000004</v>
      </c>
    </row>
    <row r="27" spans="1:2" ht="16" x14ac:dyDescent="0.2">
      <c r="A27" s="1">
        <v>34001</v>
      </c>
      <c r="B27">
        <v>5.9580000000000002</v>
      </c>
    </row>
    <row r="28" spans="1:2" ht="16" x14ac:dyDescent="0.2">
      <c r="A28" s="1">
        <v>34029</v>
      </c>
      <c r="B28">
        <v>7.077</v>
      </c>
    </row>
    <row r="29" spans="1:2" ht="16" x14ac:dyDescent="0.2">
      <c r="A29" s="1">
        <v>34060</v>
      </c>
      <c r="B29">
        <v>6.4779999999999998</v>
      </c>
    </row>
    <row r="30" spans="1:2" ht="16" x14ac:dyDescent="0.2">
      <c r="A30" s="1">
        <v>34090</v>
      </c>
      <c r="B30">
        <v>6.5670000000000002</v>
      </c>
    </row>
    <row r="31" spans="1:2" ht="16" x14ac:dyDescent="0.2">
      <c r="A31" s="1">
        <v>34121</v>
      </c>
      <c r="B31">
        <v>6.7590000000000003</v>
      </c>
    </row>
    <row r="32" spans="1:2" ht="16" x14ac:dyDescent="0.2">
      <c r="A32" s="1">
        <v>34151</v>
      </c>
      <c r="B32">
        <v>3.5790000000000002</v>
      </c>
    </row>
    <row r="33" spans="1:2" ht="16" x14ac:dyDescent="0.2">
      <c r="A33" s="1">
        <v>34182</v>
      </c>
      <c r="B33">
        <v>5.2510000000000003</v>
      </c>
    </row>
    <row r="34" spans="1:2" ht="16" x14ac:dyDescent="0.2">
      <c r="A34" s="1">
        <v>34213</v>
      </c>
      <c r="B34">
        <v>5.5270000000000001</v>
      </c>
    </row>
    <row r="35" spans="1:2" ht="16" x14ac:dyDescent="0.2">
      <c r="A35" s="1">
        <v>34243</v>
      </c>
      <c r="B35">
        <v>6.5759999999999996</v>
      </c>
    </row>
    <row r="36" spans="1:2" ht="16" x14ac:dyDescent="0.2">
      <c r="A36" s="1">
        <v>34274</v>
      </c>
      <c r="B36">
        <v>6.6159999999999997</v>
      </c>
    </row>
    <row r="37" spans="1:2" ht="16" x14ac:dyDescent="0.2">
      <c r="A37" s="1">
        <v>34304</v>
      </c>
      <c r="B37">
        <v>5.9340000000000002</v>
      </c>
    </row>
    <row r="38" spans="1:2" ht="16" x14ac:dyDescent="0.2">
      <c r="A38" s="1">
        <v>34335</v>
      </c>
      <c r="B38">
        <v>6.3570000000000002</v>
      </c>
    </row>
    <row r="39" spans="1:2" ht="16" x14ac:dyDescent="0.2">
      <c r="A39" s="1">
        <v>34366</v>
      </c>
      <c r="B39">
        <v>7.0110000000000001</v>
      </c>
    </row>
    <row r="40" spans="1:2" ht="16" x14ac:dyDescent="0.2">
      <c r="A40" s="1">
        <v>34394</v>
      </c>
      <c r="B40">
        <v>7.9029999999999996</v>
      </c>
    </row>
    <row r="41" spans="1:2" ht="16" x14ac:dyDescent="0.2">
      <c r="A41" s="1">
        <v>34425</v>
      </c>
      <c r="B41">
        <v>6.7690000000000001</v>
      </c>
    </row>
    <row r="42" spans="1:2" ht="16" x14ac:dyDescent="0.2">
      <c r="A42" s="1">
        <v>34455</v>
      </c>
      <c r="B42">
        <v>7.2990000000000004</v>
      </c>
    </row>
    <row r="43" spans="1:2" ht="16" x14ac:dyDescent="0.2">
      <c r="A43" s="1">
        <v>34486</v>
      </c>
      <c r="B43">
        <v>7.3639999999999999</v>
      </c>
    </row>
    <row r="44" spans="1:2" ht="16" x14ac:dyDescent="0.2">
      <c r="A44" s="1">
        <v>34516</v>
      </c>
      <c r="B44">
        <v>3.4140000000000001</v>
      </c>
    </row>
    <row r="45" spans="1:2" ht="16" x14ac:dyDescent="0.2">
      <c r="A45" s="1">
        <v>34547</v>
      </c>
      <c r="B45">
        <v>6.4749999999999996</v>
      </c>
    </row>
    <row r="46" spans="1:2" ht="16" x14ac:dyDescent="0.2">
      <c r="A46" s="1">
        <v>34578</v>
      </c>
      <c r="B46">
        <v>6.7069999999999999</v>
      </c>
    </row>
    <row r="47" spans="1:2" ht="16" x14ac:dyDescent="0.2">
      <c r="A47" s="1">
        <v>34608</v>
      </c>
      <c r="B47">
        <v>7.1189999999999998</v>
      </c>
    </row>
    <row r="48" spans="1:2" ht="16" x14ac:dyDescent="0.2">
      <c r="A48" s="1">
        <v>34639</v>
      </c>
      <c r="B48">
        <v>6.609</v>
      </c>
    </row>
    <row r="49" spans="1:2" ht="16" x14ac:dyDescent="0.2">
      <c r="A49" s="1">
        <v>34669</v>
      </c>
      <c r="B49">
        <v>6.1879999999999997</v>
      </c>
    </row>
    <row r="50" spans="1:2" ht="16" x14ac:dyDescent="0.2">
      <c r="A50" s="1">
        <v>34700</v>
      </c>
      <c r="B50">
        <v>6.5709999999999997</v>
      </c>
    </row>
    <row r="51" spans="1:2" ht="16" x14ac:dyDescent="0.2">
      <c r="A51" s="1">
        <v>34731</v>
      </c>
      <c r="B51">
        <v>6.9950000000000001</v>
      </c>
    </row>
    <row r="52" spans="1:2" ht="16" x14ac:dyDescent="0.2">
      <c r="A52" s="1">
        <v>34759</v>
      </c>
      <c r="B52">
        <v>8.1329999999999991</v>
      </c>
    </row>
    <row r="53" spans="1:2" ht="16" x14ac:dyDescent="0.2">
      <c r="A53" s="1">
        <v>34790</v>
      </c>
      <c r="B53">
        <v>6.2389999999999999</v>
      </c>
    </row>
    <row r="54" spans="1:2" ht="16" x14ac:dyDescent="0.2">
      <c r="A54" s="1">
        <v>34820</v>
      </c>
      <c r="B54">
        <v>6.9720000000000004</v>
      </c>
    </row>
    <row r="55" spans="1:2" ht="16" x14ac:dyDescent="0.2">
      <c r="A55" s="1">
        <v>34851</v>
      </c>
      <c r="B55">
        <v>6.89</v>
      </c>
    </row>
    <row r="56" spans="1:2" ht="16" x14ac:dyDescent="0.2">
      <c r="A56" s="1">
        <v>34881</v>
      </c>
      <c r="B56">
        <v>3.4630000000000001</v>
      </c>
    </row>
    <row r="57" spans="1:2" ht="16" x14ac:dyDescent="0.2">
      <c r="A57" s="1">
        <v>34912</v>
      </c>
      <c r="B57">
        <v>6.0590000000000002</v>
      </c>
    </row>
    <row r="58" spans="1:2" ht="16" x14ac:dyDescent="0.2">
      <c r="A58" s="1">
        <v>34943</v>
      </c>
      <c r="B58">
        <v>6.2850000000000001</v>
      </c>
    </row>
    <row r="59" spans="1:2" ht="16" x14ac:dyDescent="0.2">
      <c r="A59" s="1">
        <v>34973</v>
      </c>
      <c r="B59">
        <v>6.9859999999999998</v>
      </c>
    </row>
    <row r="60" spans="1:2" ht="16" x14ac:dyDescent="0.2">
      <c r="A60" s="1">
        <v>35004</v>
      </c>
      <c r="B60">
        <v>6.2409999999999997</v>
      </c>
    </row>
    <row r="61" spans="1:2" ht="16" x14ac:dyDescent="0.2">
      <c r="A61" s="1">
        <v>35034</v>
      </c>
      <c r="B61">
        <v>5.2460000000000004</v>
      </c>
    </row>
    <row r="62" spans="1:2" ht="16" x14ac:dyDescent="0.2">
      <c r="A62" s="1">
        <v>35065</v>
      </c>
      <c r="B62">
        <v>5.7140000000000004</v>
      </c>
    </row>
    <row r="63" spans="1:2" ht="16" x14ac:dyDescent="0.2">
      <c r="A63" s="1">
        <v>35096</v>
      </c>
      <c r="B63">
        <v>6.5250000000000004</v>
      </c>
    </row>
    <row r="64" spans="1:2" ht="16" x14ac:dyDescent="0.2">
      <c r="A64" s="1">
        <v>35125</v>
      </c>
      <c r="B64">
        <v>5.0890000000000004</v>
      </c>
    </row>
    <row r="65" spans="1:2" ht="16" x14ac:dyDescent="0.2">
      <c r="A65" s="1">
        <v>35156</v>
      </c>
      <c r="B65">
        <v>6.8259999999999996</v>
      </c>
    </row>
    <row r="66" spans="1:2" ht="16" x14ac:dyDescent="0.2">
      <c r="A66" s="1">
        <v>35186</v>
      </c>
      <c r="B66">
        <v>7.3769999999999998</v>
      </c>
    </row>
    <row r="67" spans="1:2" ht="16" x14ac:dyDescent="0.2">
      <c r="A67" s="1">
        <v>35217</v>
      </c>
      <c r="B67">
        <v>6.9459999999999997</v>
      </c>
    </row>
    <row r="68" spans="1:2" ht="16" x14ac:dyDescent="0.2">
      <c r="A68" s="1">
        <v>35247</v>
      </c>
      <c r="B68">
        <v>4.4690000000000003</v>
      </c>
    </row>
    <row r="69" spans="1:2" ht="16" x14ac:dyDescent="0.2">
      <c r="A69" s="1">
        <v>35278</v>
      </c>
      <c r="B69">
        <v>6.5780000000000003</v>
      </c>
    </row>
    <row r="70" spans="1:2" ht="16" x14ac:dyDescent="0.2">
      <c r="A70" s="1">
        <v>35309</v>
      </c>
      <c r="B70">
        <v>6.28</v>
      </c>
    </row>
    <row r="71" spans="1:2" ht="16" x14ac:dyDescent="0.2">
      <c r="A71" s="1">
        <v>35339</v>
      </c>
      <c r="B71">
        <v>6.6349999999999998</v>
      </c>
    </row>
    <row r="72" spans="1:2" ht="16" x14ac:dyDescent="0.2">
      <c r="A72" s="1">
        <v>35370</v>
      </c>
      <c r="B72">
        <v>5.9180000000000001</v>
      </c>
    </row>
    <row r="73" spans="1:2" ht="16" x14ac:dyDescent="0.2">
      <c r="A73" s="1">
        <v>35400</v>
      </c>
      <c r="B73">
        <v>4.6379999999999999</v>
      </c>
    </row>
    <row r="74" spans="1:2" ht="16" x14ac:dyDescent="0.2">
      <c r="A74" s="1">
        <v>35431</v>
      </c>
      <c r="B74">
        <v>5.8570000000000002</v>
      </c>
    </row>
    <row r="75" spans="1:2" ht="16" x14ac:dyDescent="0.2">
      <c r="A75" s="1">
        <v>35462</v>
      </c>
      <c r="B75">
        <v>6.1970000000000001</v>
      </c>
    </row>
    <row r="76" spans="1:2" ht="16" x14ac:dyDescent="0.2">
      <c r="A76" s="1">
        <v>35490</v>
      </c>
      <c r="B76">
        <v>6.0620000000000003</v>
      </c>
    </row>
    <row r="77" spans="1:2" ht="16" x14ac:dyDescent="0.2">
      <c r="A77" s="1">
        <v>35521</v>
      </c>
      <c r="B77">
        <v>6.702</v>
      </c>
    </row>
    <row r="78" spans="1:2" ht="16" x14ac:dyDescent="0.2">
      <c r="A78" s="1">
        <v>35551</v>
      </c>
      <c r="B78">
        <v>6.4569999999999999</v>
      </c>
    </row>
    <row r="79" spans="1:2" ht="16" x14ac:dyDescent="0.2">
      <c r="A79" s="1">
        <v>35582</v>
      </c>
      <c r="B79">
        <v>5.9960000000000004</v>
      </c>
    </row>
    <row r="80" spans="1:2" ht="16" x14ac:dyDescent="0.2">
      <c r="A80" s="1">
        <v>35612</v>
      </c>
      <c r="B80">
        <v>4.133</v>
      </c>
    </row>
    <row r="81" spans="1:2" ht="16" x14ac:dyDescent="0.2">
      <c r="A81" s="1">
        <v>35643</v>
      </c>
      <c r="B81">
        <v>5.9480000000000004</v>
      </c>
    </row>
    <row r="82" spans="1:2" ht="16" x14ac:dyDescent="0.2">
      <c r="A82" s="1">
        <v>35674</v>
      </c>
      <c r="B82">
        <v>6.0250000000000004</v>
      </c>
    </row>
    <row r="83" spans="1:2" ht="16" x14ac:dyDescent="0.2">
      <c r="A83" s="1">
        <v>35704</v>
      </c>
      <c r="B83">
        <v>6.952</v>
      </c>
    </row>
    <row r="84" spans="1:2" ht="16" x14ac:dyDescent="0.2">
      <c r="A84" s="1">
        <v>35735</v>
      </c>
      <c r="B84">
        <v>5.6550000000000002</v>
      </c>
    </row>
    <row r="85" spans="1:2" ht="16" x14ac:dyDescent="0.2">
      <c r="A85" s="1">
        <v>35765</v>
      </c>
      <c r="B85">
        <v>5.2220000000000004</v>
      </c>
    </row>
    <row r="86" spans="1:2" ht="16" x14ac:dyDescent="0.2">
      <c r="A86" s="1">
        <v>35796</v>
      </c>
      <c r="B86">
        <v>5.2679999999999998</v>
      </c>
    </row>
    <row r="87" spans="1:2" ht="16" x14ac:dyDescent="0.2">
      <c r="A87" s="1">
        <v>35827</v>
      </c>
      <c r="B87">
        <v>5.5419999999999998</v>
      </c>
    </row>
    <row r="88" spans="1:2" ht="16" x14ac:dyDescent="0.2">
      <c r="A88" s="1">
        <v>35855</v>
      </c>
      <c r="B88">
        <v>6.1970000000000001</v>
      </c>
    </row>
    <row r="89" spans="1:2" ht="16" x14ac:dyDescent="0.2">
      <c r="A89" s="1">
        <v>35886</v>
      </c>
      <c r="B89">
        <v>5.7789999999999999</v>
      </c>
    </row>
    <row r="90" spans="1:2" ht="16" x14ac:dyDescent="0.2">
      <c r="A90" s="1">
        <v>35916</v>
      </c>
      <c r="B90">
        <v>5.8230000000000004</v>
      </c>
    </row>
    <row r="91" spans="1:2" ht="16" x14ac:dyDescent="0.2">
      <c r="A91" s="1">
        <v>35947</v>
      </c>
      <c r="B91">
        <v>4.9509999999999996</v>
      </c>
    </row>
    <row r="92" spans="1:2" ht="16" x14ac:dyDescent="0.2">
      <c r="A92" s="1">
        <v>35977</v>
      </c>
      <c r="B92">
        <v>2.8490000000000002</v>
      </c>
    </row>
    <row r="93" spans="1:2" ht="16" x14ac:dyDescent="0.2">
      <c r="A93" s="1">
        <v>36008</v>
      </c>
      <c r="B93">
        <v>6.1340000000000003</v>
      </c>
    </row>
    <row r="94" spans="1:2" ht="16" x14ac:dyDescent="0.2">
      <c r="A94" s="1">
        <v>36039</v>
      </c>
      <c r="B94">
        <v>6.6139999999999999</v>
      </c>
    </row>
    <row r="95" spans="1:2" ht="16" x14ac:dyDescent="0.2">
      <c r="A95" s="1">
        <v>36069</v>
      </c>
      <c r="B95">
        <v>6.843</v>
      </c>
    </row>
    <row r="96" spans="1:2" ht="16" x14ac:dyDescent="0.2">
      <c r="A96" s="1">
        <v>36100</v>
      </c>
      <c r="B96">
        <v>5.3840000000000003</v>
      </c>
    </row>
    <row r="97" spans="1:2" ht="16" x14ac:dyDescent="0.2">
      <c r="A97" s="1">
        <v>36130</v>
      </c>
      <c r="B97">
        <v>5.27</v>
      </c>
    </row>
    <row r="98" spans="1:2" ht="16" x14ac:dyDescent="0.2">
      <c r="A98" s="1">
        <v>36161</v>
      </c>
      <c r="B98">
        <v>5.133</v>
      </c>
    </row>
    <row r="99" spans="1:2" ht="16" x14ac:dyDescent="0.2">
      <c r="A99" s="1">
        <v>36192</v>
      </c>
      <c r="B99">
        <v>5.4989999999999997</v>
      </c>
    </row>
    <row r="100" spans="1:2" ht="16" x14ac:dyDescent="0.2">
      <c r="A100" s="1">
        <v>36220</v>
      </c>
      <c r="B100">
        <v>6.649</v>
      </c>
    </row>
    <row r="101" spans="1:2" ht="16" x14ac:dyDescent="0.2">
      <c r="A101" s="1">
        <v>36251</v>
      </c>
      <c r="B101">
        <v>5.9359999999999999</v>
      </c>
    </row>
    <row r="102" spans="1:2" ht="16" x14ac:dyDescent="0.2">
      <c r="A102" s="1">
        <v>36281</v>
      </c>
      <c r="B102">
        <v>5.7169999999999996</v>
      </c>
    </row>
    <row r="103" spans="1:2" ht="16" x14ac:dyDescent="0.2">
      <c r="A103" s="1">
        <v>36312</v>
      </c>
      <c r="B103">
        <v>6.17</v>
      </c>
    </row>
    <row r="104" spans="1:2" ht="16" x14ac:dyDescent="0.2">
      <c r="A104" s="1">
        <v>36342</v>
      </c>
      <c r="B104">
        <v>3.4409999999999998</v>
      </c>
    </row>
    <row r="105" spans="1:2" ht="16" x14ac:dyDescent="0.2">
      <c r="A105" s="1">
        <v>36373</v>
      </c>
      <c r="B105">
        <v>6.0289999999999999</v>
      </c>
    </row>
    <row r="106" spans="1:2" ht="16" x14ac:dyDescent="0.2">
      <c r="A106" s="1">
        <v>36404</v>
      </c>
      <c r="B106">
        <v>5.9960000000000004</v>
      </c>
    </row>
    <row r="107" spans="1:2" ht="16" x14ac:dyDescent="0.2">
      <c r="A107" s="1">
        <v>36434</v>
      </c>
      <c r="B107">
        <v>6.2229999999999999</v>
      </c>
    </row>
    <row r="108" spans="1:2" ht="16" x14ac:dyDescent="0.2">
      <c r="A108" s="1">
        <v>36465</v>
      </c>
      <c r="B108">
        <v>5.8369999999999997</v>
      </c>
    </row>
    <row r="109" spans="1:2" ht="16" x14ac:dyDescent="0.2">
      <c r="A109" s="1">
        <v>36495</v>
      </c>
      <c r="B109">
        <v>5.0259999999999998</v>
      </c>
    </row>
    <row r="110" spans="1:2" ht="16" x14ac:dyDescent="0.2">
      <c r="A110" s="1">
        <v>36526</v>
      </c>
      <c r="B110">
        <v>5.3959999999999999</v>
      </c>
    </row>
    <row r="111" spans="1:2" ht="16" x14ac:dyDescent="0.2">
      <c r="A111" s="1">
        <v>36557</v>
      </c>
      <c r="B111">
        <v>5.8730000000000002</v>
      </c>
    </row>
    <row r="112" spans="1:2" ht="16" x14ac:dyDescent="0.2">
      <c r="A112" s="1">
        <v>36586</v>
      </c>
      <c r="B112">
        <v>6.6559999999999997</v>
      </c>
    </row>
    <row r="113" spans="1:2" ht="16" x14ac:dyDescent="0.2">
      <c r="A113" s="1">
        <v>36617</v>
      </c>
      <c r="B113">
        <v>5.4470000000000001</v>
      </c>
    </row>
    <row r="114" spans="1:2" ht="16" x14ac:dyDescent="0.2">
      <c r="A114" s="1">
        <v>36647</v>
      </c>
      <c r="B114">
        <v>6.4</v>
      </c>
    </row>
    <row r="115" spans="1:2" ht="16" x14ac:dyDescent="0.2">
      <c r="A115" s="1">
        <v>36678</v>
      </c>
      <c r="B115">
        <v>6.3259999999999996</v>
      </c>
    </row>
    <row r="116" spans="1:2" ht="16" x14ac:dyDescent="0.2">
      <c r="A116" s="1">
        <v>36708</v>
      </c>
      <c r="B116">
        <v>3.391</v>
      </c>
    </row>
    <row r="117" spans="1:2" ht="16" x14ac:dyDescent="0.2">
      <c r="A117" s="1">
        <v>36739</v>
      </c>
      <c r="B117">
        <v>6.2350000000000003</v>
      </c>
    </row>
    <row r="118" spans="1:2" ht="16" x14ac:dyDescent="0.2">
      <c r="A118" s="1">
        <v>36770</v>
      </c>
      <c r="B118">
        <v>5.7679999999999998</v>
      </c>
    </row>
    <row r="119" spans="1:2" ht="16" x14ac:dyDescent="0.2">
      <c r="A119" s="1">
        <v>36800</v>
      </c>
      <c r="B119">
        <v>6.0449999999999999</v>
      </c>
    </row>
    <row r="120" spans="1:2" ht="16" x14ac:dyDescent="0.2">
      <c r="A120" s="1">
        <v>36831</v>
      </c>
      <c r="B120">
        <v>5.0220000000000002</v>
      </c>
    </row>
    <row r="121" spans="1:2" ht="16" x14ac:dyDescent="0.2">
      <c r="A121" s="1">
        <v>36861</v>
      </c>
      <c r="B121">
        <v>3.9470000000000001</v>
      </c>
    </row>
    <row r="122" spans="1:2" ht="16" x14ac:dyDescent="0.2">
      <c r="A122" s="1">
        <v>36892</v>
      </c>
      <c r="B122">
        <v>4.923</v>
      </c>
    </row>
    <row r="123" spans="1:2" ht="16" x14ac:dyDescent="0.2">
      <c r="A123" s="1">
        <v>36923</v>
      </c>
      <c r="B123">
        <v>4.7089999999999996</v>
      </c>
    </row>
    <row r="124" spans="1:2" ht="16" x14ac:dyDescent="0.2">
      <c r="A124" s="1">
        <v>36951</v>
      </c>
      <c r="B124">
        <v>5.7249999999999996</v>
      </c>
    </row>
    <row r="125" spans="1:2" ht="16" x14ac:dyDescent="0.2">
      <c r="A125" s="1">
        <v>36982</v>
      </c>
      <c r="B125">
        <v>5.0449999999999999</v>
      </c>
    </row>
    <row r="126" spans="1:2" ht="16" x14ac:dyDescent="0.2">
      <c r="A126" s="1">
        <v>37012</v>
      </c>
      <c r="B126">
        <v>5.9290000000000003</v>
      </c>
    </row>
    <row r="127" spans="1:2" ht="16" x14ac:dyDescent="0.2">
      <c r="A127" s="1">
        <v>37043</v>
      </c>
      <c r="B127">
        <v>5.3970000000000002</v>
      </c>
    </row>
    <row r="128" spans="1:2" ht="16" x14ac:dyDescent="0.2">
      <c r="A128" s="1">
        <v>37073</v>
      </c>
      <c r="B128">
        <v>3.0369999999999999</v>
      </c>
    </row>
    <row r="129" spans="1:2" ht="16" x14ac:dyDescent="0.2">
      <c r="A129" s="1">
        <v>37104</v>
      </c>
      <c r="B129">
        <v>5.2469999999999999</v>
      </c>
    </row>
    <row r="130" spans="1:2" ht="16" x14ac:dyDescent="0.2">
      <c r="A130" s="1">
        <v>37135</v>
      </c>
      <c r="B130">
        <v>4.5510000000000002</v>
      </c>
    </row>
    <row r="131" spans="1:2" ht="16" x14ac:dyDescent="0.2">
      <c r="A131" s="1">
        <v>37165</v>
      </c>
      <c r="B131">
        <v>5.274</v>
      </c>
    </row>
    <row r="132" spans="1:2" ht="16" x14ac:dyDescent="0.2">
      <c r="A132" s="1">
        <v>37196</v>
      </c>
      <c r="B132">
        <v>4.7969999999999997</v>
      </c>
    </row>
    <row r="133" spans="1:2" ht="16" x14ac:dyDescent="0.2">
      <c r="A133" s="1">
        <v>37226</v>
      </c>
      <c r="B133">
        <v>3.9060000000000001</v>
      </c>
    </row>
    <row r="134" spans="1:2" ht="16" x14ac:dyDescent="0.2">
      <c r="A134" s="1">
        <v>37257</v>
      </c>
      <c r="B134">
        <v>5.008</v>
      </c>
    </row>
    <row r="135" spans="1:2" ht="16" x14ac:dyDescent="0.2">
      <c r="A135" s="1">
        <v>37288</v>
      </c>
      <c r="B135">
        <v>5.2859999999999996</v>
      </c>
    </row>
    <row r="136" spans="1:2" ht="16" x14ac:dyDescent="0.2">
      <c r="A136" s="1">
        <v>37316</v>
      </c>
      <c r="B136">
        <v>5.33</v>
      </c>
    </row>
    <row r="137" spans="1:2" ht="16" x14ac:dyDescent="0.2">
      <c r="A137" s="1">
        <v>37347</v>
      </c>
      <c r="B137">
        <v>5.7830000000000004</v>
      </c>
    </row>
    <row r="138" spans="1:2" ht="16" x14ac:dyDescent="0.2">
      <c r="A138" s="1">
        <v>37377</v>
      </c>
      <c r="B138">
        <v>5.9050000000000002</v>
      </c>
    </row>
    <row r="139" spans="1:2" ht="16" x14ac:dyDescent="0.2">
      <c r="A139" s="1">
        <v>37408</v>
      </c>
      <c r="B139">
        <v>5.3739999999999997</v>
      </c>
    </row>
    <row r="140" spans="1:2" ht="16" x14ac:dyDescent="0.2">
      <c r="A140" s="1">
        <v>37438</v>
      </c>
      <c r="B140">
        <v>3.758</v>
      </c>
    </row>
    <row r="141" spans="1:2" ht="16" x14ac:dyDescent="0.2">
      <c r="A141" s="1">
        <v>37469</v>
      </c>
      <c r="B141">
        <v>5.1829999999999998</v>
      </c>
    </row>
    <row r="142" spans="1:2" ht="16" x14ac:dyDescent="0.2">
      <c r="A142" s="1">
        <v>37500</v>
      </c>
      <c r="B142">
        <v>4.9269999999999996</v>
      </c>
    </row>
    <row r="143" spans="1:2" ht="16" x14ac:dyDescent="0.2">
      <c r="A143" s="1">
        <v>37530</v>
      </c>
      <c r="B143">
        <v>5.5679999999999996</v>
      </c>
    </row>
    <row r="144" spans="1:2" ht="16" x14ac:dyDescent="0.2">
      <c r="A144" s="1">
        <v>37561</v>
      </c>
      <c r="B144">
        <v>4.5510000000000002</v>
      </c>
    </row>
    <row r="145" spans="1:3" ht="16" x14ac:dyDescent="0.2">
      <c r="A145" s="1">
        <v>37591</v>
      </c>
      <c r="B145">
        <v>3.5510000000000002</v>
      </c>
    </row>
    <row r="146" spans="1:3" ht="16" x14ac:dyDescent="0.2">
      <c r="A146" s="1">
        <v>37622</v>
      </c>
      <c r="B146">
        <v>5.1139999999999999</v>
      </c>
    </row>
    <row r="147" spans="1:3" ht="16" x14ac:dyDescent="0.2">
      <c r="A147" s="1">
        <v>37653</v>
      </c>
      <c r="B147">
        <v>4.4480000000000004</v>
      </c>
    </row>
    <row r="148" spans="1:3" ht="16" x14ac:dyDescent="0.2">
      <c r="A148" s="1">
        <v>37681</v>
      </c>
      <c r="B148">
        <v>4.7279999999999998</v>
      </c>
    </row>
    <row r="149" spans="1:3" ht="16" x14ac:dyDescent="0.2">
      <c r="A149" s="1">
        <v>37712</v>
      </c>
      <c r="B149">
        <v>4.577</v>
      </c>
    </row>
    <row r="150" spans="1:3" ht="16" x14ac:dyDescent="0.2">
      <c r="A150" s="1">
        <v>37742</v>
      </c>
      <c r="B150">
        <v>4.8689999999999998</v>
      </c>
    </row>
    <row r="151" spans="1:3" ht="16" x14ac:dyDescent="0.2">
      <c r="A151" s="1">
        <v>37773</v>
      </c>
      <c r="B151">
        <v>4.694</v>
      </c>
      <c r="C151" s="11" t="s">
        <v>24</v>
      </c>
    </row>
    <row r="152" spans="1:3" ht="16" x14ac:dyDescent="0.2">
      <c r="A152" s="1">
        <v>37803</v>
      </c>
      <c r="C152">
        <f>_xlfn.FORECAST.ETS(A151, B2:B151, A2:A151)</f>
        <v>4.6506627883711884</v>
      </c>
    </row>
    <row r="153" spans="1:3" ht="16" x14ac:dyDescent="0.2">
      <c r="A153" s="1">
        <v>37834</v>
      </c>
      <c r="C153">
        <f t="shared" ref="C153:C176" si="0">_xlfn.FORECAST.ETS(A152, B3:B152, A3:A152)</f>
        <v>3.5483235002992783</v>
      </c>
    </row>
    <row r="154" spans="1:3" ht="16" x14ac:dyDescent="0.2">
      <c r="A154" s="1">
        <v>37865</v>
      </c>
      <c r="C154">
        <f t="shared" si="0"/>
        <v>4.0638915775769657</v>
      </c>
    </row>
    <row r="155" spans="1:3" ht="16" x14ac:dyDescent="0.2">
      <c r="A155" s="1">
        <v>37895</v>
      </c>
      <c r="C155">
        <f t="shared" si="0"/>
        <v>4.7237215399203469</v>
      </c>
    </row>
    <row r="156" spans="1:3" ht="16" x14ac:dyDescent="0.2">
      <c r="A156" s="1">
        <v>37926</v>
      </c>
      <c r="C156">
        <f t="shared" si="0"/>
        <v>5.5499841421267986</v>
      </c>
    </row>
    <row r="157" spans="1:3" ht="16" x14ac:dyDescent="0.2">
      <c r="A157" s="1">
        <v>37956</v>
      </c>
      <c r="C157">
        <f t="shared" si="0"/>
        <v>4.8355607887185634</v>
      </c>
    </row>
    <row r="158" spans="1:3" ht="16" x14ac:dyDescent="0.2">
      <c r="A158" s="1">
        <v>37987</v>
      </c>
      <c r="C158">
        <f t="shared" si="0"/>
        <v>3.2739397951715929</v>
      </c>
    </row>
    <row r="159" spans="1:3" ht="16" x14ac:dyDescent="0.2">
      <c r="A159" s="1">
        <v>38018</v>
      </c>
      <c r="C159">
        <f t="shared" si="0"/>
        <v>4.2232999247345235</v>
      </c>
    </row>
    <row r="160" spans="1:3" ht="16" x14ac:dyDescent="0.2">
      <c r="A160" s="1">
        <v>38047</v>
      </c>
      <c r="C160">
        <f t="shared" si="0"/>
        <v>4.3009184729461509</v>
      </c>
    </row>
    <row r="161" spans="1:3" ht="16" x14ac:dyDescent="0.2">
      <c r="A161" s="1">
        <v>38078</v>
      </c>
      <c r="C161">
        <f t="shared" si="0"/>
        <v>4.9820860283499666</v>
      </c>
    </row>
    <row r="162" spans="1:3" ht="16" x14ac:dyDescent="0.2">
      <c r="A162" s="1">
        <v>38108</v>
      </c>
      <c r="C162">
        <f t="shared" si="0"/>
        <v>4.9650781913568487</v>
      </c>
    </row>
    <row r="163" spans="1:3" ht="16" x14ac:dyDescent="0.2">
      <c r="A163" s="1">
        <v>38139</v>
      </c>
      <c r="C163">
        <f t="shared" si="0"/>
        <v>4.8698539663068114</v>
      </c>
    </row>
    <row r="164" spans="1:3" ht="16" x14ac:dyDescent="0.2">
      <c r="A164" s="1">
        <v>38169</v>
      </c>
      <c r="C164">
        <f t="shared" si="0"/>
        <v>4.2397264976692401</v>
      </c>
    </row>
    <row r="165" spans="1:3" ht="16" x14ac:dyDescent="0.2">
      <c r="A165" s="1">
        <v>38200</v>
      </c>
      <c r="C165">
        <f t="shared" si="0"/>
        <v>2.3299486415691719</v>
      </c>
    </row>
    <row r="166" spans="1:3" ht="16" x14ac:dyDescent="0.2">
      <c r="A166" s="1">
        <v>38231</v>
      </c>
      <c r="C166">
        <f t="shared" si="0"/>
        <v>4.5433319301011714</v>
      </c>
    </row>
    <row r="167" spans="1:3" ht="16" x14ac:dyDescent="0.2">
      <c r="A167" s="1">
        <v>38261</v>
      </c>
      <c r="C167">
        <f t="shared" si="0"/>
        <v>4.686776558386188</v>
      </c>
    </row>
    <row r="168" spans="1:3" ht="16" x14ac:dyDescent="0.2">
      <c r="A168" s="1">
        <v>38292</v>
      </c>
      <c r="C168">
        <f t="shared" si="0"/>
        <v>5.0979533563072845</v>
      </c>
    </row>
    <row r="169" spans="1:3" ht="16" x14ac:dyDescent="0.2">
      <c r="A169" s="1">
        <v>38322</v>
      </c>
      <c r="C169">
        <f t="shared" si="0"/>
        <v>3.9837458201570435</v>
      </c>
    </row>
    <row r="170" spans="1:3" ht="16" x14ac:dyDescent="0.2">
      <c r="A170" s="1">
        <v>38353</v>
      </c>
      <c r="C170">
        <f t="shared" si="0"/>
        <v>3.0163687161229085</v>
      </c>
    </row>
    <row r="171" spans="1:3" ht="16" x14ac:dyDescent="0.2">
      <c r="A171" s="1">
        <v>38384</v>
      </c>
      <c r="C171">
        <f t="shared" si="0"/>
        <v>3.3851149625366204</v>
      </c>
    </row>
    <row r="172" spans="1:3" ht="16" x14ac:dyDescent="0.2">
      <c r="A172" s="1">
        <v>38412</v>
      </c>
      <c r="C172">
        <f t="shared" si="0"/>
        <v>4.1741361562867692</v>
      </c>
    </row>
    <row r="173" spans="1:3" ht="16" x14ac:dyDescent="0.2">
      <c r="A173" s="1">
        <v>38443</v>
      </c>
      <c r="C173">
        <f t="shared" si="0"/>
        <v>4.8976034041745669</v>
      </c>
    </row>
    <row r="174" spans="1:3" ht="16" x14ac:dyDescent="0.2">
      <c r="A174" s="1">
        <v>38473</v>
      </c>
      <c r="C174">
        <f t="shared" si="0"/>
        <v>4.5227279914721876</v>
      </c>
    </row>
    <row r="175" spans="1:3" ht="16" x14ac:dyDescent="0.2">
      <c r="A175" s="1">
        <v>38504</v>
      </c>
      <c r="C175">
        <f t="shared" si="0"/>
        <v>4.6690429936971691</v>
      </c>
    </row>
    <row r="176" spans="1:3" ht="16" x14ac:dyDescent="0.2">
      <c r="A176" s="1">
        <v>38534</v>
      </c>
      <c r="C176">
        <f t="shared" si="0"/>
        <v>4.142439595083645</v>
      </c>
    </row>
    <row r="177" spans="1:1" ht="16" x14ac:dyDescent="0.2">
      <c r="A17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C1:K15"/>
  <sheetViews>
    <sheetView tabSelected="1" workbookViewId="0">
      <selection activeCell="K1" sqref="K1"/>
    </sheetView>
  </sheetViews>
  <sheetFormatPr baseColWidth="10" defaultColWidth="8.83203125" defaultRowHeight="21" x14ac:dyDescent="0.25"/>
  <cols>
    <col min="1" max="2" width="8.83203125" style="4"/>
    <col min="3" max="3" width="12.33203125" style="4" customWidth="1"/>
    <col min="4" max="4" width="7.33203125" style="4" bestFit="1" customWidth="1"/>
    <col min="5" max="5" width="13.6640625" style="4" bestFit="1" customWidth="1"/>
    <col min="6" max="6" width="23.83203125" style="4" customWidth="1"/>
    <col min="7" max="7" width="12" style="4" customWidth="1"/>
    <col min="8" max="8" width="31.33203125" style="4" customWidth="1"/>
    <col min="9" max="9" width="22.5" style="4" customWidth="1"/>
    <col min="10" max="10" width="33.1640625" style="4" bestFit="1" customWidth="1"/>
    <col min="11" max="11" width="29.1640625" style="4" customWidth="1"/>
    <col min="12" max="16384" width="8.83203125" style="4"/>
  </cols>
  <sheetData>
    <row r="1" spans="3:11" x14ac:dyDescent="0.25">
      <c r="G1" s="7">
        <f>AVERAGE(F3:F7)</f>
        <v>0.11000000000000003</v>
      </c>
      <c r="H1" s="4" t="s">
        <v>40</v>
      </c>
      <c r="I1" s="7"/>
      <c r="J1" s="4" t="s">
        <v>41</v>
      </c>
      <c r="K1" s="7">
        <f>STDEV(F3:F7)</f>
        <v>0.29476921292578856</v>
      </c>
    </row>
    <row r="2" spans="3:11" ht="22" x14ac:dyDescent="0.25">
      <c r="C2" s="4" t="s">
        <v>12</v>
      </c>
      <c r="D2" s="4" t="s">
        <v>13</v>
      </c>
      <c r="E2" s="4" t="s">
        <v>14</v>
      </c>
      <c r="F2" s="5" t="s">
        <v>42</v>
      </c>
      <c r="G2" s="7">
        <f>AVERAGE(F11:F15)</f>
        <v>-0.215</v>
      </c>
      <c r="H2" s="4" t="s">
        <v>43</v>
      </c>
      <c r="I2" s="7"/>
      <c r="J2" s="4" t="s">
        <v>44</v>
      </c>
      <c r="K2" s="7">
        <f>STDEV(F11:F15)</f>
        <v>8.0450122574314498E-2</v>
      </c>
    </row>
    <row r="3" spans="3:11" x14ac:dyDescent="0.25">
      <c r="C3" s="4">
        <v>1</v>
      </c>
      <c r="D3" s="4">
        <v>10</v>
      </c>
      <c r="E3" s="4">
        <v>8</v>
      </c>
      <c r="F3" s="4">
        <f>(D3/E3)-1</f>
        <v>0.25</v>
      </c>
      <c r="J3" s="4" t="s">
        <v>45</v>
      </c>
      <c r="K3" s="4" t="s">
        <v>46</v>
      </c>
    </row>
    <row r="4" spans="3:11" x14ac:dyDescent="0.25">
      <c r="C4" s="4">
        <v>2</v>
      </c>
      <c r="D4" s="4">
        <v>20</v>
      </c>
      <c r="E4" s="4">
        <v>25</v>
      </c>
      <c r="F4" s="4">
        <f t="shared" ref="F4:F7" si="0">(D4/E4)-1</f>
        <v>-0.19999999999999996</v>
      </c>
      <c r="H4" s="4" t="s">
        <v>47</v>
      </c>
      <c r="J4" s="4" t="s">
        <v>14</v>
      </c>
      <c r="K4" s="4" t="s">
        <v>15</v>
      </c>
    </row>
    <row r="5" spans="3:11" x14ac:dyDescent="0.25">
      <c r="C5" s="4">
        <v>3</v>
      </c>
      <c r="D5" s="4">
        <v>15</v>
      </c>
      <c r="E5" s="4">
        <v>10</v>
      </c>
      <c r="F5" s="4">
        <f t="shared" si="0"/>
        <v>0.5</v>
      </c>
      <c r="H5" s="4" t="s">
        <v>48</v>
      </c>
      <c r="J5" s="7">
        <f>I1 - (2 * K1 / SQRT(5))</f>
        <v>-0.26364959911046915</v>
      </c>
      <c r="K5" s="7">
        <f>I2 - (2 * K2 / SQRT(5))</f>
        <v>-7.1956777149743037E-2</v>
      </c>
    </row>
    <row r="6" spans="3:11" x14ac:dyDescent="0.25">
      <c r="C6" s="4">
        <v>4</v>
      </c>
      <c r="D6" s="4">
        <v>25</v>
      </c>
      <c r="E6" s="4">
        <v>30</v>
      </c>
      <c r="F6" s="4">
        <f t="shared" si="0"/>
        <v>-0.16666666666666663</v>
      </c>
      <c r="H6" s="4" t="s">
        <v>49</v>
      </c>
      <c r="J6" s="7">
        <f>I1 + (2 * K1 / SQRT(5))</f>
        <v>0.26364959911046915</v>
      </c>
      <c r="K6" s="7">
        <f>I2 + (2 * K2 / SQRT(5))</f>
        <v>7.1956777149743037E-2</v>
      </c>
    </row>
    <row r="7" spans="3:11" ht="108" customHeight="1" x14ac:dyDescent="0.25">
      <c r="C7" s="4">
        <v>5</v>
      </c>
      <c r="D7" s="4">
        <v>35</v>
      </c>
      <c r="E7" s="4">
        <v>30</v>
      </c>
      <c r="F7" s="4">
        <f t="shared" si="0"/>
        <v>0.16666666666666674</v>
      </c>
      <c r="H7" s="5" t="s">
        <v>50</v>
      </c>
      <c r="I7" s="5" t="s">
        <v>51</v>
      </c>
    </row>
    <row r="8" spans="3:11" ht="47" customHeight="1" x14ac:dyDescent="0.25">
      <c r="G8" s="8"/>
      <c r="H8" s="5" t="s">
        <v>51</v>
      </c>
    </row>
    <row r="10" spans="3:11" ht="22" x14ac:dyDescent="0.25">
      <c r="C10" s="4" t="s">
        <v>12</v>
      </c>
      <c r="D10" s="4" t="s">
        <v>13</v>
      </c>
      <c r="E10" s="4" t="s">
        <v>15</v>
      </c>
      <c r="F10" s="5" t="s">
        <v>42</v>
      </c>
    </row>
    <row r="11" spans="3:11" x14ac:dyDescent="0.25">
      <c r="C11" s="4">
        <v>1</v>
      </c>
      <c r="D11" s="4">
        <v>10</v>
      </c>
      <c r="E11" s="4">
        <v>15</v>
      </c>
      <c r="F11" s="4">
        <f>(D11/E11)-1</f>
        <v>-0.33333333333333337</v>
      </c>
      <c r="I11" s="7"/>
      <c r="J11" s="7"/>
    </row>
    <row r="12" spans="3:11" x14ac:dyDescent="0.25">
      <c r="C12" s="4">
        <v>2</v>
      </c>
      <c r="D12" s="4">
        <v>20</v>
      </c>
      <c r="E12" s="4">
        <v>25</v>
      </c>
      <c r="F12" s="4">
        <f t="shared" ref="F12:F15" si="1">(D12/E12)-1</f>
        <v>-0.19999999999999996</v>
      </c>
      <c r="I12" s="7"/>
      <c r="J12" s="7"/>
    </row>
    <row r="13" spans="3:11" x14ac:dyDescent="0.25">
      <c r="C13" s="4">
        <v>3</v>
      </c>
      <c r="D13" s="4">
        <v>15</v>
      </c>
      <c r="E13" s="4">
        <v>20</v>
      </c>
      <c r="F13" s="4">
        <f t="shared" si="1"/>
        <v>-0.25</v>
      </c>
    </row>
    <row r="14" spans="3:11" x14ac:dyDescent="0.25">
      <c r="C14" s="4">
        <v>4</v>
      </c>
      <c r="D14" s="4">
        <v>25</v>
      </c>
      <c r="E14" s="4">
        <v>30</v>
      </c>
      <c r="F14" s="4">
        <f t="shared" si="1"/>
        <v>-0.16666666666666663</v>
      </c>
    </row>
    <row r="15" spans="3:11" x14ac:dyDescent="0.25">
      <c r="C15" s="4">
        <v>5</v>
      </c>
      <c r="D15" s="4">
        <v>35</v>
      </c>
      <c r="E15" s="4">
        <v>40</v>
      </c>
      <c r="F15" s="4">
        <f t="shared" si="1"/>
        <v>-0.125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22"/>
  <sheetViews>
    <sheetView zoomScale="113" workbookViewId="0">
      <selection activeCell="H25" sqref="H25"/>
    </sheetView>
  </sheetViews>
  <sheetFormatPr baseColWidth="10" defaultColWidth="8.83203125" defaultRowHeight="21" x14ac:dyDescent="0.25"/>
  <cols>
    <col min="1" max="1" width="9.33203125" style="4" customWidth="1"/>
    <col min="2" max="2" width="10.1640625" style="4" customWidth="1"/>
    <col min="3" max="3" width="9" style="4" customWidth="1"/>
    <col min="4" max="4" width="6.6640625" style="4" bestFit="1" customWidth="1"/>
    <col min="5" max="5" width="8" style="4" bestFit="1" customWidth="1"/>
    <col min="6" max="6" width="4.6640625" style="4" bestFit="1" customWidth="1"/>
    <col min="7" max="7" width="6" style="4" bestFit="1" customWidth="1"/>
    <col min="8" max="8" width="17" style="4" bestFit="1" customWidth="1"/>
    <col min="9" max="9" width="45.6640625" style="4" bestFit="1" customWidth="1"/>
    <col min="10" max="16384" width="8.83203125" style="4"/>
  </cols>
  <sheetData>
    <row r="1" spans="1:5" x14ac:dyDescent="0.25">
      <c r="A1" s="4" t="s">
        <v>2</v>
      </c>
      <c r="B1" s="4" t="s">
        <v>3</v>
      </c>
      <c r="C1" s="4" t="s">
        <v>4</v>
      </c>
    </row>
    <row r="2" spans="1:5" x14ac:dyDescent="0.25">
      <c r="A2" s="4">
        <v>2013</v>
      </c>
      <c r="B2" s="4">
        <v>650</v>
      </c>
      <c r="C2" s="4">
        <f>AVERAGE($B$2:$B$22)</f>
        <v>851.47619047619048</v>
      </c>
    </row>
    <row r="3" spans="1:5" x14ac:dyDescent="0.25">
      <c r="A3" s="4">
        <v>2012</v>
      </c>
      <c r="B3" s="4">
        <v>804</v>
      </c>
      <c r="C3" s="4">
        <f t="shared" ref="C3:C22" si="0">AVERAGE($B$2:$B$22)</f>
        <v>851.47619047619048</v>
      </c>
    </row>
    <row r="4" spans="1:5" x14ac:dyDescent="0.25">
      <c r="A4" s="4">
        <v>2011</v>
      </c>
      <c r="B4" s="4">
        <v>867</v>
      </c>
      <c r="C4" s="4">
        <f t="shared" si="0"/>
        <v>851.47619047619048</v>
      </c>
    </row>
    <row r="5" spans="1:5" x14ac:dyDescent="0.25">
      <c r="A5" s="4">
        <v>2010</v>
      </c>
      <c r="B5" s="4">
        <v>859</v>
      </c>
      <c r="C5" s="4">
        <f t="shared" si="0"/>
        <v>851.47619047619048</v>
      </c>
      <c r="E5" s="4" t="s">
        <v>52</v>
      </c>
    </row>
    <row r="6" spans="1:5" x14ac:dyDescent="0.25">
      <c r="A6" s="4">
        <v>2009</v>
      </c>
      <c r="B6" s="4">
        <v>915</v>
      </c>
      <c r="C6" s="4">
        <f t="shared" si="0"/>
        <v>851.47619047619048</v>
      </c>
    </row>
    <row r="7" spans="1:5" x14ac:dyDescent="0.25">
      <c r="A7" s="4">
        <v>2008</v>
      </c>
      <c r="B7" s="4">
        <v>789</v>
      </c>
      <c r="C7" s="4">
        <f t="shared" si="0"/>
        <v>851.47619047619048</v>
      </c>
    </row>
    <row r="8" spans="1:5" x14ac:dyDescent="0.25">
      <c r="A8" s="4">
        <v>2007</v>
      </c>
      <c r="B8" s="4">
        <v>968</v>
      </c>
      <c r="C8" s="4">
        <f t="shared" si="0"/>
        <v>851.47619047619048</v>
      </c>
    </row>
    <row r="9" spans="1:5" x14ac:dyDescent="0.25">
      <c r="A9" s="4">
        <v>2006</v>
      </c>
      <c r="B9" s="4">
        <v>930</v>
      </c>
      <c r="C9" s="4">
        <f t="shared" si="0"/>
        <v>851.47619047619048</v>
      </c>
    </row>
    <row r="10" spans="1:5" x14ac:dyDescent="0.25">
      <c r="A10" s="4">
        <v>2005</v>
      </c>
      <c r="B10" s="4">
        <v>886</v>
      </c>
      <c r="C10" s="4">
        <f t="shared" si="0"/>
        <v>851.47619047619048</v>
      </c>
    </row>
    <row r="11" spans="1:5" x14ac:dyDescent="0.25">
      <c r="A11" s="4">
        <v>2004</v>
      </c>
      <c r="B11" s="4">
        <v>897</v>
      </c>
      <c r="C11" s="4">
        <f t="shared" si="0"/>
        <v>851.47619047619048</v>
      </c>
    </row>
    <row r="12" spans="1:5" x14ac:dyDescent="0.25">
      <c r="A12" s="4">
        <v>2003</v>
      </c>
      <c r="B12" s="4">
        <v>877</v>
      </c>
      <c r="C12" s="4">
        <f t="shared" si="0"/>
        <v>851.47619047619048</v>
      </c>
    </row>
    <row r="13" spans="1:5" x14ac:dyDescent="0.25">
      <c r="A13" s="4">
        <v>2002</v>
      </c>
      <c r="B13" s="4">
        <v>897</v>
      </c>
      <c r="C13" s="4">
        <f t="shared" si="0"/>
        <v>851.47619047619048</v>
      </c>
    </row>
    <row r="14" spans="1:5" x14ac:dyDescent="0.25">
      <c r="A14" s="4">
        <v>2001</v>
      </c>
      <c r="B14" s="4">
        <v>804</v>
      </c>
      <c r="C14" s="4">
        <f t="shared" si="0"/>
        <v>851.47619047619048</v>
      </c>
    </row>
    <row r="15" spans="1:5" x14ac:dyDescent="0.25">
      <c r="A15" s="4">
        <v>2000</v>
      </c>
      <c r="B15" s="4">
        <v>871</v>
      </c>
      <c r="C15" s="4">
        <f t="shared" si="0"/>
        <v>851.47619047619048</v>
      </c>
    </row>
    <row r="16" spans="1:5" x14ac:dyDescent="0.25">
      <c r="A16" s="4">
        <v>1999</v>
      </c>
      <c r="B16" s="4">
        <v>900</v>
      </c>
      <c r="C16" s="4">
        <f t="shared" si="0"/>
        <v>851.47619047619048</v>
      </c>
    </row>
    <row r="17" spans="1:3" x14ac:dyDescent="0.25">
      <c r="A17" s="4">
        <v>1998</v>
      </c>
      <c r="B17" s="4">
        <v>965</v>
      </c>
      <c r="C17" s="4">
        <f t="shared" si="0"/>
        <v>851.47619047619048</v>
      </c>
    </row>
    <row r="18" spans="1:3" x14ac:dyDescent="0.25">
      <c r="A18" s="4">
        <v>1997</v>
      </c>
      <c r="B18" s="4">
        <v>891</v>
      </c>
      <c r="C18" s="4">
        <f t="shared" si="0"/>
        <v>851.47619047619048</v>
      </c>
    </row>
    <row r="19" spans="1:3" x14ac:dyDescent="0.25">
      <c r="A19" s="4">
        <v>1996</v>
      </c>
      <c r="B19" s="4">
        <v>871</v>
      </c>
      <c r="C19" s="4">
        <f t="shared" si="0"/>
        <v>851.47619047619048</v>
      </c>
    </row>
    <row r="20" spans="1:3" x14ac:dyDescent="0.25">
      <c r="A20" s="4">
        <v>1995</v>
      </c>
      <c r="B20" s="4">
        <v>749</v>
      </c>
      <c r="C20" s="4">
        <f t="shared" si="0"/>
        <v>851.47619047619048</v>
      </c>
    </row>
    <row r="21" spans="1:3" x14ac:dyDescent="0.25">
      <c r="A21" s="4">
        <v>1994</v>
      </c>
      <c r="B21" s="4">
        <v>670</v>
      </c>
      <c r="C21" s="4">
        <f t="shared" si="0"/>
        <v>851.47619047619048</v>
      </c>
    </row>
    <row r="22" spans="1:3" x14ac:dyDescent="0.25">
      <c r="A22" s="4">
        <v>1993</v>
      </c>
      <c r="B22" s="4">
        <v>821</v>
      </c>
      <c r="C22" s="4">
        <f t="shared" si="0"/>
        <v>851.47619047619048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0"/>
  <sheetViews>
    <sheetView zoomScale="114" zoomScaleNormal="90" workbookViewId="0">
      <selection activeCell="L21" sqref="L21"/>
    </sheetView>
  </sheetViews>
  <sheetFormatPr baseColWidth="10" defaultColWidth="8" defaultRowHeight="21" x14ac:dyDescent="0.25"/>
  <cols>
    <col min="1" max="1" width="8" style="4"/>
    <col min="2" max="2" width="11.6640625" style="4" customWidth="1"/>
    <col min="3" max="3" width="12.1640625" style="4" bestFit="1" customWidth="1"/>
    <col min="4" max="4" width="13.6640625" style="4" bestFit="1" customWidth="1"/>
    <col min="5" max="16384" width="8" style="4"/>
  </cols>
  <sheetData>
    <row r="1" spans="1:4" x14ac:dyDescent="0.25">
      <c r="D1" s="4" t="s">
        <v>5</v>
      </c>
    </row>
    <row r="2" spans="1:4" ht="22" x14ac:dyDescent="0.25">
      <c r="A2" s="5" t="s">
        <v>2</v>
      </c>
      <c r="B2" s="5" t="s">
        <v>6</v>
      </c>
      <c r="C2" s="4" t="s">
        <v>7</v>
      </c>
      <c r="D2" s="4" t="s">
        <v>8</v>
      </c>
    </row>
    <row r="3" spans="1:4" x14ac:dyDescent="0.25">
      <c r="A3" s="4">
        <v>1995</v>
      </c>
      <c r="B3" s="4">
        <v>4</v>
      </c>
      <c r="C3" s="4">
        <v>1</v>
      </c>
      <c r="D3" s="4">
        <v>0.51100000000000001</v>
      </c>
    </row>
    <row r="4" spans="1:4" x14ac:dyDescent="0.25">
      <c r="A4" s="4">
        <v>1996</v>
      </c>
      <c r="B4" s="4">
        <v>1</v>
      </c>
      <c r="C4" s="4">
        <v>2</v>
      </c>
      <c r="D4" s="4">
        <v>0.875</v>
      </c>
    </row>
    <row r="5" spans="1:4" x14ac:dyDescent="0.25">
      <c r="A5" s="4">
        <v>1996</v>
      </c>
      <c r="B5" s="4">
        <v>2</v>
      </c>
      <c r="C5" s="4">
        <v>3</v>
      </c>
      <c r="D5" s="4">
        <v>2.23</v>
      </c>
    </row>
    <row r="6" spans="1:4" x14ac:dyDescent="0.25">
      <c r="A6" s="4">
        <v>1996</v>
      </c>
      <c r="B6" s="4">
        <v>3</v>
      </c>
      <c r="C6" s="4">
        <v>4</v>
      </c>
      <c r="D6" s="4">
        <v>4.173</v>
      </c>
    </row>
    <row r="7" spans="1:4" x14ac:dyDescent="0.25">
      <c r="A7" s="4">
        <v>1996</v>
      </c>
      <c r="B7" s="4">
        <v>4</v>
      </c>
      <c r="C7" s="4">
        <v>5</v>
      </c>
      <c r="D7" s="4">
        <v>8.468</v>
      </c>
    </row>
    <row r="8" spans="1:4" x14ac:dyDescent="0.25">
      <c r="A8" s="4">
        <v>1997</v>
      </c>
      <c r="B8" s="4">
        <v>1</v>
      </c>
      <c r="C8" s="4">
        <v>6</v>
      </c>
      <c r="D8" s="4">
        <v>16.004999999999999</v>
      </c>
    </row>
    <row r="9" spans="1:4" x14ac:dyDescent="0.25">
      <c r="A9" s="4">
        <v>1997</v>
      </c>
      <c r="B9" s="4">
        <v>2</v>
      </c>
      <c r="C9" s="4">
        <v>7</v>
      </c>
      <c r="D9" s="4">
        <v>27.855</v>
      </c>
    </row>
    <row r="10" spans="1:4" x14ac:dyDescent="0.25">
      <c r="A10" s="4">
        <v>1997</v>
      </c>
      <c r="B10" s="4">
        <v>3</v>
      </c>
      <c r="C10" s="4">
        <v>8</v>
      </c>
      <c r="D10" s="4">
        <v>37.887</v>
      </c>
    </row>
    <row r="11" spans="1:4" x14ac:dyDescent="0.25">
      <c r="A11" s="4">
        <v>1997</v>
      </c>
      <c r="B11" s="4">
        <v>4</v>
      </c>
      <c r="C11" s="4">
        <v>9</v>
      </c>
      <c r="D11" s="4">
        <v>66.040000000000006</v>
      </c>
    </row>
    <row r="12" spans="1:4" x14ac:dyDescent="0.25">
      <c r="A12" s="4">
        <v>1998</v>
      </c>
      <c r="B12" s="4">
        <v>1</v>
      </c>
      <c r="C12" s="4">
        <v>10</v>
      </c>
      <c r="D12" s="4">
        <v>87.361000000000004</v>
      </c>
    </row>
    <row r="13" spans="1:4" x14ac:dyDescent="0.25">
      <c r="A13" s="4">
        <v>1998</v>
      </c>
      <c r="B13" s="4">
        <v>2</v>
      </c>
      <c r="C13" s="4">
        <v>11</v>
      </c>
      <c r="D13" s="4">
        <v>115.982</v>
      </c>
    </row>
    <row r="14" spans="1:4" x14ac:dyDescent="0.25">
      <c r="A14" s="4">
        <v>1998</v>
      </c>
      <c r="B14" s="4">
        <v>3</v>
      </c>
      <c r="C14" s="4">
        <v>12</v>
      </c>
      <c r="D14" s="4">
        <v>153.649</v>
      </c>
    </row>
    <row r="15" spans="1:4" x14ac:dyDescent="0.25">
      <c r="A15" s="4">
        <v>1998</v>
      </c>
      <c r="B15" s="4">
        <v>4</v>
      </c>
      <c r="C15" s="4">
        <v>13</v>
      </c>
      <c r="D15" s="4">
        <v>252.893</v>
      </c>
    </row>
    <row r="16" spans="1:4" x14ac:dyDescent="0.25">
      <c r="A16" s="4">
        <v>1999</v>
      </c>
      <c r="B16" s="4">
        <v>1</v>
      </c>
      <c r="C16" s="4">
        <v>14</v>
      </c>
      <c r="D16" s="4">
        <v>293.64299999999997</v>
      </c>
    </row>
    <row r="17" spans="1:4" x14ac:dyDescent="0.25">
      <c r="A17" s="4">
        <v>1999</v>
      </c>
      <c r="B17" s="4">
        <v>2</v>
      </c>
      <c r="C17" s="4">
        <v>15</v>
      </c>
      <c r="D17" s="4">
        <v>314.37599999999998</v>
      </c>
    </row>
    <row r="18" spans="1:4" x14ac:dyDescent="0.25">
      <c r="A18" s="4">
        <v>1999</v>
      </c>
      <c r="B18" s="4">
        <v>3</v>
      </c>
      <c r="C18" s="4">
        <v>16</v>
      </c>
      <c r="D18" s="4">
        <v>355.77800000000002</v>
      </c>
    </row>
    <row r="19" spans="1:4" x14ac:dyDescent="0.25">
      <c r="A19" s="4">
        <v>1999</v>
      </c>
      <c r="B19" s="4">
        <v>4</v>
      </c>
      <c r="C19" s="4">
        <v>17</v>
      </c>
      <c r="D19" s="4">
        <v>676.04200000000003</v>
      </c>
    </row>
    <row r="20" spans="1:4" x14ac:dyDescent="0.25">
      <c r="A20" s="4">
        <v>2000</v>
      </c>
      <c r="B20" s="4">
        <v>1</v>
      </c>
      <c r="C20" s="4">
        <v>18</v>
      </c>
      <c r="D20" s="4">
        <v>573.88900000000001</v>
      </c>
    </row>
    <row r="21" spans="1:4" x14ac:dyDescent="0.25">
      <c r="A21" s="4">
        <v>2000</v>
      </c>
      <c r="B21" s="4">
        <v>2</v>
      </c>
      <c r="C21" s="4">
        <v>19</v>
      </c>
      <c r="D21" s="4">
        <v>577.87599999999998</v>
      </c>
    </row>
    <row r="22" spans="1:4" x14ac:dyDescent="0.25">
      <c r="A22" s="4">
        <v>2000</v>
      </c>
      <c r="B22" s="4">
        <v>3</v>
      </c>
      <c r="C22" s="4">
        <v>20</v>
      </c>
      <c r="D22" s="4">
        <v>637.85799999999995</v>
      </c>
    </row>
    <row r="23" spans="1:4" x14ac:dyDescent="0.25">
      <c r="A23" s="4">
        <v>2000</v>
      </c>
      <c r="B23" s="4">
        <v>4</v>
      </c>
      <c r="C23" s="4">
        <v>21</v>
      </c>
      <c r="D23" s="4">
        <v>972.36</v>
      </c>
    </row>
    <row r="24" spans="1:4" x14ac:dyDescent="0.25">
      <c r="A24" s="4">
        <v>2001</v>
      </c>
      <c r="B24" s="4">
        <v>1</v>
      </c>
      <c r="C24" s="4">
        <v>22</v>
      </c>
      <c r="D24" s="4">
        <v>700.35599999999999</v>
      </c>
    </row>
    <row r="25" spans="1:4" x14ac:dyDescent="0.25">
      <c r="A25" s="4">
        <v>2001</v>
      </c>
      <c r="B25" s="4">
        <v>2</v>
      </c>
      <c r="C25" s="4">
        <v>23</v>
      </c>
      <c r="D25" s="4">
        <v>667.625</v>
      </c>
    </row>
    <row r="26" spans="1:4" x14ac:dyDescent="0.25">
      <c r="A26" s="4">
        <v>2001</v>
      </c>
      <c r="B26" s="4">
        <v>3</v>
      </c>
      <c r="C26" s="4">
        <v>24</v>
      </c>
      <c r="D26" s="4">
        <v>639.28099999999995</v>
      </c>
    </row>
    <row r="27" spans="1:4" x14ac:dyDescent="0.25">
      <c r="A27" s="4">
        <v>2001</v>
      </c>
      <c r="B27" s="4">
        <v>4</v>
      </c>
      <c r="C27" s="4">
        <v>25</v>
      </c>
      <c r="D27" s="4">
        <v>1115.171</v>
      </c>
    </row>
    <row r="28" spans="1:4" x14ac:dyDescent="0.25">
      <c r="A28" s="4">
        <v>2002</v>
      </c>
      <c r="B28" s="4">
        <v>1</v>
      </c>
      <c r="C28" s="4">
        <v>26</v>
      </c>
      <c r="D28" s="4">
        <v>847.42200000000003</v>
      </c>
    </row>
    <row r="29" spans="1:4" x14ac:dyDescent="0.25">
      <c r="A29" s="4">
        <v>2002</v>
      </c>
      <c r="B29" s="4">
        <v>2</v>
      </c>
      <c r="C29" s="4">
        <v>27</v>
      </c>
      <c r="D29" s="4">
        <v>805.60500000000002</v>
      </c>
    </row>
    <row r="30" spans="1:4" x14ac:dyDescent="0.25">
      <c r="A30" s="4">
        <v>2002</v>
      </c>
      <c r="B30" s="4">
        <v>3</v>
      </c>
      <c r="C30" s="4">
        <v>28</v>
      </c>
      <c r="D30" s="4">
        <v>851.29899999999998</v>
      </c>
    </row>
    <row r="31" spans="1:4" x14ac:dyDescent="0.25">
      <c r="A31" s="4">
        <v>2002</v>
      </c>
      <c r="B31" s="4">
        <v>4</v>
      </c>
      <c r="C31" s="4">
        <v>29</v>
      </c>
      <c r="D31" s="4">
        <v>1428.61</v>
      </c>
    </row>
    <row r="32" spans="1:4" x14ac:dyDescent="0.25">
      <c r="A32" s="4">
        <v>2003</v>
      </c>
      <c r="B32" s="4">
        <v>1</v>
      </c>
      <c r="C32" s="4">
        <v>30</v>
      </c>
      <c r="D32" s="4">
        <v>1083.559</v>
      </c>
    </row>
    <row r="33" spans="1:4" x14ac:dyDescent="0.25">
      <c r="A33" s="4">
        <v>2003</v>
      </c>
      <c r="B33" s="4">
        <v>2</v>
      </c>
      <c r="C33" s="4">
        <v>31</v>
      </c>
      <c r="D33" s="4">
        <v>1099.912</v>
      </c>
    </row>
    <row r="34" spans="1:4" x14ac:dyDescent="0.25">
      <c r="A34" s="4">
        <v>2003</v>
      </c>
      <c r="B34" s="4">
        <v>3</v>
      </c>
      <c r="C34" s="4">
        <v>32</v>
      </c>
      <c r="D34" s="4">
        <v>1134.4559999999999</v>
      </c>
    </row>
    <row r="35" spans="1:4" x14ac:dyDescent="0.25">
      <c r="A35" s="4">
        <v>2003</v>
      </c>
      <c r="B35" s="4">
        <v>4</v>
      </c>
      <c r="C35" s="4">
        <v>33</v>
      </c>
      <c r="D35" s="4">
        <v>1945.7719999999999</v>
      </c>
    </row>
    <row r="36" spans="1:4" x14ac:dyDescent="0.25">
      <c r="A36" s="4">
        <v>2004</v>
      </c>
      <c r="B36" s="4">
        <v>1</v>
      </c>
      <c r="C36" s="4">
        <v>34</v>
      </c>
      <c r="D36" s="4">
        <v>1530.3489999999999</v>
      </c>
    </row>
    <row r="37" spans="1:4" x14ac:dyDescent="0.25">
      <c r="A37" s="4">
        <v>2004</v>
      </c>
      <c r="B37" s="4">
        <v>2</v>
      </c>
      <c r="C37" s="4">
        <v>35</v>
      </c>
      <c r="D37" s="4">
        <v>1387.3409999999999</v>
      </c>
    </row>
    <row r="38" spans="1:4" x14ac:dyDescent="0.25">
      <c r="A38" s="4">
        <v>2004</v>
      </c>
      <c r="B38" s="4">
        <v>3</v>
      </c>
      <c r="C38" s="4">
        <v>36</v>
      </c>
      <c r="D38" s="4">
        <v>1462.4749999999999</v>
      </c>
    </row>
    <row r="39" spans="1:4" x14ac:dyDescent="0.25">
      <c r="A39" s="4">
        <v>2004</v>
      </c>
      <c r="B39" s="4">
        <v>4</v>
      </c>
      <c r="C39" s="4">
        <v>37</v>
      </c>
      <c r="D39" s="4">
        <v>2540.9589999999998</v>
      </c>
    </row>
    <row r="40" spans="1:4" x14ac:dyDescent="0.25">
      <c r="A40" s="4">
        <v>2005</v>
      </c>
      <c r="B40" s="4">
        <v>1</v>
      </c>
      <c r="C40" s="4">
        <v>38</v>
      </c>
      <c r="D40" s="4">
        <v>1902</v>
      </c>
    </row>
    <row r="41" spans="1:4" x14ac:dyDescent="0.25">
      <c r="A41" s="4">
        <v>2005</v>
      </c>
      <c r="B41" s="4">
        <v>2</v>
      </c>
      <c r="C41" s="4">
        <v>39</v>
      </c>
      <c r="D41" s="4">
        <v>1753</v>
      </c>
    </row>
    <row r="42" spans="1:4" x14ac:dyDescent="0.25">
      <c r="A42" s="4">
        <v>2005</v>
      </c>
      <c r="B42" s="4">
        <v>3</v>
      </c>
      <c r="C42" s="4">
        <v>40</v>
      </c>
      <c r="D42" s="4">
        <v>1858</v>
      </c>
    </row>
    <row r="43" spans="1:4" x14ac:dyDescent="0.25">
      <c r="A43" s="4">
        <v>2005</v>
      </c>
      <c r="B43" s="4">
        <v>4</v>
      </c>
      <c r="C43" s="4">
        <v>41</v>
      </c>
      <c r="D43" s="4">
        <v>2977</v>
      </c>
    </row>
    <row r="44" spans="1:4" x14ac:dyDescent="0.25">
      <c r="A44" s="4">
        <v>2006</v>
      </c>
      <c r="B44" s="4">
        <v>1</v>
      </c>
      <c r="C44" s="4">
        <v>42</v>
      </c>
      <c r="D44" s="4">
        <v>2279</v>
      </c>
    </row>
    <row r="45" spans="1:4" x14ac:dyDescent="0.25">
      <c r="A45" s="4">
        <v>2006</v>
      </c>
      <c r="B45" s="4">
        <v>2</v>
      </c>
      <c r="C45" s="4">
        <v>43</v>
      </c>
      <c r="D45" s="4">
        <v>2139</v>
      </c>
    </row>
    <row r="46" spans="1:4" x14ac:dyDescent="0.25">
      <c r="A46" s="4">
        <v>2006</v>
      </c>
      <c r="B46" s="4">
        <v>3</v>
      </c>
      <c r="C46" s="4">
        <v>44</v>
      </c>
      <c r="D46" s="4">
        <v>2307</v>
      </c>
    </row>
    <row r="47" spans="1:4" x14ac:dyDescent="0.25">
      <c r="A47" s="4">
        <v>2006</v>
      </c>
      <c r="B47" s="4">
        <v>4</v>
      </c>
      <c r="C47" s="4">
        <v>45</v>
      </c>
      <c r="D47" s="4">
        <v>3986</v>
      </c>
    </row>
    <row r="48" spans="1:4" x14ac:dyDescent="0.25">
      <c r="A48" s="4">
        <v>2007</v>
      </c>
      <c r="B48" s="4">
        <v>1</v>
      </c>
      <c r="C48" s="4">
        <v>46</v>
      </c>
      <c r="D48" s="4">
        <v>3015</v>
      </c>
    </row>
    <row r="49" spans="1:4" x14ac:dyDescent="0.25">
      <c r="A49" s="4">
        <v>2007</v>
      </c>
      <c r="B49" s="4">
        <v>2</v>
      </c>
      <c r="C49" s="4">
        <v>47</v>
      </c>
      <c r="D49" s="4">
        <v>2886</v>
      </c>
    </row>
    <row r="50" spans="1:4" x14ac:dyDescent="0.25">
      <c r="A50" s="4">
        <v>2007</v>
      </c>
      <c r="B50" s="4">
        <v>3</v>
      </c>
      <c r="C50" s="4">
        <v>48</v>
      </c>
      <c r="D50" s="4">
        <v>3262</v>
      </c>
    </row>
    <row r="51" spans="1:4" x14ac:dyDescent="0.25">
      <c r="A51" s="4">
        <v>2007</v>
      </c>
      <c r="B51" s="4">
        <v>4</v>
      </c>
      <c r="C51" s="4">
        <v>49</v>
      </c>
      <c r="D51" s="4">
        <v>5672</v>
      </c>
    </row>
    <row r="52" spans="1:4" x14ac:dyDescent="0.25">
      <c r="A52" s="4">
        <v>2008</v>
      </c>
      <c r="B52" s="4">
        <v>1</v>
      </c>
      <c r="C52" s="4">
        <v>50</v>
      </c>
      <c r="D52" s="4">
        <v>4135</v>
      </c>
    </row>
    <row r="53" spans="1:4" x14ac:dyDescent="0.25">
      <c r="A53" s="4">
        <v>2008</v>
      </c>
      <c r="B53" s="4">
        <v>2</v>
      </c>
      <c r="C53" s="4">
        <v>51</v>
      </c>
      <c r="D53" s="4">
        <v>4063</v>
      </c>
    </row>
    <row r="54" spans="1:4" x14ac:dyDescent="0.25">
      <c r="A54" s="4">
        <v>2008</v>
      </c>
      <c r="B54" s="4">
        <v>3</v>
      </c>
      <c r="C54" s="4">
        <v>52</v>
      </c>
      <c r="D54" s="4">
        <v>4265</v>
      </c>
    </row>
    <row r="55" spans="1:4" x14ac:dyDescent="0.25">
      <c r="A55" s="4">
        <v>2008</v>
      </c>
      <c r="B55" s="4">
        <v>4</v>
      </c>
      <c r="C55" s="4">
        <v>53</v>
      </c>
      <c r="D55" s="4">
        <v>6703</v>
      </c>
    </row>
    <row r="56" spans="1:4" x14ac:dyDescent="0.25">
      <c r="A56" s="4">
        <v>2009</v>
      </c>
      <c r="B56" s="4">
        <v>1</v>
      </c>
      <c r="C56" s="4">
        <v>54</v>
      </c>
      <c r="D56" s="4">
        <v>4889</v>
      </c>
    </row>
    <row r="57" spans="1:4" x14ac:dyDescent="0.25">
      <c r="A57" s="4">
        <v>2009</v>
      </c>
      <c r="B57" s="4">
        <v>2</v>
      </c>
      <c r="C57" s="4">
        <v>55</v>
      </c>
      <c r="D57" s="4">
        <v>4652</v>
      </c>
    </row>
    <row r="58" spans="1:4" x14ac:dyDescent="0.25">
      <c r="A58" s="4">
        <v>2009</v>
      </c>
      <c r="B58" s="4">
        <v>3</v>
      </c>
      <c r="C58" s="4">
        <v>56</v>
      </c>
      <c r="D58" s="4">
        <v>5448</v>
      </c>
    </row>
    <row r="59" spans="1:4" x14ac:dyDescent="0.25">
      <c r="A59" s="4">
        <v>2009</v>
      </c>
      <c r="B59" s="4">
        <v>4</v>
      </c>
      <c r="C59" s="4">
        <v>57</v>
      </c>
      <c r="D59" s="4">
        <v>9520</v>
      </c>
    </row>
    <row r="60" spans="1:4" x14ac:dyDescent="0.25">
      <c r="A60" s="4">
        <v>2010</v>
      </c>
      <c r="B60" s="4">
        <v>1</v>
      </c>
      <c r="C60" s="4">
        <v>58</v>
      </c>
      <c r="D60" s="4">
        <v>7131</v>
      </c>
    </row>
    <row r="61" spans="1:4" x14ac:dyDescent="0.25">
      <c r="A61" s="4">
        <v>2010</v>
      </c>
      <c r="B61" s="4">
        <v>2</v>
      </c>
      <c r="C61" s="4">
        <v>59</v>
      </c>
      <c r="D61" s="4">
        <v>6566</v>
      </c>
    </row>
    <row r="62" spans="1:4" x14ac:dyDescent="0.25">
      <c r="A62" s="4">
        <v>2010</v>
      </c>
      <c r="B62" s="4">
        <v>3</v>
      </c>
      <c r="C62" s="4">
        <v>60</v>
      </c>
      <c r="D62" s="4">
        <v>7560</v>
      </c>
    </row>
    <row r="63" spans="1:4" x14ac:dyDescent="0.25">
      <c r="A63" s="4">
        <v>2010</v>
      </c>
      <c r="B63" s="4">
        <v>4</v>
      </c>
      <c r="C63" s="4">
        <v>61</v>
      </c>
      <c r="D63" s="4">
        <v>12948</v>
      </c>
    </row>
    <row r="64" spans="1:4" x14ac:dyDescent="0.25">
      <c r="A64" s="4">
        <v>2011</v>
      </c>
      <c r="B64" s="4">
        <v>1</v>
      </c>
      <c r="C64" s="4">
        <v>62</v>
      </c>
      <c r="D64" s="4">
        <v>9857</v>
      </c>
    </row>
    <row r="65" spans="1:4" x14ac:dyDescent="0.25">
      <c r="A65" s="4">
        <v>2011</v>
      </c>
      <c r="B65" s="4">
        <v>2</v>
      </c>
      <c r="C65" s="4">
        <v>63</v>
      </c>
      <c r="D65" s="4">
        <v>9913</v>
      </c>
    </row>
    <row r="66" spans="1:4" x14ac:dyDescent="0.25">
      <c r="A66" s="4">
        <v>2011</v>
      </c>
      <c r="B66" s="4">
        <v>3</v>
      </c>
      <c r="C66" s="4">
        <v>64</v>
      </c>
      <c r="D66" s="4">
        <v>10876</v>
      </c>
    </row>
    <row r="67" spans="1:4" x14ac:dyDescent="0.25">
      <c r="A67" s="4">
        <v>2011</v>
      </c>
      <c r="B67" s="4">
        <v>4</v>
      </c>
      <c r="C67" s="4">
        <v>65</v>
      </c>
      <c r="D67" s="4">
        <v>17431</v>
      </c>
    </row>
    <row r="68" spans="1:4" x14ac:dyDescent="0.25">
      <c r="A68" s="4">
        <v>2012</v>
      </c>
      <c r="B68" s="4">
        <v>1</v>
      </c>
      <c r="C68" s="4">
        <v>66</v>
      </c>
      <c r="D68" s="4">
        <v>13185</v>
      </c>
    </row>
    <row r="69" spans="1:4" x14ac:dyDescent="0.25">
      <c r="A69" s="4">
        <v>2012</v>
      </c>
      <c r="B69" s="4">
        <v>2</v>
      </c>
      <c r="C69" s="4">
        <v>67</v>
      </c>
      <c r="D69" s="4">
        <v>12834</v>
      </c>
    </row>
    <row r="70" spans="1:4" x14ac:dyDescent="0.25">
      <c r="A70" s="4">
        <v>2012</v>
      </c>
      <c r="B70" s="4">
        <v>3</v>
      </c>
      <c r="C70" s="4">
        <v>68</v>
      </c>
      <c r="D70" s="4">
        <v>13805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5"/>
  <sheetViews>
    <sheetView topLeftCell="A36" zoomScale="111" zoomScaleNormal="184" workbookViewId="0">
      <selection activeCell="M21" sqref="M21"/>
    </sheetView>
  </sheetViews>
  <sheetFormatPr baseColWidth="10" defaultColWidth="8.83203125" defaultRowHeight="15" x14ac:dyDescent="0.2"/>
  <cols>
    <col min="1" max="2" width="5" bestFit="1" customWidth="1"/>
    <col min="3" max="3" width="6" bestFit="1" customWidth="1"/>
    <col min="4" max="4" width="6.6640625" bestFit="1" customWidth="1"/>
    <col min="5" max="5" width="8" bestFit="1" customWidth="1"/>
    <col min="6" max="6" width="20.5" bestFit="1" customWidth="1"/>
    <col min="7" max="7" width="6" bestFit="1" customWidth="1"/>
    <col min="9" max="9" width="14.6640625" bestFit="1" customWidth="1"/>
    <col min="10" max="10" width="14.83203125" customWidth="1"/>
  </cols>
  <sheetData>
    <row r="1" spans="1:9" x14ac:dyDescent="0.2">
      <c r="A1" t="s">
        <v>2</v>
      </c>
      <c r="B1" t="s">
        <v>3</v>
      </c>
      <c r="C1" t="s">
        <v>4</v>
      </c>
      <c r="E1" t="s">
        <v>2</v>
      </c>
      <c r="F1" t="s">
        <v>10</v>
      </c>
      <c r="H1" t="s">
        <v>2</v>
      </c>
      <c r="I1" t="s">
        <v>9</v>
      </c>
    </row>
    <row r="2" spans="1:9" x14ac:dyDescent="0.2">
      <c r="A2">
        <v>2013</v>
      </c>
      <c r="B2">
        <v>650</v>
      </c>
      <c r="C2">
        <v>851</v>
      </c>
      <c r="E2">
        <v>1970</v>
      </c>
      <c r="F2">
        <v>88</v>
      </c>
      <c r="H2">
        <v>1990</v>
      </c>
      <c r="I2">
        <v>70</v>
      </c>
    </row>
    <row r="3" spans="1:9" x14ac:dyDescent="0.2">
      <c r="A3">
        <v>2012</v>
      </c>
      <c r="B3">
        <v>804</v>
      </c>
      <c r="C3">
        <v>851</v>
      </c>
      <c r="E3">
        <v>1980</v>
      </c>
      <c r="F3">
        <v>83</v>
      </c>
      <c r="H3">
        <v>1991</v>
      </c>
      <c r="I3">
        <v>183</v>
      </c>
    </row>
    <row r="4" spans="1:9" x14ac:dyDescent="0.2">
      <c r="A4">
        <v>2011</v>
      </c>
      <c r="B4">
        <v>867</v>
      </c>
      <c r="C4">
        <v>851</v>
      </c>
      <c r="E4">
        <v>1990</v>
      </c>
      <c r="F4">
        <v>80</v>
      </c>
      <c r="H4">
        <v>1992</v>
      </c>
      <c r="I4">
        <v>340</v>
      </c>
    </row>
    <row r="5" spans="1:9" x14ac:dyDescent="0.2">
      <c r="A5">
        <v>2010</v>
      </c>
      <c r="B5">
        <v>859</v>
      </c>
      <c r="C5">
        <v>851</v>
      </c>
      <c r="E5">
        <v>2000</v>
      </c>
      <c r="F5">
        <v>75</v>
      </c>
      <c r="H5">
        <v>1993</v>
      </c>
      <c r="I5">
        <v>649</v>
      </c>
    </row>
    <row r="6" spans="1:9" x14ac:dyDescent="0.2">
      <c r="A6">
        <v>2009</v>
      </c>
      <c r="B6">
        <v>915</v>
      </c>
      <c r="C6">
        <v>851</v>
      </c>
      <c r="E6">
        <v>2010</v>
      </c>
      <c r="F6">
        <v>72</v>
      </c>
      <c r="H6">
        <v>1994</v>
      </c>
      <c r="I6">
        <v>1243</v>
      </c>
    </row>
    <row r="7" spans="1:9" x14ac:dyDescent="0.2">
      <c r="A7">
        <v>2008</v>
      </c>
      <c r="B7">
        <v>789</v>
      </c>
      <c r="C7">
        <v>851</v>
      </c>
      <c r="H7">
        <v>1995</v>
      </c>
      <c r="I7">
        <v>1979</v>
      </c>
    </row>
    <row r="8" spans="1:9" x14ac:dyDescent="0.2">
      <c r="A8">
        <v>2007</v>
      </c>
      <c r="B8">
        <v>968</v>
      </c>
      <c r="C8">
        <v>851</v>
      </c>
      <c r="H8">
        <v>1996</v>
      </c>
      <c r="I8">
        <v>4096</v>
      </c>
    </row>
    <row r="9" spans="1:9" x14ac:dyDescent="0.2">
      <c r="A9">
        <v>2006</v>
      </c>
      <c r="B9">
        <v>930</v>
      </c>
      <c r="C9">
        <v>851</v>
      </c>
      <c r="H9">
        <v>1997</v>
      </c>
      <c r="I9">
        <v>6440</v>
      </c>
    </row>
    <row r="10" spans="1:9" x14ac:dyDescent="0.2">
      <c r="A10">
        <v>2005</v>
      </c>
      <c r="B10">
        <v>886</v>
      </c>
      <c r="C10">
        <v>851</v>
      </c>
      <c r="H10">
        <v>1998</v>
      </c>
      <c r="I10">
        <v>8459</v>
      </c>
    </row>
    <row r="11" spans="1:9" x14ac:dyDescent="0.2">
      <c r="A11">
        <v>2004</v>
      </c>
      <c r="B11">
        <v>897</v>
      </c>
      <c r="C11">
        <v>851</v>
      </c>
      <c r="H11">
        <v>1999</v>
      </c>
      <c r="I11">
        <v>12154</v>
      </c>
    </row>
    <row r="12" spans="1:9" x14ac:dyDescent="0.2">
      <c r="A12">
        <v>2003</v>
      </c>
      <c r="B12">
        <v>877</v>
      </c>
      <c r="C12">
        <v>851</v>
      </c>
    </row>
    <row r="13" spans="1:9" x14ac:dyDescent="0.2">
      <c r="A13">
        <v>2002</v>
      </c>
      <c r="B13">
        <v>897</v>
      </c>
      <c r="C13">
        <v>851</v>
      </c>
    </row>
    <row r="14" spans="1:9" x14ac:dyDescent="0.2">
      <c r="A14">
        <v>2001</v>
      </c>
      <c r="B14">
        <v>804</v>
      </c>
      <c r="C14">
        <v>851</v>
      </c>
    </row>
    <row r="15" spans="1:9" x14ac:dyDescent="0.2">
      <c r="A15">
        <v>2000</v>
      </c>
      <c r="B15">
        <v>871</v>
      </c>
      <c r="C15">
        <v>851</v>
      </c>
    </row>
    <row r="16" spans="1:9" x14ac:dyDescent="0.2">
      <c r="A16">
        <v>1999</v>
      </c>
      <c r="B16">
        <v>900</v>
      </c>
      <c r="C16">
        <v>851</v>
      </c>
    </row>
    <row r="17" spans="1:3" x14ac:dyDescent="0.2">
      <c r="A17">
        <v>1998</v>
      </c>
      <c r="B17">
        <v>965</v>
      </c>
      <c r="C17">
        <v>851</v>
      </c>
    </row>
    <row r="18" spans="1:3" x14ac:dyDescent="0.2">
      <c r="A18">
        <v>1997</v>
      </c>
      <c r="B18">
        <v>891</v>
      </c>
      <c r="C18">
        <v>851</v>
      </c>
    </row>
    <row r="19" spans="1:3" x14ac:dyDescent="0.2">
      <c r="A19">
        <v>1996</v>
      </c>
      <c r="B19">
        <v>871</v>
      </c>
      <c r="C19">
        <v>851</v>
      </c>
    </row>
    <row r="20" spans="1:3" x14ac:dyDescent="0.2">
      <c r="A20">
        <v>1995</v>
      </c>
      <c r="B20">
        <v>749</v>
      </c>
      <c r="C20">
        <v>851</v>
      </c>
    </row>
    <row r="21" spans="1:3" x14ac:dyDescent="0.2">
      <c r="A21">
        <v>1994</v>
      </c>
      <c r="B21">
        <v>670</v>
      </c>
      <c r="C21">
        <v>851</v>
      </c>
    </row>
    <row r="22" spans="1:3" x14ac:dyDescent="0.2">
      <c r="A22">
        <v>1993</v>
      </c>
      <c r="B22">
        <v>821</v>
      </c>
      <c r="C22">
        <v>851</v>
      </c>
    </row>
    <row r="27" spans="1:3" x14ac:dyDescent="0.2">
      <c r="B27" t="s">
        <v>53</v>
      </c>
    </row>
    <row r="45" spans="2:2" x14ac:dyDescent="0.2">
      <c r="B45" t="s">
        <v>54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1:H21"/>
  <sheetViews>
    <sheetView workbookViewId="0">
      <selection activeCell="F21" sqref="F21:G21"/>
    </sheetView>
  </sheetViews>
  <sheetFormatPr baseColWidth="10" defaultColWidth="8.83203125" defaultRowHeight="21" x14ac:dyDescent="0.25"/>
  <cols>
    <col min="1" max="2" width="8.83203125" style="4"/>
    <col min="3" max="3" width="12.33203125" style="4" customWidth="1"/>
    <col min="4" max="4" width="7.33203125" style="4" bestFit="1" customWidth="1"/>
    <col min="5" max="8" width="13.6640625" style="4" bestFit="1" customWidth="1"/>
    <col min="9" max="10" width="8.83203125" style="4"/>
    <col min="11" max="11" width="17.6640625" style="4" customWidth="1"/>
    <col min="12" max="13" width="8.83203125" style="4"/>
    <col min="14" max="14" width="28.6640625" style="4" customWidth="1"/>
    <col min="15" max="16384" width="8.83203125" style="4"/>
  </cols>
  <sheetData>
    <row r="1" spans="3:8" x14ac:dyDescent="0.25">
      <c r="E1" s="6" t="s">
        <v>11</v>
      </c>
      <c r="F1" s="6"/>
      <c r="G1" s="6"/>
      <c r="H1" s="6"/>
    </row>
    <row r="2" spans="3: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</row>
    <row r="3" spans="3:8" x14ac:dyDescent="0.25">
      <c r="C3" s="4">
        <v>1</v>
      </c>
      <c r="D3" s="4">
        <v>10</v>
      </c>
      <c r="E3" s="4">
        <v>12</v>
      </c>
      <c r="F3" s="4">
        <v>8</v>
      </c>
      <c r="G3" s="4">
        <v>5</v>
      </c>
      <c r="H3" s="4">
        <v>15</v>
      </c>
    </row>
    <row r="4" spans="3:8" x14ac:dyDescent="0.25">
      <c r="C4" s="4">
        <v>2</v>
      </c>
      <c r="D4" s="4">
        <v>20</v>
      </c>
      <c r="E4" s="4">
        <v>18</v>
      </c>
      <c r="F4" s="4">
        <v>22</v>
      </c>
      <c r="G4" s="4">
        <v>25</v>
      </c>
      <c r="H4" s="4">
        <v>25</v>
      </c>
    </row>
    <row r="5" spans="3:8" x14ac:dyDescent="0.25">
      <c r="C5" s="4">
        <v>3</v>
      </c>
      <c r="D5" s="4">
        <v>15</v>
      </c>
      <c r="E5" s="4">
        <v>13</v>
      </c>
      <c r="F5" s="4">
        <v>17</v>
      </c>
      <c r="G5" s="4">
        <v>10</v>
      </c>
      <c r="H5" s="4">
        <v>20</v>
      </c>
    </row>
    <row r="6" spans="3:8" x14ac:dyDescent="0.25">
      <c r="C6" s="4">
        <v>4</v>
      </c>
      <c r="D6" s="4">
        <v>25</v>
      </c>
      <c r="E6" s="4">
        <v>27</v>
      </c>
      <c r="F6" s="4">
        <v>23</v>
      </c>
      <c r="G6" s="4">
        <v>30</v>
      </c>
      <c r="H6" s="4">
        <v>30</v>
      </c>
    </row>
    <row r="7" spans="3:8" x14ac:dyDescent="0.25">
      <c r="C7" s="4">
        <v>5</v>
      </c>
      <c r="D7" s="4">
        <v>35</v>
      </c>
      <c r="E7" s="4">
        <v>33</v>
      </c>
      <c r="F7" s="4">
        <v>37</v>
      </c>
      <c r="G7" s="4">
        <v>30</v>
      </c>
      <c r="H7" s="4">
        <v>40</v>
      </c>
    </row>
    <row r="8" spans="3:8" x14ac:dyDescent="0.25">
      <c r="C8" s="4">
        <v>6</v>
      </c>
      <c r="D8" s="4">
        <v>40</v>
      </c>
      <c r="E8" s="4">
        <v>42</v>
      </c>
      <c r="F8" s="4">
        <v>38</v>
      </c>
      <c r="G8" s="4">
        <v>45</v>
      </c>
      <c r="H8" s="4">
        <v>45</v>
      </c>
    </row>
    <row r="10" spans="3:8" x14ac:dyDescent="0.25">
      <c r="C10" s="4" t="s">
        <v>12</v>
      </c>
      <c r="E10" s="4" t="s">
        <v>18</v>
      </c>
      <c r="F10" s="4" t="s">
        <v>19</v>
      </c>
      <c r="G10" s="4" t="s">
        <v>20</v>
      </c>
      <c r="H10" s="4" t="s">
        <v>21</v>
      </c>
    </row>
    <row r="11" spans="3:8" x14ac:dyDescent="0.25">
      <c r="C11" s="4">
        <v>1</v>
      </c>
      <c r="E11" s="4">
        <f>$D3-E3</f>
        <v>-2</v>
      </c>
      <c r="F11" s="4">
        <f t="shared" ref="F11:H11" si="0">$D3-F3</f>
        <v>2</v>
      </c>
      <c r="G11" s="4">
        <f t="shared" si="0"/>
        <v>5</v>
      </c>
      <c r="H11" s="4">
        <f t="shared" si="0"/>
        <v>-5</v>
      </c>
    </row>
    <row r="12" spans="3:8" x14ac:dyDescent="0.25">
      <c r="C12" s="4">
        <v>2</v>
      </c>
      <c r="E12" s="4">
        <f t="shared" ref="E12:H12" si="1">$D4-E4</f>
        <v>2</v>
      </c>
      <c r="F12" s="4">
        <f t="shared" si="1"/>
        <v>-2</v>
      </c>
      <c r="G12" s="4">
        <f t="shared" si="1"/>
        <v>-5</v>
      </c>
      <c r="H12" s="4">
        <f t="shared" si="1"/>
        <v>-5</v>
      </c>
    </row>
    <row r="13" spans="3:8" x14ac:dyDescent="0.25">
      <c r="C13" s="4">
        <v>3</v>
      </c>
      <c r="E13" s="4">
        <f t="shared" ref="E13:H13" si="2">$D5-E5</f>
        <v>2</v>
      </c>
      <c r="F13" s="4">
        <f t="shared" si="2"/>
        <v>-2</v>
      </c>
      <c r="G13" s="4">
        <f t="shared" si="2"/>
        <v>5</v>
      </c>
      <c r="H13" s="4">
        <f t="shared" si="2"/>
        <v>-5</v>
      </c>
    </row>
    <row r="14" spans="3:8" x14ac:dyDescent="0.25">
      <c r="C14" s="4">
        <v>4</v>
      </c>
      <c r="E14" s="4">
        <f t="shared" ref="E14:H14" si="3">$D6-E6</f>
        <v>-2</v>
      </c>
      <c r="F14" s="4">
        <f t="shared" si="3"/>
        <v>2</v>
      </c>
      <c r="G14" s="4">
        <f t="shared" si="3"/>
        <v>-5</v>
      </c>
      <c r="H14" s="4">
        <f t="shared" si="3"/>
        <v>-5</v>
      </c>
    </row>
    <row r="15" spans="3:8" x14ac:dyDescent="0.25">
      <c r="C15" s="4">
        <v>5</v>
      </c>
      <c r="E15" s="4">
        <f t="shared" ref="E15:H15" si="4">$D7-E7</f>
        <v>2</v>
      </c>
      <c r="F15" s="4">
        <f t="shared" si="4"/>
        <v>-2</v>
      </c>
      <c r="G15" s="4">
        <f t="shared" si="4"/>
        <v>5</v>
      </c>
      <c r="H15" s="4">
        <f t="shared" si="4"/>
        <v>-5</v>
      </c>
    </row>
    <row r="16" spans="3:8" x14ac:dyDescent="0.25">
      <c r="C16" s="4">
        <v>6</v>
      </c>
      <c r="E16" s="4">
        <f t="shared" ref="E16:H16" si="5">$D8-E8</f>
        <v>-2</v>
      </c>
      <c r="F16" s="4">
        <f t="shared" si="5"/>
        <v>2</v>
      </c>
      <c r="G16" s="4">
        <f t="shared" si="5"/>
        <v>-5</v>
      </c>
      <c r="H16" s="4">
        <f t="shared" si="5"/>
        <v>-5</v>
      </c>
    </row>
    <row r="21" spans="6:7" x14ac:dyDescent="0.25">
      <c r="F21" s="5"/>
      <c r="G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I11"/>
  <sheetViews>
    <sheetView workbookViewId="0">
      <selection activeCell="F6" sqref="F6"/>
    </sheetView>
  </sheetViews>
  <sheetFormatPr baseColWidth="10" defaultColWidth="8.83203125" defaultRowHeight="21" x14ac:dyDescent="0.25"/>
  <cols>
    <col min="1" max="4" width="8.83203125" style="4"/>
    <col min="5" max="5" width="19.83203125" style="4" customWidth="1"/>
    <col min="6" max="6" width="13" style="4" customWidth="1"/>
    <col min="7" max="7" width="14" style="4" customWidth="1"/>
    <col min="8" max="12" width="8.83203125" style="4"/>
    <col min="13" max="13" width="21" style="4" customWidth="1"/>
    <col min="14" max="16384" width="8.83203125" style="4"/>
  </cols>
  <sheetData>
    <row r="1" spans="2:9" x14ac:dyDescent="0.25">
      <c r="B1" s="6" t="s">
        <v>22</v>
      </c>
      <c r="C1" s="6"/>
      <c r="D1" s="6"/>
      <c r="E1" s="6"/>
      <c r="F1" s="6" t="s">
        <v>23</v>
      </c>
      <c r="G1" s="6"/>
      <c r="H1" s="6"/>
      <c r="I1" s="6"/>
    </row>
    <row r="2" spans="2:9" ht="44" x14ac:dyDescent="0.25">
      <c r="C2" s="4" t="s">
        <v>12</v>
      </c>
      <c r="D2" s="4" t="s">
        <v>13</v>
      </c>
      <c r="E2" s="4" t="s">
        <v>24</v>
      </c>
      <c r="F2" s="4" t="s">
        <v>25</v>
      </c>
      <c r="G2" s="5" t="s">
        <v>26</v>
      </c>
    </row>
    <row r="3" spans="2:9" x14ac:dyDescent="0.25">
      <c r="C3" s="4">
        <v>1</v>
      </c>
      <c r="D3" s="4">
        <v>37</v>
      </c>
      <c r="E3" s="4">
        <v>26</v>
      </c>
      <c r="F3" s="4">
        <f>D3-E3</f>
        <v>11</v>
      </c>
      <c r="G3" s="4">
        <f>ABS(F3)</f>
        <v>11</v>
      </c>
    </row>
    <row r="4" spans="2:9" x14ac:dyDescent="0.25">
      <c r="C4" s="4">
        <v>2</v>
      </c>
      <c r="D4" s="4">
        <v>32</v>
      </c>
      <c r="E4" s="4">
        <v>40</v>
      </c>
      <c r="F4" s="4">
        <f t="shared" ref="F4:F8" si="0">D4-E4</f>
        <v>-8</v>
      </c>
      <c r="G4" s="4">
        <f t="shared" ref="G4:G8" si="1">ABS(F4)</f>
        <v>8</v>
      </c>
    </row>
    <row r="5" spans="2:9" x14ac:dyDescent="0.25">
      <c r="C5" s="4">
        <v>3</v>
      </c>
      <c r="D5" s="4">
        <v>28</v>
      </c>
      <c r="E5" s="4">
        <v>45</v>
      </c>
      <c r="F5" s="4">
        <f t="shared" si="0"/>
        <v>-17</v>
      </c>
      <c r="G5" s="4">
        <f t="shared" si="1"/>
        <v>17</v>
      </c>
    </row>
    <row r="6" spans="2:9" x14ac:dyDescent="0.25">
      <c r="C6" s="4">
        <v>4</v>
      </c>
      <c r="D6" s="4">
        <v>32</v>
      </c>
      <c r="E6" s="4">
        <v>38</v>
      </c>
      <c r="F6" s="4">
        <f t="shared" si="0"/>
        <v>-6</v>
      </c>
      <c r="G6" s="4">
        <f t="shared" si="1"/>
        <v>6</v>
      </c>
    </row>
    <row r="7" spans="2:9" x14ac:dyDescent="0.25">
      <c r="C7" s="4">
        <v>5</v>
      </c>
      <c r="D7" s="4">
        <v>32</v>
      </c>
      <c r="E7" s="4">
        <v>22</v>
      </c>
      <c r="F7" s="4">
        <f t="shared" si="0"/>
        <v>10</v>
      </c>
      <c r="G7" s="4">
        <f t="shared" si="1"/>
        <v>10</v>
      </c>
    </row>
    <row r="8" spans="2:9" x14ac:dyDescent="0.25">
      <c r="C8" s="4">
        <v>6</v>
      </c>
      <c r="D8" s="4">
        <v>32</v>
      </c>
      <c r="E8" s="4">
        <v>22</v>
      </c>
      <c r="F8" s="4">
        <f t="shared" si="0"/>
        <v>10</v>
      </c>
      <c r="G8" s="4">
        <f t="shared" si="1"/>
        <v>10</v>
      </c>
    </row>
    <row r="10" spans="2:9" x14ac:dyDescent="0.25">
      <c r="E10" s="4" t="s">
        <v>27</v>
      </c>
    </row>
    <row r="11" spans="2:9" x14ac:dyDescent="0.25">
      <c r="E11" s="4" t="s">
        <v>28</v>
      </c>
      <c r="G11" s="4">
        <f>AVERAGE(G3:G8)</f>
        <v>10.333333333333334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6"/>
  <sheetViews>
    <sheetView workbookViewId="0">
      <selection activeCell="J3" sqref="J3"/>
    </sheetView>
  </sheetViews>
  <sheetFormatPr baseColWidth="10" defaultColWidth="8.83203125" defaultRowHeight="21" x14ac:dyDescent="0.25"/>
  <cols>
    <col min="1" max="3" width="8.83203125" style="4"/>
    <col min="4" max="4" width="11.5" style="4" customWidth="1"/>
    <col min="5" max="5" width="14" style="4" customWidth="1"/>
    <col min="6" max="6" width="8.83203125" style="4"/>
    <col min="7" max="7" width="21.6640625" style="4" customWidth="1"/>
    <col min="8" max="8" width="14.6640625" style="4" customWidth="1"/>
    <col min="9" max="9" width="11.1640625" style="4" customWidth="1"/>
    <col min="10" max="16384" width="8.83203125" style="4"/>
  </cols>
  <sheetData>
    <row r="1" spans="1:9" x14ac:dyDescent="0.25">
      <c r="A1" s="6" t="s">
        <v>29</v>
      </c>
      <c r="B1" s="6"/>
      <c r="C1" s="6"/>
      <c r="D1" s="6"/>
      <c r="E1" s="6"/>
    </row>
    <row r="2" spans="1:9" x14ac:dyDescent="0.25">
      <c r="A2" s="6" t="s">
        <v>30</v>
      </c>
      <c r="B2" s="6"/>
      <c r="C2" s="6"/>
      <c r="D2" s="6"/>
      <c r="E2" s="6"/>
      <c r="H2" s="4" t="s">
        <v>28</v>
      </c>
      <c r="I2" s="4" t="s">
        <v>31</v>
      </c>
    </row>
    <row r="3" spans="1:9" x14ac:dyDescent="0.25">
      <c r="D3" s="4" t="s">
        <v>32</v>
      </c>
      <c r="H3" s="4">
        <f>AVERAGE(G5:G8)</f>
        <v>3</v>
      </c>
      <c r="I3" s="4">
        <f>AVERAGE(I5:I8)</f>
        <v>9.6250000000000002E-2</v>
      </c>
    </row>
    <row r="4" spans="1:9" ht="44" x14ac:dyDescent="0.25">
      <c r="C4" s="4" t="s">
        <v>12</v>
      </c>
      <c r="D4" s="4" t="s">
        <v>13</v>
      </c>
      <c r="E4" s="4" t="s">
        <v>24</v>
      </c>
      <c r="F4" s="4" t="s">
        <v>25</v>
      </c>
      <c r="G4" s="5" t="s">
        <v>33</v>
      </c>
      <c r="H4" s="5" t="s">
        <v>34</v>
      </c>
      <c r="I4" s="4" t="s">
        <v>35</v>
      </c>
    </row>
    <row r="5" spans="1:9" x14ac:dyDescent="0.25">
      <c r="C5" s="4">
        <v>1</v>
      </c>
      <c r="D5" s="4">
        <v>20</v>
      </c>
      <c r="E5" s="4">
        <v>23</v>
      </c>
      <c r="F5" s="4">
        <f>D5-E5</f>
        <v>-3</v>
      </c>
      <c r="G5" s="4">
        <f>ABS(F5)</f>
        <v>3</v>
      </c>
      <c r="H5" s="4">
        <f>F5/D5</f>
        <v>-0.15</v>
      </c>
      <c r="I5" s="4">
        <f>ABS(H5)</f>
        <v>0.15</v>
      </c>
    </row>
    <row r="6" spans="1:9" x14ac:dyDescent="0.25">
      <c r="C6" s="4">
        <v>2</v>
      </c>
      <c r="D6" s="4">
        <v>30</v>
      </c>
      <c r="E6" s="4">
        <v>27</v>
      </c>
      <c r="F6" s="4">
        <v>-3</v>
      </c>
      <c r="G6" s="4">
        <f t="shared" ref="G6:G8" si="0">ABS(F6)</f>
        <v>3</v>
      </c>
      <c r="H6" s="4">
        <f t="shared" ref="H6:H8" si="1">F6/D6</f>
        <v>-0.1</v>
      </c>
      <c r="I6" s="4">
        <f t="shared" ref="I6:I8" si="2">ABS(H6)</f>
        <v>0.1</v>
      </c>
    </row>
    <row r="7" spans="1:9" x14ac:dyDescent="0.25">
      <c r="C7" s="4">
        <v>3</v>
      </c>
      <c r="D7" s="4">
        <v>40</v>
      </c>
      <c r="E7" s="4">
        <v>43</v>
      </c>
      <c r="F7" s="4">
        <f t="shared" ref="F7:F8" si="3">D7-E7</f>
        <v>-3</v>
      </c>
      <c r="G7" s="4">
        <f t="shared" si="0"/>
        <v>3</v>
      </c>
      <c r="H7" s="4">
        <f t="shared" si="1"/>
        <v>-7.4999999999999997E-2</v>
      </c>
      <c r="I7" s="4">
        <f t="shared" si="2"/>
        <v>7.4999999999999997E-2</v>
      </c>
    </row>
    <row r="8" spans="1:9" x14ac:dyDescent="0.25">
      <c r="C8" s="4">
        <v>4</v>
      </c>
      <c r="D8" s="4">
        <v>50</v>
      </c>
      <c r="E8" s="4">
        <v>47</v>
      </c>
      <c r="F8" s="4">
        <f t="shared" si="3"/>
        <v>3</v>
      </c>
      <c r="G8" s="4">
        <f t="shared" si="0"/>
        <v>3</v>
      </c>
      <c r="H8" s="4">
        <f t="shared" si="1"/>
        <v>0.06</v>
      </c>
      <c r="I8" s="4">
        <f t="shared" si="2"/>
        <v>0.06</v>
      </c>
    </row>
    <row r="10" spans="1:9" x14ac:dyDescent="0.25">
      <c r="H10" s="4" t="s">
        <v>28</v>
      </c>
      <c r="I10" s="4" t="s">
        <v>31</v>
      </c>
    </row>
    <row r="11" spans="1:9" x14ac:dyDescent="0.25">
      <c r="D11" s="4" t="s">
        <v>36</v>
      </c>
      <c r="H11" s="4">
        <f>AVERAGE(G13:G16)</f>
        <v>10</v>
      </c>
      <c r="I11" s="4">
        <f>AVERAGE(I13:I16)</f>
        <v>3.2083333333333332E-2</v>
      </c>
    </row>
    <row r="12" spans="1:9" ht="44" x14ac:dyDescent="0.25">
      <c r="C12" s="4" t="s">
        <v>12</v>
      </c>
      <c r="D12" s="4" t="s">
        <v>13</v>
      </c>
      <c r="E12" s="4" t="s">
        <v>24</v>
      </c>
      <c r="F12" s="4" t="s">
        <v>25</v>
      </c>
      <c r="G12" s="5" t="s">
        <v>33</v>
      </c>
      <c r="H12" s="5" t="s">
        <v>34</v>
      </c>
      <c r="I12" s="4" t="s">
        <v>35</v>
      </c>
    </row>
    <row r="13" spans="1:9" x14ac:dyDescent="0.25">
      <c r="C13" s="4">
        <v>1</v>
      </c>
      <c r="D13" s="4">
        <v>200</v>
      </c>
      <c r="E13" s="4">
        <v>210</v>
      </c>
      <c r="F13" s="4">
        <f>D13-E13</f>
        <v>-10</v>
      </c>
      <c r="G13" s="4">
        <f>ABS(F13)</f>
        <v>10</v>
      </c>
      <c r="H13" s="4">
        <f>F13/D13</f>
        <v>-0.05</v>
      </c>
      <c r="I13" s="4">
        <f>ABS(H13)</f>
        <v>0.05</v>
      </c>
    </row>
    <row r="14" spans="1:9" x14ac:dyDescent="0.25">
      <c r="C14" s="4">
        <v>2</v>
      </c>
      <c r="D14" s="4">
        <v>300</v>
      </c>
      <c r="E14" s="4">
        <v>290</v>
      </c>
      <c r="F14" s="4">
        <f t="shared" ref="F14:F16" si="4">D14-E14</f>
        <v>10</v>
      </c>
      <c r="G14" s="4">
        <f t="shared" ref="G14:G16" si="5">ABS(F14)</f>
        <v>10</v>
      </c>
      <c r="H14" s="9">
        <f t="shared" ref="H14:H16" si="6">F14/D14</f>
        <v>3.3333333333333333E-2</v>
      </c>
      <c r="I14" s="4">
        <f t="shared" ref="I14:I16" si="7">ABS(H14)</f>
        <v>3.3333333333333333E-2</v>
      </c>
    </row>
    <row r="15" spans="1:9" x14ac:dyDescent="0.25">
      <c r="C15" s="4">
        <v>3</v>
      </c>
      <c r="D15" s="4">
        <v>400</v>
      </c>
      <c r="E15" s="4">
        <v>390</v>
      </c>
      <c r="F15" s="4">
        <f t="shared" si="4"/>
        <v>10</v>
      </c>
      <c r="G15" s="4">
        <f t="shared" si="5"/>
        <v>10</v>
      </c>
      <c r="H15" s="10">
        <f t="shared" si="6"/>
        <v>2.5000000000000001E-2</v>
      </c>
      <c r="I15" s="4">
        <f t="shared" si="7"/>
        <v>2.5000000000000001E-2</v>
      </c>
    </row>
    <row r="16" spans="1:9" x14ac:dyDescent="0.25">
      <c r="C16" s="4">
        <v>4</v>
      </c>
      <c r="D16" s="4">
        <v>500</v>
      </c>
      <c r="E16" s="4">
        <v>510</v>
      </c>
      <c r="F16" s="4">
        <f t="shared" si="4"/>
        <v>-10</v>
      </c>
      <c r="G16" s="4">
        <f t="shared" si="5"/>
        <v>10</v>
      </c>
      <c r="H16" s="4">
        <f t="shared" si="6"/>
        <v>-0.02</v>
      </c>
      <c r="I16" s="4">
        <f t="shared" si="7"/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5"/>
  <sheetViews>
    <sheetView zoomScale="125" workbookViewId="0">
      <selection activeCell="G2" sqref="G2"/>
    </sheetView>
  </sheetViews>
  <sheetFormatPr baseColWidth="10" defaultColWidth="8.83203125" defaultRowHeight="21" x14ac:dyDescent="0.25"/>
  <cols>
    <col min="1" max="3" width="8.83203125" style="4"/>
    <col min="4" max="4" width="11.5" style="4" customWidth="1"/>
    <col min="5" max="5" width="14" style="4" customWidth="1"/>
    <col min="6" max="6" width="8.83203125" style="4"/>
    <col min="7" max="7" width="21.6640625" style="4" customWidth="1"/>
    <col min="8" max="8" width="14.6640625" style="4" customWidth="1"/>
    <col min="9" max="16384" width="8.83203125" style="4"/>
  </cols>
  <sheetData>
    <row r="1" spans="1:7" x14ac:dyDescent="0.25">
      <c r="A1" s="6" t="s">
        <v>37</v>
      </c>
      <c r="B1" s="6"/>
      <c r="C1" s="6"/>
      <c r="D1" s="6"/>
      <c r="E1" s="6"/>
      <c r="G1" s="4" t="s">
        <v>38</v>
      </c>
    </row>
    <row r="2" spans="1:7" x14ac:dyDescent="0.25">
      <c r="D2" s="4" t="s">
        <v>32</v>
      </c>
      <c r="G2" s="4">
        <f>SUM(G4:G7)</f>
        <v>43</v>
      </c>
    </row>
    <row r="3" spans="1:7" x14ac:dyDescent="0.25">
      <c r="C3" s="4" t="s">
        <v>12</v>
      </c>
      <c r="D3" s="4" t="s">
        <v>13</v>
      </c>
      <c r="E3" s="4" t="s">
        <v>24</v>
      </c>
      <c r="F3" s="4" t="s">
        <v>25</v>
      </c>
      <c r="G3" s="4" t="s">
        <v>39</v>
      </c>
    </row>
    <row r="4" spans="1:7" x14ac:dyDescent="0.25">
      <c r="C4" s="4">
        <v>1</v>
      </c>
      <c r="D4" s="4">
        <v>20</v>
      </c>
      <c r="E4" s="4">
        <v>23</v>
      </c>
      <c r="F4" s="4">
        <f>D4-E4</f>
        <v>-3</v>
      </c>
      <c r="G4" s="4">
        <f>F4^2</f>
        <v>9</v>
      </c>
    </row>
    <row r="5" spans="1:7" x14ac:dyDescent="0.25">
      <c r="C5" s="4">
        <v>2</v>
      </c>
      <c r="D5" s="4">
        <v>30</v>
      </c>
      <c r="E5" s="4">
        <v>27</v>
      </c>
      <c r="F5" s="4">
        <f t="shared" ref="F5:F7" si="0">D5-E5</f>
        <v>3</v>
      </c>
      <c r="G5" s="4">
        <f t="shared" ref="G5:G7" si="1">F5^2</f>
        <v>9</v>
      </c>
    </row>
    <row r="6" spans="1:7" x14ac:dyDescent="0.25">
      <c r="C6" s="4">
        <v>3</v>
      </c>
      <c r="D6" s="4">
        <v>40</v>
      </c>
      <c r="E6" s="4">
        <v>43</v>
      </c>
      <c r="F6" s="4">
        <f t="shared" si="0"/>
        <v>-3</v>
      </c>
      <c r="G6" s="4">
        <f t="shared" si="1"/>
        <v>9</v>
      </c>
    </row>
    <row r="7" spans="1:7" x14ac:dyDescent="0.25">
      <c r="C7" s="4">
        <v>4</v>
      </c>
      <c r="D7" s="4">
        <v>50</v>
      </c>
      <c r="E7" s="4">
        <v>46</v>
      </c>
      <c r="F7" s="4">
        <f t="shared" si="0"/>
        <v>4</v>
      </c>
      <c r="G7" s="4">
        <f t="shared" si="1"/>
        <v>16</v>
      </c>
    </row>
    <row r="9" spans="1:7" x14ac:dyDescent="0.25">
      <c r="G9" s="4" t="s">
        <v>38</v>
      </c>
    </row>
    <row r="10" spans="1:7" x14ac:dyDescent="0.25">
      <c r="D10" s="4" t="s">
        <v>36</v>
      </c>
      <c r="G10" s="4">
        <f>SUM(G12:G15)</f>
        <v>400</v>
      </c>
    </row>
    <row r="11" spans="1:7" x14ac:dyDescent="0.25">
      <c r="C11" s="4" t="s">
        <v>12</v>
      </c>
      <c r="D11" s="4" t="s">
        <v>13</v>
      </c>
      <c r="E11" s="4" t="s">
        <v>24</v>
      </c>
      <c r="F11" s="4" t="s">
        <v>25</v>
      </c>
      <c r="G11" s="4" t="s">
        <v>39</v>
      </c>
    </row>
    <row r="12" spans="1:7" x14ac:dyDescent="0.25">
      <c r="C12" s="4">
        <v>1</v>
      </c>
      <c r="D12" s="4">
        <v>200</v>
      </c>
      <c r="E12" s="4">
        <v>210</v>
      </c>
      <c r="F12" s="4">
        <f>D12-E12</f>
        <v>-10</v>
      </c>
      <c r="G12" s="4">
        <f>F12^2</f>
        <v>100</v>
      </c>
    </row>
    <row r="13" spans="1:7" x14ac:dyDescent="0.25">
      <c r="C13" s="4">
        <v>2</v>
      </c>
      <c r="D13" s="4">
        <v>300</v>
      </c>
      <c r="E13" s="4">
        <v>290</v>
      </c>
      <c r="F13" s="4">
        <f t="shared" ref="F13:F15" si="2">D13-E13</f>
        <v>10</v>
      </c>
      <c r="G13" s="4">
        <f t="shared" ref="G13:G15" si="3">F13^2</f>
        <v>100</v>
      </c>
    </row>
    <row r="14" spans="1:7" x14ac:dyDescent="0.25">
      <c r="C14" s="4">
        <v>3</v>
      </c>
      <c r="D14" s="4">
        <v>400</v>
      </c>
      <c r="E14" s="4">
        <v>390</v>
      </c>
      <c r="F14" s="4">
        <f t="shared" si="2"/>
        <v>10</v>
      </c>
      <c r="G14" s="4">
        <f t="shared" si="3"/>
        <v>100</v>
      </c>
    </row>
    <row r="15" spans="1:7" x14ac:dyDescent="0.25">
      <c r="C15" s="4">
        <v>4</v>
      </c>
      <c r="D15" s="4">
        <v>500</v>
      </c>
      <c r="E15" s="4">
        <v>510</v>
      </c>
      <c r="F15" s="4">
        <f t="shared" si="2"/>
        <v>-10</v>
      </c>
      <c r="G15" s="4">
        <f t="shared" si="3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C1:I15"/>
  <sheetViews>
    <sheetView zoomScale="137" workbookViewId="0">
      <selection activeCell="I1" sqref="I1"/>
    </sheetView>
  </sheetViews>
  <sheetFormatPr baseColWidth="10" defaultColWidth="8.83203125" defaultRowHeight="21" x14ac:dyDescent="0.25"/>
  <cols>
    <col min="1" max="2" width="8.83203125" style="4"/>
    <col min="3" max="3" width="12.33203125" style="4" customWidth="1"/>
    <col min="4" max="4" width="7.33203125" style="4" bestFit="1" customWidth="1"/>
    <col min="5" max="5" width="13.6640625" style="4" bestFit="1" customWidth="1"/>
    <col min="6" max="6" width="23.83203125" style="4" customWidth="1"/>
    <col min="7" max="7" width="8.83203125" style="4"/>
    <col min="8" max="8" width="32" style="4" customWidth="1"/>
    <col min="9" max="9" width="29.6640625" style="4" customWidth="1"/>
    <col min="10" max="10" width="14.5" style="4" customWidth="1"/>
    <col min="11" max="11" width="16.5" style="4" customWidth="1"/>
    <col min="12" max="16384" width="8.83203125" style="4"/>
  </cols>
  <sheetData>
    <row r="1" spans="3:9" x14ac:dyDescent="0.25">
      <c r="H1" s="4" t="s">
        <v>40</v>
      </c>
      <c r="I1" s="4">
        <f>AVERAGE(F3:F8)</f>
        <v>0.11000000000000003</v>
      </c>
    </row>
    <row r="2" spans="3:9" ht="22" x14ac:dyDescent="0.25">
      <c r="C2" s="4" t="s">
        <v>12</v>
      </c>
      <c r="D2" s="4" t="s">
        <v>13</v>
      </c>
      <c r="E2" s="4" t="s">
        <v>14</v>
      </c>
      <c r="F2" s="5" t="s">
        <v>42</v>
      </c>
      <c r="H2" s="4" t="s">
        <v>43</v>
      </c>
      <c r="I2" s="4">
        <f>AVERAGE(F11:F15)</f>
        <v>-0.215</v>
      </c>
    </row>
    <row r="3" spans="3:9" x14ac:dyDescent="0.25">
      <c r="C3" s="4">
        <v>1</v>
      </c>
      <c r="D3" s="4">
        <v>10</v>
      </c>
      <c r="E3" s="4">
        <v>8</v>
      </c>
      <c r="F3" s="4">
        <f>(D3/E3)-1</f>
        <v>0.25</v>
      </c>
    </row>
    <row r="4" spans="3:9" x14ac:dyDescent="0.25">
      <c r="C4" s="4">
        <v>2</v>
      </c>
      <c r="D4" s="4">
        <v>20</v>
      </c>
      <c r="E4" s="4">
        <v>25</v>
      </c>
      <c r="F4" s="4">
        <f t="shared" ref="F4:F7" si="0">(D4/E4)-1</f>
        <v>-0.19999999999999996</v>
      </c>
    </row>
    <row r="5" spans="3:9" x14ac:dyDescent="0.25">
      <c r="C5" s="4">
        <v>3</v>
      </c>
      <c r="D5" s="4">
        <v>15</v>
      </c>
      <c r="E5" s="4">
        <v>10</v>
      </c>
      <c r="F5" s="4">
        <f t="shared" si="0"/>
        <v>0.5</v>
      </c>
    </row>
    <row r="6" spans="3:9" x14ac:dyDescent="0.25">
      <c r="C6" s="4">
        <v>4</v>
      </c>
      <c r="D6" s="4">
        <v>25</v>
      </c>
      <c r="E6" s="4">
        <v>30</v>
      </c>
      <c r="F6" s="4">
        <f t="shared" si="0"/>
        <v>-0.16666666666666663</v>
      </c>
    </row>
    <row r="7" spans="3:9" ht="53" customHeight="1" x14ac:dyDescent="0.25">
      <c r="C7" s="4">
        <v>5</v>
      </c>
      <c r="D7" s="4">
        <v>35</v>
      </c>
      <c r="E7" s="4">
        <v>30</v>
      </c>
      <c r="F7" s="4">
        <f t="shared" si="0"/>
        <v>0.16666666666666674</v>
      </c>
    </row>
    <row r="8" spans="3:9" ht="43.25" customHeight="1" x14ac:dyDescent="0.25">
      <c r="G8" s="8"/>
    </row>
    <row r="10" spans="3:9" ht="22" x14ac:dyDescent="0.25">
      <c r="C10" s="4" t="s">
        <v>12</v>
      </c>
      <c r="D10" s="4" t="s">
        <v>13</v>
      </c>
      <c r="E10" s="4" t="s">
        <v>15</v>
      </c>
      <c r="F10" s="5" t="s">
        <v>42</v>
      </c>
    </row>
    <row r="11" spans="3:9" x14ac:dyDescent="0.25">
      <c r="C11" s="4">
        <v>1</v>
      </c>
      <c r="D11" s="4">
        <v>10</v>
      </c>
      <c r="E11" s="4">
        <v>15</v>
      </c>
      <c r="F11" s="4">
        <f>(D11/E11)-1</f>
        <v>-0.33333333333333337</v>
      </c>
    </row>
    <row r="12" spans="3:9" x14ac:dyDescent="0.25">
      <c r="C12" s="4">
        <v>2</v>
      </c>
      <c r="D12" s="4">
        <v>20</v>
      </c>
      <c r="E12" s="4">
        <v>25</v>
      </c>
      <c r="F12" s="4">
        <f t="shared" ref="F12:F15" si="1">(D12/E12)-1</f>
        <v>-0.19999999999999996</v>
      </c>
    </row>
    <row r="13" spans="3:9" x14ac:dyDescent="0.25">
      <c r="C13" s="4">
        <v>3</v>
      </c>
      <c r="D13" s="4">
        <v>15</v>
      </c>
      <c r="E13" s="4">
        <v>20</v>
      </c>
      <c r="F13" s="4">
        <f t="shared" si="1"/>
        <v>-0.25</v>
      </c>
    </row>
    <row r="14" spans="3:9" x14ac:dyDescent="0.25">
      <c r="C14" s="4">
        <v>4</v>
      </c>
      <c r="D14" s="4">
        <v>25</v>
      </c>
      <c r="E14" s="4">
        <v>30</v>
      </c>
      <c r="F14" s="4">
        <f t="shared" si="1"/>
        <v>-0.16666666666666663</v>
      </c>
    </row>
    <row r="15" spans="3:9" x14ac:dyDescent="0.25">
      <c r="C15" s="4">
        <v>5</v>
      </c>
      <c r="D15" s="4">
        <v>35</v>
      </c>
      <c r="E15" s="4">
        <v>40</v>
      </c>
      <c r="F15" s="4">
        <f t="shared" si="1"/>
        <v>-0.125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AutoProduction</vt:lpstr>
      <vt:lpstr>YankeeRuns</vt:lpstr>
      <vt:lpstr>AmazonRevenues</vt:lpstr>
      <vt:lpstr>Three</vt:lpstr>
      <vt:lpstr>ThreeF</vt:lpstr>
      <vt:lpstr>E1</vt:lpstr>
      <vt:lpstr>E2</vt:lpstr>
      <vt:lpstr>E3</vt:lpstr>
      <vt:lpstr>E4</vt:lpstr>
      <vt:lpstr>E5</vt:lpstr>
      <vt:lpstr>Three!ExternalData_1</vt:lpstr>
      <vt:lpstr>YankeeRuns!ExternalData_1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Simran Abhay Sinha</cp:lastModifiedBy>
  <dcterms:created xsi:type="dcterms:W3CDTF">2016-03-16T14:05:19Z</dcterms:created>
  <dcterms:modified xsi:type="dcterms:W3CDTF">2025-01-22T03:33:12Z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5009a4b9-4a95-4ca1-af5a-6103261f55c2</vt:lpwstr>
  </property>
</Properties>
</file>