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E:\ArduinoProMini\ArduinoProMini\Project Outputs for Free Documents\BOM\"/>
    </mc:Choice>
  </mc:AlternateContent>
  <xr:revisionPtr revIDLastSave="0" documentId="13_ncr:1_{47C61E0F-0697-4509-90D8-EBC4E5845234}" xr6:coauthVersionLast="45" xr6:coauthVersionMax="45" xr10:uidLastSave="{00000000-0000-0000-0000-000000000000}"/>
  <bookViews>
    <workbookView xWindow="20370" yWindow="-120" windowWidth="20730" windowHeight="1116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3" l="1"/>
  <c r="B23" i="3"/>
  <c r="B22" i="3"/>
  <c r="B21" i="3"/>
  <c r="B20" i="3"/>
  <c r="B19" i="3"/>
  <c r="B18" i="3"/>
  <c r="B17" i="3"/>
  <c r="B16" i="3"/>
  <c r="B15" i="3"/>
  <c r="B14" i="3"/>
  <c r="B13" i="3"/>
  <c r="B12" i="3"/>
  <c r="K25" i="3" l="1"/>
  <c r="K27" i="3" s="1"/>
  <c r="K28" i="3" s="1"/>
  <c r="E25" i="3"/>
  <c r="B11" i="3"/>
  <c r="B10" i="3"/>
  <c r="E8" i="3"/>
  <c r="F8" i="3"/>
</calcChain>
</file>

<file path=xl/sharedStrings.xml><?xml version="1.0" encoding="utf-8"?>
<sst xmlns="http://schemas.openxmlformats.org/spreadsheetml/2006/main" count="146" uniqueCount="107">
  <si>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</si>
  <si>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</si>
  <si>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</si>
  <si>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</si>
  <si>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</si>
  <si>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</si>
  <si>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</si>
  <si>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</si>
  <si>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</si>
  <si>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</si>
  <si>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</si>
  <si>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</si>
  <si>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</si>
  <si>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</si>
  <si>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</si>
  <si>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</si>
  <si>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</si>
  <si>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</si>
  <si>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</si>
  <si>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</si>
  <si>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</si>
  <si>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</si>
  <si>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</si>
  <si>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</si>
  <si>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PCS:</t>
  </si>
  <si>
    <t>Price for 1 PCS</t>
  </si>
  <si>
    <t>ArduinoProMini.PrjPcb</t>
  </si>
  <si>
    <t>None</t>
  </si>
  <si>
    <t>11/14/2019</t>
  </si>
  <si>
    <t>11:46 AM</t>
  </si>
  <si>
    <t>10</t>
  </si>
  <si>
    <t>Designator</t>
  </si>
  <si>
    <t>C1, C2, C4</t>
  </si>
  <si>
    <t>C3, C5, C6, C7, C8</t>
  </si>
  <si>
    <t>C9, C10</t>
  </si>
  <si>
    <t>D1</t>
  </si>
  <si>
    <t>D2</t>
  </si>
  <si>
    <t>D3</t>
  </si>
  <si>
    <t>J1</t>
  </si>
  <si>
    <t>J2</t>
  </si>
  <si>
    <t>J3, J4</t>
  </si>
  <si>
    <t>R1, R5</t>
  </si>
  <si>
    <t>R2, R3, R4</t>
  </si>
  <si>
    <t>S1</t>
  </si>
  <si>
    <t>U1</t>
  </si>
  <si>
    <t>U2</t>
  </si>
  <si>
    <t>Y1</t>
  </si>
  <si>
    <t>Description</t>
  </si>
  <si>
    <t>0805 C 10uF Ceramic Multilayer Capacitor; 16 VDC; +85degC; X5R Dielec; +/-10%</t>
  </si>
  <si>
    <t>KEMET         C0805C104Z5VACTU.             CERAMIC CAPACITOR, 0.1UF, 50V, Y5V, +80,-20%, 0805</t>
  </si>
  <si>
    <t>CAP CER 18PF 50V C0G/NPO 0805</t>
  </si>
  <si>
    <t>Diode Switching 75V 0.2A 2-Pin DO-213AA</t>
  </si>
  <si>
    <t>LED BLUE CLEAR SMD</t>
  </si>
  <si>
    <t>LED WHITE CLEAR 0603 SMD</t>
  </si>
  <si>
    <t>CONN RCPT USB2.0 MICRO B SMD R/A</t>
  </si>
  <si>
    <t>06-WAY SIL VERT SOCKET L/FREE</t>
  </si>
  <si>
    <t>14 Position Single Row Straight Gold Flash Header</t>
  </si>
  <si>
    <t>RES SMD 330 OHM 5% 1/8W 0805</t>
  </si>
  <si>
    <t>RES SMD 10K OHM 1% 1/8W 0805</t>
  </si>
  <si>
    <t>ALCOSWITCH - TE CONNECTIVITY - 1825910-6 - TACT SWITCH, SPST, 0.05A, 24VDC, SOLDER</t>
  </si>
  <si>
    <t>IC REG LIN 3.3V 800MA SOT223-4</t>
  </si>
  <si>
    <t>MCU 8-bit ATmega AVR RISC 32KB Flash 2.5V/3.3V/5V 32-Pin TQFP T/R</t>
  </si>
  <si>
    <t>CRYSTAL 8.0000MHZ 18PF SMD</t>
  </si>
  <si>
    <t>Quantity</t>
  </si>
  <si>
    <t>Manufacturer 1</t>
  </si>
  <si>
    <t>KEMET</t>
  </si>
  <si>
    <t>Yageo</t>
  </si>
  <si>
    <t>Microsemi</t>
  </si>
  <si>
    <t>Vishay Lite-On</t>
  </si>
  <si>
    <t>Inolux</t>
  </si>
  <si>
    <t>Amphenol FCI</t>
  </si>
  <si>
    <t>Harwin</t>
  </si>
  <si>
    <t>Adam Equipment</t>
  </si>
  <si>
    <t>ALCOSWITCH - TE CONNECTIVITY</t>
  </si>
  <si>
    <t>Texas Instruments</t>
  </si>
  <si>
    <t>Microchip</t>
  </si>
  <si>
    <t>ECS International</t>
  </si>
  <si>
    <t>Manufacturer Part Number 1</t>
  </si>
  <si>
    <t>C0805C106K4PACTU</t>
  </si>
  <si>
    <t>C0805C104Z5VACTU</t>
  </si>
  <si>
    <t>CC0805JRNPO9BN180</t>
  </si>
  <si>
    <t>1N4148UR-1</t>
  </si>
  <si>
    <t>LTST-C194TBKT</t>
  </si>
  <si>
    <t>IN-S63AT5UW</t>
  </si>
  <si>
    <t>10118194-0001LF</t>
  </si>
  <si>
    <t>M20-7820646</t>
  </si>
  <si>
    <t>PH1-14-UA</t>
  </si>
  <si>
    <t>RC0805JR-07330RL</t>
  </si>
  <si>
    <t>RC0805FR-0710KL</t>
  </si>
  <si>
    <t>1825910-6</t>
  </si>
  <si>
    <t>LM1117MPX-3.3/NOPB</t>
  </si>
  <si>
    <t>ATMEGA328P-AUR</t>
  </si>
  <si>
    <t>ECS-80-18-5PX-TR</t>
  </si>
  <si>
    <t>Supplier 1</t>
  </si>
  <si>
    <t>Digi-Key</t>
  </si>
  <si>
    <t>Supplier Stock 1</t>
  </si>
  <si>
    <t>Supplier Unit Price 1</t>
  </si>
  <si>
    <t>Supplier Subtotal 1</t>
  </si>
  <si>
    <t>Supplier Currency 1</t>
  </si>
  <si>
    <t>USD</t>
  </si>
  <si>
    <t>E:\ArduinoProMini\ArduinoProMini\ArduinoProMini.PrjPcb</t>
  </si>
  <si>
    <t>Bill of Materials for Project [ArduinoProMini.PrjPcb] (No PCB Document Selected)</t>
  </si>
  <si>
    <t>26</t>
  </si>
  <si>
    <t>11/14/2019 11:46 AM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</si>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</sst>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 applyAlignment="1"/>
    <xf numFmtId="0" fontId="5" fillId="2" borderId="2" xfId="0" applyFont="1" applyFill="1" applyBorder="1" applyAlignment="1"/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/>
    <xf numFmtId="0" fontId="5" fillId="2" borderId="5" xfId="0" applyFont="1" applyFill="1" applyBorder="1" applyAlignment="1"/>
    <xf numFmtId="0" fontId="6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8" fillId="5" borderId="0" xfId="0" applyFont="1" applyFill="1" applyBorder="1" applyAlignment="1"/>
    <xf numFmtId="0" fontId="9" fillId="5" borderId="0" xfId="0" applyFont="1" applyFill="1" applyBorder="1" applyAlignment="1">
      <alignment horizontal="left"/>
    </xf>
    <xf numFmtId="0" fontId="9" fillId="5" borderId="0" xfId="0" applyFont="1" applyFill="1" applyBorder="1" applyAlignment="1"/>
    <xf numFmtId="0" fontId="9" fillId="5" borderId="9" xfId="0" applyFont="1" applyFill="1" applyBorder="1" applyAlignment="1"/>
    <xf numFmtId="0" fontId="8" fillId="5" borderId="10" xfId="0" applyFont="1" applyFill="1" applyBorder="1" applyAlignment="1">
      <alignment horizontal="left"/>
    </xf>
    <xf numFmtId="0" fontId="9" fillId="5" borderId="10" xfId="0" applyFont="1" applyFill="1" applyBorder="1" applyAlignment="1"/>
    <xf numFmtId="0" fontId="8" fillId="5" borderId="10" xfId="0" applyFont="1" applyFill="1" applyBorder="1" applyAlignment="1"/>
    <xf numFmtId="0" fontId="9" fillId="5" borderId="10" xfId="0" applyFont="1" applyFill="1" applyBorder="1" applyAlignment="1">
      <alignment horizontal="left"/>
    </xf>
    <xf numFmtId="0" fontId="10" fillId="5" borderId="0" xfId="0" applyFont="1" applyFill="1" applyBorder="1" applyAlignment="1"/>
    <xf numFmtId="164" fontId="9" fillId="5" borderId="10" xfId="0" applyNumberFormat="1" applyFont="1" applyFill="1" applyBorder="1" applyAlignment="1">
      <alignment horizontal="left"/>
    </xf>
    <xf numFmtId="165" fontId="9" fillId="5" borderId="10" xfId="0" applyNumberFormat="1" applyFont="1" applyFill="1" applyBorder="1" applyAlignment="1">
      <alignment horizontal="left"/>
    </xf>
    <xf numFmtId="0" fontId="11" fillId="5" borderId="11" xfId="0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vertical="top" wrapText="1"/>
    </xf>
    <xf numFmtId="0" fontId="7" fillId="3" borderId="15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7" fillId="3" borderId="17" xfId="0" applyFont="1" applyFill="1" applyBorder="1" applyAlignment="1">
      <alignment horizontal="right" vertical="top" wrapText="1"/>
    </xf>
    <xf numFmtId="0" fontId="4" fillId="2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vertical="top" wrapText="1"/>
    </xf>
    <xf numFmtId="0" fontId="7" fillId="6" borderId="20" xfId="0" applyFont="1" applyFill="1" applyBorder="1" applyAlignment="1">
      <alignment vertical="top" wrapText="1"/>
    </xf>
    <xf numFmtId="0" fontId="7" fillId="6" borderId="21" xfId="0" applyFont="1" applyFill="1" applyBorder="1" applyAlignment="1">
      <alignment vertical="top" wrapText="1"/>
    </xf>
    <xf numFmtId="0" fontId="0" fillId="0" borderId="0" xfId="0" applyBorder="1" applyAlignment="1">
      <alignment vertical="top"/>
    </xf>
    <xf numFmtId="0" fontId="4" fillId="2" borderId="22" xfId="0" applyFont="1" applyFill="1" applyBorder="1" applyAlignment="1">
      <alignment horizontal="center" vertical="center"/>
    </xf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0" fillId="0" borderId="4" xfId="0" applyBorder="1" applyAlignment="1">
      <alignment vertical="top"/>
    </xf>
    <xf numFmtId="0" fontId="0" fillId="0" borderId="23" xfId="0" applyBorder="1" applyAlignment="1">
      <alignment vertical="top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vertical="top"/>
    </xf>
    <xf numFmtId="0" fontId="4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top"/>
    </xf>
    <xf numFmtId="0" fontId="15" fillId="0" borderId="2" xfId="0" applyNumberFormat="1" applyFont="1" applyFill="1" applyBorder="1" applyAlignment="1" applyProtection="1">
      <alignment horizontal="left" vertical="top"/>
      <protection locked="0"/>
    </xf>
    <xf numFmtId="0" fontId="0" fillId="0" borderId="2" xfId="0" applyBorder="1" applyAlignment="1">
      <alignment vertical="top"/>
    </xf>
    <xf numFmtId="0" fontId="14" fillId="5" borderId="2" xfId="0" applyFont="1" applyFill="1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5" fillId="2" borderId="24" xfId="0" applyFont="1" applyFill="1" applyBorder="1" applyAlignment="1"/>
    <xf numFmtId="0" fontId="1" fillId="0" borderId="2" xfId="0" applyNumberFormat="1" applyFont="1" applyFill="1" applyBorder="1" applyAlignment="1" applyProtection="1">
      <alignment vertical="top"/>
      <protection locked="0"/>
    </xf>
    <xf numFmtId="0" fontId="5" fillId="2" borderId="25" xfId="0" applyFont="1" applyFill="1" applyBorder="1" applyAlignment="1"/>
    <xf numFmtId="0" fontId="5" fillId="2" borderId="26" xfId="0" applyFont="1" applyFill="1" applyBorder="1" applyAlignment="1"/>
    <xf numFmtId="0" fontId="1" fillId="0" borderId="10" xfId="0" applyNumberFormat="1" applyFont="1" applyFill="1" applyBorder="1" applyAlignment="1" applyProtection="1">
      <alignment vertical="top"/>
      <protection locked="0"/>
    </xf>
    <xf numFmtId="0" fontId="1" fillId="0" borderId="10" xfId="0" applyNumberFormat="1" applyFont="1" applyFill="1" applyBorder="1" applyAlignment="1" applyProtection="1">
      <alignment horizontal="left" vertical="top"/>
      <protection locked="0"/>
    </xf>
    <xf numFmtId="0" fontId="0" fillId="0" borderId="10" xfId="0" applyBorder="1" applyAlignment="1">
      <alignment vertical="top"/>
    </xf>
    <xf numFmtId="0" fontId="1" fillId="0" borderId="24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vertical="top"/>
      <protection locked="0"/>
    </xf>
    <xf numFmtId="0" fontId="1" fillId="0" borderId="25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vertical="top"/>
      <protection locked="0"/>
    </xf>
    <xf numFmtId="0" fontId="1" fillId="0" borderId="23" xfId="0" applyNumberFormat="1" applyFont="1" applyFill="1" applyBorder="1" applyAlignment="1" applyProtection="1">
      <alignment vertical="top"/>
      <protection locked="0"/>
    </xf>
    <xf numFmtId="0" fontId="2" fillId="0" borderId="2" xfId="0" applyNumberFormat="1" applyFont="1" applyFill="1" applyBorder="1" applyAlignment="1" applyProtection="1">
      <alignment vertical="top"/>
      <protection locked="0"/>
    </xf>
    <xf numFmtId="0" fontId="7" fillId="3" borderId="17" xfId="0" applyFont="1" applyFill="1" applyBorder="1" applyAlignment="1">
      <alignment horizontal="left" vertical="top" wrapText="1"/>
    </xf>
    <xf numFmtId="0" fontId="7" fillId="6" borderId="21" xfId="0" applyFont="1" applyFill="1" applyBorder="1" applyAlignment="1">
      <alignment horizontal="left" vertical="top" wrapText="1"/>
    </xf>
    <xf numFmtId="0" fontId="2" fillId="0" borderId="2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NumberFormat="1" applyFont="1" applyFill="1" applyBorder="1" applyAlignment="1" applyProtection="1">
      <alignment vertical="top"/>
      <protection locked="0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0" xfId="0" applyNumberFormat="1" applyFont="1" applyFill="1" applyBorder="1" applyAlignment="1" applyProtection="1">
      <alignment horizontal="right" vertical="top"/>
      <protection locked="0"/>
    </xf>
    <xf numFmtId="0" fontId="8" fillId="5" borderId="0" xfId="0" quotePrefix="1" applyFont="1" applyFill="1" applyBorder="1" applyAlignment="1">
      <alignment horizontal="left"/>
    </xf>
    <xf numFmtId="0" fontId="8" fillId="5" borderId="9" xfId="0" quotePrefix="1" applyFont="1" applyFill="1" applyBorder="1" applyAlignment="1">
      <alignment horizontal="left"/>
    </xf>
    <xf numFmtId="0" fontId="8" fillId="5" borderId="10" xfId="0" quotePrefix="1" applyFont="1" applyFill="1" applyBorder="1" applyAlignment="1">
      <alignment horizontal="left"/>
    </xf>
    <xf numFmtId="0" fontId="9" fillId="5" borderId="2" xfId="0" quotePrefix="1" applyFont="1" applyFill="1" applyBorder="1" applyAlignment="1">
      <alignment horizontal="left"/>
    </xf>
    <xf numFmtId="0" fontId="2" fillId="0" borderId="0" xfId="0" quotePrefix="1" applyFont="1" applyAlignment="1">
      <alignment vertical="top"/>
    </xf>
    <xf numFmtId="0" fontId="13" fillId="6" borderId="13" xfId="0" quotePrefix="1" applyFont="1" applyFill="1" applyBorder="1" applyAlignment="1">
      <alignment horizontal="left" vertical="center"/>
    </xf>
    <xf numFmtId="0" fontId="13" fillId="4" borderId="0" xfId="0" quotePrefix="1" applyFont="1" applyFill="1" applyBorder="1" applyAlignment="1">
      <alignment horizontal="left" vertical="center"/>
    </xf>
    <xf numFmtId="0" fontId="13" fillId="6" borderId="0" xfId="0" quotePrefix="1" applyFont="1" applyFill="1" applyBorder="1" applyAlignment="1">
      <alignment horizontal="left" vertical="center"/>
    </xf>
    <xf numFmtId="0" fontId="15" fillId="0" borderId="24" xfId="0" applyNumberFormat="1" applyFont="1" applyFill="1" applyBorder="1" applyAlignment="1" applyProtection="1">
      <alignment horizontal="left" vertical="top"/>
      <protection locked="0"/>
    </xf>
    <xf numFmtId="0" fontId="15" fillId="0" borderId="2" xfId="0" applyNumberFormat="1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1607820</xdr:colOff>
      <xdr:row>2</xdr:row>
      <xdr:rowOff>83820</xdr:rowOff>
    </xdr:from>
    <xdr:to>
      <xdr:col>10</xdr:col>
      <xdr:colOff>366992</xdr:colOff>
      <xdr:row>7</xdr:row>
      <xdr:rowOff>121920</xdr:rowOff>
    </xdr:to>
    <xdr:pic>
      <xdr:nvPicPr>
        <xdr:cNvPr id="1028" name="Picture 4" descr="AltiumLogo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7580" y="720090"/>
          <a:ext cx="2701290" cy="1120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40"/>
  <sheetViews>
    <sheetView showGridLines="0" tabSelected="1" zoomScale="85" zoomScaleNormal="85" workbookViewId="0">
      <selection activeCell="C1" sqref="C1"/>
    </sheetView>
  </sheetViews>
  <sheetFormatPr defaultColWidth="9.140625" defaultRowHeight="12.75" x14ac:dyDescent="0.2"/>
  <cols>
    <col min="1" max="1" width="3.140625" style="1" customWidth="1"/>
    <col min="2" max="2" width="2.7109375" style="1" bestFit="1" customWidth="1"/>
    <col min="3" max="3" width="23" style="4" customWidth="1"/>
    <col min="4" max="4" width="38.140625" style="4" bestFit="1" customWidth="1"/>
    <col min="5" max="5" width="10.28515625" style="4" bestFit="1" customWidth="1"/>
    <col min="6" max="6" width="22.42578125" style="1" bestFit="1" customWidth="1"/>
    <col min="7" max="7" width="25.85546875" style="1" bestFit="1" customWidth="1"/>
    <col min="8" max="8" width="9.5703125" style="1" bestFit="1" customWidth="1"/>
    <col min="9" max="9" width="15.28515625" style="1" bestFit="1" customWidth="1"/>
    <col min="10" max="10" width="18.85546875" style="1" bestFit="1" customWidth="1"/>
    <col min="11" max="11" width="17.42578125" style="1" bestFit="1" customWidth="1"/>
    <col min="12" max="12" width="18" style="1" bestFit="1" customWidth="1"/>
    <col min="13" max="16384" width="9.140625" style="1"/>
  </cols>
  <sheetData>
    <row r="1" spans="1:12" ht="13.5" thickBot="1" x14ac:dyDescent="0.25">
      <c r="A1" s="10"/>
      <c r="B1" s="10"/>
      <c r="C1" s="5"/>
      <c r="D1" s="5"/>
      <c r="E1" s="5"/>
      <c r="F1" s="6"/>
      <c r="G1" s="6"/>
      <c r="H1" s="6"/>
      <c r="I1" s="6"/>
      <c r="J1" s="10"/>
      <c r="K1" s="6"/>
      <c r="L1" s="40"/>
    </row>
    <row r="2" spans="1:12" ht="37.5" customHeight="1" thickBot="1" x14ac:dyDescent="0.25">
      <c r="A2" s="11"/>
      <c r="B2" s="26"/>
      <c r="C2" s="26" t="s">
        <v>19</v>
      </c>
      <c r="D2" s="26"/>
      <c r="E2" s="27"/>
      <c r="F2" s="12"/>
      <c r="G2" s="12"/>
      <c r="H2" s="12"/>
      <c r="I2" s="10"/>
      <c r="J2" s="10"/>
      <c r="K2" s="10"/>
      <c r="L2" s="41"/>
    </row>
    <row r="3" spans="1:12" ht="23.25" customHeight="1" x14ac:dyDescent="0.2">
      <c r="A3" s="11"/>
      <c r="B3" s="15"/>
      <c r="C3" s="15" t="s">
        <v>14</v>
      </c>
      <c r="D3" s="15"/>
      <c r="E3" s="16"/>
      <c r="F3" s="75" t="s">
        <v>26</v>
      </c>
      <c r="G3" s="15"/>
      <c r="H3" s="15"/>
      <c r="I3" s="17"/>
      <c r="J3" s="38"/>
      <c r="L3" s="42"/>
    </row>
    <row r="4" spans="1:12" ht="17.25" customHeight="1" x14ac:dyDescent="0.2">
      <c r="A4" s="11"/>
      <c r="B4" s="15"/>
      <c r="C4" s="15" t="s">
        <v>15</v>
      </c>
      <c r="D4" s="15"/>
      <c r="E4" s="16"/>
      <c r="F4" s="76" t="s">
        <v>26</v>
      </c>
      <c r="G4" s="18"/>
      <c r="H4" s="17"/>
      <c r="I4" s="17"/>
      <c r="J4" s="38"/>
      <c r="L4" s="42"/>
    </row>
    <row r="5" spans="1:12" ht="17.25" customHeight="1" x14ac:dyDescent="0.2">
      <c r="A5" s="11"/>
      <c r="B5" s="15"/>
      <c r="C5" s="15" t="s">
        <v>16</v>
      </c>
      <c r="D5" s="15"/>
      <c r="E5" s="16"/>
      <c r="F5" s="77" t="s">
        <v>27</v>
      </c>
      <c r="G5" s="20"/>
      <c r="H5" s="17"/>
      <c r="I5" s="17"/>
      <c r="J5" s="38"/>
      <c r="L5" s="42"/>
    </row>
    <row r="6" spans="1:12" x14ac:dyDescent="0.2">
      <c r="A6" s="11"/>
      <c r="B6" s="21"/>
      <c r="C6" s="21"/>
      <c r="D6" s="21"/>
      <c r="E6" s="19"/>
      <c r="F6" s="22"/>
      <c r="G6" s="20"/>
      <c r="H6" s="17"/>
      <c r="I6" s="15"/>
      <c r="J6" s="38"/>
      <c r="L6" s="42"/>
    </row>
    <row r="7" spans="1:12" ht="15.75" customHeight="1" x14ac:dyDescent="0.2">
      <c r="A7" s="11"/>
      <c r="B7" s="23"/>
      <c r="C7" s="23" t="s">
        <v>18</v>
      </c>
      <c r="D7" s="23"/>
      <c r="E7" s="78" t="s">
        <v>28</v>
      </c>
      <c r="F7" s="78" t="s">
        <v>29</v>
      </c>
      <c r="G7" s="23"/>
      <c r="H7" s="23"/>
      <c r="I7" s="17"/>
      <c r="J7" s="38"/>
      <c r="L7" s="42"/>
    </row>
    <row r="8" spans="1:12" ht="15.75" customHeight="1" x14ac:dyDescent="0.2">
      <c r="A8" s="11"/>
      <c r="B8" s="20"/>
      <c r="C8" s="20" t="s">
        <v>17</v>
      </c>
      <c r="D8" s="20"/>
      <c r="E8" s="24">
        <f ca="1">TODAY()</f>
        <v>43794</v>
      </c>
      <c r="F8" s="25">
        <f ca="1">NOW()</f>
        <v>43794.830595370368</v>
      </c>
      <c r="G8" s="23"/>
      <c r="H8" s="23"/>
      <c r="I8" s="17"/>
      <c r="J8" s="38"/>
      <c r="L8" s="43"/>
    </row>
    <row r="9" spans="1:12" s="2" customFormat="1" ht="18" customHeight="1" x14ac:dyDescent="0.2">
      <c r="A9" s="11"/>
      <c r="B9" s="34" t="s">
        <v>22</v>
      </c>
      <c r="C9" s="13" t="s">
        <v>31</v>
      </c>
      <c r="D9" s="13" t="s">
        <v>47</v>
      </c>
      <c r="E9" s="14" t="s">
        <v>63</v>
      </c>
      <c r="F9" s="13" t="s">
        <v>64</v>
      </c>
      <c r="G9" s="13" t="s">
        <v>77</v>
      </c>
      <c r="H9" s="13" t="s">
        <v>93</v>
      </c>
      <c r="I9" s="14" t="s">
        <v>95</v>
      </c>
      <c r="J9" s="39" t="s">
        <v>96</v>
      </c>
      <c r="K9" s="14" t="s">
        <v>97</v>
      </c>
      <c r="L9" s="14" t="s">
        <v>98</v>
      </c>
    </row>
    <row r="10" spans="1:12" s="3" customFormat="1" ht="33.75" x14ac:dyDescent="0.2">
      <c r="A10" s="11"/>
      <c r="B10" s="31">
        <f t="shared" ref="B10:B24" si="0">ROW(B10) - ROW($B$9)</f>
        <v>1</v>
      </c>
      <c r="C10" s="30" t="s">
        <v>32</v>
      </c>
      <c r="D10" s="30" t="s">
        <v>48</v>
      </c>
      <c r="E10" s="32">
        <v>3</v>
      </c>
      <c r="F10" s="32" t="s">
        <v>65</v>
      </c>
      <c r="G10" s="32" t="s">
        <v>78</v>
      </c>
      <c r="H10" s="32" t="s">
        <v>94</v>
      </c>
      <c r="I10" s="33">
        <v>327822</v>
      </c>
      <c r="J10" s="33">
        <v>0.13100000000000001</v>
      </c>
      <c r="K10" s="33">
        <v>3.93</v>
      </c>
      <c r="L10" s="67" t="s">
        <v>99</v>
      </c>
    </row>
    <row r="11" spans="1:12" s="3" customFormat="1" ht="33.75" x14ac:dyDescent="0.2">
      <c r="A11" s="11"/>
      <c r="B11" s="35">
        <f t="shared" si="0"/>
        <v>2</v>
      </c>
      <c r="C11" s="36" t="s">
        <v>33</v>
      </c>
      <c r="D11" s="36" t="s">
        <v>49</v>
      </c>
      <c r="E11" s="36">
        <v>5</v>
      </c>
      <c r="F11" s="36" t="s">
        <v>65</v>
      </c>
      <c r="G11" s="36" t="s">
        <v>79</v>
      </c>
      <c r="H11" s="36" t="s">
        <v>94</v>
      </c>
      <c r="I11" s="37">
        <v>1269780</v>
      </c>
      <c r="J11" s="37">
        <v>5.7000000000000002E-2</v>
      </c>
      <c r="K11" s="37">
        <v>2.85</v>
      </c>
      <c r="L11" s="68" t="s">
        <v>99</v>
      </c>
    </row>
    <row r="12" spans="1:12" s="3" customFormat="1" x14ac:dyDescent="0.2">
      <c r="A12" s="11"/>
      <c r="B12" s="31">
        <f t="shared" si="0"/>
        <v>3</v>
      </c>
      <c r="C12" s="30" t="s">
        <v>34</v>
      </c>
      <c r="D12" s="30" t="s">
        <v>50</v>
      </c>
      <c r="E12" s="32">
        <v>2</v>
      </c>
      <c r="F12" s="32" t="s">
        <v>66</v>
      </c>
      <c r="G12" s="32" t="s">
        <v>80</v>
      </c>
      <c r="H12" s="32" t="s">
        <v>94</v>
      </c>
      <c r="I12" s="33">
        <v>78207</v>
      </c>
      <c r="J12" s="33">
        <v>7.9000000000000001E-2</v>
      </c>
      <c r="K12" s="33">
        <v>1.58</v>
      </c>
      <c r="L12" s="67" t="s">
        <v>99</v>
      </c>
    </row>
    <row r="13" spans="1:12" s="3" customFormat="1" ht="22.5" x14ac:dyDescent="0.2">
      <c r="A13" s="11"/>
      <c r="B13" s="35">
        <f t="shared" si="0"/>
        <v>4</v>
      </c>
      <c r="C13" s="36" t="s">
        <v>35</v>
      </c>
      <c r="D13" s="36" t="s">
        <v>51</v>
      </c>
      <c r="E13" s="36">
        <v>1</v>
      </c>
      <c r="F13" s="36" t="s">
        <v>67</v>
      </c>
      <c r="G13" s="36" t="s">
        <v>81</v>
      </c>
      <c r="H13" s="36" t="s">
        <v>94</v>
      </c>
      <c r="I13" s="37">
        <v>0</v>
      </c>
      <c r="J13" s="37">
        <v>1.35</v>
      </c>
      <c r="K13" s="37">
        <v>13.52</v>
      </c>
      <c r="L13" s="68" t="s">
        <v>99</v>
      </c>
    </row>
    <row r="14" spans="1:12" s="3" customFormat="1" x14ac:dyDescent="0.2">
      <c r="A14" s="11"/>
      <c r="B14" s="31">
        <f t="shared" si="0"/>
        <v>5</v>
      </c>
      <c r="C14" s="30" t="s">
        <v>36</v>
      </c>
      <c r="D14" s="30" t="s">
        <v>52</v>
      </c>
      <c r="E14" s="32">
        <v>1</v>
      </c>
      <c r="F14" s="32" t="s">
        <v>68</v>
      </c>
      <c r="G14" s="32" t="s">
        <v>82</v>
      </c>
      <c r="H14" s="32" t="s">
        <v>94</v>
      </c>
      <c r="I14" s="33">
        <v>93454</v>
      </c>
      <c r="J14" s="33">
        <v>0.32</v>
      </c>
      <c r="K14" s="33">
        <v>3.2</v>
      </c>
      <c r="L14" s="67" t="s">
        <v>99</v>
      </c>
    </row>
    <row r="15" spans="1:12" s="3" customFormat="1" x14ac:dyDescent="0.2">
      <c r="A15" s="11"/>
      <c r="B15" s="35">
        <f t="shared" si="0"/>
        <v>6</v>
      </c>
      <c r="C15" s="36" t="s">
        <v>37</v>
      </c>
      <c r="D15" s="36" t="s">
        <v>53</v>
      </c>
      <c r="E15" s="36">
        <v>1</v>
      </c>
      <c r="F15" s="36" t="s">
        <v>69</v>
      </c>
      <c r="G15" s="36" t="s">
        <v>83</v>
      </c>
      <c r="H15" s="36" t="s">
        <v>94</v>
      </c>
      <c r="I15" s="37">
        <v>30869</v>
      </c>
      <c r="J15" s="37">
        <v>0.252</v>
      </c>
      <c r="K15" s="37">
        <v>2.52</v>
      </c>
      <c r="L15" s="68" t="s">
        <v>99</v>
      </c>
    </row>
    <row r="16" spans="1:12" s="3" customFormat="1" x14ac:dyDescent="0.2">
      <c r="A16" s="11"/>
      <c r="B16" s="31">
        <f t="shared" si="0"/>
        <v>7</v>
      </c>
      <c r="C16" s="30" t="s">
        <v>38</v>
      </c>
      <c r="D16" s="30" t="s">
        <v>54</v>
      </c>
      <c r="E16" s="32">
        <v>1</v>
      </c>
      <c r="F16" s="32" t="s">
        <v>70</v>
      </c>
      <c r="G16" s="32" t="s">
        <v>84</v>
      </c>
      <c r="H16" s="32" t="s">
        <v>94</v>
      </c>
      <c r="I16" s="33">
        <v>28173</v>
      </c>
      <c r="J16" s="33">
        <v>0.40500000000000003</v>
      </c>
      <c r="K16" s="33">
        <v>4.05</v>
      </c>
      <c r="L16" s="67" t="s">
        <v>99</v>
      </c>
    </row>
    <row r="17" spans="1:12" s="3" customFormat="1" x14ac:dyDescent="0.2">
      <c r="A17" s="11"/>
      <c r="B17" s="35">
        <f t="shared" si="0"/>
        <v>8</v>
      </c>
      <c r="C17" s="36" t="s">
        <v>39</v>
      </c>
      <c r="D17" s="36" t="s">
        <v>55</v>
      </c>
      <c r="E17" s="36">
        <v>1</v>
      </c>
      <c r="F17" s="36" t="s">
        <v>71</v>
      </c>
      <c r="G17" s="36" t="s">
        <v>85</v>
      </c>
      <c r="H17" s="36" t="s">
        <v>94</v>
      </c>
      <c r="I17" s="37">
        <v>1853</v>
      </c>
      <c r="J17" s="37">
        <v>0.84199999999999997</v>
      </c>
      <c r="K17" s="37">
        <v>8.42</v>
      </c>
      <c r="L17" s="68" t="s">
        <v>99</v>
      </c>
    </row>
    <row r="18" spans="1:12" s="3" customFormat="1" ht="22.5" x14ac:dyDescent="0.2">
      <c r="A18" s="11"/>
      <c r="B18" s="31">
        <f t="shared" si="0"/>
        <v>9</v>
      </c>
      <c r="C18" s="30" t="s">
        <v>40</v>
      </c>
      <c r="D18" s="30" t="s">
        <v>56</v>
      </c>
      <c r="E18" s="32">
        <v>2</v>
      </c>
      <c r="F18" s="32" t="s">
        <v>72</v>
      </c>
      <c r="G18" s="32" t="s">
        <v>86</v>
      </c>
      <c r="H18" s="32" t="s">
        <v>94</v>
      </c>
      <c r="I18" s="33">
        <v>1968</v>
      </c>
      <c r="J18" s="33">
        <v>0.20100000000000001</v>
      </c>
      <c r="K18" s="33">
        <v>4.0199999999999996</v>
      </c>
      <c r="L18" s="67" t="s">
        <v>99</v>
      </c>
    </row>
    <row r="19" spans="1:12" s="3" customFormat="1" x14ac:dyDescent="0.2">
      <c r="A19" s="11"/>
      <c r="B19" s="35">
        <f t="shared" si="0"/>
        <v>10</v>
      </c>
      <c r="C19" s="36" t="s">
        <v>41</v>
      </c>
      <c r="D19" s="36" t="s">
        <v>57</v>
      </c>
      <c r="E19" s="36">
        <v>2</v>
      </c>
      <c r="F19" s="36" t="s">
        <v>66</v>
      </c>
      <c r="G19" s="36" t="s">
        <v>87</v>
      </c>
      <c r="H19" s="36" t="s">
        <v>94</v>
      </c>
      <c r="I19" s="37">
        <v>2398428</v>
      </c>
      <c r="J19" s="37">
        <v>3.5000000000000003E-2</v>
      </c>
      <c r="K19" s="37">
        <v>0.7</v>
      </c>
      <c r="L19" s="68" t="s">
        <v>99</v>
      </c>
    </row>
    <row r="20" spans="1:12" s="3" customFormat="1" x14ac:dyDescent="0.2">
      <c r="A20" s="11"/>
      <c r="B20" s="31">
        <f t="shared" si="0"/>
        <v>11</v>
      </c>
      <c r="C20" s="30" t="s">
        <v>42</v>
      </c>
      <c r="D20" s="30" t="s">
        <v>58</v>
      </c>
      <c r="E20" s="32">
        <v>3</v>
      </c>
      <c r="F20" s="32" t="s">
        <v>66</v>
      </c>
      <c r="G20" s="32" t="s">
        <v>88</v>
      </c>
      <c r="H20" s="32" t="s">
        <v>94</v>
      </c>
      <c r="I20" s="33">
        <v>37315712</v>
      </c>
      <c r="J20" s="33">
        <v>3.5999999999999997E-2</v>
      </c>
      <c r="K20" s="33">
        <v>1.08</v>
      </c>
      <c r="L20" s="67" t="s">
        <v>99</v>
      </c>
    </row>
    <row r="21" spans="1:12" s="3" customFormat="1" ht="33.75" x14ac:dyDescent="0.2">
      <c r="A21" s="11"/>
      <c r="B21" s="35">
        <f t="shared" si="0"/>
        <v>12</v>
      </c>
      <c r="C21" s="36" t="s">
        <v>43</v>
      </c>
      <c r="D21" s="36" t="s">
        <v>59</v>
      </c>
      <c r="E21" s="36">
        <v>1</v>
      </c>
      <c r="F21" s="36" t="s">
        <v>73</v>
      </c>
      <c r="G21" s="36" t="s">
        <v>89</v>
      </c>
      <c r="H21" s="36" t="s">
        <v>94</v>
      </c>
      <c r="I21" s="37">
        <v>74493</v>
      </c>
      <c r="J21" s="37">
        <v>0.10100000000000001</v>
      </c>
      <c r="K21" s="37">
        <v>1.01</v>
      </c>
      <c r="L21" s="68" t="s">
        <v>99</v>
      </c>
    </row>
    <row r="22" spans="1:12" s="3" customFormat="1" x14ac:dyDescent="0.2">
      <c r="A22" s="11"/>
      <c r="B22" s="31">
        <f t="shared" si="0"/>
        <v>13</v>
      </c>
      <c r="C22" s="30" t="s">
        <v>44</v>
      </c>
      <c r="D22" s="30" t="s">
        <v>60</v>
      </c>
      <c r="E22" s="32">
        <v>1</v>
      </c>
      <c r="F22" s="32" t="s">
        <v>74</v>
      </c>
      <c r="G22" s="32" t="s">
        <v>90</v>
      </c>
      <c r="H22" s="32" t="s">
        <v>94</v>
      </c>
      <c r="I22" s="33">
        <v>43621</v>
      </c>
      <c r="J22" s="33"/>
      <c r="K22" s="33"/>
      <c r="L22" s="67" t="s">
        <v>99</v>
      </c>
    </row>
    <row r="23" spans="1:12" s="3" customFormat="1" ht="22.5" x14ac:dyDescent="0.2">
      <c r="A23" s="11"/>
      <c r="B23" s="35">
        <f t="shared" si="0"/>
        <v>14</v>
      </c>
      <c r="C23" s="36" t="s">
        <v>45</v>
      </c>
      <c r="D23" s="36" t="s">
        <v>61</v>
      </c>
      <c r="E23" s="36">
        <v>1</v>
      </c>
      <c r="F23" s="36" t="s">
        <v>75</v>
      </c>
      <c r="G23" s="36" t="s">
        <v>91</v>
      </c>
      <c r="H23" s="36" t="s">
        <v>94</v>
      </c>
      <c r="I23" s="37">
        <v>12183</v>
      </c>
      <c r="J23" s="37">
        <v>2.08</v>
      </c>
      <c r="K23" s="37">
        <v>20.8</v>
      </c>
      <c r="L23" s="68" t="s">
        <v>99</v>
      </c>
    </row>
    <row r="24" spans="1:12" s="3" customFormat="1" x14ac:dyDescent="0.2">
      <c r="A24" s="11"/>
      <c r="B24" s="31">
        <f t="shared" si="0"/>
        <v>15</v>
      </c>
      <c r="C24" s="30" t="s">
        <v>46</v>
      </c>
      <c r="D24" s="30" t="s">
        <v>62</v>
      </c>
      <c r="E24" s="32">
        <v>1</v>
      </c>
      <c r="F24" s="32" t="s">
        <v>76</v>
      </c>
      <c r="G24" s="32" t="s">
        <v>92</v>
      </c>
      <c r="H24" s="32" t="s">
        <v>94</v>
      </c>
      <c r="I24" s="33">
        <v>4399</v>
      </c>
      <c r="J24" s="33">
        <v>0.21</v>
      </c>
      <c r="K24" s="33">
        <v>2.1</v>
      </c>
      <c r="L24" s="67" t="s">
        <v>99</v>
      </c>
    </row>
    <row r="25" spans="1:12" x14ac:dyDescent="0.2">
      <c r="A25" s="10"/>
      <c r="B25" s="83"/>
      <c r="C25" s="84"/>
      <c r="D25" s="7"/>
      <c r="E25" s="7">
        <f>SUM(E10:E24)</f>
        <v>26</v>
      </c>
      <c r="F25" s="48"/>
      <c r="G25" s="49"/>
      <c r="H25" s="49"/>
      <c r="I25" s="50"/>
      <c r="J25" s="51"/>
      <c r="K25" s="49">
        <f>SUM(K10:K24)</f>
        <v>69.78</v>
      </c>
      <c r="L25" s="52"/>
    </row>
    <row r="26" spans="1:12" x14ac:dyDescent="0.2">
      <c r="A26" s="53"/>
      <c r="B26" s="60"/>
      <c r="C26" s="66" t="s">
        <v>20</v>
      </c>
      <c r="D26" s="54"/>
      <c r="E26" s="61"/>
      <c r="F26" s="69" t="s">
        <v>21</v>
      </c>
      <c r="G26" s="7"/>
      <c r="H26" s="7"/>
      <c r="I26" s="54"/>
      <c r="J26" s="49"/>
      <c r="K26" s="49"/>
      <c r="L26" s="52"/>
    </row>
    <row r="27" spans="1:12" x14ac:dyDescent="0.2">
      <c r="A27" s="55"/>
      <c r="B27" s="62"/>
      <c r="C27" s="9"/>
      <c r="D27" s="9"/>
      <c r="E27" s="63"/>
      <c r="F27" s="8"/>
      <c r="G27" s="8"/>
      <c r="H27" s="74" t="s">
        <v>24</v>
      </c>
      <c r="I27" s="79" t="s">
        <v>30</v>
      </c>
      <c r="J27" s="71" t="s">
        <v>23</v>
      </c>
      <c r="K27" s="72">
        <f>K25</f>
        <v>69.78</v>
      </c>
      <c r="L27" s="73"/>
    </row>
    <row r="28" spans="1:12" x14ac:dyDescent="0.2">
      <c r="A28" s="55"/>
      <c r="B28" s="62"/>
      <c r="C28" s="9"/>
      <c r="D28" s="9"/>
      <c r="E28" s="63"/>
      <c r="F28" s="8"/>
      <c r="G28" s="8"/>
      <c r="H28" s="8"/>
      <c r="I28" s="70"/>
      <c r="J28" s="71" t="s">
        <v>25</v>
      </c>
      <c r="K28" s="72">
        <f>K27/I27</f>
        <v>6.9779999999999998</v>
      </c>
      <c r="L28" s="73"/>
    </row>
    <row r="29" spans="1:12" x14ac:dyDescent="0.2">
      <c r="A29" s="56"/>
      <c r="B29" s="64"/>
      <c r="C29" s="57"/>
      <c r="D29" s="57"/>
      <c r="E29" s="65"/>
      <c r="F29" s="58"/>
      <c r="G29" s="58"/>
      <c r="H29" s="58"/>
      <c r="I29" s="57"/>
      <c r="J29" s="59"/>
      <c r="K29" s="59"/>
      <c r="L29" s="43"/>
    </row>
    <row r="30" spans="1:12" x14ac:dyDescent="0.2">
      <c r="B30" s="38"/>
      <c r="C30" s="47"/>
      <c r="D30" s="47"/>
      <c r="E30" s="47"/>
      <c r="F30" s="38"/>
      <c r="G30" s="38"/>
      <c r="H30" s="38"/>
      <c r="I30" s="38"/>
      <c r="J30" s="38"/>
    </row>
    <row r="31" spans="1:12" x14ac:dyDescent="0.2">
      <c r="B31" s="38"/>
      <c r="C31" s="38"/>
      <c r="D31" s="38"/>
      <c r="E31" s="38"/>
    </row>
    <row r="32" spans="1:12" x14ac:dyDescent="0.2">
      <c r="B32" s="38"/>
      <c r="C32" s="38"/>
      <c r="D32" s="38"/>
      <c r="E32" s="38"/>
    </row>
    <row r="33" spans="3:8" x14ac:dyDescent="0.2">
      <c r="C33" s="1"/>
      <c r="D33" s="1"/>
      <c r="E33" s="1"/>
    </row>
    <row r="34" spans="3:8" x14ac:dyDescent="0.2">
      <c r="D34" s="44"/>
      <c r="E34" s="44"/>
      <c r="F34" s="45"/>
      <c r="G34" s="45"/>
      <c r="H34" s="45"/>
    </row>
    <row r="35" spans="3:8" x14ac:dyDescent="0.2">
      <c r="D35" s="44"/>
      <c r="E35" s="44"/>
      <c r="F35" s="45"/>
      <c r="G35" s="46"/>
      <c r="H35" s="45"/>
    </row>
    <row r="36" spans="3:8" x14ac:dyDescent="0.2">
      <c r="D36" s="44"/>
      <c r="E36" s="46"/>
      <c r="F36" s="45"/>
      <c r="G36" s="45"/>
      <c r="H36" s="45"/>
    </row>
    <row r="37" spans="3:8" x14ac:dyDescent="0.2">
      <c r="D37" s="44"/>
      <c r="E37" s="44"/>
      <c r="F37" s="45"/>
      <c r="G37" s="45"/>
      <c r="H37" s="45"/>
    </row>
    <row r="38" spans="3:8" x14ac:dyDescent="0.2">
      <c r="D38" s="44"/>
      <c r="E38" s="44"/>
      <c r="F38" s="45"/>
      <c r="G38" s="45"/>
      <c r="H38" s="45"/>
    </row>
    <row r="39" spans="3:8" x14ac:dyDescent="0.2">
      <c r="D39" s="44"/>
      <c r="E39" s="44"/>
      <c r="F39" s="45"/>
      <c r="G39" s="45"/>
      <c r="H39" s="45"/>
    </row>
    <row r="40" spans="3:8" x14ac:dyDescent="0.2">
      <c r="D40" s="44"/>
      <c r="E40" s="44"/>
      <c r="F40" s="45"/>
      <c r="G40" s="45"/>
      <c r="H40" s="45"/>
    </row>
  </sheetData>
  <mergeCells count="1">
    <mergeCell ref="B25:C25"/>
  </mergeCells>
  <phoneticPr fontId="0" type="noConversion"/>
  <printOptions horizontalCentered="1" verticalCentered="1"/>
  <pageMargins left="0" right="0" top="0" bottom="0" header="0" footer="0"/>
  <pageSetup scale="74" orientation="landscape" blackAndWhite="1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14"/>
  <sheetViews>
    <sheetView workbookViewId="0">
      <selection activeCell="B14" sqref="B14"/>
    </sheetView>
  </sheetViews>
  <sheetFormatPr defaultRowHeight="12.75" x14ac:dyDescent="0.2"/>
  <cols>
    <col min="1" max="1" width="28" bestFit="1" customWidth="1"/>
    <col min="2" max="2" width="110.5703125" customWidth="1"/>
  </cols>
  <sheetData>
    <row r="1" spans="1:2" x14ac:dyDescent="0.2">
      <c r="A1" s="29" t="s">
        <v>0</v>
      </c>
      <c r="B1" s="80" t="s">
        <v>100</v>
      </c>
    </row>
    <row r="2" spans="1:2" x14ac:dyDescent="0.2">
      <c r="A2" s="28" t="s">
        <v>1</v>
      </c>
      <c r="B2" s="81" t="s">
        <v>26</v>
      </c>
    </row>
    <row r="3" spans="1:2" x14ac:dyDescent="0.2">
      <c r="A3" s="29" t="s">
        <v>2</v>
      </c>
      <c r="B3" s="82" t="s">
        <v>27</v>
      </c>
    </row>
    <row r="4" spans="1:2" x14ac:dyDescent="0.2">
      <c r="A4" s="28" t="s">
        <v>3</v>
      </c>
      <c r="B4" s="81" t="s">
        <v>26</v>
      </c>
    </row>
    <row r="5" spans="1:2" x14ac:dyDescent="0.2">
      <c r="A5" s="29" t="s">
        <v>4</v>
      </c>
      <c r="B5" s="82" t="s">
        <v>100</v>
      </c>
    </row>
    <row r="6" spans="1:2" x14ac:dyDescent="0.2">
      <c r="A6" s="28" t="s">
        <v>5</v>
      </c>
      <c r="B6" s="81" t="s">
        <v>101</v>
      </c>
    </row>
    <row r="7" spans="1:2" x14ac:dyDescent="0.2">
      <c r="A7" s="29" t="s">
        <v>6</v>
      </c>
      <c r="B7" s="82" t="s">
        <v>102</v>
      </c>
    </row>
    <row r="8" spans="1:2" x14ac:dyDescent="0.2">
      <c r="A8" s="28" t="s">
        <v>7</v>
      </c>
      <c r="B8" s="81" t="s">
        <v>29</v>
      </c>
    </row>
    <row r="9" spans="1:2" x14ac:dyDescent="0.2">
      <c r="A9" s="29" t="s">
        <v>8</v>
      </c>
      <c r="B9" s="82" t="s">
        <v>28</v>
      </c>
    </row>
    <row r="10" spans="1:2" x14ac:dyDescent="0.2">
      <c r="A10" s="28" t="s">
        <v>9</v>
      </c>
      <c r="B10" s="81" t="s">
        <v>103</v>
      </c>
    </row>
    <row r="11" spans="1:2" x14ac:dyDescent="0.2">
      <c r="A11" s="29" t="s">
        <v>10</v>
      </c>
      <c r="B11" s="82" t="s">
        <v>104</v>
      </c>
    </row>
    <row r="12" spans="1:2" x14ac:dyDescent="0.2">
      <c r="A12" s="28" t="s">
        <v>11</v>
      </c>
      <c r="B12" s="81" t="s">
        <v>105</v>
      </c>
    </row>
    <row r="13" spans="1:2" x14ac:dyDescent="0.2">
      <c r="A13" s="29" t="s">
        <v>12</v>
      </c>
      <c r="B13" s="82" t="s">
        <v>106</v>
      </c>
    </row>
    <row r="14" spans="1:2" x14ac:dyDescent="0.2">
      <c r="A14" s="28" t="s">
        <v>13</v>
      </c>
      <c r="B14" s="81" t="s">
        <v>104</v>
      </c>
    </row>
  </sheetData>
  <phoneticPr fontId="16" type="noConversion"/>
  <printOptions horizontalCentered="1" verticalCentered="1"/>
  <pageMargins left="0" right="0" top="0" bottom="0" header="0" footer="0"/>
  <pageSetup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narek ratous</dc:creator>
  <cp:lastModifiedBy>FaraDars</cp:lastModifiedBy>
  <cp:lastPrinted>2005-05-16T01:11:50Z</cp:lastPrinted>
  <dcterms:created xsi:type="dcterms:W3CDTF">2002-11-05T15:28:02Z</dcterms:created>
  <dcterms:modified xsi:type="dcterms:W3CDTF">2019-11-25T16:26:21Z</dcterms:modified>
</cp:coreProperties>
</file>