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z9959/Dropbox (WorkDropbox)/OSG/xsg/xsg/tests/"/>
    </mc:Choice>
  </mc:AlternateContent>
  <bookViews>
    <workbookView xWindow="560" yWindow="460" windowWidth="25040" windowHeight="14280" tabRatio="500" activeTab="5"/>
  </bookViews>
  <sheets>
    <sheet name="Retailer" sheetId="2" r:id="rId1"/>
    <sheet name="Wholesaler" sheetId="1" r:id="rId2"/>
    <sheet name="Distributor" sheetId="3" r:id="rId3"/>
    <sheet name="Manufacturer" sheetId="4" r:id="rId4"/>
    <sheet name="Raw" sheetId="9" r:id="rId5"/>
    <sheet name="compare" sheetId="10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0" l="1"/>
  <c r="G12" i="10"/>
  <c r="G11" i="10"/>
  <c r="G10" i="10"/>
  <c r="F21" i="10"/>
  <c r="F20" i="10"/>
  <c r="F19" i="10"/>
  <c r="F18" i="10"/>
  <c r="E13" i="10"/>
  <c r="D13" i="10"/>
  <c r="E12" i="10"/>
  <c r="D12" i="10"/>
  <c r="E11" i="10"/>
  <c r="D11" i="10"/>
  <c r="E10" i="10"/>
  <c r="D10" i="10"/>
  <c r="D18" i="10"/>
  <c r="G6" i="10"/>
  <c r="F6" i="10"/>
  <c r="E6" i="10"/>
  <c r="D6" i="10"/>
  <c r="G5" i="10"/>
  <c r="F5" i="10"/>
  <c r="E5" i="10"/>
  <c r="D5" i="10"/>
  <c r="G4" i="10"/>
  <c r="F4" i="10"/>
  <c r="E4" i="10"/>
  <c r="D4" i="10"/>
  <c r="G3" i="10"/>
  <c r="F3" i="10"/>
  <c r="E3" i="10"/>
  <c r="D3" i="10"/>
  <c r="E18" i="10"/>
  <c r="G18" i="10"/>
  <c r="E19" i="10"/>
  <c r="G19" i="10"/>
  <c r="E20" i="10"/>
  <c r="G20" i="10"/>
  <c r="E21" i="10"/>
  <c r="G21" i="10"/>
  <c r="D19" i="10"/>
  <c r="D20" i="10"/>
  <c r="D21" i="10"/>
  <c r="G2" i="10"/>
  <c r="H2" i="10"/>
  <c r="H3" i="10"/>
  <c r="H4" i="10"/>
  <c r="H5" i="10"/>
  <c r="H6" i="10"/>
  <c r="B2" i="10"/>
  <c r="C2" i="10"/>
  <c r="D2" i="10"/>
  <c r="E2" i="10"/>
  <c r="F2" i="10"/>
  <c r="B3" i="10"/>
  <c r="C3" i="10"/>
  <c r="B4" i="10"/>
  <c r="C4" i="10"/>
  <c r="B5" i="10"/>
  <c r="C5" i="10"/>
  <c r="B6" i="10"/>
  <c r="C6" i="10"/>
  <c r="A3" i="10"/>
  <c r="A4" i="10"/>
  <c r="A5" i="10"/>
  <c r="A6" i="10"/>
  <c r="A2" i="10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7" i="4"/>
  <c r="E7" i="4"/>
  <c r="B7" i="4"/>
  <c r="H6" i="4"/>
  <c r="C7" i="4"/>
  <c r="F7" i="4"/>
  <c r="G7" i="4"/>
  <c r="E8" i="4"/>
  <c r="B8" i="4"/>
  <c r="H7" i="4"/>
  <c r="C8" i="4"/>
  <c r="F8" i="4"/>
  <c r="G8" i="4"/>
  <c r="E9" i="4"/>
  <c r="H8" i="4"/>
  <c r="B9" i="4"/>
  <c r="C9" i="4"/>
  <c r="F9" i="4"/>
  <c r="G9" i="4"/>
  <c r="E10" i="4"/>
  <c r="H9" i="4"/>
  <c r="B10" i="4"/>
  <c r="C10" i="4"/>
  <c r="F10" i="4"/>
  <c r="G10" i="4"/>
  <c r="E11" i="4"/>
  <c r="H10" i="4"/>
  <c r="B11" i="4"/>
  <c r="C11" i="4"/>
  <c r="F11" i="4"/>
  <c r="G11" i="4"/>
  <c r="E12" i="4"/>
  <c r="H11" i="4"/>
  <c r="B12" i="4"/>
  <c r="C12" i="4"/>
  <c r="F12" i="4"/>
  <c r="G12" i="4"/>
  <c r="E13" i="4"/>
  <c r="H12" i="4"/>
  <c r="B13" i="4"/>
  <c r="C13" i="4"/>
  <c r="F13" i="4"/>
  <c r="G13" i="4"/>
  <c r="E14" i="4"/>
  <c r="H13" i="4"/>
  <c r="B14" i="4"/>
  <c r="C14" i="4"/>
  <c r="F14" i="4"/>
  <c r="G14" i="4"/>
  <c r="E15" i="4"/>
  <c r="H14" i="4"/>
  <c r="B15" i="4"/>
  <c r="C15" i="4"/>
  <c r="F15" i="4"/>
  <c r="G15" i="4"/>
  <c r="E16" i="4"/>
  <c r="H15" i="4"/>
  <c r="B16" i="4"/>
  <c r="C16" i="4"/>
  <c r="F16" i="4"/>
  <c r="G16" i="4"/>
  <c r="E17" i="4"/>
  <c r="H16" i="4"/>
  <c r="B17" i="4"/>
  <c r="C17" i="4"/>
  <c r="F17" i="4"/>
  <c r="G17" i="4"/>
  <c r="E18" i="4"/>
  <c r="H17" i="4"/>
  <c r="B18" i="4"/>
  <c r="C18" i="4"/>
  <c r="F18" i="4"/>
  <c r="G18" i="4"/>
  <c r="E19" i="4"/>
  <c r="H18" i="4"/>
  <c r="B19" i="4"/>
  <c r="C19" i="4"/>
  <c r="F19" i="4"/>
  <c r="G19" i="4"/>
  <c r="E20" i="4"/>
  <c r="H19" i="4"/>
  <c r="B20" i="4"/>
  <c r="C20" i="4"/>
  <c r="F20" i="4"/>
  <c r="G20" i="4"/>
  <c r="E21" i="4"/>
  <c r="H20" i="4"/>
  <c r="B21" i="4"/>
  <c r="C21" i="4"/>
  <c r="F21" i="4"/>
  <c r="G21" i="4"/>
  <c r="E22" i="4"/>
  <c r="H21" i="4"/>
  <c r="B22" i="4"/>
  <c r="C22" i="4"/>
  <c r="F22" i="4"/>
  <c r="G22" i="4"/>
  <c r="E23" i="4"/>
  <c r="H22" i="4"/>
  <c r="B23" i="4"/>
  <c r="C23" i="4"/>
  <c r="F23" i="4"/>
  <c r="G23" i="4"/>
  <c r="E24" i="4"/>
  <c r="H23" i="4"/>
  <c r="B24" i="4"/>
  <c r="C24" i="4"/>
  <c r="F24" i="4"/>
  <c r="G24" i="4"/>
  <c r="E25" i="4"/>
  <c r="H24" i="4"/>
  <c r="B25" i="4"/>
  <c r="C25" i="4"/>
  <c r="F25" i="4"/>
  <c r="G25" i="4"/>
  <c r="E26" i="4"/>
  <c r="H25" i="4"/>
  <c r="B26" i="4"/>
  <c r="C26" i="4"/>
  <c r="F26" i="4"/>
  <c r="G26" i="4"/>
  <c r="E27" i="4"/>
  <c r="H26" i="4"/>
  <c r="B27" i="4"/>
  <c r="C27" i="4"/>
  <c r="F27" i="4"/>
  <c r="G27" i="4"/>
  <c r="E28" i="4"/>
  <c r="H27" i="4"/>
  <c r="B28" i="4"/>
  <c r="C28" i="4"/>
  <c r="F28" i="4"/>
  <c r="G28" i="4"/>
  <c r="E29" i="4"/>
  <c r="H28" i="4"/>
  <c r="B29" i="4"/>
  <c r="C29" i="4"/>
  <c r="F29" i="4"/>
  <c r="G29" i="4"/>
  <c r="E30" i="4"/>
  <c r="H29" i="4"/>
  <c r="B30" i="4"/>
  <c r="C30" i="4"/>
  <c r="F30" i="4"/>
  <c r="G30" i="4"/>
  <c r="E31" i="4"/>
  <c r="H30" i="4"/>
  <c r="B31" i="4"/>
  <c r="C31" i="4"/>
  <c r="F31" i="4"/>
  <c r="G31" i="4"/>
  <c r="E32" i="4"/>
  <c r="H31" i="4"/>
  <c r="B32" i="4"/>
  <c r="C32" i="4"/>
  <c r="F32" i="4"/>
  <c r="G32" i="4"/>
  <c r="E33" i="4"/>
  <c r="H32" i="4"/>
  <c r="B33" i="4"/>
  <c r="C33" i="4"/>
  <c r="F33" i="4"/>
  <c r="G33" i="4"/>
  <c r="E34" i="4"/>
  <c r="H33" i="4"/>
  <c r="B34" i="4"/>
  <c r="C34" i="4"/>
  <c r="F34" i="4"/>
  <c r="G34" i="4"/>
  <c r="E35" i="4"/>
  <c r="H34" i="4"/>
  <c r="B35" i="4"/>
  <c r="C35" i="4"/>
  <c r="F35" i="4"/>
  <c r="G35" i="4"/>
  <c r="E36" i="4"/>
  <c r="H35" i="4"/>
  <c r="B36" i="4"/>
  <c r="C36" i="4"/>
  <c r="F36" i="4"/>
  <c r="G36" i="4"/>
  <c r="E37" i="4"/>
  <c r="B37" i="4"/>
  <c r="H36" i="4"/>
  <c r="C37" i="4"/>
  <c r="F37" i="4"/>
  <c r="G37" i="4"/>
  <c r="E38" i="4"/>
  <c r="H37" i="4"/>
  <c r="B38" i="4"/>
  <c r="C38" i="4"/>
  <c r="F38" i="4"/>
  <c r="G38" i="4"/>
  <c r="E39" i="4"/>
  <c r="H38" i="4"/>
  <c r="B39" i="4"/>
  <c r="C39" i="4"/>
  <c r="F39" i="4"/>
  <c r="G39" i="4"/>
  <c r="E40" i="4"/>
  <c r="H39" i="4"/>
  <c r="B40" i="4"/>
  <c r="C40" i="4"/>
  <c r="F40" i="4"/>
  <c r="G40" i="4"/>
  <c r="E41" i="4"/>
  <c r="H40" i="4"/>
  <c r="B41" i="4"/>
  <c r="C41" i="4"/>
  <c r="F41" i="4"/>
  <c r="G41" i="4"/>
  <c r="E42" i="4"/>
  <c r="H41" i="4"/>
  <c r="B42" i="4"/>
  <c r="C42" i="4"/>
  <c r="F42" i="4"/>
  <c r="G42" i="4"/>
  <c r="E43" i="4"/>
  <c r="H42" i="4"/>
  <c r="B43" i="4"/>
  <c r="C43" i="4"/>
  <c r="F43" i="4"/>
  <c r="G43" i="4"/>
  <c r="E44" i="4"/>
  <c r="H43" i="4"/>
  <c r="B44" i="4"/>
  <c r="C44" i="4"/>
  <c r="F44" i="4"/>
  <c r="G44" i="4"/>
  <c r="E45" i="4"/>
  <c r="H44" i="4"/>
  <c r="B45" i="4"/>
  <c r="C45" i="4"/>
  <c r="F45" i="4"/>
  <c r="G45" i="4"/>
  <c r="E46" i="4"/>
  <c r="H45" i="4"/>
  <c r="B46" i="4"/>
  <c r="C46" i="4"/>
  <c r="F46" i="4"/>
  <c r="H46" i="4"/>
  <c r="B47" i="4"/>
  <c r="C47" i="4"/>
  <c r="G46" i="4"/>
  <c r="E47" i="4"/>
  <c r="F47" i="4"/>
  <c r="G47" i="4"/>
  <c r="H47" i="4"/>
  <c r="F1" i="4"/>
  <c r="F2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M47" i="4"/>
  <c r="N47" i="4"/>
  <c r="B48" i="4"/>
  <c r="C48" i="4"/>
  <c r="E48" i="4"/>
  <c r="F48" i="4"/>
  <c r="G48" i="4"/>
  <c r="H48" i="4"/>
  <c r="I48" i="4"/>
  <c r="M48" i="4"/>
  <c r="N48" i="4"/>
  <c r="B49" i="4"/>
  <c r="C49" i="4"/>
  <c r="E49" i="4"/>
  <c r="F49" i="4"/>
  <c r="G49" i="4"/>
  <c r="H49" i="4"/>
  <c r="I49" i="4"/>
  <c r="M49" i="4"/>
  <c r="N49" i="4"/>
  <c r="B50" i="4"/>
  <c r="C50" i="4"/>
  <c r="E50" i="4"/>
  <c r="F50" i="4"/>
  <c r="G50" i="4"/>
  <c r="H50" i="4"/>
  <c r="I50" i="4"/>
  <c r="M50" i="4"/>
  <c r="N50" i="4"/>
  <c r="B51" i="4"/>
  <c r="C51" i="4"/>
  <c r="E51" i="4"/>
  <c r="F51" i="4"/>
  <c r="G51" i="4"/>
  <c r="H51" i="4"/>
  <c r="I51" i="4"/>
  <c r="M51" i="4"/>
  <c r="N51" i="4"/>
  <c r="K7" i="4"/>
  <c r="F2" i="3"/>
  <c r="F1" i="3"/>
  <c r="F2" i="1"/>
  <c r="F1" i="1"/>
  <c r="F2" i="2"/>
  <c r="F1" i="2"/>
  <c r="B47" i="3"/>
  <c r="D7" i="3"/>
  <c r="E7" i="3"/>
  <c r="B7" i="3"/>
  <c r="H6" i="3"/>
  <c r="C7" i="3"/>
  <c r="F7" i="3"/>
  <c r="G7" i="3"/>
  <c r="D8" i="3"/>
  <c r="E8" i="3"/>
  <c r="B8" i="3"/>
  <c r="H7" i="3"/>
  <c r="C8" i="3"/>
  <c r="F8" i="3"/>
  <c r="G8" i="3"/>
  <c r="D9" i="3"/>
  <c r="E9" i="3"/>
  <c r="B9" i="3"/>
  <c r="H8" i="3"/>
  <c r="C9" i="3"/>
  <c r="F9" i="3"/>
  <c r="G9" i="3"/>
  <c r="D10" i="3"/>
  <c r="E10" i="3"/>
  <c r="B10" i="3"/>
  <c r="H9" i="3"/>
  <c r="C10" i="3"/>
  <c r="F10" i="3"/>
  <c r="G10" i="3"/>
  <c r="D11" i="3"/>
  <c r="E11" i="3"/>
  <c r="B11" i="3"/>
  <c r="H10" i="3"/>
  <c r="C11" i="3"/>
  <c r="F11" i="3"/>
  <c r="G11" i="3"/>
  <c r="D12" i="3"/>
  <c r="E12" i="3"/>
  <c r="B12" i="3"/>
  <c r="H11" i="3"/>
  <c r="C12" i="3"/>
  <c r="F12" i="3"/>
  <c r="G12" i="3"/>
  <c r="D13" i="3"/>
  <c r="E13" i="3"/>
  <c r="B13" i="3"/>
  <c r="H12" i="3"/>
  <c r="C13" i="3"/>
  <c r="F13" i="3"/>
  <c r="G13" i="3"/>
  <c r="D14" i="3"/>
  <c r="E14" i="3"/>
  <c r="B14" i="3"/>
  <c r="H13" i="3"/>
  <c r="C14" i="3"/>
  <c r="F14" i="3"/>
  <c r="G14" i="3"/>
  <c r="D15" i="3"/>
  <c r="E15" i="3"/>
  <c r="B15" i="3"/>
  <c r="H14" i="3"/>
  <c r="C15" i="3"/>
  <c r="F15" i="3"/>
  <c r="G15" i="3"/>
  <c r="D16" i="3"/>
  <c r="E16" i="3"/>
  <c r="B16" i="3"/>
  <c r="H15" i="3"/>
  <c r="C16" i="3"/>
  <c r="F16" i="3"/>
  <c r="G16" i="3"/>
  <c r="D17" i="3"/>
  <c r="E17" i="3"/>
  <c r="B17" i="3"/>
  <c r="H16" i="3"/>
  <c r="C17" i="3"/>
  <c r="F17" i="3"/>
  <c r="G17" i="3"/>
  <c r="D18" i="3"/>
  <c r="E18" i="3"/>
  <c r="B18" i="3"/>
  <c r="H17" i="3"/>
  <c r="C18" i="3"/>
  <c r="F18" i="3"/>
  <c r="G18" i="3"/>
  <c r="D19" i="3"/>
  <c r="E19" i="3"/>
  <c r="B19" i="3"/>
  <c r="H18" i="3"/>
  <c r="C19" i="3"/>
  <c r="F19" i="3"/>
  <c r="G19" i="3"/>
  <c r="D20" i="3"/>
  <c r="E20" i="3"/>
  <c r="B20" i="3"/>
  <c r="H19" i="3"/>
  <c r="C20" i="3"/>
  <c r="F20" i="3"/>
  <c r="G20" i="3"/>
  <c r="D21" i="3"/>
  <c r="E21" i="3"/>
  <c r="B21" i="3"/>
  <c r="H20" i="3"/>
  <c r="C21" i="3"/>
  <c r="F21" i="3"/>
  <c r="G21" i="3"/>
  <c r="D22" i="3"/>
  <c r="E22" i="3"/>
  <c r="B22" i="3"/>
  <c r="H21" i="3"/>
  <c r="C22" i="3"/>
  <c r="F22" i="3"/>
  <c r="G22" i="3"/>
  <c r="D23" i="3"/>
  <c r="E23" i="3"/>
  <c r="B23" i="3"/>
  <c r="H22" i="3"/>
  <c r="C23" i="3"/>
  <c r="F23" i="3"/>
  <c r="G23" i="3"/>
  <c r="D24" i="3"/>
  <c r="E24" i="3"/>
  <c r="B24" i="3"/>
  <c r="H23" i="3"/>
  <c r="C24" i="3"/>
  <c r="F24" i="3"/>
  <c r="G24" i="3"/>
  <c r="D25" i="3"/>
  <c r="E25" i="3"/>
  <c r="B25" i="3"/>
  <c r="H24" i="3"/>
  <c r="C25" i="3"/>
  <c r="F25" i="3"/>
  <c r="G25" i="3"/>
  <c r="D26" i="3"/>
  <c r="E26" i="3"/>
  <c r="B26" i="3"/>
  <c r="H25" i="3"/>
  <c r="C26" i="3"/>
  <c r="F26" i="3"/>
  <c r="G26" i="3"/>
  <c r="D27" i="3"/>
  <c r="E27" i="3"/>
  <c r="B27" i="3"/>
  <c r="H26" i="3"/>
  <c r="C27" i="3"/>
  <c r="F27" i="3"/>
  <c r="G27" i="3"/>
  <c r="D28" i="3"/>
  <c r="E28" i="3"/>
  <c r="B28" i="3"/>
  <c r="H27" i="3"/>
  <c r="C28" i="3"/>
  <c r="F28" i="3"/>
  <c r="G28" i="3"/>
  <c r="D29" i="3"/>
  <c r="E29" i="3"/>
  <c r="B29" i="3"/>
  <c r="H28" i="3"/>
  <c r="C29" i="3"/>
  <c r="F29" i="3"/>
  <c r="G29" i="3"/>
  <c r="D30" i="3"/>
  <c r="E30" i="3"/>
  <c r="B30" i="3"/>
  <c r="H29" i="3"/>
  <c r="C30" i="3"/>
  <c r="F30" i="3"/>
  <c r="G30" i="3"/>
  <c r="D31" i="3"/>
  <c r="E31" i="3"/>
  <c r="B31" i="3"/>
  <c r="H30" i="3"/>
  <c r="C31" i="3"/>
  <c r="F31" i="3"/>
  <c r="G31" i="3"/>
  <c r="D32" i="3"/>
  <c r="E32" i="3"/>
  <c r="B32" i="3"/>
  <c r="H31" i="3"/>
  <c r="C32" i="3"/>
  <c r="F32" i="3"/>
  <c r="G32" i="3"/>
  <c r="D33" i="3"/>
  <c r="E33" i="3"/>
  <c r="B33" i="3"/>
  <c r="H32" i="3"/>
  <c r="C33" i="3"/>
  <c r="F33" i="3"/>
  <c r="G33" i="3"/>
  <c r="D34" i="3"/>
  <c r="E34" i="3"/>
  <c r="B34" i="3"/>
  <c r="H33" i="3"/>
  <c r="C34" i="3"/>
  <c r="F34" i="3"/>
  <c r="G34" i="3"/>
  <c r="D35" i="3"/>
  <c r="E35" i="3"/>
  <c r="B35" i="3"/>
  <c r="H34" i="3"/>
  <c r="C35" i="3"/>
  <c r="F35" i="3"/>
  <c r="G35" i="3"/>
  <c r="D36" i="3"/>
  <c r="E36" i="3"/>
  <c r="B36" i="3"/>
  <c r="H35" i="3"/>
  <c r="C36" i="3"/>
  <c r="F36" i="3"/>
  <c r="G36" i="3"/>
  <c r="D37" i="3"/>
  <c r="E37" i="3"/>
  <c r="B37" i="3"/>
  <c r="H36" i="3"/>
  <c r="C37" i="3"/>
  <c r="F37" i="3"/>
  <c r="G37" i="3"/>
  <c r="D38" i="3"/>
  <c r="E38" i="3"/>
  <c r="B38" i="3"/>
  <c r="H37" i="3"/>
  <c r="C38" i="3"/>
  <c r="F38" i="3"/>
  <c r="G38" i="3"/>
  <c r="D39" i="3"/>
  <c r="E39" i="3"/>
  <c r="B39" i="3"/>
  <c r="H38" i="3"/>
  <c r="C39" i="3"/>
  <c r="F39" i="3"/>
  <c r="G39" i="3"/>
  <c r="D40" i="3"/>
  <c r="E40" i="3"/>
  <c r="B40" i="3"/>
  <c r="H39" i="3"/>
  <c r="C40" i="3"/>
  <c r="F40" i="3"/>
  <c r="G40" i="3"/>
  <c r="D41" i="3"/>
  <c r="E41" i="3"/>
  <c r="B41" i="3"/>
  <c r="H40" i="3"/>
  <c r="C41" i="3"/>
  <c r="F41" i="3"/>
  <c r="G41" i="3"/>
  <c r="D42" i="3"/>
  <c r="E42" i="3"/>
  <c r="B42" i="3"/>
  <c r="H41" i="3"/>
  <c r="C42" i="3"/>
  <c r="F42" i="3"/>
  <c r="G42" i="3"/>
  <c r="D43" i="3"/>
  <c r="E43" i="3"/>
  <c r="B43" i="3"/>
  <c r="H42" i="3"/>
  <c r="C43" i="3"/>
  <c r="F43" i="3"/>
  <c r="G43" i="3"/>
  <c r="D44" i="3"/>
  <c r="E44" i="3"/>
  <c r="B44" i="3"/>
  <c r="H43" i="3"/>
  <c r="C44" i="3"/>
  <c r="F44" i="3"/>
  <c r="G44" i="3"/>
  <c r="D45" i="3"/>
  <c r="E45" i="3"/>
  <c r="B45" i="3"/>
  <c r="H44" i="3"/>
  <c r="C45" i="3"/>
  <c r="F45" i="3"/>
  <c r="G45" i="3"/>
  <c r="D46" i="3"/>
  <c r="E46" i="3"/>
  <c r="B46" i="3"/>
  <c r="H45" i="3"/>
  <c r="C46" i="3"/>
  <c r="F46" i="3"/>
  <c r="H46" i="3"/>
  <c r="C47" i="3"/>
  <c r="D47" i="3"/>
  <c r="G46" i="3"/>
  <c r="E47" i="3"/>
  <c r="F47" i="3"/>
  <c r="G47" i="3"/>
  <c r="H47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K47" i="3"/>
  <c r="M47" i="3"/>
  <c r="N47" i="3"/>
  <c r="B48" i="3"/>
  <c r="C48" i="3"/>
  <c r="D48" i="3"/>
  <c r="E48" i="3"/>
  <c r="F48" i="3"/>
  <c r="G48" i="3"/>
  <c r="H48" i="3"/>
  <c r="I48" i="3"/>
  <c r="K48" i="3"/>
  <c r="M48" i="3"/>
  <c r="N48" i="3"/>
  <c r="B49" i="3"/>
  <c r="C49" i="3"/>
  <c r="D49" i="3"/>
  <c r="E49" i="3"/>
  <c r="F49" i="3"/>
  <c r="G49" i="3"/>
  <c r="H49" i="3"/>
  <c r="I49" i="3"/>
  <c r="K49" i="3"/>
  <c r="M49" i="3"/>
  <c r="N49" i="3"/>
  <c r="B50" i="3"/>
  <c r="C50" i="3"/>
  <c r="D50" i="3"/>
  <c r="E50" i="3"/>
  <c r="F50" i="3"/>
  <c r="G50" i="3"/>
  <c r="H50" i="3"/>
  <c r="I50" i="3"/>
  <c r="K50" i="3"/>
  <c r="M50" i="3"/>
  <c r="N50" i="3"/>
  <c r="B51" i="3"/>
  <c r="C51" i="3"/>
  <c r="D51" i="3"/>
  <c r="E51" i="3"/>
  <c r="F51" i="3"/>
  <c r="G51" i="3"/>
  <c r="H51" i="3"/>
  <c r="I51" i="3"/>
  <c r="K51" i="3"/>
  <c r="M51" i="3"/>
  <c r="N51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7" i="3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7" i="1"/>
  <c r="E7" i="1"/>
  <c r="B7" i="1"/>
  <c r="H6" i="1"/>
  <c r="C7" i="1"/>
  <c r="F7" i="1"/>
  <c r="G7" i="1"/>
  <c r="E8" i="1"/>
  <c r="H7" i="1"/>
  <c r="C8" i="1"/>
  <c r="F8" i="1"/>
  <c r="G8" i="1"/>
  <c r="E9" i="1"/>
  <c r="H8" i="1"/>
  <c r="C9" i="1"/>
  <c r="F9" i="1"/>
  <c r="G9" i="1"/>
  <c r="E10" i="1"/>
  <c r="H9" i="1"/>
  <c r="C10" i="1"/>
  <c r="F10" i="1"/>
  <c r="G10" i="1"/>
  <c r="E11" i="1"/>
  <c r="H10" i="1"/>
  <c r="C11" i="1"/>
  <c r="F11" i="1"/>
  <c r="G11" i="1"/>
  <c r="E12" i="1"/>
  <c r="H11" i="1"/>
  <c r="C12" i="1"/>
  <c r="F12" i="1"/>
  <c r="G12" i="1"/>
  <c r="E13" i="1"/>
  <c r="H12" i="1"/>
  <c r="C13" i="1"/>
  <c r="F13" i="1"/>
  <c r="G13" i="1"/>
  <c r="E14" i="1"/>
  <c r="H13" i="1"/>
  <c r="C14" i="1"/>
  <c r="F14" i="1"/>
  <c r="G14" i="1"/>
  <c r="E15" i="1"/>
  <c r="H14" i="1"/>
  <c r="C15" i="1"/>
  <c r="F15" i="1"/>
  <c r="G15" i="1"/>
  <c r="E16" i="1"/>
  <c r="H15" i="1"/>
  <c r="C16" i="1"/>
  <c r="F16" i="1"/>
  <c r="G16" i="1"/>
  <c r="E17" i="1"/>
  <c r="H16" i="1"/>
  <c r="C17" i="1"/>
  <c r="F17" i="1"/>
  <c r="G17" i="1"/>
  <c r="E18" i="1"/>
  <c r="H17" i="1"/>
  <c r="C18" i="1"/>
  <c r="F18" i="1"/>
  <c r="G18" i="1"/>
  <c r="E19" i="1"/>
  <c r="H18" i="1"/>
  <c r="C19" i="1"/>
  <c r="F19" i="1"/>
  <c r="G19" i="1"/>
  <c r="E20" i="1"/>
  <c r="H19" i="1"/>
  <c r="C20" i="1"/>
  <c r="F20" i="1"/>
  <c r="G20" i="1"/>
  <c r="E21" i="1"/>
  <c r="H20" i="1"/>
  <c r="C21" i="1"/>
  <c r="F21" i="1"/>
  <c r="G21" i="1"/>
  <c r="E22" i="1"/>
  <c r="H21" i="1"/>
  <c r="C22" i="1"/>
  <c r="F22" i="1"/>
  <c r="G22" i="1"/>
  <c r="E23" i="1"/>
  <c r="H22" i="1"/>
  <c r="C23" i="1"/>
  <c r="F23" i="1"/>
  <c r="G23" i="1"/>
  <c r="E24" i="1"/>
  <c r="H23" i="1"/>
  <c r="C24" i="1"/>
  <c r="F24" i="1"/>
  <c r="G24" i="1"/>
  <c r="E25" i="1"/>
  <c r="H24" i="1"/>
  <c r="C25" i="1"/>
  <c r="F25" i="1"/>
  <c r="G25" i="1"/>
  <c r="E26" i="1"/>
  <c r="H25" i="1"/>
  <c r="C26" i="1"/>
  <c r="F26" i="1"/>
  <c r="G26" i="1"/>
  <c r="E27" i="1"/>
  <c r="H26" i="1"/>
  <c r="C27" i="1"/>
  <c r="F27" i="1"/>
  <c r="G27" i="1"/>
  <c r="E28" i="1"/>
  <c r="H27" i="1"/>
  <c r="C28" i="1"/>
  <c r="F28" i="1"/>
  <c r="G28" i="1"/>
  <c r="E29" i="1"/>
  <c r="H28" i="1"/>
  <c r="C29" i="1"/>
  <c r="F29" i="1"/>
  <c r="G29" i="1"/>
  <c r="E30" i="1"/>
  <c r="H29" i="1"/>
  <c r="C30" i="1"/>
  <c r="F30" i="1"/>
  <c r="G30" i="1"/>
  <c r="E31" i="1"/>
  <c r="H30" i="1"/>
  <c r="C31" i="1"/>
  <c r="F31" i="1"/>
  <c r="G31" i="1"/>
  <c r="E32" i="1"/>
  <c r="H31" i="1"/>
  <c r="C32" i="1"/>
  <c r="F32" i="1"/>
  <c r="G32" i="1"/>
  <c r="E33" i="1"/>
  <c r="H32" i="1"/>
  <c r="C33" i="1"/>
  <c r="F33" i="1"/>
  <c r="G33" i="1"/>
  <c r="E34" i="1"/>
  <c r="H33" i="1"/>
  <c r="C34" i="1"/>
  <c r="F34" i="1"/>
  <c r="G34" i="1"/>
  <c r="E35" i="1"/>
  <c r="H34" i="1"/>
  <c r="C35" i="1"/>
  <c r="F35" i="1"/>
  <c r="G35" i="1"/>
  <c r="E36" i="1"/>
  <c r="H35" i="1"/>
  <c r="C36" i="1"/>
  <c r="F36" i="1"/>
  <c r="G36" i="1"/>
  <c r="E37" i="1"/>
  <c r="H36" i="1"/>
  <c r="C37" i="1"/>
  <c r="F37" i="1"/>
  <c r="G37" i="1"/>
  <c r="E38" i="1"/>
  <c r="H37" i="1"/>
  <c r="C38" i="1"/>
  <c r="F38" i="1"/>
  <c r="G38" i="1"/>
  <c r="E39" i="1"/>
  <c r="H38" i="1"/>
  <c r="C39" i="1"/>
  <c r="F39" i="1"/>
  <c r="G39" i="1"/>
  <c r="E40" i="1"/>
  <c r="H39" i="1"/>
  <c r="C40" i="1"/>
  <c r="F40" i="1"/>
  <c r="G40" i="1"/>
  <c r="E41" i="1"/>
  <c r="H40" i="1"/>
  <c r="C41" i="1"/>
  <c r="F41" i="1"/>
  <c r="G41" i="1"/>
  <c r="E42" i="1"/>
  <c r="H41" i="1"/>
  <c r="C42" i="1"/>
  <c r="F42" i="1"/>
  <c r="G42" i="1"/>
  <c r="E43" i="1"/>
  <c r="H42" i="1"/>
  <c r="C43" i="1"/>
  <c r="F43" i="1"/>
  <c r="G43" i="1"/>
  <c r="E44" i="1"/>
  <c r="H43" i="1"/>
  <c r="C44" i="1"/>
  <c r="F44" i="1"/>
  <c r="G44" i="1"/>
  <c r="E45" i="1"/>
  <c r="H44" i="1"/>
  <c r="C45" i="1"/>
  <c r="F45" i="1"/>
  <c r="G45" i="1"/>
  <c r="E46" i="1"/>
  <c r="H45" i="1"/>
  <c r="C46" i="1"/>
  <c r="F46" i="1"/>
  <c r="H46" i="1"/>
  <c r="C47" i="1"/>
  <c r="G46" i="1"/>
  <c r="E47" i="1"/>
  <c r="F47" i="1"/>
  <c r="G47" i="1"/>
  <c r="H4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M47" i="1"/>
  <c r="N47" i="1"/>
  <c r="C48" i="1"/>
  <c r="E48" i="1"/>
  <c r="F48" i="1"/>
  <c r="G48" i="1"/>
  <c r="H48" i="1"/>
  <c r="I48" i="1"/>
  <c r="M48" i="1"/>
  <c r="N48" i="1"/>
  <c r="C49" i="1"/>
  <c r="E49" i="1"/>
  <c r="F49" i="1"/>
  <c r="G49" i="1"/>
  <c r="H49" i="1"/>
  <c r="I49" i="1"/>
  <c r="M49" i="1"/>
  <c r="N49" i="1"/>
  <c r="C50" i="1"/>
  <c r="E50" i="1"/>
  <c r="F50" i="1"/>
  <c r="G50" i="1"/>
  <c r="H50" i="1"/>
  <c r="I50" i="1"/>
  <c r="M50" i="1"/>
  <c r="N50" i="1"/>
  <c r="C51" i="1"/>
  <c r="E51" i="1"/>
  <c r="F51" i="1"/>
  <c r="G51" i="1"/>
  <c r="H51" i="1"/>
  <c r="I51" i="1"/>
  <c r="M51" i="1"/>
  <c r="N51" i="1"/>
  <c r="K7" i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7" i="2"/>
  <c r="E7" i="2"/>
  <c r="B7" i="2"/>
  <c r="H6" i="2"/>
  <c r="C7" i="2"/>
  <c r="F7" i="2"/>
  <c r="G7" i="2"/>
  <c r="E8" i="2"/>
  <c r="B8" i="2"/>
  <c r="H7" i="2"/>
  <c r="C8" i="2"/>
  <c r="F8" i="2"/>
  <c r="G8" i="2"/>
  <c r="E9" i="2"/>
  <c r="H8" i="2"/>
  <c r="B9" i="2"/>
  <c r="C9" i="2"/>
  <c r="F9" i="2"/>
  <c r="G9" i="2"/>
  <c r="E10" i="2"/>
  <c r="H9" i="2"/>
  <c r="B10" i="2"/>
  <c r="C10" i="2"/>
  <c r="F10" i="2"/>
  <c r="G10" i="2"/>
  <c r="E11" i="2"/>
  <c r="H10" i="2"/>
  <c r="B11" i="2"/>
  <c r="C11" i="2"/>
  <c r="F11" i="2"/>
  <c r="G11" i="2"/>
  <c r="E12" i="2"/>
  <c r="H11" i="2"/>
  <c r="B12" i="2"/>
  <c r="C12" i="2"/>
  <c r="F12" i="2"/>
  <c r="G12" i="2"/>
  <c r="E13" i="2"/>
  <c r="H12" i="2"/>
  <c r="B13" i="2"/>
  <c r="C13" i="2"/>
  <c r="F13" i="2"/>
  <c r="G13" i="2"/>
  <c r="E14" i="2"/>
  <c r="H13" i="2"/>
  <c r="B14" i="2"/>
  <c r="C14" i="2"/>
  <c r="F14" i="2"/>
  <c r="G14" i="2"/>
  <c r="E15" i="2"/>
  <c r="H14" i="2"/>
  <c r="B15" i="2"/>
  <c r="C15" i="2"/>
  <c r="F15" i="2"/>
  <c r="G15" i="2"/>
  <c r="E16" i="2"/>
  <c r="H15" i="2"/>
  <c r="B16" i="2"/>
  <c r="C16" i="2"/>
  <c r="F16" i="2"/>
  <c r="G16" i="2"/>
  <c r="E17" i="2"/>
  <c r="H16" i="2"/>
  <c r="B17" i="2"/>
  <c r="C17" i="2"/>
  <c r="F17" i="2"/>
  <c r="G17" i="2"/>
  <c r="E18" i="2"/>
  <c r="H17" i="2"/>
  <c r="B18" i="2"/>
  <c r="C18" i="2"/>
  <c r="F18" i="2"/>
  <c r="G18" i="2"/>
  <c r="E19" i="2"/>
  <c r="H18" i="2"/>
  <c r="B19" i="2"/>
  <c r="C19" i="2"/>
  <c r="F19" i="2"/>
  <c r="G19" i="2"/>
  <c r="E20" i="2"/>
  <c r="H19" i="2"/>
  <c r="B20" i="2"/>
  <c r="C20" i="2"/>
  <c r="F20" i="2"/>
  <c r="G20" i="2"/>
  <c r="E21" i="2"/>
  <c r="H20" i="2"/>
  <c r="B21" i="2"/>
  <c r="C21" i="2"/>
  <c r="F21" i="2"/>
  <c r="G21" i="2"/>
  <c r="E22" i="2"/>
  <c r="H21" i="2"/>
  <c r="B22" i="2"/>
  <c r="C22" i="2"/>
  <c r="F22" i="2"/>
  <c r="G22" i="2"/>
  <c r="E23" i="2"/>
  <c r="H22" i="2"/>
  <c r="B23" i="2"/>
  <c r="C23" i="2"/>
  <c r="F23" i="2"/>
  <c r="G23" i="2"/>
  <c r="E24" i="2"/>
  <c r="H23" i="2"/>
  <c r="B24" i="2"/>
  <c r="C24" i="2"/>
  <c r="F24" i="2"/>
  <c r="G24" i="2"/>
  <c r="E25" i="2"/>
  <c r="H24" i="2"/>
  <c r="B25" i="2"/>
  <c r="C25" i="2"/>
  <c r="F25" i="2"/>
  <c r="G25" i="2"/>
  <c r="E26" i="2"/>
  <c r="H25" i="2"/>
  <c r="B26" i="2"/>
  <c r="C26" i="2"/>
  <c r="F26" i="2"/>
  <c r="G26" i="2"/>
  <c r="E27" i="2"/>
  <c r="H26" i="2"/>
  <c r="B27" i="2"/>
  <c r="C27" i="2"/>
  <c r="F27" i="2"/>
  <c r="G27" i="2"/>
  <c r="E28" i="2"/>
  <c r="H27" i="2"/>
  <c r="B28" i="2"/>
  <c r="C28" i="2"/>
  <c r="F28" i="2"/>
  <c r="G28" i="2"/>
  <c r="E29" i="2"/>
  <c r="H28" i="2"/>
  <c r="B29" i="2"/>
  <c r="C29" i="2"/>
  <c r="F29" i="2"/>
  <c r="G29" i="2"/>
  <c r="E30" i="2"/>
  <c r="H29" i="2"/>
  <c r="B30" i="2"/>
  <c r="C30" i="2"/>
  <c r="F30" i="2"/>
  <c r="G30" i="2"/>
  <c r="E31" i="2"/>
  <c r="H30" i="2"/>
  <c r="B31" i="2"/>
  <c r="C31" i="2"/>
  <c r="F31" i="2"/>
  <c r="G31" i="2"/>
  <c r="E32" i="2"/>
  <c r="H31" i="2"/>
  <c r="B32" i="2"/>
  <c r="C32" i="2"/>
  <c r="F32" i="2"/>
  <c r="G32" i="2"/>
  <c r="E33" i="2"/>
  <c r="H32" i="2"/>
  <c r="B33" i="2"/>
  <c r="C33" i="2"/>
  <c r="F33" i="2"/>
  <c r="G33" i="2"/>
  <c r="E34" i="2"/>
  <c r="H33" i="2"/>
  <c r="B34" i="2"/>
  <c r="C34" i="2"/>
  <c r="F34" i="2"/>
  <c r="G34" i="2"/>
  <c r="E35" i="2"/>
  <c r="H34" i="2"/>
  <c r="B35" i="2"/>
  <c r="C35" i="2"/>
  <c r="F35" i="2"/>
  <c r="G35" i="2"/>
  <c r="E36" i="2"/>
  <c r="H35" i="2"/>
  <c r="B36" i="2"/>
  <c r="C36" i="2"/>
  <c r="F36" i="2"/>
  <c r="G36" i="2"/>
  <c r="E37" i="2"/>
  <c r="H36" i="2"/>
  <c r="B37" i="2"/>
  <c r="C37" i="2"/>
  <c r="F37" i="2"/>
  <c r="G37" i="2"/>
  <c r="E38" i="2"/>
  <c r="H37" i="2"/>
  <c r="B38" i="2"/>
  <c r="C38" i="2"/>
  <c r="F38" i="2"/>
  <c r="G38" i="2"/>
  <c r="E39" i="2"/>
  <c r="H38" i="2"/>
  <c r="B39" i="2"/>
  <c r="C39" i="2"/>
  <c r="F39" i="2"/>
  <c r="G39" i="2"/>
  <c r="E40" i="2"/>
  <c r="H39" i="2"/>
  <c r="B40" i="2"/>
  <c r="C40" i="2"/>
  <c r="F40" i="2"/>
  <c r="G40" i="2"/>
  <c r="E41" i="2"/>
  <c r="H40" i="2"/>
  <c r="B41" i="2"/>
  <c r="C41" i="2"/>
  <c r="F41" i="2"/>
  <c r="G41" i="2"/>
  <c r="E42" i="2"/>
  <c r="H41" i="2"/>
  <c r="B42" i="2"/>
  <c r="C42" i="2"/>
  <c r="F42" i="2"/>
  <c r="G42" i="2"/>
  <c r="E43" i="2"/>
  <c r="H42" i="2"/>
  <c r="B43" i="2"/>
  <c r="C43" i="2"/>
  <c r="F43" i="2"/>
  <c r="G43" i="2"/>
  <c r="E44" i="2"/>
  <c r="H43" i="2"/>
  <c r="B44" i="2"/>
  <c r="C44" i="2"/>
  <c r="F44" i="2"/>
  <c r="G44" i="2"/>
  <c r="E45" i="2"/>
  <c r="H44" i="2"/>
  <c r="B45" i="2"/>
  <c r="C45" i="2"/>
  <c r="F45" i="2"/>
  <c r="G45" i="2"/>
  <c r="E46" i="2"/>
  <c r="H45" i="2"/>
  <c r="B46" i="2"/>
  <c r="C46" i="2"/>
  <c r="F46" i="2"/>
  <c r="H46" i="2"/>
  <c r="B47" i="2"/>
  <c r="C47" i="2"/>
  <c r="G46" i="2"/>
  <c r="E47" i="2"/>
  <c r="F47" i="2"/>
  <c r="G47" i="2"/>
  <c r="H47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M47" i="2"/>
  <c r="N47" i="2"/>
  <c r="B48" i="2"/>
  <c r="C48" i="2"/>
  <c r="E48" i="2"/>
  <c r="F48" i="2"/>
  <c r="G48" i="2"/>
  <c r="H48" i="2"/>
  <c r="I48" i="2"/>
  <c r="M48" i="2"/>
  <c r="N48" i="2"/>
  <c r="B49" i="2"/>
  <c r="C49" i="2"/>
  <c r="E49" i="2"/>
  <c r="F49" i="2"/>
  <c r="G49" i="2"/>
  <c r="H49" i="2"/>
  <c r="I49" i="2"/>
  <c r="M49" i="2"/>
  <c r="N49" i="2"/>
  <c r="B50" i="2"/>
  <c r="C50" i="2"/>
  <c r="E50" i="2"/>
  <c r="F50" i="2"/>
  <c r="G50" i="2"/>
  <c r="H50" i="2"/>
  <c r="I50" i="2"/>
  <c r="M50" i="2"/>
  <c r="N50" i="2"/>
  <c r="B51" i="2"/>
  <c r="C51" i="2"/>
  <c r="E51" i="2"/>
  <c r="F51" i="2"/>
  <c r="G51" i="2"/>
  <c r="H51" i="2"/>
  <c r="I51" i="2"/>
  <c r="M51" i="2"/>
  <c r="N51" i="2"/>
  <c r="K7" i="2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P22" i="4"/>
  <c r="P23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P22" i="3"/>
  <c r="P23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P22" i="2"/>
  <c r="P23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7" i="1"/>
  <c r="M44" i="1"/>
  <c r="M45" i="1"/>
  <c r="M46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7" i="1"/>
</calcChain>
</file>

<file path=xl/sharedStrings.xml><?xml version="1.0" encoding="utf-8"?>
<sst xmlns="http://schemas.openxmlformats.org/spreadsheetml/2006/main" count="1471" uniqueCount="237">
  <si>
    <t>Week</t>
  </si>
  <si>
    <t>Cost</t>
  </si>
  <si>
    <t>Please fill out play slips:</t>
  </si>
  <si>
    <t>Delivery</t>
  </si>
  <si>
    <t>Order</t>
  </si>
  <si>
    <t>backorder cost</t>
  </si>
  <si>
    <t xml:space="preserve"> Inventory cost</t>
  </si>
  <si>
    <t>Incoming Delivery (coming from your production)</t>
  </si>
  <si>
    <t>Available (inventory+ incoming)</t>
  </si>
  <si>
    <t>Incoming Order (coming in from distributor)</t>
  </si>
  <si>
    <t>To Ship (backorder + new order)</t>
  </si>
  <si>
    <t>Your Delivery (to ship, unless no full availability)</t>
  </si>
  <si>
    <t>Backorder (to ship - your delivery)</t>
  </si>
  <si>
    <t>Inventory (available - your delivery)</t>
  </si>
  <si>
    <t>Your Order (what do you want to produce)</t>
  </si>
  <si>
    <t>XSG</t>
  </si>
  <si>
    <t>Home</t>
  </si>
  <si>
    <t>Consumer</t>
  </si>
  <si>
    <t>********************</t>
  </si>
  <si>
    <t>*************************</t>
  </si>
  <si>
    <t>Game:</t>
  </si>
  <si>
    <t>root_beer</t>
  </si>
  <si>
    <t>Players</t>
  </si>
  <si>
    <t>connected:</t>
  </si>
  <si>
    <t>of</t>
  </si>
  <si>
    <t>completed</t>
  </si>
  <si>
    <t>turn:</t>
  </si>
  <si>
    <t>Suppliers:</t>
  </si>
  <si>
    <t>Retailer</t>
  </si>
  <si>
    <t>WK</t>
  </si>
  <si>
    <t>Demand</t>
  </si>
  <si>
    <t>inbound</t>
  </si>
  <si>
    <t>(player10)</t>
  </si>
  <si>
    <t>Auto</t>
  </si>
  <si>
    <t>order</t>
  </si>
  <si>
    <t>qty:</t>
  </si>
  <si>
    <t>ship</t>
  </si>
  <si>
    <t>Holding</t>
  </si>
  <si>
    <t>cost:</t>
  </si>
  <si>
    <t>Backorder</t>
  </si>
  <si>
    <t>Transport</t>
  </si>
  <si>
    <t>size:</t>
  </si>
  <si>
    <t>Safety</t>
  </si>
  <si>
    <t>stock:</t>
  </si>
  <si>
    <t>Init.</t>
  </si>
  <si>
    <t>que.</t>
  </si>
  <si>
    <t>val:</t>
  </si>
  <si>
    <t>Init.inventory:</t>
  </si>
  <si>
    <t>Shipping</t>
  </si>
  <si>
    <t>delay:</t>
  </si>
  <si>
    <t>Ordering</t>
  </si>
  <si>
    <t>Customers:</t>
  </si>
  <si>
    <t>Wholesaler</t>
  </si>
  <si>
    <t>Production</t>
  </si>
  <si>
    <t>min:</t>
  </si>
  <si>
    <t>[0,</t>
  </si>
  <si>
    <t>0,</t>
  </si>
  <si>
    <t>0]</t>
  </si>
  <si>
    <t>max:</t>
  </si>
  <si>
    <t>[999,</t>
  </si>
  <si>
    <t>999,</t>
  </si>
  <si>
    <t>999]</t>
  </si>
  <si>
    <t>Wk</t>
  </si>
  <si>
    <t>Fullfill</t>
  </si>
  <si>
    <t>TruckUtl</t>
  </si>
  <si>
    <t>Invntroy</t>
  </si>
  <si>
    <t>BakOrder</t>
  </si>
  <si>
    <t>Transprt</t>
  </si>
  <si>
    <t>TotlCost</t>
  </si>
  <si>
    <t>Inbound</t>
  </si>
  <si>
    <t>RecvedPO</t>
  </si>
  <si>
    <t>Outbound</t>
  </si>
  <si>
    <t>SentPO</t>
  </si>
  <si>
    <t>OutStand</t>
  </si>
  <si>
    <t>$4</t>
  </si>
  <si>
    <t>-</t>
  </si>
  <si>
    <t>$5</t>
  </si>
  <si>
    <t>$9</t>
  </si>
  <si>
    <t>$16</t>
  </si>
  <si>
    <t>$32</t>
  </si>
  <si>
    <t>$48</t>
  </si>
  <si>
    <t>$56</t>
  </si>
  <si>
    <t>$61</t>
  </si>
  <si>
    <t>$10</t>
  </si>
  <si>
    <t>$66</t>
  </si>
  <si>
    <t>$72</t>
  </si>
  <si>
    <t>$88</t>
  </si>
  <si>
    <t>$104</t>
  </si>
  <si>
    <t>$108</t>
  </si>
  <si>
    <t>$118</t>
  </si>
  <si>
    <t>$112</t>
  </si>
  <si>
    <t>$122</t>
  </si>
  <si>
    <t>$128</t>
  </si>
  <si>
    <t>$144</t>
  </si>
  <si>
    <t>$160</t>
  </si>
  <si>
    <t>$168</t>
  </si>
  <si>
    <t>$173</t>
  </si>
  <si>
    <t>$184</t>
  </si>
  <si>
    <t>$172</t>
  </si>
  <si>
    <t>$15</t>
  </si>
  <si>
    <t>$187</t>
  </si>
  <si>
    <t>$116</t>
  </si>
  <si>
    <t>$40</t>
  </si>
  <si>
    <t>$156</t>
  </si>
  <si>
    <t>$50</t>
  </si>
  <si>
    <t>$82</t>
  </si>
  <si>
    <t>$22</t>
  </si>
  <si>
    <t>$25</t>
  </si>
  <si>
    <t>$47</t>
  </si>
  <si>
    <t>$51</t>
  </si>
  <si>
    <t>$45</t>
  </si>
  <si>
    <t>$55</t>
  </si>
  <si>
    <t>$37</t>
  </si>
  <si>
    <t>$29</t>
  </si>
  <si>
    <t>$39</t>
  </si>
  <si>
    <t>$21</t>
  </si>
  <si>
    <t>$31</t>
  </si>
  <si>
    <t>$13</t>
  </si>
  <si>
    <t>$23</t>
  </si>
  <si>
    <t>$6</t>
  </si>
  <si>
    <t>$11</t>
  </si>
  <si>
    <t>$38</t>
  </si>
  <si>
    <t>$54</t>
  </si>
  <si>
    <t>$65</t>
  </si>
  <si>
    <t>$53</t>
  </si>
  <si>
    <t>$24</t>
  </si>
  <si>
    <t>$70</t>
  </si>
  <si>
    <t>$80</t>
  </si>
  <si>
    <t>(player9)</t>
  </si>
  <si>
    <t>Distributor</t>
  </si>
  <si>
    <t>$8</t>
  </si>
  <si>
    <t>$12</t>
  </si>
  <si>
    <t>$14</t>
  </si>
  <si>
    <t>$30</t>
  </si>
  <si>
    <t>$58</t>
  </si>
  <si>
    <t>$86</t>
  </si>
  <si>
    <t>$94</t>
  </si>
  <si>
    <t>$110</t>
  </si>
  <si>
    <t>$120</t>
  </si>
  <si>
    <t>$138</t>
  </si>
  <si>
    <t>$170</t>
  </si>
  <si>
    <t>$194</t>
  </si>
  <si>
    <t>$210</t>
  </si>
  <si>
    <t>$215</t>
  </si>
  <si>
    <t>$238</t>
  </si>
  <si>
    <t>$253</t>
  </si>
  <si>
    <t>$198</t>
  </si>
  <si>
    <t>$126</t>
  </si>
  <si>
    <t>$176</t>
  </si>
  <si>
    <t>$62</t>
  </si>
  <si>
    <t>$44</t>
  </si>
  <si>
    <t>$43</t>
  </si>
  <si>
    <t>$63</t>
  </si>
  <si>
    <t>$60</t>
  </si>
  <si>
    <t>$46</t>
  </si>
  <si>
    <t>$19</t>
  </si>
  <si>
    <t>$20</t>
  </si>
  <si>
    <t>$26</t>
  </si>
  <si>
    <t>$34</t>
  </si>
  <si>
    <t>$42</t>
  </si>
  <si>
    <t>$36</t>
  </si>
  <si>
    <t>(player8)</t>
  </si>
  <si>
    <t>Manufacturer</t>
  </si>
  <si>
    <t>$64</t>
  </si>
  <si>
    <t>$114</t>
  </si>
  <si>
    <t>$152</t>
  </si>
  <si>
    <t>$186</t>
  </si>
  <si>
    <t>$191</t>
  </si>
  <si>
    <t>$236</t>
  </si>
  <si>
    <t>$264</t>
  </si>
  <si>
    <t>$279</t>
  </si>
  <si>
    <t>$244</t>
  </si>
  <si>
    <t>$284</t>
  </si>
  <si>
    <t>$190</t>
  </si>
  <si>
    <t>$240</t>
  </si>
  <si>
    <t>$148</t>
  </si>
  <si>
    <t>$154</t>
  </si>
  <si>
    <t>$90</t>
  </si>
  <si>
    <t>$52</t>
  </si>
  <si>
    <t>$35</t>
  </si>
  <si>
    <t>$17</t>
  </si>
  <si>
    <t>$27</t>
  </si>
  <si>
    <t>(player7)</t>
  </si>
  <si>
    <t>$78</t>
  </si>
  <si>
    <t>$143</t>
  </si>
  <si>
    <t>$134</t>
  </si>
  <si>
    <t>$174</t>
  </si>
  <si>
    <t>$162</t>
  </si>
  <si>
    <t>$158</t>
  </si>
  <si>
    <t>$100</t>
  </si>
  <si>
    <t>$140</t>
  </si>
  <si>
    <t>$83</t>
  </si>
  <si>
    <t>$7</t>
  </si>
  <si>
    <t>Station</t>
  </si>
  <si>
    <t>summary</t>
  </si>
  <si>
    <t>C_Satisf</t>
  </si>
  <si>
    <t>GreenScr</t>
  </si>
  <si>
    <t>Invntory</t>
  </si>
  <si>
    <t>$239</t>
  </si>
  <si>
    <t>$2362</t>
  </si>
  <si>
    <t>$355</t>
  </si>
  <si>
    <t>$2956</t>
  </si>
  <si>
    <t>$817</t>
  </si>
  <si>
    <t>$2168</t>
  </si>
  <si>
    <t>$3340</t>
  </si>
  <si>
    <t>$1100</t>
  </si>
  <si>
    <t>$1782</t>
  </si>
  <si>
    <t>$345</t>
  </si>
  <si>
    <t>$3227</t>
  </si>
  <si>
    <t>$214</t>
  </si>
  <si>
    <t>$838</t>
  </si>
  <si>
    <t>$330</t>
  </si>
  <si>
    <t>$1382</t>
  </si>
  <si>
    <t>X-Supply</t>
  </si>
  <si>
    <t>Game</t>
  </si>
  <si>
    <t>Report</t>
  </si>
  <si>
    <t>Team</t>
  </si>
  <si>
    <t>name:</t>
  </si>
  <si>
    <t>#</t>
  </si>
  <si>
    <t>weeks:</t>
  </si>
  <si>
    <t>Customer</t>
  </si>
  <si>
    <t>satisfaction:</t>
  </si>
  <si>
    <t>Green</t>
  </si>
  <si>
    <t>score:</t>
  </si>
  <si>
    <t>Number</t>
  </si>
  <si>
    <t>trucks:</t>
  </si>
  <si>
    <t>Inventory</t>
  </si>
  <si>
    <t>$2370</t>
  </si>
  <si>
    <t>$7150</t>
  </si>
  <si>
    <t>$1385</t>
  </si>
  <si>
    <t>Total</t>
  </si>
  <si>
    <t>$10905</t>
  </si>
  <si>
    <t>Average</t>
  </si>
  <si>
    <t>$242</t>
  </si>
  <si>
    <t>N_Trucks</t>
  </si>
  <si>
    <t>XLS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</si>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</sst>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_([$$-409]* #,##0_);_([$$-409]* \(#,##0\);_([$$-409]* &quot;-&quot;??_);_(@_)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24"/>
      <color rgb="FF000000"/>
      <name val="Times"/>
    </font>
    <font>
      <sz val="10"/>
      <color rgb="FF000000"/>
      <name val="Arial Unicode MS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7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0" borderId="10" xfId="0" applyFont="1" applyBorder="1"/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6" fillId="0" borderId="0" xfId="0" applyFont="1"/>
    <xf numFmtId="0" fontId="8" fillId="0" borderId="0" xfId="1"/>
    <xf numFmtId="0" fontId="7" fillId="0" borderId="0" xfId="0" applyFont="1"/>
    <xf numFmtId="10" fontId="0" fillId="0" borderId="0" xfId="0" applyNumberFormat="1"/>
    <xf numFmtId="0" fontId="0" fillId="7" borderId="0" xfId="0" applyFill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5000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75" zoomScaleNormal="75" zoomScalePageLayoutView="75" workbookViewId="0">
      <selection activeCell="I10" sqref="I10"/>
    </sheetView>
  </sheetViews>
  <sheetFormatPr baseColWidth="10" defaultRowHeight="16" x14ac:dyDescent="0.2"/>
  <cols>
    <col min="1" max="1" width="10.83203125" style="6"/>
    <col min="2" max="4" width="10.83203125" style="3"/>
    <col min="5" max="5" width="13.1640625" style="3" bestFit="1" customWidth="1"/>
    <col min="6" max="9" width="10.83203125" style="3"/>
    <col min="10" max="10" width="4.1640625" style="3" customWidth="1"/>
    <col min="11" max="11" width="10.83203125" style="3"/>
    <col min="12" max="12" width="3.5" style="3" customWidth="1"/>
    <col min="13" max="14" width="10.83203125" style="3"/>
  </cols>
  <sheetData>
    <row r="1" spans="1:14" x14ac:dyDescent="0.2">
      <c r="E1" s="3" t="s">
        <v>5</v>
      </c>
      <c r="F1" s="3">
        <f>Raw!C63</f>
        <v>2</v>
      </c>
    </row>
    <row r="2" spans="1:14" x14ac:dyDescent="0.2">
      <c r="E2" s="3" t="s">
        <v>6</v>
      </c>
      <c r="F2" s="3">
        <f>Raw!D62</f>
        <v>1</v>
      </c>
    </row>
    <row r="4" spans="1:14" x14ac:dyDescent="0.2">
      <c r="A4" s="12" t="s">
        <v>0</v>
      </c>
      <c r="B4" s="13" t="s">
        <v>7</v>
      </c>
      <c r="C4" s="15" t="s">
        <v>8</v>
      </c>
      <c r="D4" s="15" t="s">
        <v>9</v>
      </c>
      <c r="E4" s="4"/>
      <c r="F4" s="17" t="s">
        <v>11</v>
      </c>
      <c r="G4" s="19" t="s">
        <v>12</v>
      </c>
      <c r="H4" s="17" t="s">
        <v>13</v>
      </c>
      <c r="I4" s="21" t="s">
        <v>1</v>
      </c>
      <c r="J4" s="23"/>
      <c r="K4" s="15" t="s">
        <v>14</v>
      </c>
      <c r="L4" s="23"/>
      <c r="M4" s="10" t="s">
        <v>2</v>
      </c>
      <c r="N4" s="11"/>
    </row>
    <row r="5" spans="1:14" ht="59" customHeight="1" thickBot="1" x14ac:dyDescent="0.25">
      <c r="A5" s="12"/>
      <c r="B5" s="14"/>
      <c r="C5" s="16"/>
      <c r="D5" s="16"/>
      <c r="E5" s="1" t="s">
        <v>10</v>
      </c>
      <c r="F5" s="18"/>
      <c r="G5" s="20"/>
      <c r="H5" s="18"/>
      <c r="I5" s="22"/>
      <c r="J5" s="24"/>
      <c r="K5" s="16"/>
      <c r="L5" s="24"/>
      <c r="M5" s="2" t="s">
        <v>3</v>
      </c>
      <c r="N5" s="2" t="s">
        <v>4</v>
      </c>
    </row>
    <row r="6" spans="1:14" ht="17" thickTop="1" x14ac:dyDescent="0.2">
      <c r="A6" s="5">
        <v>0</v>
      </c>
      <c r="B6" s="7"/>
      <c r="C6" s="7"/>
      <c r="D6" s="7"/>
      <c r="E6" s="7"/>
      <c r="F6" s="7"/>
      <c r="G6" s="7"/>
      <c r="H6" s="8">
        <f>Raw!B68</f>
        <v>4</v>
      </c>
      <c r="I6" s="7"/>
      <c r="J6" s="7"/>
      <c r="K6" s="7"/>
      <c r="L6" s="7"/>
      <c r="M6" s="9"/>
      <c r="N6" s="9"/>
    </row>
    <row r="7" spans="1:14" x14ac:dyDescent="0.2">
      <c r="A7" s="5">
        <v>1</v>
      </c>
      <c r="B7" s="3">
        <f>Raw!I76</f>
        <v>4</v>
      </c>
      <c r="C7" s="7">
        <f>IF(B7="","",H6+B7)</f>
        <v>8</v>
      </c>
      <c r="D7" s="3">
        <f>Raw!J76</f>
        <v>4</v>
      </c>
      <c r="E7" s="7">
        <f>G6+D7</f>
        <v>4</v>
      </c>
      <c r="F7" s="7">
        <f>IF(D7="","",IF(E7&lt;=C7,E7,C7))</f>
        <v>4</v>
      </c>
      <c r="G7" s="7">
        <f>IF(E7="","",E7-F7)</f>
        <v>0</v>
      </c>
      <c r="H7" s="7">
        <f>IF(OR(E7="",C7=""),"",C7-F7)</f>
        <v>4</v>
      </c>
      <c r="I7" s="7">
        <f>IF(H7="","",G7*$F$1+H7*$F$2)</f>
        <v>4</v>
      </c>
      <c r="J7" s="7"/>
      <c r="K7" s="3">
        <f>Raw!L76</f>
        <v>0</v>
      </c>
      <c r="L7" s="7"/>
      <c r="M7" s="9">
        <f>F7</f>
        <v>4</v>
      </c>
      <c r="N7" s="9">
        <f>IF(K7="","",K7)</f>
        <v>0</v>
      </c>
    </row>
    <row r="8" spans="1:14" x14ac:dyDescent="0.2">
      <c r="A8" s="5">
        <v>2</v>
      </c>
      <c r="B8" s="3">
        <f>Raw!I77</f>
        <v>4</v>
      </c>
      <c r="C8" s="7">
        <f t="shared" ref="C8:C45" si="0">IF(B8="","",H7+B8)</f>
        <v>8</v>
      </c>
      <c r="D8" s="3">
        <f>Raw!J77</f>
        <v>4</v>
      </c>
      <c r="E8" s="7">
        <f t="shared" ref="E8:E46" si="1">G7+D8</f>
        <v>4</v>
      </c>
      <c r="F8" s="7">
        <f t="shared" ref="F8:F46" si="2">IF(D8="","",IF(E8&lt;=C8,E8,C8))</f>
        <v>4</v>
      </c>
      <c r="G8" s="7">
        <f t="shared" ref="G8:G46" si="3">IF(E8="","",E8-F8)</f>
        <v>0</v>
      </c>
      <c r="H8" s="7">
        <f t="shared" ref="H8:H46" si="4">IF(OR(E8="",C8=""),"",C8-F8)</f>
        <v>4</v>
      </c>
      <c r="I8" s="7">
        <f>IF(H8="","",I7+G8*$F$1+H8*$F$2)</f>
        <v>8</v>
      </c>
      <c r="J8" s="7"/>
      <c r="K8" s="3">
        <f>Raw!L77</f>
        <v>0</v>
      </c>
      <c r="L8" s="7"/>
      <c r="M8" s="9">
        <f t="shared" ref="M8:M46" si="5">F8</f>
        <v>4</v>
      </c>
      <c r="N8" s="9">
        <f t="shared" ref="N8:N46" si="6">IF(K8="","",K8)</f>
        <v>0</v>
      </c>
    </row>
    <row r="9" spans="1:14" x14ac:dyDescent="0.2">
      <c r="A9" s="5">
        <v>3</v>
      </c>
      <c r="B9" s="3">
        <f>Raw!I78</f>
        <v>4</v>
      </c>
      <c r="C9" s="7">
        <f t="shared" si="0"/>
        <v>8</v>
      </c>
      <c r="D9" s="3">
        <f>Raw!J78</f>
        <v>4</v>
      </c>
      <c r="E9" s="7">
        <f t="shared" si="1"/>
        <v>4</v>
      </c>
      <c r="F9" s="7">
        <f t="shared" si="2"/>
        <v>4</v>
      </c>
      <c r="G9" s="7">
        <f t="shared" si="3"/>
        <v>0</v>
      </c>
      <c r="H9" s="7">
        <f t="shared" si="4"/>
        <v>4</v>
      </c>
      <c r="I9" s="7">
        <f t="shared" ref="I9:I12" si="7">IF(H9="","",I8+G9*$F$1+H9*$F$2)</f>
        <v>12</v>
      </c>
      <c r="J9" s="7"/>
      <c r="K9" s="3">
        <f>Raw!L78</f>
        <v>0</v>
      </c>
      <c r="L9" s="7"/>
      <c r="M9" s="9">
        <f t="shared" si="5"/>
        <v>4</v>
      </c>
      <c r="N9" s="9">
        <f t="shared" si="6"/>
        <v>0</v>
      </c>
    </row>
    <row r="10" spans="1:14" x14ac:dyDescent="0.2">
      <c r="A10" s="5">
        <v>4</v>
      </c>
      <c r="B10" s="3">
        <f>Raw!I79</f>
        <v>4</v>
      </c>
      <c r="C10" s="7">
        <f t="shared" si="0"/>
        <v>8</v>
      </c>
      <c r="D10" s="3">
        <f>Raw!J79</f>
        <v>4</v>
      </c>
      <c r="E10" s="7">
        <f t="shared" si="1"/>
        <v>4</v>
      </c>
      <c r="F10" s="7">
        <f t="shared" si="2"/>
        <v>4</v>
      </c>
      <c r="G10" s="7">
        <f t="shared" si="3"/>
        <v>0</v>
      </c>
      <c r="H10" s="7">
        <f t="shared" si="4"/>
        <v>4</v>
      </c>
      <c r="I10" s="7">
        <f t="shared" si="7"/>
        <v>16</v>
      </c>
      <c r="J10" s="7"/>
      <c r="K10" s="3">
        <f>Raw!L79</f>
        <v>0</v>
      </c>
      <c r="L10" s="7"/>
      <c r="M10" s="9">
        <f t="shared" si="5"/>
        <v>4</v>
      </c>
      <c r="N10" s="9">
        <f t="shared" si="6"/>
        <v>0</v>
      </c>
    </row>
    <row r="11" spans="1:14" x14ac:dyDescent="0.2">
      <c r="A11" s="5">
        <v>5</v>
      </c>
      <c r="B11" s="3">
        <f>Raw!I80</f>
        <v>0</v>
      </c>
      <c r="C11" s="7">
        <f t="shared" si="0"/>
        <v>4</v>
      </c>
      <c r="D11" s="3">
        <f>Raw!J80</f>
        <v>4</v>
      </c>
      <c r="E11" s="7">
        <f t="shared" si="1"/>
        <v>4</v>
      </c>
      <c r="F11" s="7">
        <f t="shared" si="2"/>
        <v>4</v>
      </c>
      <c r="G11" s="7">
        <f t="shared" si="3"/>
        <v>0</v>
      </c>
      <c r="H11" s="7">
        <f t="shared" si="4"/>
        <v>0</v>
      </c>
      <c r="I11" s="7">
        <f t="shared" si="7"/>
        <v>16</v>
      </c>
      <c r="J11" s="7"/>
      <c r="K11" s="3">
        <f>Raw!L80</f>
        <v>4</v>
      </c>
      <c r="L11" s="7"/>
      <c r="M11" s="9">
        <f t="shared" si="5"/>
        <v>4</v>
      </c>
      <c r="N11" s="9">
        <f t="shared" si="6"/>
        <v>4</v>
      </c>
    </row>
    <row r="12" spans="1:14" x14ac:dyDescent="0.2">
      <c r="A12" s="5">
        <v>6</v>
      </c>
      <c r="B12" s="3">
        <f>Raw!I81</f>
        <v>0</v>
      </c>
      <c r="C12" s="7">
        <f t="shared" si="0"/>
        <v>0</v>
      </c>
      <c r="D12" s="3">
        <f>Raw!J81</f>
        <v>8</v>
      </c>
      <c r="E12" s="7">
        <f t="shared" si="1"/>
        <v>8</v>
      </c>
      <c r="F12" s="7">
        <f t="shared" si="2"/>
        <v>0</v>
      </c>
      <c r="G12" s="7">
        <f t="shared" si="3"/>
        <v>8</v>
      </c>
      <c r="H12" s="7">
        <f t="shared" si="4"/>
        <v>0</v>
      </c>
      <c r="I12" s="7">
        <f t="shared" si="7"/>
        <v>32</v>
      </c>
      <c r="J12" s="7"/>
      <c r="K12" s="3">
        <f>Raw!L81</f>
        <v>10</v>
      </c>
      <c r="L12" s="7"/>
      <c r="M12" s="9">
        <f t="shared" si="5"/>
        <v>0</v>
      </c>
      <c r="N12" s="9">
        <f t="shared" si="6"/>
        <v>10</v>
      </c>
    </row>
    <row r="13" spans="1:14" x14ac:dyDescent="0.2">
      <c r="A13" s="5">
        <v>7</v>
      </c>
      <c r="B13" s="3">
        <f>Raw!I82</f>
        <v>0</v>
      </c>
      <c r="C13" s="7">
        <f t="shared" si="0"/>
        <v>0</v>
      </c>
      <c r="D13" s="3">
        <f>Raw!J82</f>
        <v>8</v>
      </c>
      <c r="E13" s="7">
        <f t="shared" si="1"/>
        <v>16</v>
      </c>
      <c r="F13" s="7">
        <f t="shared" si="2"/>
        <v>0</v>
      </c>
      <c r="G13" s="7">
        <f t="shared" si="3"/>
        <v>16</v>
      </c>
      <c r="H13" s="7">
        <f t="shared" si="4"/>
        <v>0</v>
      </c>
      <c r="I13" s="7">
        <f t="shared" ref="I13:I46" si="8">IF(H13="","",I12+G13*$F$1+H13*$F$2)</f>
        <v>64</v>
      </c>
      <c r="J13" s="7"/>
      <c r="K13" s="3">
        <f>Raw!L82</f>
        <v>13</v>
      </c>
      <c r="L13" s="7"/>
      <c r="M13" s="9">
        <f t="shared" si="5"/>
        <v>0</v>
      </c>
      <c r="N13" s="9">
        <f t="shared" si="6"/>
        <v>13</v>
      </c>
    </row>
    <row r="14" spans="1:14" x14ac:dyDescent="0.2">
      <c r="A14" s="5">
        <v>8</v>
      </c>
      <c r="B14" s="3">
        <f>Raw!I83</f>
        <v>0</v>
      </c>
      <c r="C14" s="7">
        <f t="shared" si="0"/>
        <v>0</v>
      </c>
      <c r="D14" s="3">
        <f>Raw!J83</f>
        <v>8</v>
      </c>
      <c r="E14" s="7">
        <f t="shared" si="1"/>
        <v>24</v>
      </c>
      <c r="F14" s="7">
        <f t="shared" si="2"/>
        <v>0</v>
      </c>
      <c r="G14" s="7">
        <f t="shared" si="3"/>
        <v>24</v>
      </c>
      <c r="H14" s="7">
        <f t="shared" si="4"/>
        <v>0</v>
      </c>
      <c r="I14" s="7">
        <f t="shared" si="8"/>
        <v>112</v>
      </c>
      <c r="J14" s="7"/>
      <c r="K14" s="3">
        <f>Raw!L83</f>
        <v>14</v>
      </c>
      <c r="L14" s="7"/>
      <c r="M14" s="9">
        <f t="shared" si="5"/>
        <v>0</v>
      </c>
      <c r="N14" s="9">
        <f t="shared" si="6"/>
        <v>14</v>
      </c>
    </row>
    <row r="15" spans="1:14" x14ac:dyDescent="0.2">
      <c r="A15" s="5">
        <v>9</v>
      </c>
      <c r="B15" s="3">
        <f>Raw!I84</f>
        <v>4</v>
      </c>
      <c r="C15" s="7">
        <f t="shared" si="0"/>
        <v>4</v>
      </c>
      <c r="D15" s="3">
        <f>Raw!J84</f>
        <v>8</v>
      </c>
      <c r="E15" s="7">
        <f t="shared" si="1"/>
        <v>32</v>
      </c>
      <c r="F15" s="7">
        <f t="shared" si="2"/>
        <v>4</v>
      </c>
      <c r="G15" s="7">
        <f t="shared" si="3"/>
        <v>28</v>
      </c>
      <c r="H15" s="7">
        <f t="shared" si="4"/>
        <v>0</v>
      </c>
      <c r="I15" s="7">
        <f t="shared" si="8"/>
        <v>168</v>
      </c>
      <c r="J15" s="7"/>
      <c r="K15" s="3">
        <f>Raw!L84</f>
        <v>14</v>
      </c>
      <c r="L15" s="7"/>
      <c r="M15" s="9">
        <f t="shared" si="5"/>
        <v>4</v>
      </c>
      <c r="N15" s="9">
        <f t="shared" si="6"/>
        <v>14</v>
      </c>
    </row>
    <row r="16" spans="1:14" x14ac:dyDescent="0.2">
      <c r="A16" s="5">
        <v>10</v>
      </c>
      <c r="B16" s="3">
        <f>Raw!I85</f>
        <v>8</v>
      </c>
      <c r="C16" s="7">
        <f t="shared" si="0"/>
        <v>8</v>
      </c>
      <c r="D16" s="3">
        <f>Raw!J85</f>
        <v>8</v>
      </c>
      <c r="E16" s="7">
        <f t="shared" si="1"/>
        <v>36</v>
      </c>
      <c r="F16" s="7">
        <f t="shared" si="2"/>
        <v>8</v>
      </c>
      <c r="G16" s="7">
        <f t="shared" si="3"/>
        <v>28</v>
      </c>
      <c r="H16" s="7">
        <f t="shared" si="4"/>
        <v>0</v>
      </c>
      <c r="I16" s="7">
        <f t="shared" si="8"/>
        <v>224</v>
      </c>
      <c r="J16" s="7"/>
      <c r="K16" s="3">
        <f>Raw!L85</f>
        <v>10</v>
      </c>
      <c r="L16" s="7"/>
      <c r="M16" s="9">
        <f t="shared" si="5"/>
        <v>8</v>
      </c>
      <c r="N16" s="9">
        <f t="shared" si="6"/>
        <v>10</v>
      </c>
    </row>
    <row r="17" spans="1:16" x14ac:dyDescent="0.2">
      <c r="A17" s="5">
        <v>11</v>
      </c>
      <c r="B17" s="3">
        <f>Raw!I86</f>
        <v>0</v>
      </c>
      <c r="C17" s="7">
        <f t="shared" si="0"/>
        <v>0</v>
      </c>
      <c r="D17" s="3">
        <f>Raw!J86</f>
        <v>8</v>
      </c>
      <c r="E17" s="7">
        <f t="shared" si="1"/>
        <v>36</v>
      </c>
      <c r="F17" s="7">
        <f t="shared" si="2"/>
        <v>0</v>
      </c>
      <c r="G17" s="7">
        <f t="shared" si="3"/>
        <v>36</v>
      </c>
      <c r="H17" s="7">
        <f t="shared" si="4"/>
        <v>0</v>
      </c>
      <c r="I17" s="7">
        <f t="shared" si="8"/>
        <v>296</v>
      </c>
      <c r="J17" s="7"/>
      <c r="K17" s="3">
        <f>Raw!L86</f>
        <v>14</v>
      </c>
      <c r="L17" s="7"/>
      <c r="M17" s="9">
        <f t="shared" si="5"/>
        <v>0</v>
      </c>
      <c r="N17" s="9">
        <f t="shared" si="6"/>
        <v>14</v>
      </c>
    </row>
    <row r="18" spans="1:16" x14ac:dyDescent="0.2">
      <c r="A18" s="5">
        <v>12</v>
      </c>
      <c r="B18" s="3">
        <f>Raw!I87</f>
        <v>0</v>
      </c>
      <c r="C18" s="7">
        <f t="shared" si="0"/>
        <v>0</v>
      </c>
      <c r="D18" s="3">
        <f>Raw!J87</f>
        <v>8</v>
      </c>
      <c r="E18" s="7">
        <f t="shared" si="1"/>
        <v>44</v>
      </c>
      <c r="F18" s="7">
        <f t="shared" si="2"/>
        <v>0</v>
      </c>
      <c r="G18" s="7">
        <f t="shared" si="3"/>
        <v>44</v>
      </c>
      <c r="H18" s="7">
        <f t="shared" si="4"/>
        <v>0</v>
      </c>
      <c r="I18" s="7">
        <f t="shared" si="8"/>
        <v>384</v>
      </c>
      <c r="J18" s="7"/>
      <c r="K18" s="3">
        <f>Raw!L87</f>
        <v>14</v>
      </c>
      <c r="L18" s="7"/>
      <c r="M18" s="9">
        <f t="shared" si="5"/>
        <v>0</v>
      </c>
      <c r="N18" s="9">
        <f t="shared" si="6"/>
        <v>14</v>
      </c>
    </row>
    <row r="19" spans="1:16" x14ac:dyDescent="0.2">
      <c r="A19" s="5">
        <v>13</v>
      </c>
      <c r="B19" s="3">
        <f>Raw!I88</f>
        <v>0</v>
      </c>
      <c r="C19" s="7">
        <f t="shared" si="0"/>
        <v>0</v>
      </c>
      <c r="D19" s="3">
        <f>Raw!J88</f>
        <v>8</v>
      </c>
      <c r="E19" s="7">
        <f t="shared" si="1"/>
        <v>52</v>
      </c>
      <c r="F19" s="7">
        <f t="shared" si="2"/>
        <v>0</v>
      </c>
      <c r="G19" s="7">
        <f t="shared" si="3"/>
        <v>52</v>
      </c>
      <c r="H19" s="7">
        <f t="shared" si="4"/>
        <v>0</v>
      </c>
      <c r="I19" s="7">
        <f t="shared" si="8"/>
        <v>488</v>
      </c>
      <c r="J19" s="7"/>
      <c r="K19" s="3">
        <f>Raw!L88</f>
        <v>16</v>
      </c>
      <c r="L19" s="7"/>
      <c r="M19" s="9">
        <f t="shared" si="5"/>
        <v>0</v>
      </c>
      <c r="N19" s="9">
        <f t="shared" si="6"/>
        <v>16</v>
      </c>
    </row>
    <row r="20" spans="1:16" x14ac:dyDescent="0.2">
      <c r="A20" s="5">
        <v>14</v>
      </c>
      <c r="B20" s="3">
        <f>Raw!I89</f>
        <v>6</v>
      </c>
      <c r="C20" s="7">
        <f t="shared" si="0"/>
        <v>6</v>
      </c>
      <c r="D20" s="3">
        <f>Raw!J89</f>
        <v>8</v>
      </c>
      <c r="E20" s="7">
        <f t="shared" si="1"/>
        <v>60</v>
      </c>
      <c r="F20" s="7">
        <f t="shared" si="2"/>
        <v>6</v>
      </c>
      <c r="G20" s="7">
        <f t="shared" si="3"/>
        <v>54</v>
      </c>
      <c r="H20" s="7">
        <f t="shared" si="4"/>
        <v>0</v>
      </c>
      <c r="I20" s="7">
        <f t="shared" si="8"/>
        <v>596</v>
      </c>
      <c r="J20" s="7"/>
      <c r="K20" s="3">
        <f>Raw!L89</f>
        <v>12</v>
      </c>
      <c r="L20" s="7"/>
      <c r="M20" s="9">
        <f t="shared" si="5"/>
        <v>6</v>
      </c>
      <c r="N20" s="9">
        <f t="shared" si="6"/>
        <v>12</v>
      </c>
    </row>
    <row r="21" spans="1:16" x14ac:dyDescent="0.2">
      <c r="A21" s="5">
        <v>15</v>
      </c>
      <c r="B21" s="3">
        <f>Raw!I90</f>
        <v>6</v>
      </c>
      <c r="C21" s="7">
        <f t="shared" si="0"/>
        <v>6</v>
      </c>
      <c r="D21" s="3">
        <f>Raw!J90</f>
        <v>8</v>
      </c>
      <c r="E21" s="7">
        <f t="shared" si="1"/>
        <v>62</v>
      </c>
      <c r="F21" s="7">
        <f t="shared" si="2"/>
        <v>6</v>
      </c>
      <c r="G21" s="7">
        <f t="shared" si="3"/>
        <v>56</v>
      </c>
      <c r="H21" s="7">
        <f t="shared" si="4"/>
        <v>0</v>
      </c>
      <c r="I21" s="7">
        <f t="shared" si="8"/>
        <v>708</v>
      </c>
      <c r="J21" s="7"/>
      <c r="K21" s="3">
        <f>Raw!L90</f>
        <v>12</v>
      </c>
      <c r="L21" s="7"/>
      <c r="M21" s="9">
        <f t="shared" si="5"/>
        <v>6</v>
      </c>
      <c r="N21" s="9">
        <f t="shared" si="6"/>
        <v>12</v>
      </c>
    </row>
    <row r="22" spans="1:16" x14ac:dyDescent="0.2">
      <c r="A22" s="5">
        <v>16</v>
      </c>
      <c r="B22" s="3">
        <f>Raw!I91</f>
        <v>0</v>
      </c>
      <c r="C22" s="7">
        <f t="shared" si="0"/>
        <v>0</v>
      </c>
      <c r="D22" s="3">
        <f>Raw!J91</f>
        <v>8</v>
      </c>
      <c r="E22" s="7">
        <f t="shared" si="1"/>
        <v>64</v>
      </c>
      <c r="F22" s="7">
        <f t="shared" si="2"/>
        <v>0</v>
      </c>
      <c r="G22" s="7">
        <f t="shared" si="3"/>
        <v>64</v>
      </c>
      <c r="H22" s="7">
        <f t="shared" si="4"/>
        <v>0</v>
      </c>
      <c r="I22" s="7">
        <f t="shared" si="8"/>
        <v>836</v>
      </c>
      <c r="J22" s="7"/>
      <c r="K22" s="3">
        <f>Raw!L91</f>
        <v>14</v>
      </c>
      <c r="L22" s="7"/>
      <c r="M22" s="9">
        <f t="shared" si="5"/>
        <v>0</v>
      </c>
      <c r="N22" s="9">
        <f t="shared" si="6"/>
        <v>14</v>
      </c>
      <c r="P22">
        <f>8*32</f>
        <v>256</v>
      </c>
    </row>
    <row r="23" spans="1:16" x14ac:dyDescent="0.2">
      <c r="A23" s="5">
        <v>17</v>
      </c>
      <c r="B23" s="3">
        <f>Raw!I92</f>
        <v>0</v>
      </c>
      <c r="C23" s="7">
        <f t="shared" si="0"/>
        <v>0</v>
      </c>
      <c r="D23" s="3">
        <f>Raw!J92</f>
        <v>8</v>
      </c>
      <c r="E23" s="7">
        <f t="shared" si="1"/>
        <v>72</v>
      </c>
      <c r="F23" s="7">
        <f t="shared" si="2"/>
        <v>0</v>
      </c>
      <c r="G23" s="7">
        <f t="shared" si="3"/>
        <v>72</v>
      </c>
      <c r="H23" s="7">
        <f t="shared" si="4"/>
        <v>0</v>
      </c>
      <c r="I23" s="7">
        <f t="shared" si="8"/>
        <v>980</v>
      </c>
      <c r="J23" s="7"/>
      <c r="K23" s="3">
        <f>Raw!L92</f>
        <v>14</v>
      </c>
      <c r="L23" s="7"/>
      <c r="M23" s="9">
        <f t="shared" si="5"/>
        <v>0</v>
      </c>
      <c r="N23" s="9">
        <f t="shared" si="6"/>
        <v>14</v>
      </c>
      <c r="P23">
        <f>P22+32</f>
        <v>288</v>
      </c>
    </row>
    <row r="24" spans="1:16" x14ac:dyDescent="0.2">
      <c r="A24" s="5">
        <v>18</v>
      </c>
      <c r="B24" s="3">
        <f>Raw!I93</f>
        <v>0</v>
      </c>
      <c r="C24" s="7">
        <f t="shared" si="0"/>
        <v>0</v>
      </c>
      <c r="D24" s="3">
        <f>Raw!J93</f>
        <v>8</v>
      </c>
      <c r="E24" s="7">
        <f t="shared" si="1"/>
        <v>80</v>
      </c>
      <c r="F24" s="7">
        <f t="shared" si="2"/>
        <v>0</v>
      </c>
      <c r="G24" s="7">
        <f t="shared" si="3"/>
        <v>80</v>
      </c>
      <c r="H24" s="7">
        <f t="shared" si="4"/>
        <v>0</v>
      </c>
      <c r="I24" s="7">
        <f t="shared" si="8"/>
        <v>1140</v>
      </c>
      <c r="J24" s="7"/>
      <c r="K24" s="3">
        <f>Raw!L93</f>
        <v>16</v>
      </c>
      <c r="L24" s="7"/>
      <c r="M24" s="9">
        <f t="shared" si="5"/>
        <v>0</v>
      </c>
      <c r="N24" s="9">
        <f t="shared" si="6"/>
        <v>16</v>
      </c>
    </row>
    <row r="25" spans="1:16" x14ac:dyDescent="0.2">
      <c r="A25" s="5">
        <v>19</v>
      </c>
      <c r="B25" s="3">
        <f>Raw!I94</f>
        <v>4</v>
      </c>
      <c r="C25" s="7">
        <f t="shared" si="0"/>
        <v>4</v>
      </c>
      <c r="D25" s="3">
        <f>Raw!J94</f>
        <v>8</v>
      </c>
      <c r="E25" s="7">
        <f t="shared" si="1"/>
        <v>88</v>
      </c>
      <c r="F25" s="7">
        <f t="shared" si="2"/>
        <v>4</v>
      </c>
      <c r="G25" s="7">
        <f t="shared" si="3"/>
        <v>84</v>
      </c>
      <c r="H25" s="7">
        <f t="shared" si="4"/>
        <v>0</v>
      </c>
      <c r="I25" s="7">
        <f t="shared" si="8"/>
        <v>1308</v>
      </c>
      <c r="J25" s="7"/>
      <c r="K25" s="3">
        <f>Raw!L94</f>
        <v>14</v>
      </c>
      <c r="L25" s="7"/>
      <c r="M25" s="9">
        <f t="shared" si="5"/>
        <v>4</v>
      </c>
      <c r="N25" s="9">
        <f t="shared" si="6"/>
        <v>14</v>
      </c>
    </row>
    <row r="26" spans="1:16" x14ac:dyDescent="0.2">
      <c r="A26" s="5">
        <v>20</v>
      </c>
      <c r="B26" s="3">
        <f>Raw!I95</f>
        <v>0</v>
      </c>
      <c r="C26" s="7">
        <f t="shared" si="0"/>
        <v>0</v>
      </c>
      <c r="D26" s="3">
        <f>Raw!J95</f>
        <v>8</v>
      </c>
      <c r="E26" s="7">
        <f t="shared" si="1"/>
        <v>92</v>
      </c>
      <c r="F26" s="7">
        <f t="shared" si="2"/>
        <v>0</v>
      </c>
      <c r="G26" s="7">
        <f t="shared" si="3"/>
        <v>92</v>
      </c>
      <c r="H26" s="7">
        <f t="shared" si="4"/>
        <v>0</v>
      </c>
      <c r="I26" s="7">
        <f t="shared" si="8"/>
        <v>1492</v>
      </c>
      <c r="J26" s="7"/>
      <c r="K26" s="3">
        <f>Raw!L95</f>
        <v>14</v>
      </c>
      <c r="L26" s="7"/>
      <c r="M26" s="9">
        <f t="shared" si="5"/>
        <v>0</v>
      </c>
      <c r="N26" s="9">
        <f t="shared" si="6"/>
        <v>14</v>
      </c>
    </row>
    <row r="27" spans="1:16" x14ac:dyDescent="0.2">
      <c r="A27" s="5">
        <v>21</v>
      </c>
      <c r="B27" s="3">
        <f>Raw!I96</f>
        <v>14</v>
      </c>
      <c r="C27" s="7">
        <f t="shared" si="0"/>
        <v>14</v>
      </c>
      <c r="D27" s="3">
        <f>Raw!J96</f>
        <v>8</v>
      </c>
      <c r="E27" s="7">
        <f t="shared" si="1"/>
        <v>100</v>
      </c>
      <c r="F27" s="7">
        <f t="shared" si="2"/>
        <v>14</v>
      </c>
      <c r="G27" s="7">
        <f t="shared" si="3"/>
        <v>86</v>
      </c>
      <c r="H27" s="7">
        <f t="shared" si="4"/>
        <v>0</v>
      </c>
      <c r="I27" s="7">
        <f t="shared" si="8"/>
        <v>1664</v>
      </c>
      <c r="J27" s="7"/>
      <c r="K27" s="3">
        <f>Raw!L96</f>
        <v>8</v>
      </c>
      <c r="L27" s="7"/>
      <c r="M27" s="9">
        <f t="shared" si="5"/>
        <v>14</v>
      </c>
      <c r="N27" s="9">
        <f t="shared" si="6"/>
        <v>8</v>
      </c>
    </row>
    <row r="28" spans="1:16" x14ac:dyDescent="0.2">
      <c r="A28" s="5">
        <v>22</v>
      </c>
      <c r="B28" s="3">
        <f>Raw!I97</f>
        <v>36</v>
      </c>
      <c r="C28" s="7">
        <f t="shared" si="0"/>
        <v>36</v>
      </c>
      <c r="D28" s="3">
        <f>Raw!J97</f>
        <v>8</v>
      </c>
      <c r="E28" s="7">
        <f t="shared" si="1"/>
        <v>94</v>
      </c>
      <c r="F28" s="7">
        <f t="shared" si="2"/>
        <v>36</v>
      </c>
      <c r="G28" s="7">
        <f t="shared" si="3"/>
        <v>58</v>
      </c>
      <c r="H28" s="7">
        <f t="shared" si="4"/>
        <v>0</v>
      </c>
      <c r="I28" s="7">
        <f t="shared" si="8"/>
        <v>1780</v>
      </c>
      <c r="J28" s="7"/>
      <c r="K28" s="3">
        <f>Raw!L97</f>
        <v>0</v>
      </c>
      <c r="L28" s="7"/>
      <c r="M28" s="9">
        <f t="shared" si="5"/>
        <v>36</v>
      </c>
      <c r="N28" s="9">
        <f t="shared" si="6"/>
        <v>0</v>
      </c>
    </row>
    <row r="29" spans="1:16" x14ac:dyDescent="0.2">
      <c r="A29" s="5">
        <v>23</v>
      </c>
      <c r="B29" s="3">
        <f>Raw!I98</f>
        <v>50</v>
      </c>
      <c r="C29" s="7">
        <f t="shared" si="0"/>
        <v>50</v>
      </c>
      <c r="D29" s="3">
        <f>Raw!J98</f>
        <v>8</v>
      </c>
      <c r="E29" s="7">
        <f t="shared" si="1"/>
        <v>66</v>
      </c>
      <c r="F29" s="7">
        <f t="shared" si="2"/>
        <v>50</v>
      </c>
      <c r="G29" s="7">
        <f t="shared" si="3"/>
        <v>16</v>
      </c>
      <c r="H29" s="7">
        <f t="shared" si="4"/>
        <v>0</v>
      </c>
      <c r="I29" s="7">
        <f t="shared" si="8"/>
        <v>1812</v>
      </c>
      <c r="J29" s="7"/>
      <c r="K29" s="3">
        <f>Raw!L98</f>
        <v>0</v>
      </c>
      <c r="L29" s="7"/>
      <c r="M29" s="9">
        <f t="shared" si="5"/>
        <v>50</v>
      </c>
      <c r="N29" s="9">
        <f t="shared" si="6"/>
        <v>0</v>
      </c>
    </row>
    <row r="30" spans="1:16" x14ac:dyDescent="0.2">
      <c r="A30" s="5">
        <v>24</v>
      </c>
      <c r="B30" s="3">
        <f>Raw!I99</f>
        <v>46</v>
      </c>
      <c r="C30" s="7">
        <f t="shared" si="0"/>
        <v>46</v>
      </c>
      <c r="D30" s="3">
        <f>Raw!J99</f>
        <v>8</v>
      </c>
      <c r="E30" s="7">
        <f t="shared" si="1"/>
        <v>24</v>
      </c>
      <c r="F30" s="7">
        <f t="shared" si="2"/>
        <v>24</v>
      </c>
      <c r="G30" s="7">
        <f t="shared" si="3"/>
        <v>0</v>
      </c>
      <c r="H30" s="7">
        <f t="shared" si="4"/>
        <v>22</v>
      </c>
      <c r="I30" s="7">
        <f t="shared" si="8"/>
        <v>1834</v>
      </c>
      <c r="J30" s="7"/>
      <c r="K30" s="3">
        <f>Raw!L99</f>
        <v>0</v>
      </c>
      <c r="L30" s="7"/>
      <c r="M30" s="9">
        <f t="shared" si="5"/>
        <v>24</v>
      </c>
      <c r="N30" s="9">
        <f t="shared" si="6"/>
        <v>0</v>
      </c>
    </row>
    <row r="31" spans="1:16" x14ac:dyDescent="0.2">
      <c r="A31" s="5">
        <v>25</v>
      </c>
      <c r="B31" s="3">
        <f>Raw!I100</f>
        <v>37</v>
      </c>
      <c r="C31" s="7">
        <f t="shared" si="0"/>
        <v>59</v>
      </c>
      <c r="D31" s="3">
        <f>Raw!J100</f>
        <v>8</v>
      </c>
      <c r="E31" s="7">
        <f t="shared" si="1"/>
        <v>8</v>
      </c>
      <c r="F31" s="7">
        <f t="shared" si="2"/>
        <v>8</v>
      </c>
      <c r="G31" s="7">
        <f t="shared" si="3"/>
        <v>0</v>
      </c>
      <c r="H31" s="7">
        <f t="shared" si="4"/>
        <v>51</v>
      </c>
      <c r="I31" s="7">
        <f t="shared" si="8"/>
        <v>1885</v>
      </c>
      <c r="J31" s="7"/>
      <c r="K31" s="3">
        <f>Raw!L100</f>
        <v>0</v>
      </c>
      <c r="L31" s="7"/>
      <c r="M31" s="9">
        <f t="shared" si="5"/>
        <v>8</v>
      </c>
      <c r="N31" s="9">
        <f t="shared" si="6"/>
        <v>0</v>
      </c>
    </row>
    <row r="32" spans="1:16" x14ac:dyDescent="0.2">
      <c r="A32" s="5">
        <v>26</v>
      </c>
      <c r="B32" s="3">
        <f>Raw!I101</f>
        <v>2</v>
      </c>
      <c r="C32" s="7">
        <f t="shared" si="0"/>
        <v>53</v>
      </c>
      <c r="D32" s="3">
        <f>Raw!J101</f>
        <v>8</v>
      </c>
      <c r="E32" s="7">
        <f t="shared" si="1"/>
        <v>8</v>
      </c>
      <c r="F32" s="7">
        <f t="shared" si="2"/>
        <v>8</v>
      </c>
      <c r="G32" s="7">
        <f t="shared" si="3"/>
        <v>0</v>
      </c>
      <c r="H32" s="7">
        <f t="shared" si="4"/>
        <v>45</v>
      </c>
      <c r="I32" s="7">
        <f t="shared" si="8"/>
        <v>1930</v>
      </c>
      <c r="J32" s="7"/>
      <c r="K32" s="3">
        <f>Raw!L101</f>
        <v>0</v>
      </c>
      <c r="L32" s="7"/>
      <c r="M32" s="9">
        <f t="shared" si="5"/>
        <v>8</v>
      </c>
      <c r="N32" s="9">
        <f t="shared" si="6"/>
        <v>0</v>
      </c>
    </row>
    <row r="33" spans="1:14" x14ac:dyDescent="0.2">
      <c r="A33" s="5">
        <v>27</v>
      </c>
      <c r="B33" s="3">
        <f>Raw!I102</f>
        <v>0</v>
      </c>
      <c r="C33" s="7">
        <f t="shared" si="0"/>
        <v>45</v>
      </c>
      <c r="D33" s="3">
        <f>Raw!J102</f>
        <v>8</v>
      </c>
      <c r="E33" s="7">
        <f t="shared" si="1"/>
        <v>8</v>
      </c>
      <c r="F33" s="7">
        <f t="shared" si="2"/>
        <v>8</v>
      </c>
      <c r="G33" s="7">
        <f t="shared" si="3"/>
        <v>0</v>
      </c>
      <c r="H33" s="7">
        <f t="shared" si="4"/>
        <v>37</v>
      </c>
      <c r="I33" s="7">
        <f t="shared" si="8"/>
        <v>1967</v>
      </c>
      <c r="J33" s="7"/>
      <c r="K33" s="3">
        <f>Raw!L102</f>
        <v>0</v>
      </c>
      <c r="L33" s="7"/>
      <c r="M33" s="9">
        <f t="shared" si="5"/>
        <v>8</v>
      </c>
      <c r="N33" s="9">
        <f t="shared" si="6"/>
        <v>0</v>
      </c>
    </row>
    <row r="34" spans="1:14" x14ac:dyDescent="0.2">
      <c r="A34" s="5">
        <v>28</v>
      </c>
      <c r="B34" s="3">
        <f>Raw!I103</f>
        <v>0</v>
      </c>
      <c r="C34" s="7">
        <f t="shared" si="0"/>
        <v>37</v>
      </c>
      <c r="D34" s="3">
        <f>Raw!J103</f>
        <v>8</v>
      </c>
      <c r="E34" s="7">
        <f t="shared" si="1"/>
        <v>8</v>
      </c>
      <c r="F34" s="7">
        <f t="shared" si="2"/>
        <v>8</v>
      </c>
      <c r="G34" s="7">
        <f t="shared" si="3"/>
        <v>0</v>
      </c>
      <c r="H34" s="7">
        <f t="shared" si="4"/>
        <v>29</v>
      </c>
      <c r="I34" s="7">
        <f t="shared" si="8"/>
        <v>1996</v>
      </c>
      <c r="J34" s="7"/>
      <c r="K34" s="3">
        <f>Raw!L103</f>
        <v>0</v>
      </c>
      <c r="L34" s="7"/>
      <c r="M34" s="9">
        <f t="shared" si="5"/>
        <v>8</v>
      </c>
      <c r="N34" s="9">
        <f t="shared" si="6"/>
        <v>0</v>
      </c>
    </row>
    <row r="35" spans="1:14" x14ac:dyDescent="0.2">
      <c r="A35" s="5">
        <v>29</v>
      </c>
      <c r="B35" s="3">
        <f>Raw!I104</f>
        <v>0</v>
      </c>
      <c r="C35" s="7">
        <f t="shared" si="0"/>
        <v>29</v>
      </c>
      <c r="D35" s="3">
        <f>Raw!J104</f>
        <v>8</v>
      </c>
      <c r="E35" s="7">
        <f t="shared" si="1"/>
        <v>8</v>
      </c>
      <c r="F35" s="7">
        <f t="shared" si="2"/>
        <v>8</v>
      </c>
      <c r="G35" s="7">
        <f t="shared" si="3"/>
        <v>0</v>
      </c>
      <c r="H35" s="7">
        <f t="shared" si="4"/>
        <v>21</v>
      </c>
      <c r="I35" s="7">
        <f t="shared" si="8"/>
        <v>2017</v>
      </c>
      <c r="J35" s="7"/>
      <c r="K35" s="3">
        <f>Raw!L104</f>
        <v>0</v>
      </c>
      <c r="L35" s="7"/>
      <c r="M35" s="9">
        <f t="shared" si="5"/>
        <v>8</v>
      </c>
      <c r="N35" s="9">
        <f t="shared" si="6"/>
        <v>0</v>
      </c>
    </row>
    <row r="36" spans="1:14" x14ac:dyDescent="0.2">
      <c r="A36" s="5">
        <v>30</v>
      </c>
      <c r="B36" s="3">
        <f>Raw!I105</f>
        <v>0</v>
      </c>
      <c r="C36" s="7">
        <f t="shared" si="0"/>
        <v>21</v>
      </c>
      <c r="D36" s="3">
        <f>Raw!J105</f>
        <v>8</v>
      </c>
      <c r="E36" s="7">
        <f t="shared" si="1"/>
        <v>8</v>
      </c>
      <c r="F36" s="7">
        <f t="shared" si="2"/>
        <v>8</v>
      </c>
      <c r="G36" s="7">
        <f t="shared" si="3"/>
        <v>0</v>
      </c>
      <c r="H36" s="7">
        <f t="shared" si="4"/>
        <v>13</v>
      </c>
      <c r="I36" s="7">
        <f t="shared" si="8"/>
        <v>2030</v>
      </c>
      <c r="J36" s="7"/>
      <c r="K36" s="3">
        <f>Raw!L105</f>
        <v>0</v>
      </c>
      <c r="L36" s="7"/>
      <c r="M36" s="9">
        <f t="shared" si="5"/>
        <v>8</v>
      </c>
      <c r="N36" s="9">
        <f t="shared" si="6"/>
        <v>0</v>
      </c>
    </row>
    <row r="37" spans="1:14" x14ac:dyDescent="0.2">
      <c r="A37" s="5">
        <v>31</v>
      </c>
      <c r="B37" s="3">
        <f>Raw!I106</f>
        <v>0</v>
      </c>
      <c r="C37" s="7">
        <f t="shared" si="0"/>
        <v>13</v>
      </c>
      <c r="D37" s="3">
        <f>Raw!J106</f>
        <v>8</v>
      </c>
      <c r="E37" s="7">
        <f t="shared" si="1"/>
        <v>8</v>
      </c>
      <c r="F37" s="7">
        <f t="shared" si="2"/>
        <v>8</v>
      </c>
      <c r="G37" s="7">
        <f t="shared" si="3"/>
        <v>0</v>
      </c>
      <c r="H37" s="7">
        <f t="shared" si="4"/>
        <v>5</v>
      </c>
      <c r="I37" s="7">
        <f t="shared" si="8"/>
        <v>2035</v>
      </c>
      <c r="J37" s="7"/>
      <c r="K37" s="3">
        <f>Raw!L106</f>
        <v>0</v>
      </c>
      <c r="L37" s="7"/>
      <c r="M37" s="9">
        <f t="shared" si="5"/>
        <v>8</v>
      </c>
      <c r="N37" s="9">
        <f t="shared" si="6"/>
        <v>0</v>
      </c>
    </row>
    <row r="38" spans="1:14" x14ac:dyDescent="0.2">
      <c r="A38" s="5">
        <v>32</v>
      </c>
      <c r="B38" s="3">
        <f>Raw!I107</f>
        <v>0</v>
      </c>
      <c r="C38" s="7">
        <f t="shared" si="0"/>
        <v>5</v>
      </c>
      <c r="D38" s="3">
        <f>Raw!J107</f>
        <v>8</v>
      </c>
      <c r="E38" s="7">
        <f t="shared" si="1"/>
        <v>8</v>
      </c>
      <c r="F38" s="7">
        <f t="shared" si="2"/>
        <v>5</v>
      </c>
      <c r="G38" s="7">
        <f t="shared" si="3"/>
        <v>3</v>
      </c>
      <c r="H38" s="7">
        <f t="shared" si="4"/>
        <v>0</v>
      </c>
      <c r="I38" s="7">
        <f t="shared" si="8"/>
        <v>2041</v>
      </c>
      <c r="J38" s="7"/>
      <c r="K38" s="3">
        <f>Raw!L107</f>
        <v>7</v>
      </c>
      <c r="L38" s="7"/>
      <c r="M38" s="9">
        <f t="shared" si="5"/>
        <v>5</v>
      </c>
      <c r="N38" s="9">
        <f t="shared" si="6"/>
        <v>7</v>
      </c>
    </row>
    <row r="39" spans="1:14" x14ac:dyDescent="0.2">
      <c r="A39" s="5">
        <v>33</v>
      </c>
      <c r="B39" s="3">
        <f>Raw!I108</f>
        <v>0</v>
      </c>
      <c r="C39" s="7">
        <f t="shared" si="0"/>
        <v>0</v>
      </c>
      <c r="D39" s="3">
        <f>Raw!J108</f>
        <v>8</v>
      </c>
      <c r="E39" s="7">
        <f t="shared" si="1"/>
        <v>11</v>
      </c>
      <c r="F39" s="7">
        <f t="shared" si="2"/>
        <v>0</v>
      </c>
      <c r="G39" s="7">
        <f t="shared" si="3"/>
        <v>11</v>
      </c>
      <c r="H39" s="7">
        <f t="shared" si="4"/>
        <v>0</v>
      </c>
      <c r="I39" s="7">
        <f t="shared" si="8"/>
        <v>2063</v>
      </c>
      <c r="J39" s="7"/>
      <c r="K39" s="3">
        <f>Raw!L108</f>
        <v>11</v>
      </c>
      <c r="L39" s="7"/>
      <c r="M39" s="9">
        <f t="shared" si="5"/>
        <v>0</v>
      </c>
      <c r="N39" s="9">
        <f t="shared" si="6"/>
        <v>11</v>
      </c>
    </row>
    <row r="40" spans="1:14" x14ac:dyDescent="0.2">
      <c r="A40" s="5">
        <v>34</v>
      </c>
      <c r="B40" s="3">
        <f>Raw!I109</f>
        <v>0</v>
      </c>
      <c r="C40" s="7">
        <f t="shared" si="0"/>
        <v>0</v>
      </c>
      <c r="D40" s="3">
        <f>Raw!J109</f>
        <v>8</v>
      </c>
      <c r="E40" s="7">
        <f t="shared" si="1"/>
        <v>19</v>
      </c>
      <c r="F40" s="7">
        <f t="shared" si="2"/>
        <v>0</v>
      </c>
      <c r="G40" s="7">
        <f t="shared" si="3"/>
        <v>19</v>
      </c>
      <c r="H40" s="7">
        <f t="shared" si="4"/>
        <v>0</v>
      </c>
      <c r="I40" s="7">
        <f t="shared" si="8"/>
        <v>2101</v>
      </c>
      <c r="J40" s="7"/>
      <c r="K40" s="3">
        <f>Raw!L109</f>
        <v>14</v>
      </c>
      <c r="L40" s="7"/>
      <c r="M40" s="9">
        <f t="shared" si="5"/>
        <v>0</v>
      </c>
      <c r="N40" s="9">
        <f t="shared" si="6"/>
        <v>14</v>
      </c>
    </row>
    <row r="41" spans="1:14" x14ac:dyDescent="0.2">
      <c r="A41" s="5">
        <v>35</v>
      </c>
      <c r="B41" s="3">
        <f>Raw!I110</f>
        <v>0</v>
      </c>
      <c r="C41" s="7">
        <f t="shared" si="0"/>
        <v>0</v>
      </c>
      <c r="D41" s="3">
        <f>Raw!J110</f>
        <v>8</v>
      </c>
      <c r="E41" s="7">
        <f t="shared" si="1"/>
        <v>27</v>
      </c>
      <c r="F41" s="7">
        <f t="shared" si="2"/>
        <v>0</v>
      </c>
      <c r="G41" s="7">
        <f t="shared" si="3"/>
        <v>27</v>
      </c>
      <c r="H41" s="7">
        <f t="shared" si="4"/>
        <v>0</v>
      </c>
      <c r="I41" s="7">
        <f t="shared" si="8"/>
        <v>2155</v>
      </c>
      <c r="J41" s="7"/>
      <c r="K41" s="3">
        <f>Raw!L110</f>
        <v>15</v>
      </c>
      <c r="L41" s="7"/>
      <c r="M41" s="9">
        <f t="shared" si="5"/>
        <v>0</v>
      </c>
      <c r="N41" s="9">
        <f t="shared" si="6"/>
        <v>15</v>
      </c>
    </row>
    <row r="42" spans="1:14" x14ac:dyDescent="0.2">
      <c r="A42" s="5">
        <v>36</v>
      </c>
      <c r="B42" s="3">
        <f>Raw!I111</f>
        <v>7</v>
      </c>
      <c r="C42" s="7">
        <f t="shared" si="0"/>
        <v>7</v>
      </c>
      <c r="D42" s="3">
        <f>Raw!J111</f>
        <v>8</v>
      </c>
      <c r="E42" s="7">
        <f t="shared" si="1"/>
        <v>35</v>
      </c>
      <c r="F42" s="7">
        <f t="shared" si="2"/>
        <v>7</v>
      </c>
      <c r="G42" s="7">
        <f t="shared" si="3"/>
        <v>28</v>
      </c>
      <c r="H42" s="7">
        <f t="shared" si="4"/>
        <v>0</v>
      </c>
      <c r="I42" s="7">
        <f t="shared" si="8"/>
        <v>2211</v>
      </c>
      <c r="J42" s="7"/>
      <c r="K42" s="3">
        <f>Raw!L111</f>
        <v>12</v>
      </c>
      <c r="L42" s="7"/>
      <c r="M42" s="9">
        <f t="shared" si="5"/>
        <v>7</v>
      </c>
      <c r="N42" s="9">
        <f t="shared" si="6"/>
        <v>12</v>
      </c>
    </row>
    <row r="43" spans="1:14" x14ac:dyDescent="0.2">
      <c r="A43" s="5">
        <v>37</v>
      </c>
      <c r="B43" s="3">
        <f>Raw!I112</f>
        <v>11</v>
      </c>
      <c r="C43" s="7">
        <f t="shared" si="0"/>
        <v>11</v>
      </c>
      <c r="D43" s="3">
        <f>Raw!J112</f>
        <v>8</v>
      </c>
      <c r="E43" s="7">
        <f t="shared" si="1"/>
        <v>36</v>
      </c>
      <c r="F43" s="7">
        <f t="shared" si="2"/>
        <v>11</v>
      </c>
      <c r="G43" s="7">
        <f t="shared" si="3"/>
        <v>25</v>
      </c>
      <c r="H43" s="7">
        <f t="shared" si="4"/>
        <v>0</v>
      </c>
      <c r="I43" s="7">
        <f t="shared" si="8"/>
        <v>2261</v>
      </c>
      <c r="J43" s="7"/>
      <c r="K43" s="3">
        <f>Raw!L112</f>
        <v>9</v>
      </c>
      <c r="L43" s="7"/>
      <c r="M43" s="9">
        <f t="shared" si="5"/>
        <v>11</v>
      </c>
      <c r="N43" s="9">
        <f t="shared" si="6"/>
        <v>9</v>
      </c>
    </row>
    <row r="44" spans="1:14" x14ac:dyDescent="0.2">
      <c r="A44" s="5">
        <v>38</v>
      </c>
      <c r="B44" s="3">
        <f>Raw!I113</f>
        <v>14</v>
      </c>
      <c r="C44" s="7">
        <f t="shared" si="0"/>
        <v>14</v>
      </c>
      <c r="D44" s="3">
        <f>Raw!J113</f>
        <v>8</v>
      </c>
      <c r="E44" s="7">
        <f t="shared" si="1"/>
        <v>33</v>
      </c>
      <c r="F44" s="7">
        <f t="shared" si="2"/>
        <v>14</v>
      </c>
      <c r="G44" s="7">
        <f t="shared" si="3"/>
        <v>19</v>
      </c>
      <c r="H44" s="7">
        <f t="shared" si="4"/>
        <v>0</v>
      </c>
      <c r="I44" s="7">
        <f t="shared" si="8"/>
        <v>2299</v>
      </c>
      <c r="J44" s="7"/>
      <c r="K44" s="3">
        <f>Raw!L113</f>
        <v>5</v>
      </c>
      <c r="L44" s="7"/>
      <c r="M44" s="9">
        <f>F44</f>
        <v>14</v>
      </c>
      <c r="N44" s="9">
        <f t="shared" si="6"/>
        <v>5</v>
      </c>
    </row>
    <row r="45" spans="1:14" x14ac:dyDescent="0.2">
      <c r="A45" s="5">
        <v>39</v>
      </c>
      <c r="B45" s="3">
        <f>Raw!I114</f>
        <v>15</v>
      </c>
      <c r="C45" s="7">
        <f t="shared" si="0"/>
        <v>15</v>
      </c>
      <c r="D45" s="3">
        <f>Raw!J114</f>
        <v>8</v>
      </c>
      <c r="E45" s="7">
        <f t="shared" si="1"/>
        <v>27</v>
      </c>
      <c r="F45" s="7">
        <f t="shared" si="2"/>
        <v>15</v>
      </c>
      <c r="G45" s="7">
        <f t="shared" si="3"/>
        <v>12</v>
      </c>
      <c r="H45" s="7">
        <f t="shared" si="4"/>
        <v>0</v>
      </c>
      <c r="I45" s="7">
        <f t="shared" si="8"/>
        <v>2323</v>
      </c>
      <c r="J45" s="7"/>
      <c r="K45" s="3">
        <f>Raw!L114</f>
        <v>3</v>
      </c>
      <c r="L45" s="7"/>
      <c r="M45" s="9">
        <f t="shared" si="5"/>
        <v>15</v>
      </c>
      <c r="N45" s="9">
        <f t="shared" si="6"/>
        <v>3</v>
      </c>
    </row>
    <row r="46" spans="1:14" x14ac:dyDescent="0.2">
      <c r="A46" s="5">
        <v>40</v>
      </c>
      <c r="B46" s="3">
        <f>Raw!I115</f>
        <v>12</v>
      </c>
      <c r="C46" s="7">
        <f>IF(B46="","",H45+B46)</f>
        <v>12</v>
      </c>
      <c r="D46" s="3">
        <f>Raw!J115</f>
        <v>8</v>
      </c>
      <c r="E46" s="7">
        <f t="shared" si="1"/>
        <v>20</v>
      </c>
      <c r="F46" s="7">
        <f t="shared" si="2"/>
        <v>12</v>
      </c>
      <c r="G46" s="7">
        <f t="shared" si="3"/>
        <v>8</v>
      </c>
      <c r="H46" s="7">
        <f t="shared" si="4"/>
        <v>0</v>
      </c>
      <c r="I46" s="7">
        <f t="shared" si="8"/>
        <v>2339</v>
      </c>
      <c r="J46" s="7"/>
      <c r="K46" s="3">
        <f>Raw!L115</f>
        <v>4</v>
      </c>
      <c r="L46" s="7"/>
      <c r="M46" s="9">
        <f t="shared" si="5"/>
        <v>12</v>
      </c>
      <c r="N46" s="9">
        <f t="shared" si="6"/>
        <v>4</v>
      </c>
    </row>
    <row r="47" spans="1:14" x14ac:dyDescent="0.2">
      <c r="A47" s="5">
        <v>41</v>
      </c>
      <c r="B47" s="3">
        <f>Raw!I116</f>
        <v>4</v>
      </c>
      <c r="C47" s="7">
        <f t="shared" ref="C47:C51" si="9">IF(B47="","",H46+B47)</f>
        <v>4</v>
      </c>
      <c r="D47" s="3">
        <f>Raw!J116</f>
        <v>8</v>
      </c>
      <c r="E47" s="7">
        <f t="shared" ref="E47:E51" si="10">G46+D47</f>
        <v>16</v>
      </c>
      <c r="F47" s="7">
        <f t="shared" ref="F47:F51" si="11">IF(D47="","",IF(E47&lt;=C47,E47,C47))</f>
        <v>4</v>
      </c>
      <c r="G47" s="7">
        <f t="shared" ref="G47:G51" si="12">IF(E47="","",E47-F47)</f>
        <v>12</v>
      </c>
      <c r="H47" s="7">
        <f t="shared" ref="H47:H51" si="13">IF(OR(E47="",C47=""),"",C47-F47)</f>
        <v>0</v>
      </c>
      <c r="I47" s="7">
        <f t="shared" ref="I47:I51" si="14">IF(H47="","",I46+G47*$F$1+H47*$F$2)</f>
        <v>2363</v>
      </c>
      <c r="J47" s="7"/>
      <c r="K47" s="3">
        <f>Raw!L116</f>
        <v>8</v>
      </c>
      <c r="L47" s="7"/>
      <c r="M47" s="9">
        <f t="shared" ref="M47:M51" si="15">F47</f>
        <v>4</v>
      </c>
      <c r="N47" s="9">
        <f t="shared" ref="N47:N51" si="16">IF(K47="","",K47)</f>
        <v>8</v>
      </c>
    </row>
    <row r="48" spans="1:14" x14ac:dyDescent="0.2">
      <c r="A48" s="5">
        <v>42</v>
      </c>
      <c r="B48" s="3">
        <f>Raw!I117</f>
        <v>0</v>
      </c>
      <c r="C48" s="7">
        <f t="shared" si="9"/>
        <v>0</v>
      </c>
      <c r="D48" s="3">
        <f>Raw!J117</f>
        <v>8</v>
      </c>
      <c r="E48" s="7">
        <f t="shared" si="10"/>
        <v>20</v>
      </c>
      <c r="F48" s="7">
        <f t="shared" si="11"/>
        <v>0</v>
      </c>
      <c r="G48" s="7">
        <f t="shared" si="12"/>
        <v>20</v>
      </c>
      <c r="H48" s="7">
        <f t="shared" si="13"/>
        <v>0</v>
      </c>
      <c r="I48" s="7">
        <f t="shared" si="14"/>
        <v>2403</v>
      </c>
      <c r="J48" s="7"/>
      <c r="K48" s="3">
        <f>Raw!L117</f>
        <v>12</v>
      </c>
      <c r="L48" s="7"/>
      <c r="M48" s="9">
        <f t="shared" si="15"/>
        <v>0</v>
      </c>
      <c r="N48" s="9">
        <f t="shared" si="16"/>
        <v>12</v>
      </c>
    </row>
    <row r="49" spans="1:14" x14ac:dyDescent="0.2">
      <c r="A49" s="5">
        <v>43</v>
      </c>
      <c r="B49" s="3">
        <f>Raw!I118</f>
        <v>0</v>
      </c>
      <c r="C49" s="7">
        <f t="shared" si="9"/>
        <v>0</v>
      </c>
      <c r="D49" s="3">
        <f>Raw!J118</f>
        <v>8</v>
      </c>
      <c r="E49" s="7">
        <f t="shared" si="10"/>
        <v>28</v>
      </c>
      <c r="F49" s="7">
        <f t="shared" si="11"/>
        <v>0</v>
      </c>
      <c r="G49" s="7">
        <f t="shared" si="12"/>
        <v>28</v>
      </c>
      <c r="H49" s="7">
        <f t="shared" si="13"/>
        <v>0</v>
      </c>
      <c r="I49" s="7">
        <f t="shared" si="14"/>
        <v>2459</v>
      </c>
      <c r="J49" s="7"/>
      <c r="K49" s="3">
        <f>Raw!L118</f>
        <v>14</v>
      </c>
      <c r="L49" s="7"/>
      <c r="M49" s="9">
        <f t="shared" si="15"/>
        <v>0</v>
      </c>
      <c r="N49" s="9">
        <f t="shared" si="16"/>
        <v>14</v>
      </c>
    </row>
    <row r="50" spans="1:14" x14ac:dyDescent="0.2">
      <c r="A50" s="5">
        <v>44</v>
      </c>
      <c r="B50" s="3">
        <f>Raw!I119</f>
        <v>0</v>
      </c>
      <c r="C50" s="7">
        <f t="shared" si="9"/>
        <v>0</v>
      </c>
      <c r="D50" s="3">
        <f>Raw!J119</f>
        <v>8</v>
      </c>
      <c r="E50" s="7">
        <f t="shared" si="10"/>
        <v>36</v>
      </c>
      <c r="F50" s="7">
        <f t="shared" si="11"/>
        <v>0</v>
      </c>
      <c r="G50" s="7">
        <f t="shared" si="12"/>
        <v>36</v>
      </c>
      <c r="H50" s="7">
        <f t="shared" si="13"/>
        <v>0</v>
      </c>
      <c r="I50" s="7">
        <f t="shared" si="14"/>
        <v>2531</v>
      </c>
      <c r="J50" s="7"/>
      <c r="K50" s="3">
        <f>Raw!L119</f>
        <v>14</v>
      </c>
      <c r="L50" s="7"/>
      <c r="M50" s="9">
        <f t="shared" si="15"/>
        <v>0</v>
      </c>
      <c r="N50" s="9">
        <f t="shared" si="16"/>
        <v>14</v>
      </c>
    </row>
    <row r="51" spans="1:14" x14ac:dyDescent="0.2">
      <c r="A51" s="5">
        <v>45</v>
      </c>
      <c r="B51" s="3">
        <f>Raw!I120</f>
        <v>9</v>
      </c>
      <c r="C51" s="7">
        <f t="shared" si="9"/>
        <v>9</v>
      </c>
      <c r="D51" s="3">
        <f>Raw!J120</f>
        <v>8</v>
      </c>
      <c r="E51" s="7">
        <f t="shared" si="10"/>
        <v>44</v>
      </c>
      <c r="F51" s="7">
        <f t="shared" si="11"/>
        <v>9</v>
      </c>
      <c r="G51" s="7">
        <f t="shared" si="12"/>
        <v>35</v>
      </c>
      <c r="H51" s="7">
        <f t="shared" si="13"/>
        <v>0</v>
      </c>
      <c r="I51" s="7">
        <f t="shared" si="14"/>
        <v>2601</v>
      </c>
      <c r="J51" s="7"/>
      <c r="K51" s="3">
        <f>Raw!L120</f>
        <v>11</v>
      </c>
      <c r="L51" s="7"/>
      <c r="M51" s="9">
        <f t="shared" si="15"/>
        <v>9</v>
      </c>
      <c r="N51" s="9">
        <f t="shared" si="16"/>
        <v>11</v>
      </c>
    </row>
  </sheetData>
  <mergeCells count="12">
    <mergeCell ref="M4:N4"/>
    <mergeCell ref="A4:A5"/>
    <mergeCell ref="B4:B5"/>
    <mergeCell ref="C4:C5"/>
    <mergeCell ref="D4:D5"/>
    <mergeCell ref="F4:F5"/>
    <mergeCell ref="G4:G5"/>
    <mergeCell ref="H4:H5"/>
    <mergeCell ref="I4:I5"/>
    <mergeCell ref="J4:J5"/>
    <mergeCell ref="K4:K5"/>
    <mergeCell ref="L4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zoomScale="75" zoomScaleNormal="75" zoomScalePageLayoutView="75" workbookViewId="0">
      <selection activeCell="F3" sqref="F3"/>
    </sheetView>
  </sheetViews>
  <sheetFormatPr baseColWidth="10" defaultRowHeight="16" x14ac:dyDescent="0.2"/>
  <cols>
    <col min="1" max="1" width="10.83203125" style="6"/>
    <col min="2" max="4" width="10.83203125" style="3"/>
    <col min="5" max="5" width="13.1640625" style="3" bestFit="1" customWidth="1"/>
    <col min="6" max="9" width="10.83203125" style="3"/>
    <col min="10" max="10" width="4.1640625" style="3" customWidth="1"/>
    <col min="11" max="11" width="10.83203125" style="3"/>
    <col min="12" max="12" width="3.5" style="3" customWidth="1"/>
    <col min="13" max="14" width="10.83203125" style="3"/>
  </cols>
  <sheetData>
    <row r="1" spans="1:14" x14ac:dyDescent="0.2">
      <c r="E1" s="3" t="s">
        <v>5</v>
      </c>
      <c r="F1" s="3">
        <f>Raw!C126</f>
        <v>2</v>
      </c>
    </row>
    <row r="2" spans="1:14" x14ac:dyDescent="0.2">
      <c r="E2" s="3" t="s">
        <v>6</v>
      </c>
      <c r="F2" s="3">
        <f>Raw!D125</f>
        <v>1</v>
      </c>
    </row>
    <row r="4" spans="1:14" x14ac:dyDescent="0.2">
      <c r="A4" s="12" t="s">
        <v>0</v>
      </c>
      <c r="B4" s="13" t="s">
        <v>7</v>
      </c>
      <c r="C4" s="15" t="s">
        <v>8</v>
      </c>
      <c r="D4" s="15" t="s">
        <v>9</v>
      </c>
      <c r="E4" s="4"/>
      <c r="F4" s="17" t="s">
        <v>11</v>
      </c>
      <c r="G4" s="19" t="s">
        <v>12</v>
      </c>
      <c r="H4" s="17" t="s">
        <v>13</v>
      </c>
      <c r="I4" s="21" t="s">
        <v>1</v>
      </c>
      <c r="J4" s="23"/>
      <c r="K4" s="15" t="s">
        <v>14</v>
      </c>
      <c r="L4" s="23"/>
      <c r="M4" s="10" t="s">
        <v>2</v>
      </c>
      <c r="N4" s="11"/>
    </row>
    <row r="5" spans="1:14" ht="59" customHeight="1" thickBot="1" x14ac:dyDescent="0.25">
      <c r="A5" s="12"/>
      <c r="B5" s="14"/>
      <c r="C5" s="16"/>
      <c r="D5" s="16"/>
      <c r="E5" s="1" t="s">
        <v>10</v>
      </c>
      <c r="F5" s="18"/>
      <c r="G5" s="20"/>
      <c r="H5" s="18"/>
      <c r="I5" s="22"/>
      <c r="J5" s="24"/>
      <c r="K5" s="16"/>
      <c r="L5" s="24"/>
      <c r="M5" s="2" t="s">
        <v>3</v>
      </c>
      <c r="N5" s="2" t="s">
        <v>4</v>
      </c>
    </row>
    <row r="6" spans="1:14" ht="17" thickTop="1" x14ac:dyDescent="0.2">
      <c r="A6" s="5">
        <v>0</v>
      </c>
      <c r="B6" s="7"/>
      <c r="C6" s="7"/>
      <c r="D6" s="7"/>
      <c r="E6" s="7"/>
      <c r="F6" s="7"/>
      <c r="G6" s="7"/>
      <c r="H6" s="8">
        <f>Raw!B131</f>
        <v>4</v>
      </c>
      <c r="I6" s="7"/>
      <c r="J6" s="7"/>
      <c r="K6" s="7"/>
      <c r="L6" s="7"/>
      <c r="M6" s="9"/>
      <c r="N6" s="9"/>
    </row>
    <row r="7" spans="1:14" x14ac:dyDescent="0.2">
      <c r="A7" s="5">
        <v>1</v>
      </c>
      <c r="B7" s="3">
        <f>Raw!I139</f>
        <v>4</v>
      </c>
      <c r="C7" s="7">
        <f>IF(B7="","",H6+B7)</f>
        <v>8</v>
      </c>
      <c r="D7" s="3">
        <f>Raw!J139</f>
        <v>4</v>
      </c>
      <c r="E7" s="7">
        <f>G6+D7</f>
        <v>4</v>
      </c>
      <c r="F7" s="7">
        <f>IF(D7="","",IF(E7&lt;=C7,E7,C7))</f>
        <v>4</v>
      </c>
      <c r="G7" s="7">
        <f>IF(E7="","",E7-F7)</f>
        <v>0</v>
      </c>
      <c r="H7" s="7">
        <f>IF(OR(E7="",C7=""),"",C7-F7)</f>
        <v>4</v>
      </c>
      <c r="I7" s="7">
        <f>IF(H7="","",G7*$F$1+H7*$F$2)</f>
        <v>4</v>
      </c>
      <c r="J7" s="7"/>
      <c r="K7" s="3">
        <f>Raw!L139</f>
        <v>0</v>
      </c>
      <c r="L7" s="7"/>
      <c r="M7" s="9">
        <f>F7</f>
        <v>4</v>
      </c>
      <c r="N7" s="9">
        <f>IF(K7="","",K7)</f>
        <v>0</v>
      </c>
    </row>
    <row r="8" spans="1:14" x14ac:dyDescent="0.2">
      <c r="A8" s="5">
        <v>2</v>
      </c>
      <c r="B8" s="3">
        <f>Raw!I140</f>
        <v>4</v>
      </c>
      <c r="C8" s="7">
        <f t="shared" ref="C8:C45" si="0">IF(B8="","",H7+B8)</f>
        <v>8</v>
      </c>
      <c r="D8" s="3">
        <f>Raw!J140</f>
        <v>4</v>
      </c>
      <c r="E8" s="7">
        <f t="shared" ref="E8:E46" si="1">G7+D8</f>
        <v>4</v>
      </c>
      <c r="F8" s="7">
        <f t="shared" ref="F8:F46" si="2">IF(D8="","",IF(E8&lt;=C8,E8,C8))</f>
        <v>4</v>
      </c>
      <c r="G8" s="7">
        <f t="shared" ref="G8:G46" si="3">IF(E8="","",E8-F8)</f>
        <v>0</v>
      </c>
      <c r="H8" s="7">
        <f t="shared" ref="H8:H46" si="4">IF(OR(E8="",C8=""),"",C8-F8)</f>
        <v>4</v>
      </c>
      <c r="I8" s="7">
        <f>IF(H8="","",I7+G8*$F$1+H8*$F$2)</f>
        <v>8</v>
      </c>
      <c r="J8" s="7"/>
      <c r="K8" s="3">
        <f>Raw!L140</f>
        <v>0</v>
      </c>
      <c r="L8" s="7"/>
      <c r="M8" s="9">
        <f t="shared" ref="M8:M46" si="5">F8</f>
        <v>4</v>
      </c>
      <c r="N8" s="9">
        <f t="shared" ref="N8:N46" si="6">IF(K8="","",K8)</f>
        <v>0</v>
      </c>
    </row>
    <row r="9" spans="1:14" x14ac:dyDescent="0.2">
      <c r="A9" s="5">
        <v>3</v>
      </c>
      <c r="B9" s="3">
        <f>Raw!I141</f>
        <v>4</v>
      </c>
      <c r="C9" s="7">
        <f t="shared" si="0"/>
        <v>8</v>
      </c>
      <c r="D9" s="3">
        <f>Raw!J141</f>
        <v>0</v>
      </c>
      <c r="E9" s="7">
        <f t="shared" si="1"/>
        <v>0</v>
      </c>
      <c r="F9" s="7">
        <f t="shared" si="2"/>
        <v>0</v>
      </c>
      <c r="G9" s="7">
        <f t="shared" si="3"/>
        <v>0</v>
      </c>
      <c r="H9" s="7">
        <f t="shared" si="4"/>
        <v>8</v>
      </c>
      <c r="I9" s="7">
        <f t="shared" ref="I9:I46" si="7">IF(H9="","",I8+G9*$F$1+H9*$F$2)</f>
        <v>16</v>
      </c>
      <c r="J9" s="7"/>
      <c r="K9" s="3">
        <f>Raw!L141</f>
        <v>0</v>
      </c>
      <c r="L9" s="7"/>
      <c r="M9" s="9">
        <f t="shared" si="5"/>
        <v>0</v>
      </c>
      <c r="N9" s="9">
        <f t="shared" si="6"/>
        <v>0</v>
      </c>
    </row>
    <row r="10" spans="1:14" x14ac:dyDescent="0.2">
      <c r="A10" s="5">
        <v>4</v>
      </c>
      <c r="B10" s="3">
        <f>Raw!I142</f>
        <v>4</v>
      </c>
      <c r="C10" s="7">
        <f t="shared" si="0"/>
        <v>12</v>
      </c>
      <c r="D10" s="3">
        <f>Raw!J142</f>
        <v>0</v>
      </c>
      <c r="E10" s="7">
        <f t="shared" si="1"/>
        <v>0</v>
      </c>
      <c r="F10" s="7">
        <f t="shared" si="2"/>
        <v>0</v>
      </c>
      <c r="G10" s="7">
        <f t="shared" si="3"/>
        <v>0</v>
      </c>
      <c r="H10" s="7">
        <f t="shared" si="4"/>
        <v>12</v>
      </c>
      <c r="I10" s="7">
        <f t="shared" si="7"/>
        <v>28</v>
      </c>
      <c r="J10" s="7"/>
      <c r="K10" s="3">
        <f>Raw!L142</f>
        <v>0</v>
      </c>
      <c r="L10" s="7"/>
      <c r="M10" s="9">
        <f t="shared" si="5"/>
        <v>0</v>
      </c>
      <c r="N10" s="9">
        <f t="shared" si="6"/>
        <v>0</v>
      </c>
    </row>
    <row r="11" spans="1:14" x14ac:dyDescent="0.2">
      <c r="A11" s="5">
        <v>5</v>
      </c>
      <c r="B11" s="3">
        <f>Raw!I143</f>
        <v>0</v>
      </c>
      <c r="C11" s="7">
        <f t="shared" si="0"/>
        <v>12</v>
      </c>
      <c r="D11" s="3">
        <f>Raw!J143</f>
        <v>0</v>
      </c>
      <c r="E11" s="7">
        <f t="shared" si="1"/>
        <v>0</v>
      </c>
      <c r="F11" s="7">
        <f t="shared" si="2"/>
        <v>0</v>
      </c>
      <c r="G11" s="7">
        <f t="shared" si="3"/>
        <v>0</v>
      </c>
      <c r="H11" s="7">
        <f t="shared" si="4"/>
        <v>12</v>
      </c>
      <c r="I11" s="7">
        <f t="shared" si="7"/>
        <v>40</v>
      </c>
      <c r="J11" s="7"/>
      <c r="K11" s="3">
        <f>Raw!L143</f>
        <v>0</v>
      </c>
      <c r="L11" s="7"/>
      <c r="M11" s="9">
        <f t="shared" si="5"/>
        <v>0</v>
      </c>
      <c r="N11" s="9">
        <f t="shared" si="6"/>
        <v>0</v>
      </c>
    </row>
    <row r="12" spans="1:14" x14ac:dyDescent="0.2">
      <c r="A12" s="5">
        <v>6</v>
      </c>
      <c r="B12" s="3">
        <f>Raw!I144</f>
        <v>0</v>
      </c>
      <c r="C12" s="7">
        <f t="shared" si="0"/>
        <v>12</v>
      </c>
      <c r="D12" s="3">
        <f>Raw!J144</f>
        <v>0</v>
      </c>
      <c r="E12" s="7">
        <f t="shared" si="1"/>
        <v>0</v>
      </c>
      <c r="F12" s="7">
        <f t="shared" si="2"/>
        <v>0</v>
      </c>
      <c r="G12" s="7">
        <f t="shared" si="3"/>
        <v>0</v>
      </c>
      <c r="H12" s="7">
        <f t="shared" si="4"/>
        <v>12</v>
      </c>
      <c r="I12" s="7">
        <f t="shared" si="7"/>
        <v>52</v>
      </c>
      <c r="J12" s="7"/>
      <c r="K12" s="3">
        <f>Raw!L144</f>
        <v>0</v>
      </c>
      <c r="L12" s="7"/>
      <c r="M12" s="9">
        <f t="shared" si="5"/>
        <v>0</v>
      </c>
      <c r="N12" s="9">
        <f t="shared" si="6"/>
        <v>0</v>
      </c>
    </row>
    <row r="13" spans="1:14" x14ac:dyDescent="0.2">
      <c r="A13" s="5">
        <v>7</v>
      </c>
      <c r="B13" s="3">
        <f>Raw!I145</f>
        <v>0</v>
      </c>
      <c r="C13" s="7">
        <f t="shared" si="0"/>
        <v>12</v>
      </c>
      <c r="D13" s="3">
        <f>Raw!J145</f>
        <v>4</v>
      </c>
      <c r="E13" s="7">
        <f t="shared" si="1"/>
        <v>4</v>
      </c>
      <c r="F13" s="7">
        <f t="shared" si="2"/>
        <v>4</v>
      </c>
      <c r="G13" s="7">
        <f t="shared" si="3"/>
        <v>0</v>
      </c>
      <c r="H13" s="7">
        <f t="shared" si="4"/>
        <v>8</v>
      </c>
      <c r="I13" s="7">
        <f t="shared" si="7"/>
        <v>60</v>
      </c>
      <c r="J13" s="7"/>
      <c r="K13" s="3">
        <f>Raw!L145</f>
        <v>0</v>
      </c>
      <c r="L13" s="7"/>
      <c r="M13" s="9">
        <f t="shared" si="5"/>
        <v>4</v>
      </c>
      <c r="N13" s="9">
        <f t="shared" si="6"/>
        <v>0</v>
      </c>
    </row>
    <row r="14" spans="1:14" x14ac:dyDescent="0.2">
      <c r="A14" s="5">
        <v>8</v>
      </c>
      <c r="B14" s="3">
        <f>Raw!I146</f>
        <v>0</v>
      </c>
      <c r="C14" s="7">
        <f t="shared" si="0"/>
        <v>8</v>
      </c>
      <c r="D14" s="3">
        <f>Raw!J146</f>
        <v>10</v>
      </c>
      <c r="E14" s="7">
        <f t="shared" si="1"/>
        <v>10</v>
      </c>
      <c r="F14" s="7">
        <f t="shared" si="2"/>
        <v>8</v>
      </c>
      <c r="G14" s="7">
        <f t="shared" si="3"/>
        <v>2</v>
      </c>
      <c r="H14" s="7">
        <f t="shared" si="4"/>
        <v>0</v>
      </c>
      <c r="I14" s="7">
        <f t="shared" si="7"/>
        <v>64</v>
      </c>
      <c r="J14" s="7"/>
      <c r="K14" s="3">
        <f>Raw!L146</f>
        <v>6</v>
      </c>
      <c r="L14" s="7"/>
      <c r="M14" s="9">
        <f t="shared" si="5"/>
        <v>8</v>
      </c>
      <c r="N14" s="9">
        <f t="shared" si="6"/>
        <v>6</v>
      </c>
    </row>
    <row r="15" spans="1:14" x14ac:dyDescent="0.2">
      <c r="A15" s="5">
        <v>9</v>
      </c>
      <c r="B15" s="3">
        <f>Raw!I147</f>
        <v>0</v>
      </c>
      <c r="C15" s="7">
        <f t="shared" si="0"/>
        <v>0</v>
      </c>
      <c r="D15" s="3">
        <f>Raw!J147</f>
        <v>13</v>
      </c>
      <c r="E15" s="7">
        <f t="shared" si="1"/>
        <v>15</v>
      </c>
      <c r="F15" s="7">
        <f t="shared" si="2"/>
        <v>0</v>
      </c>
      <c r="G15" s="7">
        <f t="shared" si="3"/>
        <v>15</v>
      </c>
      <c r="H15" s="7">
        <f t="shared" si="4"/>
        <v>0</v>
      </c>
      <c r="I15" s="7">
        <f t="shared" si="7"/>
        <v>94</v>
      </c>
      <c r="J15" s="7"/>
      <c r="K15" s="3">
        <f>Raw!L147</f>
        <v>16</v>
      </c>
      <c r="L15" s="7"/>
      <c r="M15" s="9">
        <f t="shared" si="5"/>
        <v>0</v>
      </c>
      <c r="N15" s="9">
        <f t="shared" si="6"/>
        <v>16</v>
      </c>
    </row>
    <row r="16" spans="1:14" x14ac:dyDescent="0.2">
      <c r="A16" s="5">
        <v>10</v>
      </c>
      <c r="B16" s="3">
        <f>Raw!I148</f>
        <v>0</v>
      </c>
      <c r="C16" s="7">
        <f t="shared" si="0"/>
        <v>0</v>
      </c>
      <c r="D16" s="3">
        <f>Raw!J148</f>
        <v>14</v>
      </c>
      <c r="E16" s="7">
        <f t="shared" si="1"/>
        <v>29</v>
      </c>
      <c r="F16" s="7">
        <f t="shared" si="2"/>
        <v>0</v>
      </c>
      <c r="G16" s="7">
        <f t="shared" si="3"/>
        <v>29</v>
      </c>
      <c r="H16" s="7">
        <f t="shared" si="4"/>
        <v>0</v>
      </c>
      <c r="I16" s="7">
        <f t="shared" si="7"/>
        <v>152</v>
      </c>
      <c r="J16" s="7"/>
      <c r="K16" s="3">
        <f>Raw!L148</f>
        <v>22</v>
      </c>
      <c r="L16" s="7"/>
      <c r="M16" s="9">
        <f t="shared" si="5"/>
        <v>0</v>
      </c>
      <c r="N16" s="9">
        <f t="shared" si="6"/>
        <v>22</v>
      </c>
    </row>
    <row r="17" spans="1:14" x14ac:dyDescent="0.2">
      <c r="A17" s="5">
        <v>11</v>
      </c>
      <c r="B17" s="3">
        <f>Raw!I149</f>
        <v>0</v>
      </c>
      <c r="C17" s="7">
        <f t="shared" si="0"/>
        <v>0</v>
      </c>
      <c r="D17" s="3">
        <f>Raw!J149</f>
        <v>14</v>
      </c>
      <c r="E17" s="7">
        <f t="shared" si="1"/>
        <v>43</v>
      </c>
      <c r="F17" s="7">
        <f t="shared" si="2"/>
        <v>0</v>
      </c>
      <c r="G17" s="7">
        <f t="shared" si="3"/>
        <v>43</v>
      </c>
      <c r="H17" s="7">
        <f t="shared" si="4"/>
        <v>0</v>
      </c>
      <c r="I17" s="7">
        <f t="shared" si="7"/>
        <v>238</v>
      </c>
      <c r="J17" s="7"/>
      <c r="K17" s="3">
        <f>Raw!L149</f>
        <v>25</v>
      </c>
      <c r="L17" s="7"/>
      <c r="M17" s="9">
        <f t="shared" si="5"/>
        <v>0</v>
      </c>
      <c r="N17" s="9">
        <f t="shared" si="6"/>
        <v>25</v>
      </c>
    </row>
    <row r="18" spans="1:14" x14ac:dyDescent="0.2">
      <c r="A18" s="5">
        <v>12</v>
      </c>
      <c r="B18" s="3">
        <f>Raw!I150</f>
        <v>6</v>
      </c>
      <c r="C18" s="7">
        <f t="shared" si="0"/>
        <v>6</v>
      </c>
      <c r="D18" s="3">
        <f>Raw!J150</f>
        <v>10</v>
      </c>
      <c r="E18" s="7">
        <f t="shared" si="1"/>
        <v>53</v>
      </c>
      <c r="F18" s="7">
        <f t="shared" si="2"/>
        <v>6</v>
      </c>
      <c r="G18" s="7">
        <f t="shared" si="3"/>
        <v>47</v>
      </c>
      <c r="H18" s="7">
        <f t="shared" si="4"/>
        <v>0</v>
      </c>
      <c r="I18" s="7">
        <f t="shared" si="7"/>
        <v>332</v>
      </c>
      <c r="J18" s="7"/>
      <c r="K18" s="3">
        <f>Raw!L150</f>
        <v>19</v>
      </c>
      <c r="L18" s="7"/>
      <c r="M18" s="9">
        <f t="shared" si="5"/>
        <v>6</v>
      </c>
      <c r="N18" s="9">
        <f t="shared" si="6"/>
        <v>19</v>
      </c>
    </row>
    <row r="19" spans="1:14" x14ac:dyDescent="0.2">
      <c r="A19" s="5">
        <v>13</v>
      </c>
      <c r="B19" s="3">
        <f>Raw!I151</f>
        <v>6</v>
      </c>
      <c r="C19" s="7">
        <f t="shared" si="0"/>
        <v>6</v>
      </c>
      <c r="D19" s="3">
        <f>Raw!J151</f>
        <v>14</v>
      </c>
      <c r="E19" s="7">
        <f t="shared" si="1"/>
        <v>61</v>
      </c>
      <c r="F19" s="7">
        <f t="shared" si="2"/>
        <v>6</v>
      </c>
      <c r="G19" s="7">
        <f t="shared" si="3"/>
        <v>55</v>
      </c>
      <c r="H19" s="7">
        <f t="shared" si="4"/>
        <v>0</v>
      </c>
      <c r="I19" s="7">
        <f t="shared" si="7"/>
        <v>442</v>
      </c>
      <c r="J19" s="7"/>
      <c r="K19" s="3">
        <f>Raw!L151</f>
        <v>21</v>
      </c>
      <c r="L19" s="7"/>
      <c r="M19" s="9">
        <f t="shared" si="5"/>
        <v>6</v>
      </c>
      <c r="N19" s="9">
        <f t="shared" si="6"/>
        <v>21</v>
      </c>
    </row>
    <row r="20" spans="1:14" x14ac:dyDescent="0.2">
      <c r="A20" s="5">
        <v>14</v>
      </c>
      <c r="B20" s="3">
        <f>Raw!I152</f>
        <v>0</v>
      </c>
      <c r="C20" s="7">
        <f t="shared" si="0"/>
        <v>0</v>
      </c>
      <c r="D20" s="3">
        <f>Raw!J152</f>
        <v>14</v>
      </c>
      <c r="E20" s="7">
        <f t="shared" si="1"/>
        <v>69</v>
      </c>
      <c r="F20" s="7">
        <f t="shared" si="2"/>
        <v>0</v>
      </c>
      <c r="G20" s="7">
        <f t="shared" si="3"/>
        <v>69</v>
      </c>
      <c r="H20" s="7">
        <f t="shared" si="4"/>
        <v>0</v>
      </c>
      <c r="I20" s="7">
        <f t="shared" si="7"/>
        <v>580</v>
      </c>
      <c r="J20" s="7"/>
      <c r="K20" s="3">
        <f>Raw!L152</f>
        <v>25</v>
      </c>
      <c r="L20" s="7"/>
      <c r="M20" s="9">
        <f t="shared" si="5"/>
        <v>0</v>
      </c>
      <c r="N20" s="9">
        <f t="shared" si="6"/>
        <v>25</v>
      </c>
    </row>
    <row r="21" spans="1:14" x14ac:dyDescent="0.2">
      <c r="A21" s="5">
        <v>15</v>
      </c>
      <c r="B21" s="3">
        <f>Raw!I153</f>
        <v>0</v>
      </c>
      <c r="C21" s="7">
        <f t="shared" si="0"/>
        <v>0</v>
      </c>
      <c r="D21" s="3">
        <f>Raw!J153</f>
        <v>16</v>
      </c>
      <c r="E21" s="7">
        <f t="shared" si="1"/>
        <v>85</v>
      </c>
      <c r="F21" s="7">
        <f t="shared" si="2"/>
        <v>0</v>
      </c>
      <c r="G21" s="7">
        <f t="shared" si="3"/>
        <v>85</v>
      </c>
      <c r="H21" s="7">
        <f t="shared" si="4"/>
        <v>0</v>
      </c>
      <c r="I21" s="7">
        <f t="shared" si="7"/>
        <v>750</v>
      </c>
      <c r="J21" s="7"/>
      <c r="K21" s="3">
        <f>Raw!L153</f>
        <v>28</v>
      </c>
      <c r="L21" s="7"/>
      <c r="M21" s="9">
        <f t="shared" si="5"/>
        <v>0</v>
      </c>
      <c r="N21" s="9">
        <f t="shared" si="6"/>
        <v>28</v>
      </c>
    </row>
    <row r="22" spans="1:14" x14ac:dyDescent="0.2">
      <c r="A22" s="5">
        <v>16</v>
      </c>
      <c r="B22" s="3">
        <f>Raw!I154</f>
        <v>0</v>
      </c>
      <c r="C22" s="7">
        <f t="shared" si="0"/>
        <v>0</v>
      </c>
      <c r="D22" s="3">
        <f>Raw!J154</f>
        <v>12</v>
      </c>
      <c r="E22" s="7">
        <f t="shared" si="1"/>
        <v>97</v>
      </c>
      <c r="F22" s="7">
        <f t="shared" si="2"/>
        <v>0</v>
      </c>
      <c r="G22" s="7">
        <f t="shared" si="3"/>
        <v>97</v>
      </c>
      <c r="H22" s="7">
        <f t="shared" si="4"/>
        <v>0</v>
      </c>
      <c r="I22" s="7">
        <f t="shared" si="7"/>
        <v>944</v>
      </c>
      <c r="J22" s="7"/>
      <c r="K22" s="3">
        <f>Raw!L154</f>
        <v>26</v>
      </c>
      <c r="L22" s="7"/>
      <c r="M22" s="9">
        <f t="shared" si="5"/>
        <v>0</v>
      </c>
      <c r="N22" s="9">
        <f t="shared" si="6"/>
        <v>26</v>
      </c>
    </row>
    <row r="23" spans="1:14" x14ac:dyDescent="0.2">
      <c r="A23" s="5">
        <v>17</v>
      </c>
      <c r="B23" s="3">
        <f>Raw!I155</f>
        <v>4</v>
      </c>
      <c r="C23" s="7">
        <f t="shared" si="0"/>
        <v>4</v>
      </c>
      <c r="D23" s="3">
        <f>Raw!J155</f>
        <v>12</v>
      </c>
      <c r="E23" s="7">
        <f t="shared" si="1"/>
        <v>109</v>
      </c>
      <c r="F23" s="7">
        <f t="shared" si="2"/>
        <v>4</v>
      </c>
      <c r="G23" s="7">
        <f t="shared" si="3"/>
        <v>105</v>
      </c>
      <c r="H23" s="7">
        <f t="shared" si="4"/>
        <v>0</v>
      </c>
      <c r="I23" s="7">
        <f t="shared" si="7"/>
        <v>1154</v>
      </c>
      <c r="J23" s="7"/>
      <c r="K23" s="3">
        <f>Raw!L155</f>
        <v>23</v>
      </c>
      <c r="L23" s="7"/>
      <c r="M23" s="9">
        <f t="shared" si="5"/>
        <v>4</v>
      </c>
      <c r="N23" s="9">
        <f t="shared" si="6"/>
        <v>23</v>
      </c>
    </row>
    <row r="24" spans="1:14" x14ac:dyDescent="0.2">
      <c r="A24" s="5">
        <v>18</v>
      </c>
      <c r="B24" s="3">
        <f>Raw!I156</f>
        <v>0</v>
      </c>
      <c r="C24" s="7">
        <f t="shared" si="0"/>
        <v>0</v>
      </c>
      <c r="D24" s="3">
        <f>Raw!J156</f>
        <v>14</v>
      </c>
      <c r="E24" s="7">
        <f t="shared" si="1"/>
        <v>119</v>
      </c>
      <c r="F24" s="7">
        <f t="shared" si="2"/>
        <v>0</v>
      </c>
      <c r="G24" s="7">
        <f t="shared" si="3"/>
        <v>119</v>
      </c>
      <c r="H24" s="7">
        <f t="shared" si="4"/>
        <v>0</v>
      </c>
      <c r="I24" s="7">
        <f t="shared" si="7"/>
        <v>1392</v>
      </c>
      <c r="J24" s="7"/>
      <c r="K24" s="3">
        <f>Raw!L156</f>
        <v>25</v>
      </c>
      <c r="L24" s="7"/>
      <c r="M24" s="9">
        <f t="shared" si="5"/>
        <v>0</v>
      </c>
      <c r="N24" s="9">
        <f t="shared" si="6"/>
        <v>25</v>
      </c>
    </row>
    <row r="25" spans="1:14" x14ac:dyDescent="0.2">
      <c r="A25" s="5">
        <v>19</v>
      </c>
      <c r="B25" s="3">
        <f>Raw!I157</f>
        <v>14</v>
      </c>
      <c r="C25" s="7">
        <f t="shared" si="0"/>
        <v>14</v>
      </c>
      <c r="D25" s="3">
        <f>Raw!J157</f>
        <v>14</v>
      </c>
      <c r="E25" s="7">
        <f t="shared" si="1"/>
        <v>133</v>
      </c>
      <c r="F25" s="7">
        <f t="shared" si="2"/>
        <v>14</v>
      </c>
      <c r="G25" s="7">
        <f t="shared" si="3"/>
        <v>119</v>
      </c>
      <c r="H25" s="7">
        <f t="shared" si="4"/>
        <v>0</v>
      </c>
      <c r="I25" s="7">
        <f t="shared" si="7"/>
        <v>1630</v>
      </c>
      <c r="J25" s="7"/>
      <c r="K25" s="3">
        <f>Raw!L157</f>
        <v>20</v>
      </c>
      <c r="L25" s="7"/>
      <c r="M25" s="9">
        <f t="shared" si="5"/>
        <v>14</v>
      </c>
      <c r="N25" s="9">
        <f t="shared" si="6"/>
        <v>20</v>
      </c>
    </row>
    <row r="26" spans="1:14" x14ac:dyDescent="0.2">
      <c r="A26" s="5">
        <v>20</v>
      </c>
      <c r="B26" s="3">
        <f>Raw!I158</f>
        <v>36</v>
      </c>
      <c r="C26" s="7">
        <f t="shared" si="0"/>
        <v>36</v>
      </c>
      <c r="D26" s="3">
        <f>Raw!J158</f>
        <v>16</v>
      </c>
      <c r="E26" s="7">
        <f t="shared" si="1"/>
        <v>135</v>
      </c>
      <c r="F26" s="7">
        <f t="shared" si="2"/>
        <v>36</v>
      </c>
      <c r="G26" s="7">
        <f t="shared" si="3"/>
        <v>99</v>
      </c>
      <c r="H26" s="7">
        <f t="shared" si="4"/>
        <v>0</v>
      </c>
      <c r="I26" s="7">
        <f t="shared" si="7"/>
        <v>1828</v>
      </c>
      <c r="J26" s="7"/>
      <c r="K26" s="3">
        <f>Raw!L158</f>
        <v>8</v>
      </c>
      <c r="L26" s="7"/>
      <c r="M26" s="9">
        <f t="shared" si="5"/>
        <v>36</v>
      </c>
      <c r="N26" s="9">
        <f t="shared" si="6"/>
        <v>8</v>
      </c>
    </row>
    <row r="27" spans="1:14" x14ac:dyDescent="0.2">
      <c r="A27" s="5">
        <v>21</v>
      </c>
      <c r="B27" s="3">
        <f>Raw!I159</f>
        <v>50</v>
      </c>
      <c r="C27" s="7">
        <f t="shared" si="0"/>
        <v>50</v>
      </c>
      <c r="D27" s="3">
        <f>Raw!J159</f>
        <v>14</v>
      </c>
      <c r="E27" s="7">
        <f t="shared" si="1"/>
        <v>113</v>
      </c>
      <c r="F27" s="7">
        <f t="shared" si="2"/>
        <v>50</v>
      </c>
      <c r="G27" s="7">
        <f t="shared" si="3"/>
        <v>63</v>
      </c>
      <c r="H27" s="7">
        <f t="shared" si="4"/>
        <v>0</v>
      </c>
      <c r="I27" s="7">
        <f t="shared" si="7"/>
        <v>1954</v>
      </c>
      <c r="J27" s="7"/>
      <c r="K27" s="3">
        <f>Raw!L159</f>
        <v>0</v>
      </c>
      <c r="L27" s="7"/>
      <c r="M27" s="9">
        <f t="shared" si="5"/>
        <v>50</v>
      </c>
      <c r="N27" s="9">
        <f t="shared" si="6"/>
        <v>0</v>
      </c>
    </row>
    <row r="28" spans="1:14" x14ac:dyDescent="0.2">
      <c r="A28" s="5">
        <v>22</v>
      </c>
      <c r="B28" s="3">
        <f>Raw!I160</f>
        <v>46</v>
      </c>
      <c r="C28" s="7">
        <f t="shared" si="0"/>
        <v>46</v>
      </c>
      <c r="D28" s="3">
        <f>Raw!J160</f>
        <v>14</v>
      </c>
      <c r="E28" s="7">
        <f t="shared" si="1"/>
        <v>77</v>
      </c>
      <c r="F28" s="7">
        <f t="shared" si="2"/>
        <v>46</v>
      </c>
      <c r="G28" s="7">
        <f t="shared" si="3"/>
        <v>31</v>
      </c>
      <c r="H28" s="7">
        <f t="shared" si="4"/>
        <v>0</v>
      </c>
      <c r="I28" s="7">
        <f t="shared" si="7"/>
        <v>2016</v>
      </c>
      <c r="J28" s="7"/>
      <c r="K28" s="3">
        <f>Raw!L160</f>
        <v>0</v>
      </c>
      <c r="L28" s="7"/>
      <c r="M28" s="9">
        <f t="shared" si="5"/>
        <v>46</v>
      </c>
      <c r="N28" s="9">
        <f t="shared" si="6"/>
        <v>0</v>
      </c>
    </row>
    <row r="29" spans="1:14" x14ac:dyDescent="0.2">
      <c r="A29" s="5">
        <v>23</v>
      </c>
      <c r="B29" s="3">
        <f>Raw!I161</f>
        <v>37</v>
      </c>
      <c r="C29" s="7">
        <f t="shared" si="0"/>
        <v>37</v>
      </c>
      <c r="D29" s="3">
        <f>Raw!J161</f>
        <v>8</v>
      </c>
      <c r="E29" s="7">
        <f t="shared" si="1"/>
        <v>39</v>
      </c>
      <c r="F29" s="7">
        <f t="shared" si="2"/>
        <v>37</v>
      </c>
      <c r="G29" s="7">
        <f t="shared" si="3"/>
        <v>2</v>
      </c>
      <c r="H29" s="7">
        <f t="shared" si="4"/>
        <v>0</v>
      </c>
      <c r="I29" s="7">
        <f t="shared" si="7"/>
        <v>2020</v>
      </c>
      <c r="J29" s="7"/>
      <c r="K29" s="3">
        <f>Raw!L161</f>
        <v>0</v>
      </c>
      <c r="L29" s="7"/>
      <c r="M29" s="9">
        <f t="shared" si="5"/>
        <v>37</v>
      </c>
      <c r="N29" s="9">
        <f t="shared" si="6"/>
        <v>0</v>
      </c>
    </row>
    <row r="30" spans="1:14" x14ac:dyDescent="0.2">
      <c r="A30" s="5">
        <v>24</v>
      </c>
      <c r="B30" s="3">
        <f>Raw!I162</f>
        <v>40</v>
      </c>
      <c r="C30" s="7">
        <f t="shared" si="0"/>
        <v>40</v>
      </c>
      <c r="D30" s="3">
        <f>Raw!J162</f>
        <v>0</v>
      </c>
      <c r="E30" s="7">
        <f t="shared" si="1"/>
        <v>2</v>
      </c>
      <c r="F30" s="7">
        <f t="shared" si="2"/>
        <v>2</v>
      </c>
      <c r="G30" s="7">
        <f t="shared" si="3"/>
        <v>0</v>
      </c>
      <c r="H30" s="7">
        <f t="shared" si="4"/>
        <v>38</v>
      </c>
      <c r="I30" s="7">
        <f t="shared" si="7"/>
        <v>2058</v>
      </c>
      <c r="J30" s="7"/>
      <c r="K30" s="3">
        <f>Raw!L162</f>
        <v>0</v>
      </c>
      <c r="L30" s="7"/>
      <c r="M30" s="9">
        <f t="shared" si="5"/>
        <v>2</v>
      </c>
      <c r="N30" s="9">
        <f t="shared" si="6"/>
        <v>0</v>
      </c>
    </row>
    <row r="31" spans="1:14" x14ac:dyDescent="0.2">
      <c r="A31" s="5">
        <v>25</v>
      </c>
      <c r="B31" s="3">
        <f>Raw!I163</f>
        <v>25</v>
      </c>
      <c r="C31" s="7">
        <f t="shared" si="0"/>
        <v>63</v>
      </c>
      <c r="D31" s="3">
        <f>Raw!J163</f>
        <v>0</v>
      </c>
      <c r="E31" s="7">
        <f t="shared" si="1"/>
        <v>0</v>
      </c>
      <c r="F31" s="7">
        <f t="shared" si="2"/>
        <v>0</v>
      </c>
      <c r="G31" s="7">
        <f t="shared" si="3"/>
        <v>0</v>
      </c>
      <c r="H31" s="7">
        <f t="shared" si="4"/>
        <v>63</v>
      </c>
      <c r="I31" s="7">
        <f t="shared" si="7"/>
        <v>2121</v>
      </c>
      <c r="J31" s="7"/>
      <c r="K31" s="3">
        <f>Raw!L163</f>
        <v>0</v>
      </c>
      <c r="L31" s="7"/>
      <c r="M31" s="9">
        <f t="shared" si="5"/>
        <v>0</v>
      </c>
      <c r="N31" s="9">
        <f t="shared" si="6"/>
        <v>0</v>
      </c>
    </row>
    <row r="32" spans="1:14" x14ac:dyDescent="0.2">
      <c r="A32" s="5">
        <v>26</v>
      </c>
      <c r="B32" s="3">
        <f>Raw!I164</f>
        <v>0</v>
      </c>
      <c r="C32" s="7">
        <f t="shared" si="0"/>
        <v>63</v>
      </c>
      <c r="D32" s="3">
        <f>Raw!J164</f>
        <v>0</v>
      </c>
      <c r="E32" s="7">
        <f t="shared" si="1"/>
        <v>0</v>
      </c>
      <c r="F32" s="7">
        <f t="shared" si="2"/>
        <v>0</v>
      </c>
      <c r="G32" s="7">
        <f t="shared" si="3"/>
        <v>0</v>
      </c>
      <c r="H32" s="7">
        <f t="shared" si="4"/>
        <v>63</v>
      </c>
      <c r="I32" s="7">
        <f t="shared" si="7"/>
        <v>2184</v>
      </c>
      <c r="J32" s="7"/>
      <c r="K32" s="3">
        <f>Raw!L164</f>
        <v>0</v>
      </c>
      <c r="L32" s="7"/>
      <c r="M32" s="9">
        <f t="shared" si="5"/>
        <v>0</v>
      </c>
      <c r="N32" s="9">
        <f t="shared" si="6"/>
        <v>0</v>
      </c>
    </row>
    <row r="33" spans="1:14" x14ac:dyDescent="0.2">
      <c r="A33" s="5">
        <v>27</v>
      </c>
      <c r="B33" s="3">
        <f>Raw!I165</f>
        <v>0</v>
      </c>
      <c r="C33" s="7">
        <f t="shared" si="0"/>
        <v>63</v>
      </c>
      <c r="D33" s="3">
        <f>Raw!J165</f>
        <v>0</v>
      </c>
      <c r="E33" s="7">
        <f t="shared" si="1"/>
        <v>0</v>
      </c>
      <c r="F33" s="7">
        <f t="shared" si="2"/>
        <v>0</v>
      </c>
      <c r="G33" s="7">
        <f t="shared" si="3"/>
        <v>0</v>
      </c>
      <c r="H33" s="7">
        <f t="shared" si="4"/>
        <v>63</v>
      </c>
      <c r="I33" s="7">
        <f t="shared" si="7"/>
        <v>2247</v>
      </c>
      <c r="J33" s="7"/>
      <c r="K33" s="3">
        <f>Raw!L165</f>
        <v>0</v>
      </c>
      <c r="L33" s="7"/>
      <c r="M33" s="9">
        <f t="shared" si="5"/>
        <v>0</v>
      </c>
      <c r="N33" s="9">
        <f t="shared" si="6"/>
        <v>0</v>
      </c>
    </row>
    <row r="34" spans="1:14" x14ac:dyDescent="0.2">
      <c r="A34" s="5">
        <v>28</v>
      </c>
      <c r="B34" s="3">
        <f>Raw!I166</f>
        <v>0</v>
      </c>
      <c r="C34" s="7">
        <f t="shared" si="0"/>
        <v>63</v>
      </c>
      <c r="D34" s="3">
        <f>Raw!J166</f>
        <v>0</v>
      </c>
      <c r="E34" s="7">
        <f t="shared" si="1"/>
        <v>0</v>
      </c>
      <c r="F34" s="7">
        <f t="shared" si="2"/>
        <v>0</v>
      </c>
      <c r="G34" s="7">
        <f t="shared" si="3"/>
        <v>0</v>
      </c>
      <c r="H34" s="7">
        <f t="shared" si="4"/>
        <v>63</v>
      </c>
      <c r="I34" s="7">
        <f t="shared" si="7"/>
        <v>2310</v>
      </c>
      <c r="J34" s="7"/>
      <c r="K34" s="3">
        <f>Raw!L166</f>
        <v>0</v>
      </c>
      <c r="L34" s="7"/>
      <c r="M34" s="9">
        <f t="shared" si="5"/>
        <v>0</v>
      </c>
      <c r="N34" s="9">
        <f t="shared" si="6"/>
        <v>0</v>
      </c>
    </row>
    <row r="35" spans="1:14" x14ac:dyDescent="0.2">
      <c r="A35" s="5">
        <v>29</v>
      </c>
      <c r="B35" s="3">
        <f>Raw!I167</f>
        <v>0</v>
      </c>
      <c r="C35" s="7">
        <f t="shared" si="0"/>
        <v>63</v>
      </c>
      <c r="D35" s="3">
        <f>Raw!J167</f>
        <v>0</v>
      </c>
      <c r="E35" s="7">
        <f t="shared" si="1"/>
        <v>0</v>
      </c>
      <c r="F35" s="7">
        <f t="shared" si="2"/>
        <v>0</v>
      </c>
      <c r="G35" s="7">
        <f t="shared" si="3"/>
        <v>0</v>
      </c>
      <c r="H35" s="7">
        <f t="shared" si="4"/>
        <v>63</v>
      </c>
      <c r="I35" s="7">
        <f t="shared" si="7"/>
        <v>2373</v>
      </c>
      <c r="J35" s="7"/>
      <c r="K35" s="3">
        <f>Raw!L167</f>
        <v>0</v>
      </c>
      <c r="L35" s="7"/>
      <c r="M35" s="9">
        <f t="shared" si="5"/>
        <v>0</v>
      </c>
      <c r="N35" s="9">
        <f t="shared" si="6"/>
        <v>0</v>
      </c>
    </row>
    <row r="36" spans="1:14" x14ac:dyDescent="0.2">
      <c r="A36" s="5">
        <v>30</v>
      </c>
      <c r="B36" s="3">
        <f>Raw!I168</f>
        <v>0</v>
      </c>
      <c r="C36" s="7">
        <f t="shared" si="0"/>
        <v>63</v>
      </c>
      <c r="D36" s="3">
        <f>Raw!J168</f>
        <v>0</v>
      </c>
      <c r="E36" s="7">
        <f t="shared" si="1"/>
        <v>0</v>
      </c>
      <c r="F36" s="7">
        <f t="shared" si="2"/>
        <v>0</v>
      </c>
      <c r="G36" s="7">
        <f t="shared" si="3"/>
        <v>0</v>
      </c>
      <c r="H36" s="7">
        <f t="shared" si="4"/>
        <v>63</v>
      </c>
      <c r="I36" s="7">
        <f t="shared" si="7"/>
        <v>2436</v>
      </c>
      <c r="J36" s="7"/>
      <c r="K36" s="3">
        <f>Raw!L168</f>
        <v>0</v>
      </c>
      <c r="L36" s="7"/>
      <c r="M36" s="9">
        <f t="shared" si="5"/>
        <v>0</v>
      </c>
      <c r="N36" s="9">
        <f t="shared" si="6"/>
        <v>0</v>
      </c>
    </row>
    <row r="37" spans="1:14" x14ac:dyDescent="0.2">
      <c r="A37" s="5">
        <v>31</v>
      </c>
      <c r="B37" s="3">
        <f>Raw!I169</f>
        <v>0</v>
      </c>
      <c r="C37" s="7">
        <f t="shared" si="0"/>
        <v>63</v>
      </c>
      <c r="D37" s="3">
        <f>Raw!J169</f>
        <v>0</v>
      </c>
      <c r="E37" s="7">
        <f t="shared" si="1"/>
        <v>0</v>
      </c>
      <c r="F37" s="7">
        <f t="shared" si="2"/>
        <v>0</v>
      </c>
      <c r="G37" s="7">
        <f t="shared" si="3"/>
        <v>0</v>
      </c>
      <c r="H37" s="7">
        <f t="shared" si="4"/>
        <v>63</v>
      </c>
      <c r="I37" s="7">
        <f t="shared" si="7"/>
        <v>2499</v>
      </c>
      <c r="J37" s="7"/>
      <c r="K37" s="3">
        <f>Raw!L169</f>
        <v>0</v>
      </c>
      <c r="L37" s="7"/>
      <c r="M37" s="9">
        <f t="shared" si="5"/>
        <v>0</v>
      </c>
      <c r="N37" s="9">
        <f t="shared" si="6"/>
        <v>0</v>
      </c>
    </row>
    <row r="38" spans="1:14" x14ac:dyDescent="0.2">
      <c r="A38" s="5">
        <v>32</v>
      </c>
      <c r="B38" s="3">
        <f>Raw!I170</f>
        <v>0</v>
      </c>
      <c r="C38" s="7">
        <f t="shared" si="0"/>
        <v>63</v>
      </c>
      <c r="D38" s="3">
        <f>Raw!J170</f>
        <v>0</v>
      </c>
      <c r="E38" s="7">
        <f t="shared" si="1"/>
        <v>0</v>
      </c>
      <c r="F38" s="7">
        <f t="shared" si="2"/>
        <v>0</v>
      </c>
      <c r="G38" s="7">
        <f t="shared" si="3"/>
        <v>0</v>
      </c>
      <c r="H38" s="7">
        <f t="shared" si="4"/>
        <v>63</v>
      </c>
      <c r="I38" s="7">
        <f t="shared" si="7"/>
        <v>2562</v>
      </c>
      <c r="J38" s="7"/>
      <c r="K38" s="3">
        <f>Raw!L170</f>
        <v>0</v>
      </c>
      <c r="L38" s="7"/>
      <c r="M38" s="9">
        <f t="shared" si="5"/>
        <v>0</v>
      </c>
      <c r="N38" s="9">
        <f t="shared" si="6"/>
        <v>0</v>
      </c>
    </row>
    <row r="39" spans="1:14" x14ac:dyDescent="0.2">
      <c r="A39" s="5">
        <v>33</v>
      </c>
      <c r="B39" s="3">
        <f>Raw!I171</f>
        <v>0</v>
      </c>
      <c r="C39" s="7">
        <f t="shared" si="0"/>
        <v>63</v>
      </c>
      <c r="D39" s="3">
        <f>Raw!J171</f>
        <v>0</v>
      </c>
      <c r="E39" s="7">
        <f t="shared" si="1"/>
        <v>0</v>
      </c>
      <c r="F39" s="7">
        <f t="shared" si="2"/>
        <v>0</v>
      </c>
      <c r="G39" s="7">
        <f t="shared" si="3"/>
        <v>0</v>
      </c>
      <c r="H39" s="7">
        <f t="shared" si="4"/>
        <v>63</v>
      </c>
      <c r="I39" s="7">
        <f t="shared" si="7"/>
        <v>2625</v>
      </c>
      <c r="J39" s="7"/>
      <c r="K39" s="3">
        <f>Raw!L171</f>
        <v>0</v>
      </c>
      <c r="L39" s="7"/>
      <c r="M39" s="9">
        <f t="shared" si="5"/>
        <v>0</v>
      </c>
      <c r="N39" s="9">
        <f t="shared" si="6"/>
        <v>0</v>
      </c>
    </row>
    <row r="40" spans="1:14" x14ac:dyDescent="0.2">
      <c r="A40" s="5">
        <v>34</v>
      </c>
      <c r="B40" s="3">
        <f>Raw!I172</f>
        <v>0</v>
      </c>
      <c r="C40" s="7">
        <f t="shared" si="0"/>
        <v>63</v>
      </c>
      <c r="D40" s="3">
        <f>Raw!J172</f>
        <v>7</v>
      </c>
      <c r="E40" s="7">
        <f t="shared" si="1"/>
        <v>7</v>
      </c>
      <c r="F40" s="7">
        <f t="shared" si="2"/>
        <v>7</v>
      </c>
      <c r="G40" s="7">
        <f t="shared" si="3"/>
        <v>0</v>
      </c>
      <c r="H40" s="7">
        <f t="shared" si="4"/>
        <v>56</v>
      </c>
      <c r="I40" s="7">
        <f t="shared" si="7"/>
        <v>2681</v>
      </c>
      <c r="J40" s="7"/>
      <c r="K40" s="3">
        <f>Raw!L172</f>
        <v>0</v>
      </c>
      <c r="L40" s="7"/>
      <c r="M40" s="9">
        <f t="shared" si="5"/>
        <v>7</v>
      </c>
      <c r="N40" s="9">
        <f t="shared" si="6"/>
        <v>0</v>
      </c>
    </row>
    <row r="41" spans="1:14" x14ac:dyDescent="0.2">
      <c r="A41" s="5">
        <v>35</v>
      </c>
      <c r="B41" s="3">
        <f>Raw!I173</f>
        <v>0</v>
      </c>
      <c r="C41" s="7">
        <f t="shared" si="0"/>
        <v>56</v>
      </c>
      <c r="D41" s="3">
        <f>Raw!J173</f>
        <v>11</v>
      </c>
      <c r="E41" s="7">
        <f t="shared" si="1"/>
        <v>11</v>
      </c>
      <c r="F41" s="7">
        <f t="shared" si="2"/>
        <v>11</v>
      </c>
      <c r="G41" s="7">
        <f t="shared" si="3"/>
        <v>0</v>
      </c>
      <c r="H41" s="7">
        <f t="shared" si="4"/>
        <v>45</v>
      </c>
      <c r="I41" s="7">
        <f t="shared" si="7"/>
        <v>2726</v>
      </c>
      <c r="J41" s="7"/>
      <c r="K41" s="3">
        <f>Raw!L173</f>
        <v>0</v>
      </c>
      <c r="L41" s="7"/>
      <c r="M41" s="9">
        <f t="shared" si="5"/>
        <v>11</v>
      </c>
      <c r="N41" s="9">
        <f t="shared" si="6"/>
        <v>0</v>
      </c>
    </row>
    <row r="42" spans="1:14" x14ac:dyDescent="0.2">
      <c r="A42" s="5">
        <v>36</v>
      </c>
      <c r="B42" s="3">
        <f>Raw!I174</f>
        <v>0</v>
      </c>
      <c r="C42" s="7">
        <f t="shared" si="0"/>
        <v>45</v>
      </c>
      <c r="D42" s="3">
        <f>Raw!J174</f>
        <v>14</v>
      </c>
      <c r="E42" s="7">
        <f t="shared" si="1"/>
        <v>14</v>
      </c>
      <c r="F42" s="7">
        <f t="shared" si="2"/>
        <v>14</v>
      </c>
      <c r="G42" s="7">
        <f t="shared" si="3"/>
        <v>0</v>
      </c>
      <c r="H42" s="7">
        <f t="shared" si="4"/>
        <v>31</v>
      </c>
      <c r="I42" s="7">
        <f t="shared" si="7"/>
        <v>2757</v>
      </c>
      <c r="J42" s="7"/>
      <c r="K42" s="3">
        <f>Raw!L174</f>
        <v>0</v>
      </c>
      <c r="L42" s="7"/>
      <c r="M42" s="9">
        <f t="shared" si="5"/>
        <v>14</v>
      </c>
      <c r="N42" s="9">
        <f t="shared" si="6"/>
        <v>0</v>
      </c>
    </row>
    <row r="43" spans="1:14" x14ac:dyDescent="0.2">
      <c r="A43" s="5">
        <v>37</v>
      </c>
      <c r="B43" s="3">
        <f>Raw!I175</f>
        <v>0</v>
      </c>
      <c r="C43" s="7">
        <f t="shared" si="0"/>
        <v>31</v>
      </c>
      <c r="D43" s="3">
        <f>Raw!J175</f>
        <v>15</v>
      </c>
      <c r="E43" s="7">
        <f t="shared" si="1"/>
        <v>15</v>
      </c>
      <c r="F43" s="7">
        <f t="shared" si="2"/>
        <v>15</v>
      </c>
      <c r="G43" s="7">
        <f t="shared" si="3"/>
        <v>0</v>
      </c>
      <c r="H43" s="7">
        <f t="shared" si="4"/>
        <v>16</v>
      </c>
      <c r="I43" s="7">
        <f t="shared" si="7"/>
        <v>2773</v>
      </c>
      <c r="J43" s="7"/>
      <c r="K43" s="3">
        <f>Raw!L175</f>
        <v>0</v>
      </c>
      <c r="L43" s="7"/>
      <c r="M43" s="9">
        <f t="shared" si="5"/>
        <v>15</v>
      </c>
      <c r="N43" s="9">
        <f t="shared" si="6"/>
        <v>0</v>
      </c>
    </row>
    <row r="44" spans="1:14" x14ac:dyDescent="0.2">
      <c r="A44" s="5">
        <v>38</v>
      </c>
      <c r="B44" s="3">
        <f>Raw!I176</f>
        <v>0</v>
      </c>
      <c r="C44" s="7">
        <f t="shared" si="0"/>
        <v>16</v>
      </c>
      <c r="D44" s="3">
        <f>Raw!J176</f>
        <v>12</v>
      </c>
      <c r="E44" s="7">
        <f t="shared" si="1"/>
        <v>12</v>
      </c>
      <c r="F44" s="7">
        <f t="shared" si="2"/>
        <v>12</v>
      </c>
      <c r="G44" s="7">
        <f t="shared" si="3"/>
        <v>0</v>
      </c>
      <c r="H44" s="7">
        <f t="shared" si="4"/>
        <v>4</v>
      </c>
      <c r="I44" s="7">
        <f t="shared" si="7"/>
        <v>2777</v>
      </c>
      <c r="J44" s="7"/>
      <c r="K44" s="3">
        <f>Raw!L176</f>
        <v>0</v>
      </c>
      <c r="L44" s="7"/>
      <c r="M44" s="9">
        <f>F44</f>
        <v>12</v>
      </c>
      <c r="N44" s="9">
        <f t="shared" si="6"/>
        <v>0</v>
      </c>
    </row>
    <row r="45" spans="1:14" x14ac:dyDescent="0.2">
      <c r="A45" s="5">
        <v>39</v>
      </c>
      <c r="B45" s="3">
        <f>Raw!I177</f>
        <v>0</v>
      </c>
      <c r="C45" s="7">
        <f t="shared" si="0"/>
        <v>4</v>
      </c>
      <c r="D45" s="3">
        <f>Raw!J177</f>
        <v>9</v>
      </c>
      <c r="E45" s="7">
        <f t="shared" si="1"/>
        <v>9</v>
      </c>
      <c r="F45" s="7">
        <f t="shared" si="2"/>
        <v>4</v>
      </c>
      <c r="G45" s="7">
        <f t="shared" si="3"/>
        <v>5</v>
      </c>
      <c r="H45" s="7">
        <f t="shared" si="4"/>
        <v>0</v>
      </c>
      <c r="I45" s="7">
        <f t="shared" si="7"/>
        <v>2787</v>
      </c>
      <c r="J45" s="7"/>
      <c r="K45" s="3">
        <f>Raw!L177</f>
        <v>9</v>
      </c>
      <c r="L45" s="7"/>
      <c r="M45" s="9">
        <f t="shared" si="5"/>
        <v>4</v>
      </c>
      <c r="N45" s="9">
        <f t="shared" si="6"/>
        <v>9</v>
      </c>
    </row>
    <row r="46" spans="1:14" x14ac:dyDescent="0.2">
      <c r="A46" s="5">
        <v>40</v>
      </c>
      <c r="B46" s="3">
        <f>Raw!I178</f>
        <v>0</v>
      </c>
      <c r="C46" s="7">
        <f>IF(B46="","",H45+B46)</f>
        <v>0</v>
      </c>
      <c r="D46" s="3">
        <f>Raw!J178</f>
        <v>5</v>
      </c>
      <c r="E46" s="7">
        <f t="shared" si="1"/>
        <v>10</v>
      </c>
      <c r="F46" s="7">
        <f t="shared" si="2"/>
        <v>0</v>
      </c>
      <c r="G46" s="7">
        <f t="shared" si="3"/>
        <v>10</v>
      </c>
      <c r="H46" s="7">
        <f t="shared" si="4"/>
        <v>0</v>
      </c>
      <c r="I46" s="7">
        <f t="shared" si="7"/>
        <v>2807</v>
      </c>
      <c r="J46" s="7"/>
      <c r="K46" s="3">
        <f>Raw!L178</f>
        <v>10</v>
      </c>
      <c r="L46" s="7"/>
      <c r="M46" s="9">
        <f t="shared" si="5"/>
        <v>0</v>
      </c>
      <c r="N46" s="9">
        <f t="shared" si="6"/>
        <v>10</v>
      </c>
    </row>
    <row r="47" spans="1:14" x14ac:dyDescent="0.2">
      <c r="A47" s="5">
        <v>41</v>
      </c>
      <c r="B47" s="3">
        <f>Raw!I179</f>
        <v>0</v>
      </c>
      <c r="C47" s="7">
        <f t="shared" ref="C47:C51" si="8">IF(B47="","",H46+B47)</f>
        <v>0</v>
      </c>
      <c r="D47" s="3">
        <f>Raw!J179</f>
        <v>3</v>
      </c>
      <c r="E47" s="7">
        <f t="shared" ref="E47:E51" si="9">G46+D47</f>
        <v>13</v>
      </c>
      <c r="F47" s="7">
        <f t="shared" ref="F47:F51" si="10">IF(D47="","",IF(E47&lt;=C47,E47,C47))</f>
        <v>0</v>
      </c>
      <c r="G47" s="7">
        <f t="shared" ref="G47:G51" si="11">IF(E47="","",E47-F47)</f>
        <v>13</v>
      </c>
      <c r="H47" s="7">
        <f t="shared" ref="H47:H51" si="12">IF(OR(E47="",C47=""),"",C47-F47)</f>
        <v>0</v>
      </c>
      <c r="I47" s="7">
        <f t="shared" ref="I47:I51" si="13">IF(H47="","",I46+G47*$F$1+H47*$F$2)</f>
        <v>2833</v>
      </c>
      <c r="J47" s="7"/>
      <c r="K47" s="3">
        <f>Raw!L179</f>
        <v>7</v>
      </c>
      <c r="L47" s="7"/>
      <c r="M47" s="9">
        <f t="shared" ref="M47:M51" si="14">F47</f>
        <v>0</v>
      </c>
      <c r="N47" s="9">
        <f t="shared" ref="N47:N51" si="15">IF(K47="","",K47)</f>
        <v>7</v>
      </c>
    </row>
    <row r="48" spans="1:14" x14ac:dyDescent="0.2">
      <c r="A48" s="5">
        <v>42</v>
      </c>
      <c r="B48" s="3">
        <f>Raw!I180</f>
        <v>0</v>
      </c>
      <c r="C48" s="7">
        <f t="shared" si="8"/>
        <v>0</v>
      </c>
      <c r="D48" s="3">
        <f>Raw!J180</f>
        <v>4</v>
      </c>
      <c r="E48" s="7">
        <f t="shared" si="9"/>
        <v>17</v>
      </c>
      <c r="F48" s="7">
        <f t="shared" si="10"/>
        <v>0</v>
      </c>
      <c r="G48" s="7">
        <f t="shared" si="11"/>
        <v>17</v>
      </c>
      <c r="H48" s="7">
        <f t="shared" si="12"/>
        <v>0</v>
      </c>
      <c r="I48" s="7">
        <f t="shared" si="13"/>
        <v>2867</v>
      </c>
      <c r="J48" s="7"/>
      <c r="K48" s="3">
        <f>Raw!L180</f>
        <v>8</v>
      </c>
      <c r="L48" s="7"/>
      <c r="M48" s="9">
        <f t="shared" si="14"/>
        <v>0</v>
      </c>
      <c r="N48" s="9">
        <f t="shared" si="15"/>
        <v>8</v>
      </c>
    </row>
    <row r="49" spans="1:14" x14ac:dyDescent="0.2">
      <c r="A49" s="5">
        <v>43</v>
      </c>
      <c r="B49" s="3">
        <f>Raw!I181</f>
        <v>9</v>
      </c>
      <c r="C49" s="7">
        <f t="shared" si="8"/>
        <v>9</v>
      </c>
      <c r="D49" s="3">
        <f>Raw!J181</f>
        <v>8</v>
      </c>
      <c r="E49" s="7">
        <f t="shared" si="9"/>
        <v>25</v>
      </c>
      <c r="F49" s="7">
        <f t="shared" si="10"/>
        <v>9</v>
      </c>
      <c r="G49" s="7">
        <f t="shared" si="11"/>
        <v>16</v>
      </c>
      <c r="H49" s="7">
        <f t="shared" si="12"/>
        <v>0</v>
      </c>
      <c r="I49" s="7">
        <f t="shared" si="13"/>
        <v>2899</v>
      </c>
      <c r="J49" s="7"/>
      <c r="K49" s="3">
        <f>Raw!L181</f>
        <v>8</v>
      </c>
      <c r="L49" s="7"/>
      <c r="M49" s="9">
        <f t="shared" si="14"/>
        <v>9</v>
      </c>
      <c r="N49" s="9">
        <f t="shared" si="15"/>
        <v>8</v>
      </c>
    </row>
    <row r="50" spans="1:14" x14ac:dyDescent="0.2">
      <c r="A50" s="5">
        <v>44</v>
      </c>
      <c r="B50" s="3">
        <f>Raw!I182</f>
        <v>10</v>
      </c>
      <c r="C50" s="7">
        <f t="shared" si="8"/>
        <v>10</v>
      </c>
      <c r="D50" s="3">
        <f>Raw!J182</f>
        <v>12</v>
      </c>
      <c r="E50" s="7">
        <f t="shared" si="9"/>
        <v>28</v>
      </c>
      <c r="F50" s="7">
        <f t="shared" si="10"/>
        <v>10</v>
      </c>
      <c r="G50" s="7">
        <f t="shared" si="11"/>
        <v>18</v>
      </c>
      <c r="H50" s="7">
        <f t="shared" si="12"/>
        <v>0</v>
      </c>
      <c r="I50" s="7">
        <f t="shared" si="13"/>
        <v>2935</v>
      </c>
      <c r="J50" s="7"/>
      <c r="K50" s="3">
        <f>Raw!L182</f>
        <v>10</v>
      </c>
      <c r="L50" s="7"/>
      <c r="M50" s="9">
        <f t="shared" si="14"/>
        <v>10</v>
      </c>
      <c r="N50" s="9">
        <f t="shared" si="15"/>
        <v>10</v>
      </c>
    </row>
    <row r="51" spans="1:14" x14ac:dyDescent="0.2">
      <c r="A51" s="5">
        <v>45</v>
      </c>
      <c r="B51" s="3">
        <f>Raw!I183</f>
        <v>7</v>
      </c>
      <c r="C51" s="7">
        <f t="shared" si="8"/>
        <v>7</v>
      </c>
      <c r="D51" s="3">
        <f>Raw!J183</f>
        <v>14</v>
      </c>
      <c r="E51" s="7">
        <f t="shared" si="9"/>
        <v>32</v>
      </c>
      <c r="F51" s="7">
        <f t="shared" si="10"/>
        <v>7</v>
      </c>
      <c r="G51" s="7">
        <f t="shared" si="11"/>
        <v>25</v>
      </c>
      <c r="H51" s="7">
        <f t="shared" si="12"/>
        <v>0</v>
      </c>
      <c r="I51" s="7">
        <f t="shared" si="13"/>
        <v>2985</v>
      </c>
      <c r="J51" s="7"/>
      <c r="K51" s="3">
        <f>Raw!L183</f>
        <v>16</v>
      </c>
      <c r="L51" s="7"/>
      <c r="M51" s="9">
        <f t="shared" si="14"/>
        <v>7</v>
      </c>
      <c r="N51" s="9">
        <f t="shared" si="15"/>
        <v>16</v>
      </c>
    </row>
  </sheetData>
  <mergeCells count="12">
    <mergeCell ref="M4:N4"/>
    <mergeCell ref="A4:A5"/>
    <mergeCell ref="B4:B5"/>
    <mergeCell ref="C4:C5"/>
    <mergeCell ref="D4:D5"/>
    <mergeCell ref="F4:F5"/>
    <mergeCell ref="G4:G5"/>
    <mergeCell ref="H4:H5"/>
    <mergeCell ref="I4:I5"/>
    <mergeCell ref="J4:J5"/>
    <mergeCell ref="K4:K5"/>
    <mergeCell ref="L4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75" zoomScaleNormal="75" zoomScalePageLayoutView="75" workbookViewId="0">
      <selection activeCell="F3" sqref="F3"/>
    </sheetView>
  </sheetViews>
  <sheetFormatPr baseColWidth="10" defaultRowHeight="16" x14ac:dyDescent="0.2"/>
  <cols>
    <col min="1" max="1" width="10.83203125" style="6"/>
    <col min="2" max="4" width="10.83203125" style="3"/>
    <col min="5" max="5" width="13.1640625" style="3" bestFit="1" customWidth="1"/>
    <col min="6" max="9" width="10.83203125" style="3"/>
    <col min="10" max="10" width="4.1640625" style="3" customWidth="1"/>
    <col min="11" max="11" width="10.83203125" style="3"/>
    <col min="12" max="12" width="3.5" style="3" customWidth="1"/>
    <col min="13" max="14" width="10.83203125" style="3"/>
  </cols>
  <sheetData>
    <row r="1" spans="1:14" x14ac:dyDescent="0.2">
      <c r="E1" s="3" t="s">
        <v>5</v>
      </c>
      <c r="F1" s="3">
        <f>Raw!C189</f>
        <v>2</v>
      </c>
    </row>
    <row r="2" spans="1:14" x14ac:dyDescent="0.2">
      <c r="E2" s="3" t="s">
        <v>6</v>
      </c>
      <c r="F2" s="3">
        <f>Raw!D188</f>
        <v>1</v>
      </c>
    </row>
    <row r="4" spans="1:14" x14ac:dyDescent="0.2">
      <c r="A4" s="12" t="s">
        <v>0</v>
      </c>
      <c r="B4" s="13" t="s">
        <v>7</v>
      </c>
      <c r="C4" s="15" t="s">
        <v>8</v>
      </c>
      <c r="D4" s="15" t="s">
        <v>9</v>
      </c>
      <c r="E4" s="4"/>
      <c r="F4" s="17" t="s">
        <v>11</v>
      </c>
      <c r="G4" s="19" t="s">
        <v>12</v>
      </c>
      <c r="H4" s="17" t="s">
        <v>13</v>
      </c>
      <c r="I4" s="21" t="s">
        <v>1</v>
      </c>
      <c r="J4" s="23"/>
      <c r="K4" s="15" t="s">
        <v>14</v>
      </c>
      <c r="L4" s="23"/>
      <c r="M4" s="10" t="s">
        <v>2</v>
      </c>
      <c r="N4" s="11"/>
    </row>
    <row r="5" spans="1:14" ht="59" customHeight="1" thickBot="1" x14ac:dyDescent="0.25">
      <c r="A5" s="12"/>
      <c r="B5" s="14"/>
      <c r="C5" s="16"/>
      <c r="D5" s="16"/>
      <c r="E5" s="1" t="s">
        <v>10</v>
      </c>
      <c r="F5" s="18"/>
      <c r="G5" s="20"/>
      <c r="H5" s="18"/>
      <c r="I5" s="22"/>
      <c r="J5" s="24"/>
      <c r="K5" s="16"/>
      <c r="L5" s="24"/>
      <c r="M5" s="2" t="s">
        <v>3</v>
      </c>
      <c r="N5" s="2" t="s">
        <v>4</v>
      </c>
    </row>
    <row r="6" spans="1:14" ht="17" thickTop="1" x14ac:dyDescent="0.2">
      <c r="A6" s="5">
        <v>0</v>
      </c>
      <c r="B6" s="7"/>
      <c r="C6" s="7"/>
      <c r="D6" s="7"/>
      <c r="E6" s="7"/>
      <c r="F6" s="7"/>
      <c r="G6" s="7"/>
      <c r="H6" s="8">
        <f>Raw!B194</f>
        <v>4</v>
      </c>
      <c r="I6" s="7"/>
      <c r="J6" s="7"/>
      <c r="K6" s="7"/>
      <c r="L6" s="7"/>
      <c r="M6" s="9"/>
      <c r="N6" s="9"/>
    </row>
    <row r="7" spans="1:14" x14ac:dyDescent="0.2">
      <c r="A7" s="5">
        <v>1</v>
      </c>
      <c r="B7" s="3">
        <f>Raw!I202</f>
        <v>4</v>
      </c>
      <c r="C7" s="7">
        <f>IF(B7="","",H6+B7)</f>
        <v>8</v>
      </c>
      <c r="D7" s="3">
        <f>Raw!J202</f>
        <v>4</v>
      </c>
      <c r="E7" s="7">
        <f>G6+D7</f>
        <v>4</v>
      </c>
      <c r="F7" s="7">
        <f>IF(D7="","",IF(E7&lt;=C7,E7,C7))</f>
        <v>4</v>
      </c>
      <c r="G7" s="7">
        <f>IF(E7="","",E7-F7)</f>
        <v>0</v>
      </c>
      <c r="H7" s="7">
        <f>IF(OR(E7="",C7=""),"",C7-F7)</f>
        <v>4</v>
      </c>
      <c r="I7" s="7">
        <f>IF(H7="","",G7*$F$1+H7*$F$2)</f>
        <v>4</v>
      </c>
      <c r="J7" s="7"/>
      <c r="K7" s="3">
        <f>Raw!L202</f>
        <v>0</v>
      </c>
      <c r="L7" s="7"/>
      <c r="M7" s="9">
        <f>F7</f>
        <v>4</v>
      </c>
      <c r="N7" s="9">
        <f>IF(K7="","",K7)</f>
        <v>0</v>
      </c>
    </row>
    <row r="8" spans="1:14" x14ac:dyDescent="0.2">
      <c r="A8" s="5">
        <v>2</v>
      </c>
      <c r="B8" s="3">
        <f>Raw!I203</f>
        <v>4</v>
      </c>
      <c r="C8" s="7">
        <f t="shared" ref="C8:C45" si="0">IF(B8="","",H7+B8)</f>
        <v>8</v>
      </c>
      <c r="D8" s="3">
        <f>Raw!J203</f>
        <v>4</v>
      </c>
      <c r="E8" s="7">
        <f t="shared" ref="E8:E46" si="1">G7+D8</f>
        <v>4</v>
      </c>
      <c r="F8" s="7">
        <f t="shared" ref="F8:F46" si="2">IF(D8="","",IF(E8&lt;=C8,E8,C8))</f>
        <v>4</v>
      </c>
      <c r="G8" s="7">
        <f t="shared" ref="G8:G46" si="3">IF(E8="","",E8-F8)</f>
        <v>0</v>
      </c>
      <c r="H8" s="7">
        <f t="shared" ref="H8:H46" si="4">IF(OR(E8="",C8=""),"",C8-F8)</f>
        <v>4</v>
      </c>
      <c r="I8" s="7">
        <f>IF(H8="","",I7+G8*$F$1+H8*$F$2)</f>
        <v>8</v>
      </c>
      <c r="J8" s="7"/>
      <c r="K8" s="3">
        <f>Raw!L203</f>
        <v>0</v>
      </c>
      <c r="L8" s="7"/>
      <c r="M8" s="9">
        <f t="shared" ref="M8:M46" si="5">F8</f>
        <v>4</v>
      </c>
      <c r="N8" s="9">
        <f t="shared" ref="N8:N46" si="6">IF(K8="","",K8)</f>
        <v>0</v>
      </c>
    </row>
    <row r="9" spans="1:14" x14ac:dyDescent="0.2">
      <c r="A9" s="5">
        <v>3</v>
      </c>
      <c r="B9" s="3">
        <f>Raw!I204</f>
        <v>4</v>
      </c>
      <c r="C9" s="7">
        <f t="shared" si="0"/>
        <v>8</v>
      </c>
      <c r="D9" s="3">
        <f>Raw!J204</f>
        <v>0</v>
      </c>
      <c r="E9" s="7">
        <f t="shared" si="1"/>
        <v>0</v>
      </c>
      <c r="F9" s="7">
        <f t="shared" si="2"/>
        <v>0</v>
      </c>
      <c r="G9" s="7">
        <f t="shared" si="3"/>
        <v>0</v>
      </c>
      <c r="H9" s="7">
        <f t="shared" si="4"/>
        <v>8</v>
      </c>
      <c r="I9" s="7">
        <f t="shared" ref="I9:I46" si="7">IF(H9="","",I8+G9*$F$1+H9*$F$2)</f>
        <v>16</v>
      </c>
      <c r="J9" s="7"/>
      <c r="K9" s="3">
        <f>Raw!L204</f>
        <v>0</v>
      </c>
      <c r="L9" s="7"/>
      <c r="M9" s="9">
        <f t="shared" si="5"/>
        <v>0</v>
      </c>
      <c r="N9" s="9">
        <f t="shared" si="6"/>
        <v>0</v>
      </c>
    </row>
    <row r="10" spans="1:14" x14ac:dyDescent="0.2">
      <c r="A10" s="5">
        <v>4</v>
      </c>
      <c r="B10" s="3">
        <f>Raw!I205</f>
        <v>4</v>
      </c>
      <c r="C10" s="7">
        <f t="shared" si="0"/>
        <v>12</v>
      </c>
      <c r="D10" s="3">
        <f>Raw!J205</f>
        <v>0</v>
      </c>
      <c r="E10" s="7">
        <f t="shared" si="1"/>
        <v>0</v>
      </c>
      <c r="F10" s="7">
        <f t="shared" si="2"/>
        <v>0</v>
      </c>
      <c r="G10" s="7">
        <f t="shared" si="3"/>
        <v>0</v>
      </c>
      <c r="H10" s="7">
        <f t="shared" si="4"/>
        <v>12</v>
      </c>
      <c r="I10" s="7">
        <f t="shared" si="7"/>
        <v>28</v>
      </c>
      <c r="J10" s="7"/>
      <c r="K10" s="3">
        <f>Raw!L205</f>
        <v>0</v>
      </c>
      <c r="L10" s="7"/>
      <c r="M10" s="9">
        <f t="shared" si="5"/>
        <v>0</v>
      </c>
      <c r="N10" s="9">
        <f t="shared" si="6"/>
        <v>0</v>
      </c>
    </row>
    <row r="11" spans="1:14" x14ac:dyDescent="0.2">
      <c r="A11" s="5">
        <v>5</v>
      </c>
      <c r="B11" s="3">
        <f>Raw!I206</f>
        <v>0</v>
      </c>
      <c r="C11" s="7">
        <f t="shared" si="0"/>
        <v>12</v>
      </c>
      <c r="D11" s="3">
        <f>Raw!J206</f>
        <v>0</v>
      </c>
      <c r="E11" s="7">
        <f t="shared" si="1"/>
        <v>0</v>
      </c>
      <c r="F11" s="7">
        <f t="shared" si="2"/>
        <v>0</v>
      </c>
      <c r="G11" s="7">
        <f t="shared" si="3"/>
        <v>0</v>
      </c>
      <c r="H11" s="7">
        <f t="shared" si="4"/>
        <v>12</v>
      </c>
      <c r="I11" s="7">
        <f t="shared" si="7"/>
        <v>40</v>
      </c>
      <c r="J11" s="7"/>
      <c r="K11" s="3">
        <f>Raw!L206</f>
        <v>0</v>
      </c>
      <c r="L11" s="7"/>
      <c r="M11" s="9">
        <f t="shared" si="5"/>
        <v>0</v>
      </c>
      <c r="N11" s="9">
        <f t="shared" si="6"/>
        <v>0</v>
      </c>
    </row>
    <row r="12" spans="1:14" x14ac:dyDescent="0.2">
      <c r="A12" s="5">
        <v>6</v>
      </c>
      <c r="B12" s="3">
        <f>Raw!I207</f>
        <v>0</v>
      </c>
      <c r="C12" s="7">
        <f t="shared" si="0"/>
        <v>12</v>
      </c>
      <c r="D12" s="3">
        <f>Raw!J207</f>
        <v>0</v>
      </c>
      <c r="E12" s="7">
        <f t="shared" si="1"/>
        <v>0</v>
      </c>
      <c r="F12" s="7">
        <f t="shared" si="2"/>
        <v>0</v>
      </c>
      <c r="G12" s="7">
        <f t="shared" si="3"/>
        <v>0</v>
      </c>
      <c r="H12" s="7">
        <f t="shared" si="4"/>
        <v>12</v>
      </c>
      <c r="I12" s="7">
        <f t="shared" si="7"/>
        <v>52</v>
      </c>
      <c r="J12" s="7"/>
      <c r="K12" s="3">
        <f>Raw!L207</f>
        <v>0</v>
      </c>
      <c r="L12" s="7"/>
      <c r="M12" s="9">
        <f t="shared" si="5"/>
        <v>0</v>
      </c>
      <c r="N12" s="9">
        <f t="shared" si="6"/>
        <v>0</v>
      </c>
    </row>
    <row r="13" spans="1:14" x14ac:dyDescent="0.2">
      <c r="A13" s="5">
        <v>7</v>
      </c>
      <c r="B13" s="3">
        <f>Raw!I208</f>
        <v>0</v>
      </c>
      <c r="C13" s="7">
        <f t="shared" si="0"/>
        <v>12</v>
      </c>
      <c r="D13" s="3">
        <f>Raw!J208</f>
        <v>0</v>
      </c>
      <c r="E13" s="7">
        <f t="shared" si="1"/>
        <v>0</v>
      </c>
      <c r="F13" s="7">
        <f t="shared" si="2"/>
        <v>0</v>
      </c>
      <c r="G13" s="7">
        <f t="shared" si="3"/>
        <v>0</v>
      </c>
      <c r="H13" s="7">
        <f t="shared" si="4"/>
        <v>12</v>
      </c>
      <c r="I13" s="7">
        <f t="shared" si="7"/>
        <v>64</v>
      </c>
      <c r="J13" s="7"/>
      <c r="K13" s="3">
        <f>Raw!L208</f>
        <v>0</v>
      </c>
      <c r="L13" s="7"/>
      <c r="M13" s="9">
        <f t="shared" si="5"/>
        <v>0</v>
      </c>
      <c r="N13" s="9">
        <f t="shared" si="6"/>
        <v>0</v>
      </c>
    </row>
    <row r="14" spans="1:14" x14ac:dyDescent="0.2">
      <c r="A14" s="5">
        <v>8</v>
      </c>
      <c r="B14" s="3">
        <f>Raw!I209</f>
        <v>0</v>
      </c>
      <c r="C14" s="7">
        <f t="shared" si="0"/>
        <v>12</v>
      </c>
      <c r="D14" s="3">
        <f>Raw!J209</f>
        <v>0</v>
      </c>
      <c r="E14" s="7">
        <f t="shared" si="1"/>
        <v>0</v>
      </c>
      <c r="F14" s="7">
        <f t="shared" si="2"/>
        <v>0</v>
      </c>
      <c r="G14" s="7">
        <f t="shared" si="3"/>
        <v>0</v>
      </c>
      <c r="H14" s="7">
        <f t="shared" si="4"/>
        <v>12</v>
      </c>
      <c r="I14" s="7">
        <f t="shared" si="7"/>
        <v>76</v>
      </c>
      <c r="J14" s="7"/>
      <c r="K14" s="3">
        <f>Raw!L209</f>
        <v>0</v>
      </c>
      <c r="L14" s="7"/>
      <c r="M14" s="9">
        <f t="shared" si="5"/>
        <v>0</v>
      </c>
      <c r="N14" s="9">
        <f t="shared" si="6"/>
        <v>0</v>
      </c>
    </row>
    <row r="15" spans="1:14" x14ac:dyDescent="0.2">
      <c r="A15" s="5">
        <v>9</v>
      </c>
      <c r="B15" s="3">
        <f>Raw!I210</f>
        <v>0</v>
      </c>
      <c r="C15" s="7">
        <f t="shared" si="0"/>
        <v>12</v>
      </c>
      <c r="D15" s="3">
        <f>Raw!J210</f>
        <v>0</v>
      </c>
      <c r="E15" s="7">
        <f t="shared" si="1"/>
        <v>0</v>
      </c>
      <c r="F15" s="7">
        <f t="shared" si="2"/>
        <v>0</v>
      </c>
      <c r="G15" s="7">
        <f t="shared" si="3"/>
        <v>0</v>
      </c>
      <c r="H15" s="7">
        <f t="shared" si="4"/>
        <v>12</v>
      </c>
      <c r="I15" s="7">
        <f t="shared" si="7"/>
        <v>88</v>
      </c>
      <c r="J15" s="7"/>
      <c r="K15" s="3">
        <f>Raw!L210</f>
        <v>0</v>
      </c>
      <c r="L15" s="7"/>
      <c r="M15" s="9">
        <f t="shared" si="5"/>
        <v>0</v>
      </c>
      <c r="N15" s="9">
        <f t="shared" si="6"/>
        <v>0</v>
      </c>
    </row>
    <row r="16" spans="1:14" x14ac:dyDescent="0.2">
      <c r="A16" s="5">
        <v>10</v>
      </c>
      <c r="B16" s="3">
        <f>Raw!I211</f>
        <v>0</v>
      </c>
      <c r="C16" s="7">
        <f t="shared" si="0"/>
        <v>12</v>
      </c>
      <c r="D16" s="3">
        <f>Raw!J211</f>
        <v>6</v>
      </c>
      <c r="E16" s="7">
        <f t="shared" si="1"/>
        <v>6</v>
      </c>
      <c r="F16" s="7">
        <f t="shared" si="2"/>
        <v>6</v>
      </c>
      <c r="G16" s="7">
        <f t="shared" si="3"/>
        <v>0</v>
      </c>
      <c r="H16" s="7">
        <f t="shared" si="4"/>
        <v>6</v>
      </c>
      <c r="I16" s="7">
        <f t="shared" si="7"/>
        <v>94</v>
      </c>
      <c r="J16" s="7"/>
      <c r="K16" s="3">
        <f>Raw!L211</f>
        <v>0</v>
      </c>
      <c r="L16" s="7"/>
      <c r="M16" s="9">
        <f t="shared" si="5"/>
        <v>6</v>
      </c>
      <c r="N16" s="9">
        <f t="shared" si="6"/>
        <v>0</v>
      </c>
    </row>
    <row r="17" spans="1:16" x14ac:dyDescent="0.2">
      <c r="A17" s="5">
        <v>11</v>
      </c>
      <c r="B17" s="3">
        <f>Raw!I212</f>
        <v>0</v>
      </c>
      <c r="C17" s="7">
        <f t="shared" si="0"/>
        <v>6</v>
      </c>
      <c r="D17" s="3">
        <f>Raw!J212</f>
        <v>16</v>
      </c>
      <c r="E17" s="7">
        <f t="shared" si="1"/>
        <v>16</v>
      </c>
      <c r="F17" s="7">
        <f t="shared" si="2"/>
        <v>6</v>
      </c>
      <c r="G17" s="7">
        <f t="shared" si="3"/>
        <v>10</v>
      </c>
      <c r="H17" s="7">
        <f t="shared" si="4"/>
        <v>0</v>
      </c>
      <c r="I17" s="7">
        <f t="shared" si="7"/>
        <v>114</v>
      </c>
      <c r="J17" s="7"/>
      <c r="K17" s="3">
        <f>Raw!L212</f>
        <v>14</v>
      </c>
      <c r="L17" s="7"/>
      <c r="M17" s="9">
        <f t="shared" si="5"/>
        <v>6</v>
      </c>
      <c r="N17" s="9">
        <f t="shared" si="6"/>
        <v>14</v>
      </c>
    </row>
    <row r="18" spans="1:16" x14ac:dyDescent="0.2">
      <c r="A18" s="5">
        <v>12</v>
      </c>
      <c r="B18" s="3">
        <f>Raw!I213</f>
        <v>0</v>
      </c>
      <c r="C18" s="7">
        <f t="shared" si="0"/>
        <v>0</v>
      </c>
      <c r="D18" s="3">
        <f>Raw!J213</f>
        <v>22</v>
      </c>
      <c r="E18" s="7">
        <f t="shared" si="1"/>
        <v>32</v>
      </c>
      <c r="F18" s="7">
        <f t="shared" si="2"/>
        <v>0</v>
      </c>
      <c r="G18" s="7">
        <f t="shared" si="3"/>
        <v>32</v>
      </c>
      <c r="H18" s="7">
        <f t="shared" si="4"/>
        <v>0</v>
      </c>
      <c r="I18" s="7">
        <f t="shared" si="7"/>
        <v>178</v>
      </c>
      <c r="J18" s="7"/>
      <c r="K18" s="3">
        <f>Raw!L213</f>
        <v>29</v>
      </c>
      <c r="L18" s="7"/>
      <c r="M18" s="9">
        <f t="shared" si="5"/>
        <v>0</v>
      </c>
      <c r="N18" s="9">
        <f t="shared" si="6"/>
        <v>29</v>
      </c>
    </row>
    <row r="19" spans="1:16" x14ac:dyDescent="0.2">
      <c r="A19" s="5">
        <v>13</v>
      </c>
      <c r="B19" s="3">
        <f>Raw!I214</f>
        <v>0</v>
      </c>
      <c r="C19" s="7">
        <f t="shared" si="0"/>
        <v>0</v>
      </c>
      <c r="D19" s="3">
        <f>Raw!J214</f>
        <v>25</v>
      </c>
      <c r="E19" s="7">
        <f t="shared" si="1"/>
        <v>57</v>
      </c>
      <c r="F19" s="7">
        <f t="shared" si="2"/>
        <v>0</v>
      </c>
      <c r="G19" s="7">
        <f t="shared" si="3"/>
        <v>57</v>
      </c>
      <c r="H19" s="7">
        <f t="shared" si="4"/>
        <v>0</v>
      </c>
      <c r="I19" s="7">
        <f t="shared" si="7"/>
        <v>292</v>
      </c>
      <c r="J19" s="7"/>
      <c r="K19" s="3">
        <f>Raw!L214</f>
        <v>39</v>
      </c>
      <c r="L19" s="7"/>
      <c r="M19" s="9">
        <f t="shared" si="5"/>
        <v>0</v>
      </c>
      <c r="N19" s="9">
        <f t="shared" si="6"/>
        <v>39</v>
      </c>
    </row>
    <row r="20" spans="1:16" x14ac:dyDescent="0.2">
      <c r="A20" s="5">
        <v>14</v>
      </c>
      <c r="B20" s="3">
        <f>Raw!I215</f>
        <v>0</v>
      </c>
      <c r="C20" s="7">
        <f t="shared" si="0"/>
        <v>0</v>
      </c>
      <c r="D20" s="3">
        <f>Raw!J215</f>
        <v>19</v>
      </c>
      <c r="E20" s="7">
        <f t="shared" si="1"/>
        <v>76</v>
      </c>
      <c r="F20" s="7">
        <f t="shared" si="2"/>
        <v>0</v>
      </c>
      <c r="G20" s="7">
        <f t="shared" si="3"/>
        <v>76</v>
      </c>
      <c r="H20" s="7">
        <f t="shared" si="4"/>
        <v>0</v>
      </c>
      <c r="I20" s="7">
        <f t="shared" si="7"/>
        <v>444</v>
      </c>
      <c r="J20" s="7"/>
      <c r="K20" s="3">
        <f>Raw!L215</f>
        <v>39</v>
      </c>
      <c r="L20" s="7"/>
      <c r="M20" s="9">
        <f t="shared" si="5"/>
        <v>0</v>
      </c>
      <c r="N20" s="9">
        <f t="shared" si="6"/>
        <v>39</v>
      </c>
    </row>
    <row r="21" spans="1:16" x14ac:dyDescent="0.2">
      <c r="A21" s="5">
        <v>15</v>
      </c>
      <c r="B21" s="3">
        <f>Raw!I216</f>
        <v>4</v>
      </c>
      <c r="C21" s="7">
        <f t="shared" si="0"/>
        <v>4</v>
      </c>
      <c r="D21" s="3">
        <f>Raw!J216</f>
        <v>21</v>
      </c>
      <c r="E21" s="7">
        <f t="shared" si="1"/>
        <v>97</v>
      </c>
      <c r="F21" s="7">
        <f t="shared" si="2"/>
        <v>4</v>
      </c>
      <c r="G21" s="7">
        <f t="shared" si="3"/>
        <v>93</v>
      </c>
      <c r="H21" s="7">
        <f t="shared" si="4"/>
        <v>0</v>
      </c>
      <c r="I21" s="7">
        <f t="shared" si="7"/>
        <v>630</v>
      </c>
      <c r="J21" s="7"/>
      <c r="K21" s="3">
        <f>Raw!L216</f>
        <v>39</v>
      </c>
      <c r="L21" s="7"/>
      <c r="M21" s="9">
        <f t="shared" si="5"/>
        <v>4</v>
      </c>
      <c r="N21" s="9">
        <f t="shared" si="6"/>
        <v>39</v>
      </c>
    </row>
    <row r="22" spans="1:16" x14ac:dyDescent="0.2">
      <c r="A22" s="5">
        <v>16</v>
      </c>
      <c r="B22" s="3">
        <f>Raw!I217</f>
        <v>0</v>
      </c>
      <c r="C22" s="7">
        <f t="shared" si="0"/>
        <v>0</v>
      </c>
      <c r="D22" s="3">
        <f>Raw!J217</f>
        <v>25</v>
      </c>
      <c r="E22" s="7">
        <f t="shared" si="1"/>
        <v>118</v>
      </c>
      <c r="F22" s="7">
        <f t="shared" si="2"/>
        <v>0</v>
      </c>
      <c r="G22" s="7">
        <f t="shared" si="3"/>
        <v>118</v>
      </c>
      <c r="H22" s="7">
        <f t="shared" si="4"/>
        <v>0</v>
      </c>
      <c r="I22" s="7">
        <f t="shared" si="7"/>
        <v>866</v>
      </c>
      <c r="J22" s="7"/>
      <c r="K22" s="3">
        <f>Raw!L217</f>
        <v>44</v>
      </c>
      <c r="L22" s="7"/>
      <c r="M22" s="9">
        <f t="shared" si="5"/>
        <v>0</v>
      </c>
      <c r="N22" s="9">
        <f t="shared" si="6"/>
        <v>44</v>
      </c>
      <c r="P22">
        <f>8*32</f>
        <v>256</v>
      </c>
    </row>
    <row r="23" spans="1:16" x14ac:dyDescent="0.2">
      <c r="A23" s="5">
        <v>17</v>
      </c>
      <c r="B23" s="3">
        <f>Raw!I218</f>
        <v>14</v>
      </c>
      <c r="C23" s="7">
        <f t="shared" si="0"/>
        <v>14</v>
      </c>
      <c r="D23" s="3">
        <f>Raw!J218</f>
        <v>28</v>
      </c>
      <c r="E23" s="7">
        <f t="shared" si="1"/>
        <v>146</v>
      </c>
      <c r="F23" s="7">
        <f t="shared" si="2"/>
        <v>14</v>
      </c>
      <c r="G23" s="7">
        <f t="shared" si="3"/>
        <v>132</v>
      </c>
      <c r="H23" s="7">
        <f t="shared" si="4"/>
        <v>0</v>
      </c>
      <c r="I23" s="7">
        <f t="shared" si="7"/>
        <v>1130</v>
      </c>
      <c r="J23" s="7"/>
      <c r="K23" s="3">
        <f>Raw!L218</f>
        <v>43</v>
      </c>
      <c r="L23" s="7"/>
      <c r="M23" s="9">
        <f t="shared" si="5"/>
        <v>14</v>
      </c>
      <c r="N23" s="9">
        <f t="shared" si="6"/>
        <v>43</v>
      </c>
      <c r="P23">
        <f>P22+32</f>
        <v>288</v>
      </c>
    </row>
    <row r="24" spans="1:16" x14ac:dyDescent="0.2">
      <c r="A24" s="5">
        <v>18</v>
      </c>
      <c r="B24" s="3">
        <f>Raw!I219</f>
        <v>36</v>
      </c>
      <c r="C24" s="7">
        <f t="shared" si="0"/>
        <v>36</v>
      </c>
      <c r="D24" s="3">
        <f>Raw!J219</f>
        <v>26</v>
      </c>
      <c r="E24" s="7">
        <f t="shared" si="1"/>
        <v>158</v>
      </c>
      <c r="F24" s="7">
        <f t="shared" si="2"/>
        <v>36</v>
      </c>
      <c r="G24" s="7">
        <f t="shared" si="3"/>
        <v>122</v>
      </c>
      <c r="H24" s="7">
        <f t="shared" si="4"/>
        <v>0</v>
      </c>
      <c r="I24" s="7">
        <f t="shared" si="7"/>
        <v>1374</v>
      </c>
      <c r="J24" s="7"/>
      <c r="K24" s="3">
        <f>Raw!L219</f>
        <v>30</v>
      </c>
      <c r="L24" s="7"/>
      <c r="M24" s="9">
        <f t="shared" si="5"/>
        <v>36</v>
      </c>
      <c r="N24" s="9">
        <f t="shared" si="6"/>
        <v>30</v>
      </c>
    </row>
    <row r="25" spans="1:16" x14ac:dyDescent="0.2">
      <c r="A25" s="5">
        <v>19</v>
      </c>
      <c r="B25" s="3">
        <f>Raw!I220</f>
        <v>50</v>
      </c>
      <c r="C25" s="7">
        <f t="shared" si="0"/>
        <v>50</v>
      </c>
      <c r="D25" s="3">
        <f>Raw!J220</f>
        <v>23</v>
      </c>
      <c r="E25" s="7">
        <f t="shared" si="1"/>
        <v>145</v>
      </c>
      <c r="F25" s="7">
        <f t="shared" si="2"/>
        <v>50</v>
      </c>
      <c r="G25" s="7">
        <f t="shared" si="3"/>
        <v>95</v>
      </c>
      <c r="H25" s="7">
        <f t="shared" si="4"/>
        <v>0</v>
      </c>
      <c r="I25" s="7">
        <f t="shared" si="7"/>
        <v>1564</v>
      </c>
      <c r="J25" s="7"/>
      <c r="K25" s="3">
        <f>Raw!L220</f>
        <v>13</v>
      </c>
      <c r="L25" s="7"/>
      <c r="M25" s="9">
        <f t="shared" si="5"/>
        <v>50</v>
      </c>
      <c r="N25" s="9">
        <f t="shared" si="6"/>
        <v>13</v>
      </c>
    </row>
    <row r="26" spans="1:16" x14ac:dyDescent="0.2">
      <c r="A26" s="5">
        <v>20</v>
      </c>
      <c r="B26" s="3">
        <f>Raw!I221</f>
        <v>46</v>
      </c>
      <c r="C26" s="7">
        <f t="shared" si="0"/>
        <v>46</v>
      </c>
      <c r="D26" s="3">
        <f>Raw!J221</f>
        <v>25</v>
      </c>
      <c r="E26" s="7">
        <f t="shared" si="1"/>
        <v>120</v>
      </c>
      <c r="F26" s="7">
        <f t="shared" si="2"/>
        <v>46</v>
      </c>
      <c r="G26" s="7">
        <f t="shared" si="3"/>
        <v>74</v>
      </c>
      <c r="H26" s="7">
        <f t="shared" si="4"/>
        <v>0</v>
      </c>
      <c r="I26" s="7">
        <f t="shared" si="7"/>
        <v>1712</v>
      </c>
      <c r="J26" s="7"/>
      <c r="K26" s="3">
        <f>Raw!L221</f>
        <v>8</v>
      </c>
      <c r="L26" s="7"/>
      <c r="M26" s="9">
        <f t="shared" si="5"/>
        <v>46</v>
      </c>
      <c r="N26" s="9">
        <f t="shared" si="6"/>
        <v>8</v>
      </c>
    </row>
    <row r="27" spans="1:16" x14ac:dyDescent="0.2">
      <c r="A27" s="5">
        <v>21</v>
      </c>
      <c r="B27" s="3">
        <f>Raw!I222</f>
        <v>37</v>
      </c>
      <c r="C27" s="7">
        <f t="shared" si="0"/>
        <v>37</v>
      </c>
      <c r="D27" s="3">
        <f>Raw!J222</f>
        <v>20</v>
      </c>
      <c r="E27" s="7">
        <f t="shared" si="1"/>
        <v>94</v>
      </c>
      <c r="F27" s="7">
        <f t="shared" si="2"/>
        <v>37</v>
      </c>
      <c r="G27" s="7">
        <f t="shared" si="3"/>
        <v>57</v>
      </c>
      <c r="H27" s="7">
        <f t="shared" si="4"/>
        <v>0</v>
      </c>
      <c r="I27" s="7">
        <f t="shared" si="7"/>
        <v>1826</v>
      </c>
      <c r="J27" s="7"/>
      <c r="K27" s="3">
        <f>Raw!L222</f>
        <v>5</v>
      </c>
      <c r="L27" s="7"/>
      <c r="M27" s="9">
        <f t="shared" si="5"/>
        <v>37</v>
      </c>
      <c r="N27" s="9">
        <f t="shared" si="6"/>
        <v>5</v>
      </c>
    </row>
    <row r="28" spans="1:16" x14ac:dyDescent="0.2">
      <c r="A28" s="5">
        <v>22</v>
      </c>
      <c r="B28" s="3">
        <f>Raw!I223</f>
        <v>40</v>
      </c>
      <c r="C28" s="7">
        <f t="shared" si="0"/>
        <v>40</v>
      </c>
      <c r="D28" s="3">
        <f>Raw!J223</f>
        <v>8</v>
      </c>
      <c r="E28" s="7">
        <f t="shared" si="1"/>
        <v>65</v>
      </c>
      <c r="F28" s="7">
        <f t="shared" si="2"/>
        <v>40</v>
      </c>
      <c r="G28" s="7">
        <f t="shared" si="3"/>
        <v>25</v>
      </c>
      <c r="H28" s="7">
        <f t="shared" si="4"/>
        <v>0</v>
      </c>
      <c r="I28" s="7">
        <f t="shared" si="7"/>
        <v>1876</v>
      </c>
      <c r="J28" s="7"/>
      <c r="K28" s="3">
        <f>Raw!L223</f>
        <v>0</v>
      </c>
      <c r="L28" s="7"/>
      <c r="M28" s="9">
        <f t="shared" si="5"/>
        <v>40</v>
      </c>
      <c r="N28" s="9">
        <f t="shared" si="6"/>
        <v>0</v>
      </c>
    </row>
    <row r="29" spans="1:16" x14ac:dyDescent="0.2">
      <c r="A29" s="5">
        <v>23</v>
      </c>
      <c r="B29" s="3">
        <f>Raw!I224</f>
        <v>44</v>
      </c>
      <c r="C29" s="7">
        <f t="shared" si="0"/>
        <v>44</v>
      </c>
      <c r="D29" s="3">
        <f>Raw!J224</f>
        <v>0</v>
      </c>
      <c r="E29" s="7">
        <f t="shared" si="1"/>
        <v>25</v>
      </c>
      <c r="F29" s="7">
        <f t="shared" si="2"/>
        <v>25</v>
      </c>
      <c r="G29" s="7">
        <f t="shared" si="3"/>
        <v>0</v>
      </c>
      <c r="H29" s="7">
        <f t="shared" si="4"/>
        <v>19</v>
      </c>
      <c r="I29" s="7">
        <f t="shared" si="7"/>
        <v>1895</v>
      </c>
      <c r="J29" s="7"/>
      <c r="K29" s="3">
        <f>Raw!L224</f>
        <v>0</v>
      </c>
      <c r="L29" s="7"/>
      <c r="M29" s="9">
        <f t="shared" si="5"/>
        <v>25</v>
      </c>
      <c r="N29" s="9">
        <f t="shared" si="6"/>
        <v>0</v>
      </c>
    </row>
    <row r="30" spans="1:16" x14ac:dyDescent="0.2">
      <c r="A30" s="5">
        <v>24</v>
      </c>
      <c r="B30" s="3">
        <f>Raw!I225</f>
        <v>27</v>
      </c>
      <c r="C30" s="7">
        <f t="shared" si="0"/>
        <v>46</v>
      </c>
      <c r="D30" s="3">
        <f>Raw!J225</f>
        <v>0</v>
      </c>
      <c r="E30" s="7">
        <f t="shared" si="1"/>
        <v>0</v>
      </c>
      <c r="F30" s="7">
        <f t="shared" si="2"/>
        <v>0</v>
      </c>
      <c r="G30" s="7">
        <f t="shared" si="3"/>
        <v>0</v>
      </c>
      <c r="H30" s="7">
        <f t="shared" si="4"/>
        <v>46</v>
      </c>
      <c r="I30" s="7">
        <f t="shared" si="7"/>
        <v>1941</v>
      </c>
      <c r="J30" s="7"/>
      <c r="K30" s="3">
        <f>Raw!L225</f>
        <v>0</v>
      </c>
      <c r="L30" s="7"/>
      <c r="M30" s="9">
        <f t="shared" si="5"/>
        <v>0</v>
      </c>
      <c r="N30" s="9">
        <f t="shared" si="6"/>
        <v>0</v>
      </c>
    </row>
    <row r="31" spans="1:16" x14ac:dyDescent="0.2">
      <c r="A31" s="5">
        <v>25</v>
      </c>
      <c r="B31" s="3">
        <f>Raw!I226</f>
        <v>5</v>
      </c>
      <c r="C31" s="7">
        <f t="shared" si="0"/>
        <v>51</v>
      </c>
      <c r="D31" s="3">
        <f>Raw!J226</f>
        <v>0</v>
      </c>
      <c r="E31" s="7">
        <f t="shared" si="1"/>
        <v>0</v>
      </c>
      <c r="F31" s="7">
        <f t="shared" si="2"/>
        <v>0</v>
      </c>
      <c r="G31" s="7">
        <f t="shared" si="3"/>
        <v>0</v>
      </c>
      <c r="H31" s="7">
        <f t="shared" si="4"/>
        <v>51</v>
      </c>
      <c r="I31" s="7">
        <f t="shared" si="7"/>
        <v>1992</v>
      </c>
      <c r="J31" s="7"/>
      <c r="K31" s="3">
        <f>Raw!L226</f>
        <v>0</v>
      </c>
      <c r="L31" s="7"/>
      <c r="M31" s="9">
        <f t="shared" si="5"/>
        <v>0</v>
      </c>
      <c r="N31" s="9">
        <f t="shared" si="6"/>
        <v>0</v>
      </c>
    </row>
    <row r="32" spans="1:16" x14ac:dyDescent="0.2">
      <c r="A32" s="5">
        <v>26</v>
      </c>
      <c r="B32" s="3">
        <f>Raw!I227</f>
        <v>0</v>
      </c>
      <c r="C32" s="7">
        <f t="shared" si="0"/>
        <v>51</v>
      </c>
      <c r="D32" s="3">
        <f>Raw!J227</f>
        <v>0</v>
      </c>
      <c r="E32" s="7">
        <f t="shared" si="1"/>
        <v>0</v>
      </c>
      <c r="F32" s="7">
        <f t="shared" si="2"/>
        <v>0</v>
      </c>
      <c r="G32" s="7">
        <f t="shared" si="3"/>
        <v>0</v>
      </c>
      <c r="H32" s="7">
        <f t="shared" si="4"/>
        <v>51</v>
      </c>
      <c r="I32" s="7">
        <f t="shared" si="7"/>
        <v>2043</v>
      </c>
      <c r="J32" s="7"/>
      <c r="K32" s="3">
        <f>Raw!L227</f>
        <v>0</v>
      </c>
      <c r="L32" s="7"/>
      <c r="M32" s="9">
        <f t="shared" si="5"/>
        <v>0</v>
      </c>
      <c r="N32" s="9">
        <f t="shared" si="6"/>
        <v>0</v>
      </c>
    </row>
    <row r="33" spans="1:14" x14ac:dyDescent="0.2">
      <c r="A33" s="5">
        <v>27</v>
      </c>
      <c r="B33" s="3">
        <f>Raw!I228</f>
        <v>0</v>
      </c>
      <c r="C33" s="7">
        <f t="shared" si="0"/>
        <v>51</v>
      </c>
      <c r="D33" s="3">
        <f>Raw!J228</f>
        <v>0</v>
      </c>
      <c r="E33" s="7">
        <f t="shared" si="1"/>
        <v>0</v>
      </c>
      <c r="F33" s="7">
        <f t="shared" si="2"/>
        <v>0</v>
      </c>
      <c r="G33" s="7">
        <f t="shared" si="3"/>
        <v>0</v>
      </c>
      <c r="H33" s="7">
        <f t="shared" si="4"/>
        <v>51</v>
      </c>
      <c r="I33" s="7">
        <f t="shared" si="7"/>
        <v>2094</v>
      </c>
      <c r="J33" s="7"/>
      <c r="K33" s="3">
        <f>Raw!L228</f>
        <v>0</v>
      </c>
      <c r="L33" s="7"/>
      <c r="M33" s="9">
        <f t="shared" si="5"/>
        <v>0</v>
      </c>
      <c r="N33" s="9">
        <f t="shared" si="6"/>
        <v>0</v>
      </c>
    </row>
    <row r="34" spans="1:14" x14ac:dyDescent="0.2">
      <c r="A34" s="5">
        <v>28</v>
      </c>
      <c r="B34" s="3">
        <f>Raw!I229</f>
        <v>0</v>
      </c>
      <c r="C34" s="7">
        <f t="shared" si="0"/>
        <v>51</v>
      </c>
      <c r="D34" s="3">
        <f>Raw!J229</f>
        <v>0</v>
      </c>
      <c r="E34" s="7">
        <f t="shared" si="1"/>
        <v>0</v>
      </c>
      <c r="F34" s="7">
        <f t="shared" si="2"/>
        <v>0</v>
      </c>
      <c r="G34" s="7">
        <f t="shared" si="3"/>
        <v>0</v>
      </c>
      <c r="H34" s="7">
        <f t="shared" si="4"/>
        <v>51</v>
      </c>
      <c r="I34" s="7">
        <f t="shared" si="7"/>
        <v>2145</v>
      </c>
      <c r="J34" s="7"/>
      <c r="K34" s="3">
        <f>Raw!L229</f>
        <v>0</v>
      </c>
      <c r="L34" s="7"/>
      <c r="M34" s="9">
        <f t="shared" si="5"/>
        <v>0</v>
      </c>
      <c r="N34" s="9">
        <f t="shared" si="6"/>
        <v>0</v>
      </c>
    </row>
    <row r="35" spans="1:14" x14ac:dyDescent="0.2">
      <c r="A35" s="5">
        <v>29</v>
      </c>
      <c r="B35" s="3">
        <f>Raw!I230</f>
        <v>0</v>
      </c>
      <c r="C35" s="7">
        <f t="shared" si="0"/>
        <v>51</v>
      </c>
      <c r="D35" s="3">
        <f>Raw!J230</f>
        <v>0</v>
      </c>
      <c r="E35" s="7">
        <f t="shared" si="1"/>
        <v>0</v>
      </c>
      <c r="F35" s="7">
        <f t="shared" si="2"/>
        <v>0</v>
      </c>
      <c r="G35" s="7">
        <f t="shared" si="3"/>
        <v>0</v>
      </c>
      <c r="H35" s="7">
        <f t="shared" si="4"/>
        <v>51</v>
      </c>
      <c r="I35" s="7">
        <f t="shared" si="7"/>
        <v>2196</v>
      </c>
      <c r="J35" s="7"/>
      <c r="K35" s="3">
        <f>Raw!L230</f>
        <v>0</v>
      </c>
      <c r="L35" s="7"/>
      <c r="M35" s="9">
        <f t="shared" si="5"/>
        <v>0</v>
      </c>
      <c r="N35" s="9">
        <f t="shared" si="6"/>
        <v>0</v>
      </c>
    </row>
    <row r="36" spans="1:14" x14ac:dyDescent="0.2">
      <c r="A36" s="5">
        <v>30</v>
      </c>
      <c r="B36" s="3">
        <f>Raw!I231</f>
        <v>0</v>
      </c>
      <c r="C36" s="7">
        <f t="shared" si="0"/>
        <v>51</v>
      </c>
      <c r="D36" s="3">
        <f>Raw!J231</f>
        <v>0</v>
      </c>
      <c r="E36" s="7">
        <f t="shared" si="1"/>
        <v>0</v>
      </c>
      <c r="F36" s="7">
        <f t="shared" si="2"/>
        <v>0</v>
      </c>
      <c r="G36" s="7">
        <f t="shared" si="3"/>
        <v>0</v>
      </c>
      <c r="H36" s="7">
        <f t="shared" si="4"/>
        <v>51</v>
      </c>
      <c r="I36" s="7">
        <f t="shared" si="7"/>
        <v>2247</v>
      </c>
      <c r="J36" s="7"/>
      <c r="K36" s="3">
        <f>Raw!L231</f>
        <v>0</v>
      </c>
      <c r="L36" s="7"/>
      <c r="M36" s="9">
        <f t="shared" si="5"/>
        <v>0</v>
      </c>
      <c r="N36" s="9">
        <f t="shared" si="6"/>
        <v>0</v>
      </c>
    </row>
    <row r="37" spans="1:14" x14ac:dyDescent="0.2">
      <c r="A37" s="5">
        <v>31</v>
      </c>
      <c r="B37" s="3">
        <f>Raw!I232</f>
        <v>0</v>
      </c>
      <c r="C37" s="7">
        <f t="shared" si="0"/>
        <v>51</v>
      </c>
      <c r="D37" s="3">
        <f>Raw!J232</f>
        <v>0</v>
      </c>
      <c r="E37" s="7">
        <f t="shared" si="1"/>
        <v>0</v>
      </c>
      <c r="F37" s="7">
        <f t="shared" si="2"/>
        <v>0</v>
      </c>
      <c r="G37" s="7">
        <f t="shared" si="3"/>
        <v>0</v>
      </c>
      <c r="H37" s="7">
        <f t="shared" si="4"/>
        <v>51</v>
      </c>
      <c r="I37" s="7">
        <f t="shared" si="7"/>
        <v>2298</v>
      </c>
      <c r="J37" s="7"/>
      <c r="K37" s="3">
        <f>Raw!L232</f>
        <v>0</v>
      </c>
      <c r="L37" s="7"/>
      <c r="M37" s="9">
        <f t="shared" si="5"/>
        <v>0</v>
      </c>
      <c r="N37" s="9">
        <f t="shared" si="6"/>
        <v>0</v>
      </c>
    </row>
    <row r="38" spans="1:14" x14ac:dyDescent="0.2">
      <c r="A38" s="5">
        <v>32</v>
      </c>
      <c r="B38" s="3">
        <f>Raw!I233</f>
        <v>0</v>
      </c>
      <c r="C38" s="7">
        <f t="shared" si="0"/>
        <v>51</v>
      </c>
      <c r="D38" s="3">
        <f>Raw!J233</f>
        <v>0</v>
      </c>
      <c r="E38" s="7">
        <f t="shared" si="1"/>
        <v>0</v>
      </c>
      <c r="F38" s="7">
        <f t="shared" si="2"/>
        <v>0</v>
      </c>
      <c r="G38" s="7">
        <f t="shared" si="3"/>
        <v>0</v>
      </c>
      <c r="H38" s="7">
        <f t="shared" si="4"/>
        <v>51</v>
      </c>
      <c r="I38" s="7">
        <f t="shared" si="7"/>
        <v>2349</v>
      </c>
      <c r="J38" s="7"/>
      <c r="K38" s="3">
        <f>Raw!L233</f>
        <v>0</v>
      </c>
      <c r="L38" s="7"/>
      <c r="M38" s="9">
        <f t="shared" si="5"/>
        <v>0</v>
      </c>
      <c r="N38" s="9">
        <f t="shared" si="6"/>
        <v>0</v>
      </c>
    </row>
    <row r="39" spans="1:14" x14ac:dyDescent="0.2">
      <c r="A39" s="5">
        <v>33</v>
      </c>
      <c r="B39" s="3">
        <f>Raw!I234</f>
        <v>0</v>
      </c>
      <c r="C39" s="7">
        <f t="shared" si="0"/>
        <v>51</v>
      </c>
      <c r="D39" s="3">
        <f>Raw!J234</f>
        <v>0</v>
      </c>
      <c r="E39" s="7">
        <f t="shared" si="1"/>
        <v>0</v>
      </c>
      <c r="F39" s="7">
        <f t="shared" si="2"/>
        <v>0</v>
      </c>
      <c r="G39" s="7">
        <f t="shared" si="3"/>
        <v>0</v>
      </c>
      <c r="H39" s="7">
        <f t="shared" si="4"/>
        <v>51</v>
      </c>
      <c r="I39" s="7">
        <f t="shared" si="7"/>
        <v>2400</v>
      </c>
      <c r="J39" s="7"/>
      <c r="K39" s="3">
        <f>Raw!L234</f>
        <v>0</v>
      </c>
      <c r="L39" s="7"/>
      <c r="M39" s="9">
        <f t="shared" si="5"/>
        <v>0</v>
      </c>
      <c r="N39" s="9">
        <f t="shared" si="6"/>
        <v>0</v>
      </c>
    </row>
    <row r="40" spans="1:14" x14ac:dyDescent="0.2">
      <c r="A40" s="5">
        <v>34</v>
      </c>
      <c r="B40" s="3">
        <f>Raw!I235</f>
        <v>0</v>
      </c>
      <c r="C40" s="7">
        <f t="shared" si="0"/>
        <v>51</v>
      </c>
      <c r="D40" s="3">
        <f>Raw!J235</f>
        <v>0</v>
      </c>
      <c r="E40" s="7">
        <f t="shared" si="1"/>
        <v>0</v>
      </c>
      <c r="F40" s="7">
        <f t="shared" si="2"/>
        <v>0</v>
      </c>
      <c r="G40" s="7">
        <f t="shared" si="3"/>
        <v>0</v>
      </c>
      <c r="H40" s="7">
        <f t="shared" si="4"/>
        <v>51</v>
      </c>
      <c r="I40" s="7">
        <f t="shared" si="7"/>
        <v>2451</v>
      </c>
      <c r="J40" s="7"/>
      <c r="K40" s="3">
        <f>Raw!L235</f>
        <v>0</v>
      </c>
      <c r="L40" s="7"/>
      <c r="M40" s="9">
        <f t="shared" si="5"/>
        <v>0</v>
      </c>
      <c r="N40" s="9">
        <f t="shared" si="6"/>
        <v>0</v>
      </c>
    </row>
    <row r="41" spans="1:14" x14ac:dyDescent="0.2">
      <c r="A41" s="5">
        <v>35</v>
      </c>
      <c r="B41" s="3">
        <f>Raw!I236</f>
        <v>0</v>
      </c>
      <c r="C41" s="7">
        <f t="shared" si="0"/>
        <v>51</v>
      </c>
      <c r="D41" s="3">
        <f>Raw!J236</f>
        <v>0</v>
      </c>
      <c r="E41" s="7">
        <f t="shared" si="1"/>
        <v>0</v>
      </c>
      <c r="F41" s="7">
        <f t="shared" si="2"/>
        <v>0</v>
      </c>
      <c r="G41" s="7">
        <f t="shared" si="3"/>
        <v>0</v>
      </c>
      <c r="H41" s="7">
        <f t="shared" si="4"/>
        <v>51</v>
      </c>
      <c r="I41" s="7">
        <f t="shared" si="7"/>
        <v>2502</v>
      </c>
      <c r="J41" s="7"/>
      <c r="K41" s="3">
        <f>Raw!L236</f>
        <v>0</v>
      </c>
      <c r="L41" s="7"/>
      <c r="M41" s="9">
        <f t="shared" si="5"/>
        <v>0</v>
      </c>
      <c r="N41" s="9">
        <f t="shared" si="6"/>
        <v>0</v>
      </c>
    </row>
    <row r="42" spans="1:14" x14ac:dyDescent="0.2">
      <c r="A42" s="5">
        <v>36</v>
      </c>
      <c r="B42" s="3">
        <f>Raw!I237</f>
        <v>0</v>
      </c>
      <c r="C42" s="7">
        <f t="shared" si="0"/>
        <v>51</v>
      </c>
      <c r="D42" s="3">
        <f>Raw!J237</f>
        <v>0</v>
      </c>
      <c r="E42" s="7">
        <f t="shared" si="1"/>
        <v>0</v>
      </c>
      <c r="F42" s="7">
        <f t="shared" si="2"/>
        <v>0</v>
      </c>
      <c r="G42" s="7">
        <f t="shared" si="3"/>
        <v>0</v>
      </c>
      <c r="H42" s="7">
        <f t="shared" si="4"/>
        <v>51</v>
      </c>
      <c r="I42" s="7">
        <f t="shared" si="7"/>
        <v>2553</v>
      </c>
      <c r="J42" s="7"/>
      <c r="K42" s="3">
        <f>Raw!L237</f>
        <v>0</v>
      </c>
      <c r="L42" s="7"/>
      <c r="M42" s="9">
        <f t="shared" si="5"/>
        <v>0</v>
      </c>
      <c r="N42" s="9">
        <f t="shared" si="6"/>
        <v>0</v>
      </c>
    </row>
    <row r="43" spans="1:14" x14ac:dyDescent="0.2">
      <c r="A43" s="5">
        <v>37</v>
      </c>
      <c r="B43" s="3">
        <f>Raw!I238</f>
        <v>0</v>
      </c>
      <c r="C43" s="7">
        <f t="shared" si="0"/>
        <v>51</v>
      </c>
      <c r="D43" s="3">
        <f>Raw!J238</f>
        <v>0</v>
      </c>
      <c r="E43" s="7">
        <f t="shared" si="1"/>
        <v>0</v>
      </c>
      <c r="F43" s="7">
        <f t="shared" si="2"/>
        <v>0</v>
      </c>
      <c r="G43" s="7">
        <f t="shared" si="3"/>
        <v>0</v>
      </c>
      <c r="H43" s="7">
        <f t="shared" si="4"/>
        <v>51</v>
      </c>
      <c r="I43" s="7">
        <f t="shared" si="7"/>
        <v>2604</v>
      </c>
      <c r="J43" s="7"/>
      <c r="K43" s="3">
        <f>Raw!L238</f>
        <v>0</v>
      </c>
      <c r="L43" s="7"/>
      <c r="M43" s="9">
        <f t="shared" si="5"/>
        <v>0</v>
      </c>
      <c r="N43" s="9">
        <f t="shared" si="6"/>
        <v>0</v>
      </c>
    </row>
    <row r="44" spans="1:14" x14ac:dyDescent="0.2">
      <c r="A44" s="5">
        <v>38</v>
      </c>
      <c r="B44" s="3">
        <f>Raw!I239</f>
        <v>0</v>
      </c>
      <c r="C44" s="7">
        <f t="shared" si="0"/>
        <v>51</v>
      </c>
      <c r="D44" s="3">
        <f>Raw!J239</f>
        <v>0</v>
      </c>
      <c r="E44" s="7">
        <f t="shared" si="1"/>
        <v>0</v>
      </c>
      <c r="F44" s="7">
        <f t="shared" si="2"/>
        <v>0</v>
      </c>
      <c r="G44" s="7">
        <f t="shared" si="3"/>
        <v>0</v>
      </c>
      <c r="H44" s="7">
        <f t="shared" si="4"/>
        <v>51</v>
      </c>
      <c r="I44" s="7">
        <f t="shared" si="7"/>
        <v>2655</v>
      </c>
      <c r="J44" s="7"/>
      <c r="K44" s="3">
        <f>Raw!L239</f>
        <v>0</v>
      </c>
      <c r="L44" s="7"/>
      <c r="M44" s="9">
        <f>F44</f>
        <v>0</v>
      </c>
      <c r="N44" s="9">
        <f t="shared" si="6"/>
        <v>0</v>
      </c>
    </row>
    <row r="45" spans="1:14" x14ac:dyDescent="0.2">
      <c r="A45" s="5">
        <v>39</v>
      </c>
      <c r="B45" s="3">
        <f>Raw!I240</f>
        <v>0</v>
      </c>
      <c r="C45" s="7">
        <f t="shared" si="0"/>
        <v>51</v>
      </c>
      <c r="D45" s="3">
        <f>Raw!J240</f>
        <v>0</v>
      </c>
      <c r="E45" s="7">
        <f t="shared" si="1"/>
        <v>0</v>
      </c>
      <c r="F45" s="7">
        <f t="shared" si="2"/>
        <v>0</v>
      </c>
      <c r="G45" s="7">
        <f t="shared" si="3"/>
        <v>0</v>
      </c>
      <c r="H45" s="7">
        <f t="shared" si="4"/>
        <v>51</v>
      </c>
      <c r="I45" s="7">
        <f t="shared" si="7"/>
        <v>2706</v>
      </c>
      <c r="J45" s="7"/>
      <c r="K45" s="3">
        <f>Raw!L240</f>
        <v>0</v>
      </c>
      <c r="L45" s="7"/>
      <c r="M45" s="9">
        <f t="shared" si="5"/>
        <v>0</v>
      </c>
      <c r="N45" s="9">
        <f t="shared" si="6"/>
        <v>0</v>
      </c>
    </row>
    <row r="46" spans="1:14" x14ac:dyDescent="0.2">
      <c r="A46" s="5">
        <v>40</v>
      </c>
      <c r="B46" s="3">
        <f>Raw!I241</f>
        <v>0</v>
      </c>
      <c r="C46" s="7">
        <f>IF(B46="","",H45+B46)</f>
        <v>51</v>
      </c>
      <c r="D46" s="3">
        <f>Raw!J241</f>
        <v>0</v>
      </c>
      <c r="E46" s="7">
        <f t="shared" si="1"/>
        <v>0</v>
      </c>
      <c r="F46" s="7">
        <f t="shared" si="2"/>
        <v>0</v>
      </c>
      <c r="G46" s="7">
        <f t="shared" si="3"/>
        <v>0</v>
      </c>
      <c r="H46" s="7">
        <f t="shared" si="4"/>
        <v>51</v>
      </c>
      <c r="I46" s="7">
        <f t="shared" si="7"/>
        <v>2757</v>
      </c>
      <c r="J46" s="7"/>
      <c r="K46" s="3">
        <f>Raw!L241</f>
        <v>0</v>
      </c>
      <c r="L46" s="7"/>
      <c r="M46" s="9">
        <f t="shared" si="5"/>
        <v>0</v>
      </c>
      <c r="N46" s="9">
        <f t="shared" si="6"/>
        <v>0</v>
      </c>
    </row>
    <row r="47" spans="1:14" x14ac:dyDescent="0.2">
      <c r="A47" s="5">
        <v>41</v>
      </c>
      <c r="B47" s="3">
        <f>Raw!I242</f>
        <v>0</v>
      </c>
      <c r="C47" s="7">
        <f t="shared" ref="C47:C51" si="8">IF(B47="","",H46+B47)</f>
        <v>51</v>
      </c>
      <c r="D47" s="3">
        <f>Raw!J242</f>
        <v>9</v>
      </c>
      <c r="E47" s="7">
        <f t="shared" ref="E47:E51" si="9">G46+D47</f>
        <v>9</v>
      </c>
      <c r="F47" s="7">
        <f t="shared" ref="F47:F51" si="10">IF(D47="","",IF(E47&lt;=C47,E47,C47))</f>
        <v>9</v>
      </c>
      <c r="G47" s="7">
        <f t="shared" ref="G47:G51" si="11">IF(E47="","",E47-F47)</f>
        <v>0</v>
      </c>
      <c r="H47" s="7">
        <f t="shared" ref="H47:H51" si="12">IF(OR(E47="",C47=""),"",C47-F47)</f>
        <v>42</v>
      </c>
      <c r="I47" s="7">
        <f t="shared" ref="I47:I51" si="13">IF(H47="","",I46+G47*$F$1+H47*$F$2)</f>
        <v>2799</v>
      </c>
      <c r="J47" s="7"/>
      <c r="K47" s="3">
        <f>Raw!L242</f>
        <v>0</v>
      </c>
      <c r="L47" s="7"/>
      <c r="M47" s="9">
        <f t="shared" ref="M47:M51" si="14">F47</f>
        <v>9</v>
      </c>
      <c r="N47" s="9">
        <f t="shared" ref="N47:N51" si="15">IF(K47="","",K47)</f>
        <v>0</v>
      </c>
    </row>
    <row r="48" spans="1:14" x14ac:dyDescent="0.2">
      <c r="A48" s="5">
        <v>42</v>
      </c>
      <c r="B48" s="3">
        <f>Raw!I243</f>
        <v>0</v>
      </c>
      <c r="C48" s="7">
        <f t="shared" si="8"/>
        <v>42</v>
      </c>
      <c r="D48" s="3">
        <f>Raw!J243</f>
        <v>10</v>
      </c>
      <c r="E48" s="7">
        <f t="shared" si="9"/>
        <v>10</v>
      </c>
      <c r="F48" s="7">
        <f t="shared" si="10"/>
        <v>10</v>
      </c>
      <c r="G48" s="7">
        <f t="shared" si="11"/>
        <v>0</v>
      </c>
      <c r="H48" s="7">
        <f t="shared" si="12"/>
        <v>32</v>
      </c>
      <c r="I48" s="7">
        <f t="shared" si="13"/>
        <v>2831</v>
      </c>
      <c r="J48" s="7"/>
      <c r="K48" s="3">
        <f>Raw!L243</f>
        <v>0</v>
      </c>
      <c r="L48" s="7"/>
      <c r="M48" s="9">
        <f t="shared" si="14"/>
        <v>10</v>
      </c>
      <c r="N48" s="9">
        <f t="shared" si="15"/>
        <v>0</v>
      </c>
    </row>
    <row r="49" spans="1:14" x14ac:dyDescent="0.2">
      <c r="A49" s="5">
        <v>43</v>
      </c>
      <c r="B49" s="3">
        <f>Raw!I244</f>
        <v>0</v>
      </c>
      <c r="C49" s="7">
        <f t="shared" si="8"/>
        <v>32</v>
      </c>
      <c r="D49" s="3">
        <f>Raw!J244</f>
        <v>7</v>
      </c>
      <c r="E49" s="7">
        <f t="shared" si="9"/>
        <v>7</v>
      </c>
      <c r="F49" s="7">
        <f t="shared" si="10"/>
        <v>7</v>
      </c>
      <c r="G49" s="7">
        <f t="shared" si="11"/>
        <v>0</v>
      </c>
      <c r="H49" s="7">
        <f t="shared" si="12"/>
        <v>25</v>
      </c>
      <c r="I49" s="7">
        <f t="shared" si="13"/>
        <v>2856</v>
      </c>
      <c r="J49" s="7"/>
      <c r="K49" s="3">
        <f>Raw!L244</f>
        <v>0</v>
      </c>
      <c r="L49" s="7"/>
      <c r="M49" s="9">
        <f t="shared" si="14"/>
        <v>7</v>
      </c>
      <c r="N49" s="9">
        <f t="shared" si="15"/>
        <v>0</v>
      </c>
    </row>
    <row r="50" spans="1:14" x14ac:dyDescent="0.2">
      <c r="A50" s="5">
        <v>44</v>
      </c>
      <c r="B50" s="3">
        <f>Raw!I245</f>
        <v>0</v>
      </c>
      <c r="C50" s="7">
        <f t="shared" si="8"/>
        <v>25</v>
      </c>
      <c r="D50" s="3">
        <f>Raw!J245</f>
        <v>8</v>
      </c>
      <c r="E50" s="7">
        <f t="shared" si="9"/>
        <v>8</v>
      </c>
      <c r="F50" s="7">
        <f t="shared" si="10"/>
        <v>8</v>
      </c>
      <c r="G50" s="7">
        <f t="shared" si="11"/>
        <v>0</v>
      </c>
      <c r="H50" s="7">
        <f t="shared" si="12"/>
        <v>17</v>
      </c>
      <c r="I50" s="7">
        <f t="shared" si="13"/>
        <v>2873</v>
      </c>
      <c r="J50" s="7"/>
      <c r="K50" s="3">
        <f>Raw!L245</f>
        <v>0</v>
      </c>
      <c r="L50" s="7"/>
      <c r="M50" s="9">
        <f t="shared" si="14"/>
        <v>8</v>
      </c>
      <c r="N50" s="9">
        <f t="shared" si="15"/>
        <v>0</v>
      </c>
    </row>
    <row r="51" spans="1:14" x14ac:dyDescent="0.2">
      <c r="A51" s="5">
        <v>45</v>
      </c>
      <c r="B51" s="3">
        <f>Raw!I246</f>
        <v>0</v>
      </c>
      <c r="C51" s="7">
        <f t="shared" si="8"/>
        <v>17</v>
      </c>
      <c r="D51" s="3">
        <f>Raw!J246</f>
        <v>8</v>
      </c>
      <c r="E51" s="7">
        <f t="shared" si="9"/>
        <v>8</v>
      </c>
      <c r="F51" s="7">
        <f t="shared" si="10"/>
        <v>8</v>
      </c>
      <c r="G51" s="7">
        <f t="shared" si="11"/>
        <v>0</v>
      </c>
      <c r="H51" s="7">
        <f t="shared" si="12"/>
        <v>9</v>
      </c>
      <c r="I51" s="7">
        <f t="shared" si="13"/>
        <v>2882</v>
      </c>
      <c r="J51" s="7"/>
      <c r="K51" s="3">
        <f>Raw!L246</f>
        <v>0</v>
      </c>
      <c r="L51" s="7"/>
      <c r="M51" s="9">
        <f t="shared" si="14"/>
        <v>8</v>
      </c>
      <c r="N51" s="9">
        <f t="shared" si="15"/>
        <v>0</v>
      </c>
    </row>
  </sheetData>
  <mergeCells count="12">
    <mergeCell ref="M4:N4"/>
    <mergeCell ref="A4:A5"/>
    <mergeCell ref="B4:B5"/>
    <mergeCell ref="C4:C5"/>
    <mergeCell ref="D4:D5"/>
    <mergeCell ref="F4:F5"/>
    <mergeCell ref="G4:G5"/>
    <mergeCell ref="H4:H5"/>
    <mergeCell ref="I4:I5"/>
    <mergeCell ref="J4:J5"/>
    <mergeCell ref="K4:K5"/>
    <mergeCell ref="L4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22" zoomScale="75" zoomScaleNormal="75" zoomScalePageLayoutView="75" workbookViewId="0">
      <selection activeCell="K7" sqref="K7:K51"/>
    </sheetView>
  </sheetViews>
  <sheetFormatPr baseColWidth="10" defaultRowHeight="16" x14ac:dyDescent="0.2"/>
  <cols>
    <col min="1" max="1" width="10.83203125" style="6"/>
    <col min="2" max="4" width="10.83203125" style="3"/>
    <col min="5" max="5" width="13.1640625" style="3" bestFit="1" customWidth="1"/>
    <col min="6" max="9" width="10.83203125" style="3"/>
    <col min="10" max="10" width="4.1640625" style="3" customWidth="1"/>
    <col min="11" max="11" width="10.83203125" style="3"/>
    <col min="12" max="12" width="3.5" style="3" customWidth="1"/>
    <col min="13" max="14" width="10.83203125" style="3"/>
  </cols>
  <sheetData>
    <row r="1" spans="1:14" x14ac:dyDescent="0.2">
      <c r="E1" s="3" t="s">
        <v>5</v>
      </c>
      <c r="F1" s="3">
        <f>Raw!C252</f>
        <v>2</v>
      </c>
    </row>
    <row r="2" spans="1:14" x14ac:dyDescent="0.2">
      <c r="E2" s="3" t="s">
        <v>6</v>
      </c>
      <c r="F2" s="3">
        <f>Raw!D251</f>
        <v>1</v>
      </c>
    </row>
    <row r="4" spans="1:14" x14ac:dyDescent="0.2">
      <c r="A4" s="12" t="s">
        <v>0</v>
      </c>
      <c r="B4" s="13" t="s">
        <v>7</v>
      </c>
      <c r="C4" s="15" t="s">
        <v>8</v>
      </c>
      <c r="D4" s="15" t="s">
        <v>9</v>
      </c>
      <c r="E4" s="4"/>
      <c r="F4" s="17" t="s">
        <v>11</v>
      </c>
      <c r="G4" s="19" t="s">
        <v>12</v>
      </c>
      <c r="H4" s="17" t="s">
        <v>13</v>
      </c>
      <c r="I4" s="21" t="s">
        <v>1</v>
      </c>
      <c r="J4" s="23"/>
      <c r="K4" s="15" t="s">
        <v>14</v>
      </c>
      <c r="L4" s="23"/>
      <c r="M4" s="10" t="s">
        <v>2</v>
      </c>
      <c r="N4" s="11"/>
    </row>
    <row r="5" spans="1:14" ht="59" customHeight="1" thickBot="1" x14ac:dyDescent="0.25">
      <c r="A5" s="12"/>
      <c r="B5" s="14"/>
      <c r="C5" s="16"/>
      <c r="D5" s="16"/>
      <c r="E5" s="1" t="s">
        <v>10</v>
      </c>
      <c r="F5" s="18"/>
      <c r="G5" s="20"/>
      <c r="H5" s="18"/>
      <c r="I5" s="22"/>
      <c r="J5" s="24"/>
      <c r="K5" s="16"/>
      <c r="L5" s="24"/>
      <c r="M5" s="2" t="s">
        <v>3</v>
      </c>
      <c r="N5" s="2" t="s">
        <v>4</v>
      </c>
    </row>
    <row r="6" spans="1:14" ht="17" thickTop="1" x14ac:dyDescent="0.2">
      <c r="A6" s="5">
        <v>0</v>
      </c>
      <c r="B6" s="7"/>
      <c r="C6" s="7"/>
      <c r="D6" s="7"/>
      <c r="E6" s="7"/>
      <c r="F6" s="7"/>
      <c r="G6" s="7"/>
      <c r="H6" s="8">
        <f>Raw!B257</f>
        <v>4</v>
      </c>
      <c r="I6" s="7"/>
      <c r="J6" s="7"/>
      <c r="K6" s="7"/>
      <c r="L6" s="7"/>
      <c r="M6" s="9"/>
      <c r="N6" s="9"/>
    </row>
    <row r="7" spans="1:14" x14ac:dyDescent="0.2">
      <c r="A7" s="5">
        <v>1</v>
      </c>
      <c r="B7" s="3">
        <f>Raw!I265</f>
        <v>4</v>
      </c>
      <c r="C7" s="7">
        <f>IF(B7="","",H6+B7)</f>
        <v>8</v>
      </c>
      <c r="D7" s="3">
        <f>Raw!J265</f>
        <v>4</v>
      </c>
      <c r="E7" s="7">
        <f>G6+D7</f>
        <v>4</v>
      </c>
      <c r="F7" s="7">
        <f>IF(D7="","",IF(E7&lt;=C7,E7,C7))</f>
        <v>4</v>
      </c>
      <c r="G7" s="7">
        <f>IF(E7="","",E7-F7)</f>
        <v>0</v>
      </c>
      <c r="H7" s="7">
        <f>IF(OR(E7="",C7=""),"",C7-F7)</f>
        <v>4</v>
      </c>
      <c r="I7" s="7">
        <f>IF(H7="","",G7*$F$1+H7*$F$2)</f>
        <v>4</v>
      </c>
      <c r="J7" s="7"/>
      <c r="K7" s="3">
        <f>Raw!L265</f>
        <v>0</v>
      </c>
      <c r="L7" s="7"/>
      <c r="M7" s="9">
        <f>F7</f>
        <v>4</v>
      </c>
      <c r="N7" s="9">
        <f>IF(K7="","",K7)</f>
        <v>0</v>
      </c>
    </row>
    <row r="8" spans="1:14" x14ac:dyDescent="0.2">
      <c r="A8" s="5">
        <v>2</v>
      </c>
      <c r="B8" s="3">
        <f>Raw!I266</f>
        <v>4</v>
      </c>
      <c r="C8" s="7">
        <f t="shared" ref="C8:C45" si="0">IF(B8="","",H7+B8)</f>
        <v>8</v>
      </c>
      <c r="D8" s="3">
        <f>Raw!J266</f>
        <v>4</v>
      </c>
      <c r="E8" s="7">
        <f t="shared" ref="E8:E46" si="1">G7+D8</f>
        <v>4</v>
      </c>
      <c r="F8" s="7">
        <f t="shared" ref="F8:F46" si="2">IF(D8="","",IF(E8&lt;=C8,E8,C8))</f>
        <v>4</v>
      </c>
      <c r="G8" s="7">
        <f t="shared" ref="G8:G46" si="3">IF(E8="","",E8-F8)</f>
        <v>0</v>
      </c>
      <c r="H8" s="7">
        <f t="shared" ref="H8:H46" si="4">IF(OR(E8="",C8=""),"",C8-F8)</f>
        <v>4</v>
      </c>
      <c r="I8" s="7">
        <f>IF(H8="","",I7+G8*$F$1+H8*$F$2)</f>
        <v>8</v>
      </c>
      <c r="J8" s="7"/>
      <c r="K8" s="3">
        <f>Raw!L266</f>
        <v>0</v>
      </c>
      <c r="L8" s="7"/>
      <c r="M8" s="9">
        <f t="shared" ref="M8:M46" si="5">F8</f>
        <v>4</v>
      </c>
      <c r="N8" s="9">
        <f t="shared" ref="N8:N46" si="6">IF(K8="","",K8)</f>
        <v>0</v>
      </c>
    </row>
    <row r="9" spans="1:14" x14ac:dyDescent="0.2">
      <c r="A9" s="5">
        <v>3</v>
      </c>
      <c r="B9" s="3">
        <f>Raw!I267</f>
        <v>0</v>
      </c>
      <c r="C9" s="7">
        <f t="shared" si="0"/>
        <v>4</v>
      </c>
      <c r="D9" s="3">
        <f>Raw!J267</f>
        <v>0</v>
      </c>
      <c r="E9" s="7">
        <f t="shared" si="1"/>
        <v>0</v>
      </c>
      <c r="F9" s="7">
        <f t="shared" si="2"/>
        <v>0</v>
      </c>
      <c r="G9" s="7">
        <f t="shared" si="3"/>
        <v>0</v>
      </c>
      <c r="H9" s="7">
        <f t="shared" si="4"/>
        <v>4</v>
      </c>
      <c r="I9" s="7">
        <f t="shared" ref="I9:I46" si="7">IF(H9="","",I8+G9*$F$1+H9*$F$2)</f>
        <v>12</v>
      </c>
      <c r="J9" s="7"/>
      <c r="K9" s="3">
        <f>Raw!L267</f>
        <v>0</v>
      </c>
      <c r="L9" s="7"/>
      <c r="M9" s="9">
        <f t="shared" si="5"/>
        <v>0</v>
      </c>
      <c r="N9" s="9">
        <f t="shared" si="6"/>
        <v>0</v>
      </c>
    </row>
    <row r="10" spans="1:14" x14ac:dyDescent="0.2">
      <c r="A10" s="5">
        <v>4</v>
      </c>
      <c r="B10" s="3">
        <f>Raw!I268</f>
        <v>0</v>
      </c>
      <c r="C10" s="7">
        <f t="shared" si="0"/>
        <v>4</v>
      </c>
      <c r="D10" s="3">
        <f>Raw!J268</f>
        <v>0</v>
      </c>
      <c r="E10" s="7">
        <f t="shared" si="1"/>
        <v>0</v>
      </c>
      <c r="F10" s="7">
        <f t="shared" si="2"/>
        <v>0</v>
      </c>
      <c r="G10" s="7">
        <f t="shared" si="3"/>
        <v>0</v>
      </c>
      <c r="H10" s="7">
        <f t="shared" si="4"/>
        <v>4</v>
      </c>
      <c r="I10" s="7">
        <f t="shared" si="7"/>
        <v>16</v>
      </c>
      <c r="J10" s="7"/>
      <c r="K10" s="3">
        <f>Raw!L268</f>
        <v>0</v>
      </c>
      <c r="L10" s="7"/>
      <c r="M10" s="9">
        <f t="shared" si="5"/>
        <v>0</v>
      </c>
      <c r="N10" s="9">
        <f t="shared" si="6"/>
        <v>0</v>
      </c>
    </row>
    <row r="11" spans="1:14" x14ac:dyDescent="0.2">
      <c r="A11" s="5">
        <v>5</v>
      </c>
      <c r="B11" s="3">
        <f>Raw!I269</f>
        <v>0</v>
      </c>
      <c r="C11" s="7">
        <f t="shared" si="0"/>
        <v>4</v>
      </c>
      <c r="D11" s="3">
        <f>Raw!J269</f>
        <v>0</v>
      </c>
      <c r="E11" s="7">
        <f t="shared" si="1"/>
        <v>0</v>
      </c>
      <c r="F11" s="7">
        <f t="shared" si="2"/>
        <v>0</v>
      </c>
      <c r="G11" s="7">
        <f t="shared" si="3"/>
        <v>0</v>
      </c>
      <c r="H11" s="7">
        <f t="shared" si="4"/>
        <v>4</v>
      </c>
      <c r="I11" s="7">
        <f t="shared" si="7"/>
        <v>20</v>
      </c>
      <c r="J11" s="7"/>
      <c r="K11" s="3">
        <f>Raw!L269</f>
        <v>0</v>
      </c>
      <c r="L11" s="7"/>
      <c r="M11" s="9">
        <f t="shared" si="5"/>
        <v>0</v>
      </c>
      <c r="N11" s="9">
        <f t="shared" si="6"/>
        <v>0</v>
      </c>
    </row>
    <row r="12" spans="1:14" x14ac:dyDescent="0.2">
      <c r="A12" s="5">
        <v>6</v>
      </c>
      <c r="B12" s="3">
        <f>Raw!I270</f>
        <v>0</v>
      </c>
      <c r="C12" s="7">
        <f t="shared" si="0"/>
        <v>4</v>
      </c>
      <c r="D12" s="3">
        <f>Raw!J270</f>
        <v>0</v>
      </c>
      <c r="E12" s="7">
        <f t="shared" si="1"/>
        <v>0</v>
      </c>
      <c r="F12" s="7">
        <f t="shared" si="2"/>
        <v>0</v>
      </c>
      <c r="G12" s="7">
        <f t="shared" si="3"/>
        <v>0</v>
      </c>
      <c r="H12" s="7">
        <f t="shared" si="4"/>
        <v>4</v>
      </c>
      <c r="I12" s="7">
        <f t="shared" si="7"/>
        <v>24</v>
      </c>
      <c r="J12" s="7"/>
      <c r="K12" s="3">
        <f>Raw!L270</f>
        <v>0</v>
      </c>
      <c r="L12" s="7"/>
      <c r="M12" s="9">
        <f t="shared" si="5"/>
        <v>0</v>
      </c>
      <c r="N12" s="9">
        <f t="shared" si="6"/>
        <v>0</v>
      </c>
    </row>
    <row r="13" spans="1:14" x14ac:dyDescent="0.2">
      <c r="A13" s="5">
        <v>7</v>
      </c>
      <c r="B13" s="3">
        <f>Raw!I271</f>
        <v>0</v>
      </c>
      <c r="C13" s="7">
        <f t="shared" si="0"/>
        <v>4</v>
      </c>
      <c r="D13" s="3">
        <f>Raw!J271</f>
        <v>0</v>
      </c>
      <c r="E13" s="7">
        <f t="shared" si="1"/>
        <v>0</v>
      </c>
      <c r="F13" s="7">
        <f t="shared" si="2"/>
        <v>0</v>
      </c>
      <c r="G13" s="7">
        <f t="shared" si="3"/>
        <v>0</v>
      </c>
      <c r="H13" s="7">
        <f t="shared" si="4"/>
        <v>4</v>
      </c>
      <c r="I13" s="7">
        <f t="shared" si="7"/>
        <v>28</v>
      </c>
      <c r="J13" s="7"/>
      <c r="K13" s="3">
        <f>Raw!L271</f>
        <v>0</v>
      </c>
      <c r="L13" s="7"/>
      <c r="M13" s="9">
        <f t="shared" si="5"/>
        <v>0</v>
      </c>
      <c r="N13" s="9">
        <f t="shared" si="6"/>
        <v>0</v>
      </c>
    </row>
    <row r="14" spans="1:14" x14ac:dyDescent="0.2">
      <c r="A14" s="5">
        <v>8</v>
      </c>
      <c r="B14" s="3">
        <f>Raw!I272</f>
        <v>0</v>
      </c>
      <c r="C14" s="7">
        <f t="shared" si="0"/>
        <v>4</v>
      </c>
      <c r="D14" s="3">
        <f>Raw!J272</f>
        <v>0</v>
      </c>
      <c r="E14" s="7">
        <f t="shared" si="1"/>
        <v>0</v>
      </c>
      <c r="F14" s="7">
        <f t="shared" si="2"/>
        <v>0</v>
      </c>
      <c r="G14" s="7">
        <f t="shared" si="3"/>
        <v>0</v>
      </c>
      <c r="H14" s="7">
        <f t="shared" si="4"/>
        <v>4</v>
      </c>
      <c r="I14" s="7">
        <f t="shared" si="7"/>
        <v>32</v>
      </c>
      <c r="J14" s="7"/>
      <c r="K14" s="3">
        <f>Raw!L272</f>
        <v>0</v>
      </c>
      <c r="L14" s="7"/>
      <c r="M14" s="9">
        <f t="shared" si="5"/>
        <v>0</v>
      </c>
      <c r="N14" s="9">
        <f t="shared" si="6"/>
        <v>0</v>
      </c>
    </row>
    <row r="15" spans="1:14" x14ac:dyDescent="0.2">
      <c r="A15" s="5">
        <v>9</v>
      </c>
      <c r="B15" s="3">
        <f>Raw!I273</f>
        <v>0</v>
      </c>
      <c r="C15" s="7">
        <f t="shared" si="0"/>
        <v>4</v>
      </c>
      <c r="D15" s="3">
        <f>Raw!J273</f>
        <v>0</v>
      </c>
      <c r="E15" s="7">
        <f t="shared" si="1"/>
        <v>0</v>
      </c>
      <c r="F15" s="7">
        <f t="shared" si="2"/>
        <v>0</v>
      </c>
      <c r="G15" s="7">
        <f t="shared" si="3"/>
        <v>0</v>
      </c>
      <c r="H15" s="7">
        <f t="shared" si="4"/>
        <v>4</v>
      </c>
      <c r="I15" s="7">
        <f t="shared" si="7"/>
        <v>36</v>
      </c>
      <c r="J15" s="7"/>
      <c r="K15" s="3">
        <f>Raw!L273</f>
        <v>0</v>
      </c>
      <c r="L15" s="7"/>
      <c r="M15" s="9">
        <f t="shared" si="5"/>
        <v>0</v>
      </c>
      <c r="N15" s="9">
        <f t="shared" si="6"/>
        <v>0</v>
      </c>
    </row>
    <row r="16" spans="1:14" x14ac:dyDescent="0.2">
      <c r="A16" s="5">
        <v>10</v>
      </c>
      <c r="B16" s="3">
        <f>Raw!I274</f>
        <v>0</v>
      </c>
      <c r="C16" s="7">
        <f t="shared" si="0"/>
        <v>4</v>
      </c>
      <c r="D16" s="3">
        <f>Raw!J274</f>
        <v>0</v>
      </c>
      <c r="E16" s="7">
        <f t="shared" si="1"/>
        <v>0</v>
      </c>
      <c r="F16" s="7">
        <f t="shared" si="2"/>
        <v>0</v>
      </c>
      <c r="G16" s="7">
        <f t="shared" si="3"/>
        <v>0</v>
      </c>
      <c r="H16" s="7">
        <f t="shared" si="4"/>
        <v>4</v>
      </c>
      <c r="I16" s="7">
        <f t="shared" si="7"/>
        <v>40</v>
      </c>
      <c r="J16" s="7"/>
      <c r="K16" s="3">
        <f>Raw!L274</f>
        <v>0</v>
      </c>
      <c r="L16" s="7"/>
      <c r="M16" s="9">
        <f t="shared" si="5"/>
        <v>0</v>
      </c>
      <c r="N16" s="9">
        <f t="shared" si="6"/>
        <v>0</v>
      </c>
    </row>
    <row r="17" spans="1:16" x14ac:dyDescent="0.2">
      <c r="A17" s="5">
        <v>11</v>
      </c>
      <c r="B17" s="3">
        <f>Raw!I275</f>
        <v>0</v>
      </c>
      <c r="C17" s="7">
        <f t="shared" si="0"/>
        <v>4</v>
      </c>
      <c r="D17" s="3">
        <f>Raw!J275</f>
        <v>0</v>
      </c>
      <c r="E17" s="7">
        <f t="shared" si="1"/>
        <v>0</v>
      </c>
      <c r="F17" s="7">
        <f t="shared" si="2"/>
        <v>0</v>
      </c>
      <c r="G17" s="7">
        <f t="shared" si="3"/>
        <v>0</v>
      </c>
      <c r="H17" s="7">
        <f t="shared" si="4"/>
        <v>4</v>
      </c>
      <c r="I17" s="7">
        <f t="shared" si="7"/>
        <v>44</v>
      </c>
      <c r="J17" s="7"/>
      <c r="K17" s="3">
        <f>Raw!L275</f>
        <v>0</v>
      </c>
      <c r="L17" s="7"/>
      <c r="M17" s="9">
        <f t="shared" si="5"/>
        <v>0</v>
      </c>
      <c r="N17" s="9">
        <f t="shared" si="6"/>
        <v>0</v>
      </c>
    </row>
    <row r="18" spans="1:16" x14ac:dyDescent="0.2">
      <c r="A18" s="5">
        <v>12</v>
      </c>
      <c r="B18" s="3">
        <f>Raw!I276</f>
        <v>0</v>
      </c>
      <c r="C18" s="7">
        <f t="shared" si="0"/>
        <v>4</v>
      </c>
      <c r="D18" s="3">
        <f>Raw!J276</f>
        <v>0</v>
      </c>
      <c r="E18" s="7">
        <f t="shared" si="1"/>
        <v>0</v>
      </c>
      <c r="F18" s="7">
        <f t="shared" si="2"/>
        <v>0</v>
      </c>
      <c r="G18" s="7">
        <f t="shared" si="3"/>
        <v>0</v>
      </c>
      <c r="H18" s="7">
        <f t="shared" si="4"/>
        <v>4</v>
      </c>
      <c r="I18" s="7">
        <f t="shared" si="7"/>
        <v>48</v>
      </c>
      <c r="J18" s="7"/>
      <c r="K18" s="3">
        <f>Raw!L276</f>
        <v>0</v>
      </c>
      <c r="L18" s="7"/>
      <c r="M18" s="9">
        <f t="shared" si="5"/>
        <v>0</v>
      </c>
      <c r="N18" s="9">
        <f t="shared" si="6"/>
        <v>0</v>
      </c>
    </row>
    <row r="19" spans="1:16" x14ac:dyDescent="0.2">
      <c r="A19" s="5">
        <v>13</v>
      </c>
      <c r="B19" s="3">
        <f>Raw!I277</f>
        <v>0</v>
      </c>
      <c r="C19" s="7">
        <f t="shared" si="0"/>
        <v>4</v>
      </c>
      <c r="D19" s="3">
        <f>Raw!J277</f>
        <v>14</v>
      </c>
      <c r="E19" s="7">
        <f t="shared" si="1"/>
        <v>14</v>
      </c>
      <c r="F19" s="7">
        <f t="shared" si="2"/>
        <v>4</v>
      </c>
      <c r="G19" s="7">
        <f t="shared" si="3"/>
        <v>10</v>
      </c>
      <c r="H19" s="7">
        <f t="shared" si="4"/>
        <v>0</v>
      </c>
      <c r="I19" s="7">
        <f t="shared" si="7"/>
        <v>68</v>
      </c>
      <c r="J19" s="7"/>
      <c r="K19" s="3">
        <f>Raw!L277</f>
        <v>14</v>
      </c>
      <c r="L19" s="7"/>
      <c r="M19" s="9">
        <f t="shared" si="5"/>
        <v>4</v>
      </c>
      <c r="N19" s="9">
        <f t="shared" si="6"/>
        <v>14</v>
      </c>
    </row>
    <row r="20" spans="1:16" x14ac:dyDescent="0.2">
      <c r="A20" s="5">
        <v>14</v>
      </c>
      <c r="B20" s="3">
        <f>Raw!I278</f>
        <v>0</v>
      </c>
      <c r="C20" s="7">
        <f t="shared" si="0"/>
        <v>0</v>
      </c>
      <c r="D20" s="3">
        <f>Raw!J278</f>
        <v>29</v>
      </c>
      <c r="E20" s="7">
        <f t="shared" si="1"/>
        <v>39</v>
      </c>
      <c r="F20" s="7">
        <f t="shared" si="2"/>
        <v>0</v>
      </c>
      <c r="G20" s="7">
        <f t="shared" si="3"/>
        <v>39</v>
      </c>
      <c r="H20" s="7">
        <f t="shared" si="4"/>
        <v>0</v>
      </c>
      <c r="I20" s="7">
        <f t="shared" si="7"/>
        <v>146</v>
      </c>
      <c r="J20" s="7"/>
      <c r="K20" s="3">
        <f>Raw!L278</f>
        <v>36</v>
      </c>
      <c r="L20" s="7"/>
      <c r="M20" s="9">
        <f t="shared" si="5"/>
        <v>0</v>
      </c>
      <c r="N20" s="9">
        <f t="shared" si="6"/>
        <v>36</v>
      </c>
    </row>
    <row r="21" spans="1:16" x14ac:dyDescent="0.2">
      <c r="A21" s="5">
        <v>15</v>
      </c>
      <c r="B21" s="3">
        <f>Raw!I279</f>
        <v>14</v>
      </c>
      <c r="C21" s="7">
        <f t="shared" si="0"/>
        <v>14</v>
      </c>
      <c r="D21" s="3">
        <f>Raw!J279</f>
        <v>39</v>
      </c>
      <c r="E21" s="7">
        <f t="shared" si="1"/>
        <v>78</v>
      </c>
      <c r="F21" s="7">
        <f t="shared" si="2"/>
        <v>14</v>
      </c>
      <c r="G21" s="7">
        <f t="shared" si="3"/>
        <v>64</v>
      </c>
      <c r="H21" s="7">
        <f t="shared" si="4"/>
        <v>0</v>
      </c>
      <c r="I21" s="7">
        <f t="shared" si="7"/>
        <v>274</v>
      </c>
      <c r="J21" s="7"/>
      <c r="K21" s="3">
        <f>Raw!L279</f>
        <v>50</v>
      </c>
      <c r="L21" s="7"/>
      <c r="M21" s="9">
        <f t="shared" si="5"/>
        <v>14</v>
      </c>
      <c r="N21" s="9">
        <f t="shared" si="6"/>
        <v>50</v>
      </c>
    </row>
    <row r="22" spans="1:16" x14ac:dyDescent="0.2">
      <c r="A22" s="5">
        <v>16</v>
      </c>
      <c r="B22" s="3">
        <f>Raw!I280</f>
        <v>36</v>
      </c>
      <c r="C22" s="7">
        <f t="shared" si="0"/>
        <v>36</v>
      </c>
      <c r="D22" s="3">
        <f>Raw!J280</f>
        <v>39</v>
      </c>
      <c r="E22" s="7">
        <f t="shared" si="1"/>
        <v>103</v>
      </c>
      <c r="F22" s="7">
        <f t="shared" si="2"/>
        <v>36</v>
      </c>
      <c r="G22" s="7">
        <f t="shared" si="3"/>
        <v>67</v>
      </c>
      <c r="H22" s="7">
        <f t="shared" si="4"/>
        <v>0</v>
      </c>
      <c r="I22" s="7">
        <f t="shared" si="7"/>
        <v>408</v>
      </c>
      <c r="J22" s="7"/>
      <c r="K22" s="3">
        <f>Raw!L280</f>
        <v>46</v>
      </c>
      <c r="L22" s="7"/>
      <c r="M22" s="9">
        <f t="shared" si="5"/>
        <v>36</v>
      </c>
      <c r="N22" s="9">
        <f t="shared" si="6"/>
        <v>46</v>
      </c>
      <c r="P22">
        <f>8*32</f>
        <v>256</v>
      </c>
    </row>
    <row r="23" spans="1:16" x14ac:dyDescent="0.2">
      <c r="A23" s="5">
        <v>17</v>
      </c>
      <c r="B23" s="3">
        <f>Raw!I281</f>
        <v>50</v>
      </c>
      <c r="C23" s="7">
        <f t="shared" si="0"/>
        <v>50</v>
      </c>
      <c r="D23" s="3">
        <f>Raw!J281</f>
        <v>39</v>
      </c>
      <c r="E23" s="7">
        <f t="shared" si="1"/>
        <v>106</v>
      </c>
      <c r="F23" s="7">
        <f t="shared" si="2"/>
        <v>50</v>
      </c>
      <c r="G23" s="7">
        <f t="shared" si="3"/>
        <v>56</v>
      </c>
      <c r="H23" s="7">
        <f t="shared" si="4"/>
        <v>0</v>
      </c>
      <c r="I23" s="7">
        <f t="shared" si="7"/>
        <v>520</v>
      </c>
      <c r="J23" s="7"/>
      <c r="K23" s="3">
        <f>Raw!L281</f>
        <v>37</v>
      </c>
      <c r="L23" s="7"/>
      <c r="M23" s="9">
        <f t="shared" si="5"/>
        <v>50</v>
      </c>
      <c r="N23" s="9">
        <f t="shared" si="6"/>
        <v>37</v>
      </c>
      <c r="P23">
        <f>P22+32</f>
        <v>288</v>
      </c>
    </row>
    <row r="24" spans="1:16" x14ac:dyDescent="0.2">
      <c r="A24" s="5">
        <v>18</v>
      </c>
      <c r="B24" s="3">
        <f>Raw!I282</f>
        <v>46</v>
      </c>
      <c r="C24" s="7">
        <f t="shared" si="0"/>
        <v>46</v>
      </c>
      <c r="D24" s="3">
        <f>Raw!J282</f>
        <v>44</v>
      </c>
      <c r="E24" s="7">
        <f t="shared" si="1"/>
        <v>100</v>
      </c>
      <c r="F24" s="7">
        <f t="shared" si="2"/>
        <v>46</v>
      </c>
      <c r="G24" s="7">
        <f t="shared" si="3"/>
        <v>54</v>
      </c>
      <c r="H24" s="7">
        <f t="shared" si="4"/>
        <v>0</v>
      </c>
      <c r="I24" s="7">
        <f t="shared" si="7"/>
        <v>628</v>
      </c>
      <c r="J24" s="7"/>
      <c r="K24" s="3">
        <f>Raw!L282</f>
        <v>40</v>
      </c>
      <c r="L24" s="7"/>
      <c r="M24" s="9">
        <f t="shared" si="5"/>
        <v>46</v>
      </c>
      <c r="N24" s="9">
        <f t="shared" si="6"/>
        <v>40</v>
      </c>
    </row>
    <row r="25" spans="1:16" x14ac:dyDescent="0.2">
      <c r="A25" s="5">
        <v>19</v>
      </c>
      <c r="B25" s="3">
        <f>Raw!I283</f>
        <v>37</v>
      </c>
      <c r="C25" s="7">
        <f t="shared" si="0"/>
        <v>37</v>
      </c>
      <c r="D25" s="3">
        <f>Raw!J283</f>
        <v>43</v>
      </c>
      <c r="E25" s="7">
        <f t="shared" si="1"/>
        <v>97</v>
      </c>
      <c r="F25" s="7">
        <f t="shared" si="2"/>
        <v>37</v>
      </c>
      <c r="G25" s="7">
        <f t="shared" si="3"/>
        <v>60</v>
      </c>
      <c r="H25" s="7">
        <f t="shared" si="4"/>
        <v>0</v>
      </c>
      <c r="I25" s="7">
        <f t="shared" si="7"/>
        <v>748</v>
      </c>
      <c r="J25" s="7"/>
      <c r="K25" s="3">
        <f>Raw!L283</f>
        <v>44</v>
      </c>
      <c r="L25" s="7"/>
      <c r="M25" s="9">
        <f t="shared" si="5"/>
        <v>37</v>
      </c>
      <c r="N25" s="9">
        <f t="shared" si="6"/>
        <v>44</v>
      </c>
    </row>
    <row r="26" spans="1:16" x14ac:dyDescent="0.2">
      <c r="A26" s="5">
        <v>20</v>
      </c>
      <c r="B26" s="3">
        <f>Raw!I284</f>
        <v>40</v>
      </c>
      <c r="C26" s="7">
        <f t="shared" si="0"/>
        <v>40</v>
      </c>
      <c r="D26" s="3">
        <f>Raw!J284</f>
        <v>30</v>
      </c>
      <c r="E26" s="7">
        <f t="shared" si="1"/>
        <v>90</v>
      </c>
      <c r="F26" s="7">
        <f t="shared" si="2"/>
        <v>40</v>
      </c>
      <c r="G26" s="7">
        <f t="shared" si="3"/>
        <v>50</v>
      </c>
      <c r="H26" s="7">
        <f t="shared" si="4"/>
        <v>0</v>
      </c>
      <c r="I26" s="7">
        <f t="shared" si="7"/>
        <v>848</v>
      </c>
      <c r="J26" s="7"/>
      <c r="K26" s="3">
        <f>Raw!L284</f>
        <v>32</v>
      </c>
      <c r="L26" s="7"/>
      <c r="M26" s="9">
        <f t="shared" si="5"/>
        <v>40</v>
      </c>
      <c r="N26" s="9">
        <f t="shared" si="6"/>
        <v>32</v>
      </c>
    </row>
    <row r="27" spans="1:16" x14ac:dyDescent="0.2">
      <c r="A27" s="5">
        <v>21</v>
      </c>
      <c r="B27" s="3">
        <f>Raw!I285</f>
        <v>44</v>
      </c>
      <c r="C27" s="7">
        <f t="shared" si="0"/>
        <v>44</v>
      </c>
      <c r="D27" s="3">
        <f>Raw!J285</f>
        <v>13</v>
      </c>
      <c r="E27" s="7">
        <f t="shared" si="1"/>
        <v>63</v>
      </c>
      <c r="F27" s="7">
        <f t="shared" si="2"/>
        <v>44</v>
      </c>
      <c r="G27" s="7">
        <f t="shared" si="3"/>
        <v>19</v>
      </c>
      <c r="H27" s="7">
        <f t="shared" si="4"/>
        <v>0</v>
      </c>
      <c r="I27" s="7">
        <f t="shared" si="7"/>
        <v>886</v>
      </c>
      <c r="J27" s="7"/>
      <c r="K27" s="3">
        <f>Raw!L285</f>
        <v>7</v>
      </c>
      <c r="L27" s="7"/>
      <c r="M27" s="9">
        <f t="shared" si="5"/>
        <v>44</v>
      </c>
      <c r="N27" s="9">
        <f t="shared" si="6"/>
        <v>7</v>
      </c>
    </row>
    <row r="28" spans="1:16" x14ac:dyDescent="0.2">
      <c r="A28" s="5">
        <v>22</v>
      </c>
      <c r="B28" s="3">
        <f>Raw!I286</f>
        <v>32</v>
      </c>
      <c r="C28" s="7">
        <f t="shared" si="0"/>
        <v>32</v>
      </c>
      <c r="D28" s="3">
        <f>Raw!J286</f>
        <v>8</v>
      </c>
      <c r="E28" s="7">
        <f t="shared" si="1"/>
        <v>27</v>
      </c>
      <c r="F28" s="7">
        <f t="shared" si="2"/>
        <v>27</v>
      </c>
      <c r="G28" s="7">
        <f t="shared" si="3"/>
        <v>0</v>
      </c>
      <c r="H28" s="7">
        <f t="shared" si="4"/>
        <v>5</v>
      </c>
      <c r="I28" s="7">
        <f t="shared" si="7"/>
        <v>891</v>
      </c>
      <c r="J28" s="7"/>
      <c r="K28" s="3">
        <f>Raw!L286</f>
        <v>0</v>
      </c>
      <c r="L28" s="7"/>
      <c r="M28" s="9">
        <f t="shared" si="5"/>
        <v>27</v>
      </c>
      <c r="N28" s="9">
        <f t="shared" si="6"/>
        <v>0</v>
      </c>
    </row>
    <row r="29" spans="1:16" x14ac:dyDescent="0.2">
      <c r="A29" s="5">
        <v>23</v>
      </c>
      <c r="B29" s="3">
        <f>Raw!I287</f>
        <v>7</v>
      </c>
      <c r="C29" s="7">
        <f t="shared" si="0"/>
        <v>12</v>
      </c>
      <c r="D29" s="3">
        <f>Raw!J287</f>
        <v>5</v>
      </c>
      <c r="E29" s="7">
        <f t="shared" si="1"/>
        <v>5</v>
      </c>
      <c r="F29" s="7">
        <f t="shared" si="2"/>
        <v>5</v>
      </c>
      <c r="G29" s="7">
        <f t="shared" si="3"/>
        <v>0</v>
      </c>
      <c r="H29" s="7">
        <f t="shared" si="4"/>
        <v>7</v>
      </c>
      <c r="I29" s="7">
        <f t="shared" si="7"/>
        <v>898</v>
      </c>
      <c r="J29" s="7"/>
      <c r="K29" s="3">
        <f>Raw!L287</f>
        <v>0</v>
      </c>
      <c r="L29" s="7"/>
      <c r="M29" s="9">
        <f t="shared" si="5"/>
        <v>5</v>
      </c>
      <c r="N29" s="9">
        <f t="shared" si="6"/>
        <v>0</v>
      </c>
    </row>
    <row r="30" spans="1:16" x14ac:dyDescent="0.2">
      <c r="A30" s="5">
        <v>24</v>
      </c>
      <c r="B30" s="3">
        <f>Raw!I288</f>
        <v>0</v>
      </c>
      <c r="C30" s="7">
        <f t="shared" si="0"/>
        <v>7</v>
      </c>
      <c r="D30" s="3">
        <f>Raw!J288</f>
        <v>0</v>
      </c>
      <c r="E30" s="7">
        <f t="shared" si="1"/>
        <v>0</v>
      </c>
      <c r="F30" s="7">
        <f t="shared" si="2"/>
        <v>0</v>
      </c>
      <c r="G30" s="7">
        <f t="shared" si="3"/>
        <v>0</v>
      </c>
      <c r="H30" s="7">
        <f t="shared" si="4"/>
        <v>7</v>
      </c>
      <c r="I30" s="7">
        <f t="shared" si="7"/>
        <v>905</v>
      </c>
      <c r="J30" s="7"/>
      <c r="K30" s="3">
        <f>Raw!L288</f>
        <v>0</v>
      </c>
      <c r="L30" s="7"/>
      <c r="M30" s="9">
        <f t="shared" si="5"/>
        <v>0</v>
      </c>
      <c r="N30" s="9">
        <f t="shared" si="6"/>
        <v>0</v>
      </c>
    </row>
    <row r="31" spans="1:16" x14ac:dyDescent="0.2">
      <c r="A31" s="5">
        <v>25</v>
      </c>
      <c r="B31" s="3">
        <f>Raw!I289</f>
        <v>0</v>
      </c>
      <c r="C31" s="7">
        <f t="shared" si="0"/>
        <v>7</v>
      </c>
      <c r="D31" s="3">
        <f>Raw!J289</f>
        <v>0</v>
      </c>
      <c r="E31" s="7">
        <f t="shared" si="1"/>
        <v>0</v>
      </c>
      <c r="F31" s="7">
        <f t="shared" si="2"/>
        <v>0</v>
      </c>
      <c r="G31" s="7">
        <f t="shared" si="3"/>
        <v>0</v>
      </c>
      <c r="H31" s="7">
        <f t="shared" si="4"/>
        <v>7</v>
      </c>
      <c r="I31" s="7">
        <f t="shared" si="7"/>
        <v>912</v>
      </c>
      <c r="J31" s="7"/>
      <c r="K31" s="3">
        <f>Raw!L289</f>
        <v>0</v>
      </c>
      <c r="L31" s="7"/>
      <c r="M31" s="9">
        <f t="shared" si="5"/>
        <v>0</v>
      </c>
      <c r="N31" s="9">
        <f t="shared" si="6"/>
        <v>0</v>
      </c>
    </row>
    <row r="32" spans="1:16" x14ac:dyDescent="0.2">
      <c r="A32" s="5">
        <v>26</v>
      </c>
      <c r="B32" s="3">
        <f>Raw!I290</f>
        <v>0</v>
      </c>
      <c r="C32" s="7">
        <f t="shared" si="0"/>
        <v>7</v>
      </c>
      <c r="D32" s="3">
        <f>Raw!J290</f>
        <v>0</v>
      </c>
      <c r="E32" s="7">
        <f t="shared" si="1"/>
        <v>0</v>
      </c>
      <c r="F32" s="7">
        <f t="shared" si="2"/>
        <v>0</v>
      </c>
      <c r="G32" s="7">
        <f t="shared" si="3"/>
        <v>0</v>
      </c>
      <c r="H32" s="7">
        <f t="shared" si="4"/>
        <v>7</v>
      </c>
      <c r="I32" s="7">
        <f t="shared" si="7"/>
        <v>919</v>
      </c>
      <c r="J32" s="7"/>
      <c r="K32" s="3">
        <f>Raw!L290</f>
        <v>0</v>
      </c>
      <c r="L32" s="7"/>
      <c r="M32" s="9">
        <f t="shared" si="5"/>
        <v>0</v>
      </c>
      <c r="N32" s="9">
        <f t="shared" si="6"/>
        <v>0</v>
      </c>
    </row>
    <row r="33" spans="1:14" x14ac:dyDescent="0.2">
      <c r="A33" s="5">
        <v>27</v>
      </c>
      <c r="B33" s="3">
        <f>Raw!I291</f>
        <v>0</v>
      </c>
      <c r="C33" s="7">
        <f t="shared" si="0"/>
        <v>7</v>
      </c>
      <c r="D33" s="3">
        <f>Raw!J291</f>
        <v>0</v>
      </c>
      <c r="E33" s="7">
        <f t="shared" si="1"/>
        <v>0</v>
      </c>
      <c r="F33" s="7">
        <f t="shared" si="2"/>
        <v>0</v>
      </c>
      <c r="G33" s="7">
        <f t="shared" si="3"/>
        <v>0</v>
      </c>
      <c r="H33" s="7">
        <f t="shared" si="4"/>
        <v>7</v>
      </c>
      <c r="I33" s="7">
        <f t="shared" si="7"/>
        <v>926</v>
      </c>
      <c r="J33" s="7"/>
      <c r="K33" s="3">
        <f>Raw!L291</f>
        <v>0</v>
      </c>
      <c r="L33" s="7"/>
      <c r="M33" s="9">
        <f t="shared" si="5"/>
        <v>0</v>
      </c>
      <c r="N33" s="9">
        <f t="shared" si="6"/>
        <v>0</v>
      </c>
    </row>
    <row r="34" spans="1:14" x14ac:dyDescent="0.2">
      <c r="A34" s="5">
        <v>28</v>
      </c>
      <c r="B34" s="3">
        <f>Raw!I292</f>
        <v>0</v>
      </c>
      <c r="C34" s="7">
        <f t="shared" si="0"/>
        <v>7</v>
      </c>
      <c r="D34" s="3">
        <f>Raw!J292</f>
        <v>0</v>
      </c>
      <c r="E34" s="7">
        <f t="shared" si="1"/>
        <v>0</v>
      </c>
      <c r="F34" s="7">
        <f t="shared" si="2"/>
        <v>0</v>
      </c>
      <c r="G34" s="7">
        <f t="shared" si="3"/>
        <v>0</v>
      </c>
      <c r="H34" s="7">
        <f t="shared" si="4"/>
        <v>7</v>
      </c>
      <c r="I34" s="7">
        <f t="shared" si="7"/>
        <v>933</v>
      </c>
      <c r="J34" s="7"/>
      <c r="K34" s="3">
        <f>Raw!L292</f>
        <v>0</v>
      </c>
      <c r="L34" s="7"/>
      <c r="M34" s="9">
        <f t="shared" si="5"/>
        <v>0</v>
      </c>
      <c r="N34" s="9">
        <f t="shared" si="6"/>
        <v>0</v>
      </c>
    </row>
    <row r="35" spans="1:14" x14ac:dyDescent="0.2">
      <c r="A35" s="5">
        <v>29</v>
      </c>
      <c r="B35" s="3">
        <f>Raw!I293</f>
        <v>0</v>
      </c>
      <c r="C35" s="7">
        <f t="shared" si="0"/>
        <v>7</v>
      </c>
      <c r="D35" s="3">
        <f>Raw!J293</f>
        <v>0</v>
      </c>
      <c r="E35" s="7">
        <f t="shared" si="1"/>
        <v>0</v>
      </c>
      <c r="F35" s="7">
        <f t="shared" si="2"/>
        <v>0</v>
      </c>
      <c r="G35" s="7">
        <f t="shared" si="3"/>
        <v>0</v>
      </c>
      <c r="H35" s="7">
        <f t="shared" si="4"/>
        <v>7</v>
      </c>
      <c r="I35" s="7">
        <f t="shared" si="7"/>
        <v>940</v>
      </c>
      <c r="J35" s="7"/>
      <c r="K35" s="3">
        <f>Raw!L293</f>
        <v>0</v>
      </c>
      <c r="L35" s="7"/>
      <c r="M35" s="9">
        <f t="shared" si="5"/>
        <v>0</v>
      </c>
      <c r="N35" s="9">
        <f t="shared" si="6"/>
        <v>0</v>
      </c>
    </row>
    <row r="36" spans="1:14" x14ac:dyDescent="0.2">
      <c r="A36" s="5">
        <v>30</v>
      </c>
      <c r="B36" s="3">
        <f>Raw!I294</f>
        <v>0</v>
      </c>
      <c r="C36" s="7">
        <f t="shared" si="0"/>
        <v>7</v>
      </c>
      <c r="D36" s="3">
        <f>Raw!J294</f>
        <v>0</v>
      </c>
      <c r="E36" s="7">
        <f t="shared" si="1"/>
        <v>0</v>
      </c>
      <c r="F36" s="7">
        <f t="shared" si="2"/>
        <v>0</v>
      </c>
      <c r="G36" s="7">
        <f t="shared" si="3"/>
        <v>0</v>
      </c>
      <c r="H36" s="7">
        <f t="shared" si="4"/>
        <v>7</v>
      </c>
      <c r="I36" s="7">
        <f t="shared" si="7"/>
        <v>947</v>
      </c>
      <c r="J36" s="7"/>
      <c r="K36" s="3">
        <f>Raw!L294</f>
        <v>0</v>
      </c>
      <c r="L36" s="7"/>
      <c r="M36" s="9">
        <f t="shared" si="5"/>
        <v>0</v>
      </c>
      <c r="N36" s="9">
        <f t="shared" si="6"/>
        <v>0</v>
      </c>
    </row>
    <row r="37" spans="1:14" x14ac:dyDescent="0.2">
      <c r="A37" s="5">
        <v>31</v>
      </c>
      <c r="B37" s="3">
        <f>Raw!I295</f>
        <v>0</v>
      </c>
      <c r="C37" s="7">
        <f t="shared" si="0"/>
        <v>7</v>
      </c>
      <c r="D37" s="3">
        <f>Raw!J295</f>
        <v>0</v>
      </c>
      <c r="E37" s="7">
        <f t="shared" si="1"/>
        <v>0</v>
      </c>
      <c r="F37" s="7">
        <f t="shared" si="2"/>
        <v>0</v>
      </c>
      <c r="G37" s="7">
        <f t="shared" si="3"/>
        <v>0</v>
      </c>
      <c r="H37" s="7">
        <f t="shared" si="4"/>
        <v>7</v>
      </c>
      <c r="I37" s="7">
        <f t="shared" si="7"/>
        <v>954</v>
      </c>
      <c r="J37" s="7"/>
      <c r="K37" s="3">
        <f>Raw!L295</f>
        <v>0</v>
      </c>
      <c r="L37" s="7"/>
      <c r="M37" s="9">
        <f t="shared" si="5"/>
        <v>0</v>
      </c>
      <c r="N37" s="9">
        <f t="shared" si="6"/>
        <v>0</v>
      </c>
    </row>
    <row r="38" spans="1:14" x14ac:dyDescent="0.2">
      <c r="A38" s="5">
        <v>32</v>
      </c>
      <c r="B38" s="3">
        <f>Raw!I296</f>
        <v>0</v>
      </c>
      <c r="C38" s="7">
        <f t="shared" si="0"/>
        <v>7</v>
      </c>
      <c r="D38" s="3">
        <f>Raw!J296</f>
        <v>0</v>
      </c>
      <c r="E38" s="7">
        <f t="shared" si="1"/>
        <v>0</v>
      </c>
      <c r="F38" s="7">
        <f t="shared" si="2"/>
        <v>0</v>
      </c>
      <c r="G38" s="7">
        <f t="shared" si="3"/>
        <v>0</v>
      </c>
      <c r="H38" s="7">
        <f t="shared" si="4"/>
        <v>7</v>
      </c>
      <c r="I38" s="7">
        <f t="shared" si="7"/>
        <v>961</v>
      </c>
      <c r="J38" s="7"/>
      <c r="K38" s="3">
        <f>Raw!L296</f>
        <v>0</v>
      </c>
      <c r="L38" s="7"/>
      <c r="M38" s="9">
        <f t="shared" si="5"/>
        <v>0</v>
      </c>
      <c r="N38" s="9">
        <f t="shared" si="6"/>
        <v>0</v>
      </c>
    </row>
    <row r="39" spans="1:14" x14ac:dyDescent="0.2">
      <c r="A39" s="5">
        <v>33</v>
      </c>
      <c r="B39" s="3">
        <f>Raw!I297</f>
        <v>0</v>
      </c>
      <c r="C39" s="7">
        <f t="shared" si="0"/>
        <v>7</v>
      </c>
      <c r="D39" s="3">
        <f>Raw!J297</f>
        <v>0</v>
      </c>
      <c r="E39" s="7">
        <f t="shared" si="1"/>
        <v>0</v>
      </c>
      <c r="F39" s="7">
        <f t="shared" si="2"/>
        <v>0</v>
      </c>
      <c r="G39" s="7">
        <f t="shared" si="3"/>
        <v>0</v>
      </c>
      <c r="H39" s="7">
        <f t="shared" si="4"/>
        <v>7</v>
      </c>
      <c r="I39" s="7">
        <f t="shared" si="7"/>
        <v>968</v>
      </c>
      <c r="J39" s="7"/>
      <c r="K39" s="3">
        <f>Raw!L297</f>
        <v>0</v>
      </c>
      <c r="L39" s="7"/>
      <c r="M39" s="9">
        <f t="shared" si="5"/>
        <v>0</v>
      </c>
      <c r="N39" s="9">
        <f t="shared" si="6"/>
        <v>0</v>
      </c>
    </row>
    <row r="40" spans="1:14" x14ac:dyDescent="0.2">
      <c r="A40" s="5">
        <v>34</v>
      </c>
      <c r="B40" s="3">
        <f>Raw!I298</f>
        <v>0</v>
      </c>
      <c r="C40" s="7">
        <f t="shared" si="0"/>
        <v>7</v>
      </c>
      <c r="D40" s="3">
        <f>Raw!J298</f>
        <v>0</v>
      </c>
      <c r="E40" s="7">
        <f t="shared" si="1"/>
        <v>0</v>
      </c>
      <c r="F40" s="7">
        <f t="shared" si="2"/>
        <v>0</v>
      </c>
      <c r="G40" s="7">
        <f t="shared" si="3"/>
        <v>0</v>
      </c>
      <c r="H40" s="7">
        <f t="shared" si="4"/>
        <v>7</v>
      </c>
      <c r="I40" s="7">
        <f t="shared" si="7"/>
        <v>975</v>
      </c>
      <c r="J40" s="7"/>
      <c r="K40" s="3">
        <f>Raw!L298</f>
        <v>0</v>
      </c>
      <c r="L40" s="7"/>
      <c r="M40" s="9">
        <f t="shared" si="5"/>
        <v>0</v>
      </c>
      <c r="N40" s="9">
        <f t="shared" si="6"/>
        <v>0</v>
      </c>
    </row>
    <row r="41" spans="1:14" x14ac:dyDescent="0.2">
      <c r="A41" s="5">
        <v>35</v>
      </c>
      <c r="B41" s="3">
        <f>Raw!I299</f>
        <v>0</v>
      </c>
      <c r="C41" s="7">
        <f t="shared" si="0"/>
        <v>7</v>
      </c>
      <c r="D41" s="3">
        <f>Raw!J299</f>
        <v>0</v>
      </c>
      <c r="E41" s="7">
        <f t="shared" si="1"/>
        <v>0</v>
      </c>
      <c r="F41" s="7">
        <f t="shared" si="2"/>
        <v>0</v>
      </c>
      <c r="G41" s="7">
        <f t="shared" si="3"/>
        <v>0</v>
      </c>
      <c r="H41" s="7">
        <f t="shared" si="4"/>
        <v>7</v>
      </c>
      <c r="I41" s="7">
        <f t="shared" si="7"/>
        <v>982</v>
      </c>
      <c r="J41" s="7"/>
      <c r="K41" s="3">
        <f>Raw!L299</f>
        <v>0</v>
      </c>
      <c r="L41" s="7"/>
      <c r="M41" s="9">
        <f t="shared" si="5"/>
        <v>0</v>
      </c>
      <c r="N41" s="9">
        <f t="shared" si="6"/>
        <v>0</v>
      </c>
    </row>
    <row r="42" spans="1:14" x14ac:dyDescent="0.2">
      <c r="A42" s="5">
        <v>36</v>
      </c>
      <c r="B42" s="3">
        <f>Raw!I300</f>
        <v>0</v>
      </c>
      <c r="C42" s="7">
        <f t="shared" si="0"/>
        <v>7</v>
      </c>
      <c r="D42" s="3">
        <f>Raw!J300</f>
        <v>0</v>
      </c>
      <c r="E42" s="7">
        <f t="shared" si="1"/>
        <v>0</v>
      </c>
      <c r="F42" s="7">
        <f t="shared" si="2"/>
        <v>0</v>
      </c>
      <c r="G42" s="7">
        <f t="shared" si="3"/>
        <v>0</v>
      </c>
      <c r="H42" s="7">
        <f t="shared" si="4"/>
        <v>7</v>
      </c>
      <c r="I42" s="7">
        <f t="shared" si="7"/>
        <v>989</v>
      </c>
      <c r="J42" s="7"/>
      <c r="K42" s="3">
        <f>Raw!L300</f>
        <v>0</v>
      </c>
      <c r="L42" s="7"/>
      <c r="M42" s="9">
        <f t="shared" si="5"/>
        <v>0</v>
      </c>
      <c r="N42" s="9">
        <f t="shared" si="6"/>
        <v>0</v>
      </c>
    </row>
    <row r="43" spans="1:14" x14ac:dyDescent="0.2">
      <c r="A43" s="5">
        <v>37</v>
      </c>
      <c r="B43" s="3">
        <f>Raw!I301</f>
        <v>0</v>
      </c>
      <c r="C43" s="7">
        <f t="shared" si="0"/>
        <v>7</v>
      </c>
      <c r="D43" s="3">
        <f>Raw!J301</f>
        <v>0</v>
      </c>
      <c r="E43" s="7">
        <f t="shared" si="1"/>
        <v>0</v>
      </c>
      <c r="F43" s="7">
        <f t="shared" si="2"/>
        <v>0</v>
      </c>
      <c r="G43" s="7">
        <f t="shared" si="3"/>
        <v>0</v>
      </c>
      <c r="H43" s="7">
        <f t="shared" si="4"/>
        <v>7</v>
      </c>
      <c r="I43" s="7">
        <f t="shared" si="7"/>
        <v>996</v>
      </c>
      <c r="J43" s="7"/>
      <c r="K43" s="3">
        <f>Raw!L301</f>
        <v>0</v>
      </c>
      <c r="L43" s="7"/>
      <c r="M43" s="9">
        <f t="shared" si="5"/>
        <v>0</v>
      </c>
      <c r="N43" s="9">
        <f t="shared" si="6"/>
        <v>0</v>
      </c>
    </row>
    <row r="44" spans="1:14" x14ac:dyDescent="0.2">
      <c r="A44" s="5">
        <v>38</v>
      </c>
      <c r="B44" s="3">
        <f>Raw!I302</f>
        <v>0</v>
      </c>
      <c r="C44" s="7">
        <f t="shared" si="0"/>
        <v>7</v>
      </c>
      <c r="D44" s="3">
        <f>Raw!J302</f>
        <v>0</v>
      </c>
      <c r="E44" s="7">
        <f t="shared" si="1"/>
        <v>0</v>
      </c>
      <c r="F44" s="7">
        <f t="shared" si="2"/>
        <v>0</v>
      </c>
      <c r="G44" s="7">
        <f t="shared" si="3"/>
        <v>0</v>
      </c>
      <c r="H44" s="7">
        <f t="shared" si="4"/>
        <v>7</v>
      </c>
      <c r="I44" s="7">
        <f t="shared" si="7"/>
        <v>1003</v>
      </c>
      <c r="J44" s="7"/>
      <c r="K44" s="3">
        <f>Raw!L302</f>
        <v>0</v>
      </c>
      <c r="L44" s="7"/>
      <c r="M44" s="9">
        <f>F44</f>
        <v>0</v>
      </c>
      <c r="N44" s="9">
        <f t="shared" si="6"/>
        <v>0</v>
      </c>
    </row>
    <row r="45" spans="1:14" x14ac:dyDescent="0.2">
      <c r="A45" s="5">
        <v>39</v>
      </c>
      <c r="B45" s="3">
        <f>Raw!I303</f>
        <v>0</v>
      </c>
      <c r="C45" s="7">
        <f t="shared" si="0"/>
        <v>7</v>
      </c>
      <c r="D45" s="3">
        <f>Raw!J303</f>
        <v>0</v>
      </c>
      <c r="E45" s="7">
        <f t="shared" si="1"/>
        <v>0</v>
      </c>
      <c r="F45" s="7">
        <f t="shared" si="2"/>
        <v>0</v>
      </c>
      <c r="G45" s="7">
        <f t="shared" si="3"/>
        <v>0</v>
      </c>
      <c r="H45" s="7">
        <f t="shared" si="4"/>
        <v>7</v>
      </c>
      <c r="I45" s="7">
        <f t="shared" si="7"/>
        <v>1010</v>
      </c>
      <c r="J45" s="7"/>
      <c r="K45" s="3">
        <f>Raw!L303</f>
        <v>0</v>
      </c>
      <c r="L45" s="7"/>
      <c r="M45" s="9">
        <f t="shared" si="5"/>
        <v>0</v>
      </c>
      <c r="N45" s="9">
        <f t="shared" si="6"/>
        <v>0</v>
      </c>
    </row>
    <row r="46" spans="1:14" x14ac:dyDescent="0.2">
      <c r="A46" s="5">
        <v>40</v>
      </c>
      <c r="B46" s="3">
        <f>Raw!I304</f>
        <v>0</v>
      </c>
      <c r="C46" s="7">
        <f>IF(B46="","",H45+B46)</f>
        <v>7</v>
      </c>
      <c r="D46" s="3">
        <f>Raw!J304</f>
        <v>0</v>
      </c>
      <c r="E46" s="7">
        <f t="shared" si="1"/>
        <v>0</v>
      </c>
      <c r="F46" s="7">
        <f t="shared" si="2"/>
        <v>0</v>
      </c>
      <c r="G46" s="7">
        <f t="shared" si="3"/>
        <v>0</v>
      </c>
      <c r="H46" s="7">
        <f t="shared" si="4"/>
        <v>7</v>
      </c>
      <c r="I46" s="7">
        <f t="shared" si="7"/>
        <v>1017</v>
      </c>
      <c r="J46" s="7"/>
      <c r="K46" s="3">
        <f>Raw!L304</f>
        <v>0</v>
      </c>
      <c r="L46" s="7"/>
      <c r="M46" s="9">
        <f t="shared" si="5"/>
        <v>0</v>
      </c>
      <c r="N46" s="9">
        <f t="shared" si="6"/>
        <v>0</v>
      </c>
    </row>
    <row r="47" spans="1:14" x14ac:dyDescent="0.2">
      <c r="A47" s="5">
        <v>41</v>
      </c>
      <c r="B47" s="3">
        <f>Raw!I305</f>
        <v>0</v>
      </c>
      <c r="C47" s="7">
        <f t="shared" ref="C47:C51" si="8">IF(B47="","",H46+B47)</f>
        <v>7</v>
      </c>
      <c r="D47" s="3">
        <f>Raw!J305</f>
        <v>0</v>
      </c>
      <c r="E47" s="7">
        <f t="shared" ref="E47:E51" si="9">G46+D47</f>
        <v>0</v>
      </c>
      <c r="F47" s="7">
        <f t="shared" ref="F47:F51" si="10">IF(D47="","",IF(E47&lt;=C47,E47,C47))</f>
        <v>0</v>
      </c>
      <c r="G47" s="7">
        <f t="shared" ref="G47:G51" si="11">IF(E47="","",E47-F47)</f>
        <v>0</v>
      </c>
      <c r="H47" s="7">
        <f t="shared" ref="H47:H51" si="12">IF(OR(E47="",C47=""),"",C47-F47)</f>
        <v>7</v>
      </c>
      <c r="I47" s="7">
        <f t="shared" ref="I47:I51" si="13">IF(H47="","",I46+G47*$F$1+H47*$F$2)</f>
        <v>1024</v>
      </c>
      <c r="J47" s="7"/>
      <c r="K47" s="3">
        <f>Raw!L305</f>
        <v>0</v>
      </c>
      <c r="L47" s="7"/>
      <c r="M47" s="9">
        <f t="shared" ref="M47:M51" si="14">F47</f>
        <v>0</v>
      </c>
      <c r="N47" s="9">
        <f t="shared" ref="N47:N51" si="15">IF(K47="","",K47)</f>
        <v>0</v>
      </c>
    </row>
    <row r="48" spans="1:14" x14ac:dyDescent="0.2">
      <c r="A48" s="5">
        <v>42</v>
      </c>
      <c r="B48" s="3">
        <f>Raw!I306</f>
        <v>0</v>
      </c>
      <c r="C48" s="7">
        <f t="shared" si="8"/>
        <v>7</v>
      </c>
      <c r="D48" s="3">
        <f>Raw!J306</f>
        <v>0</v>
      </c>
      <c r="E48" s="7">
        <f t="shared" si="9"/>
        <v>0</v>
      </c>
      <c r="F48" s="7">
        <f t="shared" si="10"/>
        <v>0</v>
      </c>
      <c r="G48" s="7">
        <f t="shared" si="11"/>
        <v>0</v>
      </c>
      <c r="H48" s="7">
        <f t="shared" si="12"/>
        <v>7</v>
      </c>
      <c r="I48" s="7">
        <f t="shared" si="13"/>
        <v>1031</v>
      </c>
      <c r="J48" s="7"/>
      <c r="K48" s="3">
        <f>Raw!L306</f>
        <v>0</v>
      </c>
      <c r="L48" s="7"/>
      <c r="M48" s="9">
        <f t="shared" si="14"/>
        <v>0</v>
      </c>
      <c r="N48" s="9">
        <f t="shared" si="15"/>
        <v>0</v>
      </c>
    </row>
    <row r="49" spans="1:14" x14ac:dyDescent="0.2">
      <c r="A49" s="5">
        <v>43</v>
      </c>
      <c r="B49" s="3">
        <f>Raw!I307</f>
        <v>0</v>
      </c>
      <c r="C49" s="7">
        <f t="shared" si="8"/>
        <v>7</v>
      </c>
      <c r="D49" s="3">
        <f>Raw!J307</f>
        <v>0</v>
      </c>
      <c r="E49" s="7">
        <f t="shared" si="9"/>
        <v>0</v>
      </c>
      <c r="F49" s="7">
        <f t="shared" si="10"/>
        <v>0</v>
      </c>
      <c r="G49" s="7">
        <f t="shared" si="11"/>
        <v>0</v>
      </c>
      <c r="H49" s="7">
        <f t="shared" si="12"/>
        <v>7</v>
      </c>
      <c r="I49" s="7">
        <f t="shared" si="13"/>
        <v>1038</v>
      </c>
      <c r="J49" s="7"/>
      <c r="K49" s="3">
        <f>Raw!L307</f>
        <v>0</v>
      </c>
      <c r="L49" s="7"/>
      <c r="M49" s="9">
        <f t="shared" si="14"/>
        <v>0</v>
      </c>
      <c r="N49" s="9">
        <f t="shared" si="15"/>
        <v>0</v>
      </c>
    </row>
    <row r="50" spans="1:14" x14ac:dyDescent="0.2">
      <c r="A50" s="5">
        <v>44</v>
      </c>
      <c r="B50" s="3">
        <f>Raw!I308</f>
        <v>0</v>
      </c>
      <c r="C50" s="7">
        <f t="shared" si="8"/>
        <v>7</v>
      </c>
      <c r="D50" s="3">
        <f>Raw!J308</f>
        <v>0</v>
      </c>
      <c r="E50" s="7">
        <f t="shared" si="9"/>
        <v>0</v>
      </c>
      <c r="F50" s="7">
        <f t="shared" si="10"/>
        <v>0</v>
      </c>
      <c r="G50" s="7">
        <f t="shared" si="11"/>
        <v>0</v>
      </c>
      <c r="H50" s="7">
        <f t="shared" si="12"/>
        <v>7</v>
      </c>
      <c r="I50" s="7">
        <f t="shared" si="13"/>
        <v>1045</v>
      </c>
      <c r="J50" s="7"/>
      <c r="K50" s="3">
        <f>Raw!L308</f>
        <v>0</v>
      </c>
      <c r="L50" s="7"/>
      <c r="M50" s="9">
        <f t="shared" si="14"/>
        <v>0</v>
      </c>
      <c r="N50" s="9">
        <f t="shared" si="15"/>
        <v>0</v>
      </c>
    </row>
    <row r="51" spans="1:14" x14ac:dyDescent="0.2">
      <c r="A51" s="5">
        <v>45</v>
      </c>
      <c r="B51" s="3">
        <f>Raw!I309</f>
        <v>0</v>
      </c>
      <c r="C51" s="7">
        <f t="shared" si="8"/>
        <v>7</v>
      </c>
      <c r="D51" s="3">
        <f>Raw!J309</f>
        <v>0</v>
      </c>
      <c r="E51" s="7">
        <f t="shared" si="9"/>
        <v>0</v>
      </c>
      <c r="F51" s="7">
        <f t="shared" si="10"/>
        <v>0</v>
      </c>
      <c r="G51" s="7">
        <f t="shared" si="11"/>
        <v>0</v>
      </c>
      <c r="H51" s="7">
        <f t="shared" si="12"/>
        <v>7</v>
      </c>
      <c r="I51" s="7">
        <f t="shared" si="13"/>
        <v>1052</v>
      </c>
      <c r="J51" s="7"/>
      <c r="K51" s="3">
        <f>Raw!L309</f>
        <v>0</v>
      </c>
      <c r="L51" s="7"/>
      <c r="M51" s="9">
        <f t="shared" si="14"/>
        <v>0</v>
      </c>
      <c r="N51" s="9">
        <f t="shared" si="15"/>
        <v>0</v>
      </c>
    </row>
  </sheetData>
  <mergeCells count="12">
    <mergeCell ref="M4:N4"/>
    <mergeCell ref="A4:A5"/>
    <mergeCell ref="B4:B5"/>
    <mergeCell ref="C4:C5"/>
    <mergeCell ref="D4:D5"/>
    <mergeCell ref="F4:F5"/>
    <mergeCell ref="G4:G5"/>
    <mergeCell ref="H4:H5"/>
    <mergeCell ref="I4:I5"/>
    <mergeCell ref="J4:J5"/>
    <mergeCell ref="K4:K5"/>
    <mergeCell ref="L4: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30"/>
  <sheetViews>
    <sheetView topLeftCell="A299" workbookViewId="0">
      <selection activeCell="B257" activeCellId="2" sqref="D251 C252 B257"/>
    </sheetView>
  </sheetViews>
  <sheetFormatPr baseColWidth="10" defaultRowHeight="16" x14ac:dyDescent="0.2"/>
  <cols>
    <col min="9" max="10" width="10.83203125" style="29"/>
    <col min="12" max="12" width="10.83203125" style="29"/>
  </cols>
  <sheetData>
    <row r="1" spans="1:6" ht="31" x14ac:dyDescent="0.35">
      <c r="A1" s="25" t="s">
        <v>15</v>
      </c>
    </row>
    <row r="3" spans="1:6" x14ac:dyDescent="0.2">
      <c r="A3" s="26" t="s">
        <v>16</v>
      </c>
    </row>
    <row r="5" spans="1:6" ht="17" x14ac:dyDescent="0.25">
      <c r="A5" s="27" t="s">
        <v>20</v>
      </c>
      <c r="B5" t="s">
        <v>21</v>
      </c>
    </row>
    <row r="6" spans="1:6" ht="17" x14ac:dyDescent="0.25">
      <c r="A6" s="27" t="s">
        <v>22</v>
      </c>
      <c r="B6" t="s">
        <v>23</v>
      </c>
      <c r="C6">
        <v>0</v>
      </c>
      <c r="D6" t="s">
        <v>24</v>
      </c>
      <c r="E6">
        <v>0</v>
      </c>
    </row>
    <row r="7" spans="1:6" ht="17" x14ac:dyDescent="0.25">
      <c r="A7" s="27" t="s">
        <v>22</v>
      </c>
      <c r="B7" t="s">
        <v>25</v>
      </c>
      <c r="C7" t="s">
        <v>26</v>
      </c>
      <c r="D7">
        <v>0</v>
      </c>
      <c r="E7" t="s">
        <v>24</v>
      </c>
      <c r="F7">
        <v>0</v>
      </c>
    </row>
    <row r="8" spans="1:6" ht="17" x14ac:dyDescent="0.25">
      <c r="A8" s="27" t="s">
        <v>0</v>
      </c>
      <c r="B8">
        <v>46</v>
      </c>
      <c r="C8" t="s">
        <v>24</v>
      </c>
      <c r="D8">
        <v>45</v>
      </c>
    </row>
    <row r="10" spans="1:6" ht="17" x14ac:dyDescent="0.25">
      <c r="A10" s="27" t="s">
        <v>17</v>
      </c>
    </row>
    <row r="11" spans="1:6" ht="17" x14ac:dyDescent="0.25">
      <c r="A11" s="27" t="s">
        <v>27</v>
      </c>
      <c r="B11" t="s">
        <v>28</v>
      </c>
    </row>
    <row r="12" spans="1:6" ht="17" x14ac:dyDescent="0.25">
      <c r="A12" s="27"/>
      <c r="B12" t="s">
        <v>29</v>
      </c>
      <c r="C12" t="s">
        <v>30</v>
      </c>
      <c r="D12" t="s">
        <v>31</v>
      </c>
    </row>
    <row r="13" spans="1:6" ht="17" x14ac:dyDescent="0.25">
      <c r="A13" s="27"/>
      <c r="B13">
        <v>1</v>
      </c>
      <c r="C13">
        <v>4</v>
      </c>
      <c r="D13">
        <v>4</v>
      </c>
    </row>
    <row r="14" spans="1:6" ht="17" x14ac:dyDescent="0.25">
      <c r="A14" s="27"/>
      <c r="B14">
        <v>2</v>
      </c>
      <c r="C14">
        <v>4</v>
      </c>
      <c r="D14">
        <v>4</v>
      </c>
    </row>
    <row r="15" spans="1:6" ht="17" x14ac:dyDescent="0.25">
      <c r="A15" s="27"/>
      <c r="B15">
        <v>3</v>
      </c>
      <c r="C15">
        <v>4</v>
      </c>
      <c r="D15">
        <v>4</v>
      </c>
    </row>
    <row r="16" spans="1:6" ht="17" x14ac:dyDescent="0.25">
      <c r="A16" s="27"/>
      <c r="B16">
        <v>4</v>
      </c>
      <c r="C16">
        <v>4</v>
      </c>
      <c r="D16">
        <v>4</v>
      </c>
    </row>
    <row r="17" spans="1:4" ht="17" x14ac:dyDescent="0.25">
      <c r="A17" s="27"/>
      <c r="B17">
        <v>5</v>
      </c>
      <c r="C17">
        <v>4</v>
      </c>
      <c r="D17">
        <v>4</v>
      </c>
    </row>
    <row r="18" spans="1:4" ht="17" x14ac:dyDescent="0.25">
      <c r="A18" s="27"/>
      <c r="B18">
        <v>6</v>
      </c>
      <c r="C18">
        <v>8</v>
      </c>
      <c r="D18">
        <v>0</v>
      </c>
    </row>
    <row r="19" spans="1:4" ht="17" x14ac:dyDescent="0.25">
      <c r="A19" s="27"/>
      <c r="B19">
        <v>7</v>
      </c>
      <c r="C19">
        <v>8</v>
      </c>
      <c r="D19">
        <v>0</v>
      </c>
    </row>
    <row r="20" spans="1:4" ht="17" x14ac:dyDescent="0.25">
      <c r="A20" s="27"/>
      <c r="B20">
        <v>8</v>
      </c>
      <c r="C20">
        <v>8</v>
      </c>
      <c r="D20">
        <v>0</v>
      </c>
    </row>
    <row r="21" spans="1:4" ht="17" x14ac:dyDescent="0.25">
      <c r="A21" s="27"/>
      <c r="B21">
        <v>9</v>
      </c>
      <c r="C21">
        <v>8</v>
      </c>
      <c r="D21">
        <v>4</v>
      </c>
    </row>
    <row r="22" spans="1:4" ht="17" x14ac:dyDescent="0.25">
      <c r="A22" s="27"/>
      <c r="B22">
        <v>10</v>
      </c>
      <c r="C22">
        <v>8</v>
      </c>
      <c r="D22">
        <v>8</v>
      </c>
    </row>
    <row r="23" spans="1:4" ht="17" x14ac:dyDescent="0.25">
      <c r="A23" s="27"/>
      <c r="B23">
        <v>11</v>
      </c>
      <c r="C23">
        <v>8</v>
      </c>
      <c r="D23">
        <v>0</v>
      </c>
    </row>
    <row r="24" spans="1:4" ht="17" x14ac:dyDescent="0.25">
      <c r="A24" s="27"/>
      <c r="B24">
        <v>12</v>
      </c>
      <c r="C24">
        <v>8</v>
      </c>
      <c r="D24">
        <v>0</v>
      </c>
    </row>
    <row r="25" spans="1:4" ht="17" x14ac:dyDescent="0.25">
      <c r="A25" s="27"/>
      <c r="B25">
        <v>13</v>
      </c>
      <c r="C25">
        <v>8</v>
      </c>
      <c r="D25">
        <v>0</v>
      </c>
    </row>
    <row r="26" spans="1:4" ht="17" x14ac:dyDescent="0.25">
      <c r="A26" s="27"/>
      <c r="B26">
        <v>14</v>
      </c>
      <c r="C26">
        <v>8</v>
      </c>
      <c r="D26">
        <v>6</v>
      </c>
    </row>
    <row r="27" spans="1:4" ht="17" x14ac:dyDescent="0.25">
      <c r="A27" s="27"/>
      <c r="B27">
        <v>15</v>
      </c>
      <c r="C27">
        <v>8</v>
      </c>
      <c r="D27">
        <v>6</v>
      </c>
    </row>
    <row r="28" spans="1:4" ht="17" x14ac:dyDescent="0.25">
      <c r="A28" s="27"/>
      <c r="B28">
        <v>16</v>
      </c>
      <c r="C28">
        <v>8</v>
      </c>
      <c r="D28">
        <v>0</v>
      </c>
    </row>
    <row r="29" spans="1:4" ht="17" x14ac:dyDescent="0.25">
      <c r="A29" s="27"/>
      <c r="B29">
        <v>17</v>
      </c>
      <c r="C29">
        <v>8</v>
      </c>
      <c r="D29">
        <v>0</v>
      </c>
    </row>
    <row r="30" spans="1:4" ht="17" x14ac:dyDescent="0.25">
      <c r="A30" s="27"/>
      <c r="B30">
        <v>18</v>
      </c>
      <c r="C30">
        <v>8</v>
      </c>
      <c r="D30">
        <v>0</v>
      </c>
    </row>
    <row r="31" spans="1:4" ht="17" x14ac:dyDescent="0.25">
      <c r="A31" s="27"/>
      <c r="B31">
        <v>19</v>
      </c>
      <c r="C31">
        <v>8</v>
      </c>
      <c r="D31">
        <v>4</v>
      </c>
    </row>
    <row r="32" spans="1:4" ht="17" x14ac:dyDescent="0.25">
      <c r="A32" s="27"/>
      <c r="B32">
        <v>20</v>
      </c>
      <c r="C32">
        <v>8</v>
      </c>
      <c r="D32">
        <v>0</v>
      </c>
    </row>
    <row r="33" spans="1:4" ht="17" x14ac:dyDescent="0.25">
      <c r="A33" s="27"/>
      <c r="B33">
        <v>21</v>
      </c>
      <c r="C33">
        <v>8</v>
      </c>
      <c r="D33">
        <v>14</v>
      </c>
    </row>
    <row r="34" spans="1:4" ht="17" x14ac:dyDescent="0.25">
      <c r="A34" s="27"/>
      <c r="B34">
        <v>22</v>
      </c>
      <c r="C34">
        <v>8</v>
      </c>
      <c r="D34">
        <v>36</v>
      </c>
    </row>
    <row r="35" spans="1:4" ht="17" x14ac:dyDescent="0.25">
      <c r="A35" s="27"/>
      <c r="B35">
        <v>23</v>
      </c>
      <c r="C35">
        <v>8</v>
      </c>
      <c r="D35">
        <v>50</v>
      </c>
    </row>
    <row r="36" spans="1:4" ht="17" x14ac:dyDescent="0.25">
      <c r="A36" s="27"/>
      <c r="B36">
        <v>24</v>
      </c>
      <c r="C36">
        <v>8</v>
      </c>
      <c r="D36">
        <v>24</v>
      </c>
    </row>
    <row r="37" spans="1:4" ht="17" x14ac:dyDescent="0.25">
      <c r="A37" s="27"/>
      <c r="B37">
        <v>25</v>
      </c>
      <c r="C37">
        <v>8</v>
      </c>
      <c r="D37">
        <v>8</v>
      </c>
    </row>
    <row r="38" spans="1:4" ht="17" x14ac:dyDescent="0.25">
      <c r="A38" s="27"/>
      <c r="B38">
        <v>26</v>
      </c>
      <c r="C38">
        <v>8</v>
      </c>
      <c r="D38">
        <v>8</v>
      </c>
    </row>
    <row r="39" spans="1:4" ht="17" x14ac:dyDescent="0.25">
      <c r="A39" s="27"/>
      <c r="B39">
        <v>27</v>
      </c>
      <c r="C39">
        <v>8</v>
      </c>
      <c r="D39">
        <v>8</v>
      </c>
    </row>
    <row r="40" spans="1:4" ht="17" x14ac:dyDescent="0.25">
      <c r="A40" s="27"/>
      <c r="B40">
        <v>28</v>
      </c>
      <c r="C40">
        <v>8</v>
      </c>
      <c r="D40">
        <v>8</v>
      </c>
    </row>
    <row r="41" spans="1:4" ht="17" x14ac:dyDescent="0.25">
      <c r="A41" s="27"/>
      <c r="B41">
        <v>29</v>
      </c>
      <c r="C41">
        <v>8</v>
      </c>
      <c r="D41">
        <v>8</v>
      </c>
    </row>
    <row r="42" spans="1:4" ht="17" x14ac:dyDescent="0.25">
      <c r="A42" s="27"/>
      <c r="B42">
        <v>30</v>
      </c>
      <c r="C42">
        <v>8</v>
      </c>
      <c r="D42">
        <v>8</v>
      </c>
    </row>
    <row r="43" spans="1:4" ht="17" x14ac:dyDescent="0.25">
      <c r="A43" s="27"/>
      <c r="B43">
        <v>31</v>
      </c>
      <c r="C43">
        <v>8</v>
      </c>
      <c r="D43">
        <v>8</v>
      </c>
    </row>
    <row r="44" spans="1:4" ht="17" x14ac:dyDescent="0.25">
      <c r="A44" s="27"/>
      <c r="B44">
        <v>32</v>
      </c>
      <c r="C44">
        <v>8</v>
      </c>
      <c r="D44">
        <v>5</v>
      </c>
    </row>
    <row r="45" spans="1:4" ht="17" x14ac:dyDescent="0.25">
      <c r="A45" s="27"/>
      <c r="B45">
        <v>33</v>
      </c>
      <c r="C45">
        <v>8</v>
      </c>
      <c r="D45">
        <v>0</v>
      </c>
    </row>
    <row r="46" spans="1:4" ht="17" x14ac:dyDescent="0.25">
      <c r="A46" s="27"/>
      <c r="B46">
        <v>34</v>
      </c>
      <c r="C46">
        <v>8</v>
      </c>
      <c r="D46">
        <v>0</v>
      </c>
    </row>
    <row r="47" spans="1:4" ht="17" x14ac:dyDescent="0.25">
      <c r="A47" s="27"/>
      <c r="B47">
        <v>35</v>
      </c>
      <c r="C47">
        <v>8</v>
      </c>
      <c r="D47">
        <v>0</v>
      </c>
    </row>
    <row r="48" spans="1:4" ht="17" x14ac:dyDescent="0.25">
      <c r="A48" s="27"/>
      <c r="B48">
        <v>36</v>
      </c>
      <c r="C48">
        <v>8</v>
      </c>
      <c r="D48">
        <v>7</v>
      </c>
    </row>
    <row r="49" spans="1:5" ht="17" x14ac:dyDescent="0.25">
      <c r="A49" s="27"/>
      <c r="B49">
        <v>37</v>
      </c>
      <c r="C49">
        <v>8</v>
      </c>
      <c r="D49">
        <v>11</v>
      </c>
    </row>
    <row r="50" spans="1:5" ht="17" x14ac:dyDescent="0.25">
      <c r="A50" s="27"/>
      <c r="B50">
        <v>38</v>
      </c>
      <c r="C50">
        <v>8</v>
      </c>
      <c r="D50">
        <v>14</v>
      </c>
    </row>
    <row r="51" spans="1:5" ht="17" x14ac:dyDescent="0.25">
      <c r="A51" s="27"/>
      <c r="B51">
        <v>39</v>
      </c>
      <c r="C51">
        <v>8</v>
      </c>
      <c r="D51">
        <v>15</v>
      </c>
    </row>
    <row r="52" spans="1:5" ht="17" x14ac:dyDescent="0.25">
      <c r="A52" s="27"/>
      <c r="B52">
        <v>40</v>
      </c>
      <c r="C52">
        <v>8</v>
      </c>
      <c r="D52">
        <v>12</v>
      </c>
    </row>
    <row r="53" spans="1:5" ht="17" x14ac:dyDescent="0.25">
      <c r="A53" s="27"/>
      <c r="B53">
        <v>41</v>
      </c>
      <c r="C53">
        <v>8</v>
      </c>
      <c r="D53">
        <v>4</v>
      </c>
    </row>
    <row r="54" spans="1:5" ht="17" x14ac:dyDescent="0.25">
      <c r="A54" s="27"/>
      <c r="B54">
        <v>42</v>
      </c>
      <c r="C54">
        <v>8</v>
      </c>
      <c r="D54">
        <v>0</v>
      </c>
    </row>
    <row r="55" spans="1:5" ht="17" x14ac:dyDescent="0.25">
      <c r="A55" s="27"/>
      <c r="B55">
        <v>43</v>
      </c>
      <c r="C55">
        <v>8</v>
      </c>
      <c r="D55">
        <v>0</v>
      </c>
    </row>
    <row r="56" spans="1:5" ht="17" x14ac:dyDescent="0.25">
      <c r="A56" s="27"/>
      <c r="B56">
        <v>44</v>
      </c>
      <c r="C56">
        <v>8</v>
      </c>
      <c r="D56">
        <v>0</v>
      </c>
    </row>
    <row r="57" spans="1:5" ht="17" x14ac:dyDescent="0.25">
      <c r="A57" s="27"/>
      <c r="B57">
        <v>45</v>
      </c>
      <c r="C57">
        <v>8</v>
      </c>
      <c r="D57">
        <v>9</v>
      </c>
    </row>
    <row r="59" spans="1:5" ht="17" x14ac:dyDescent="0.25">
      <c r="A59" s="27" t="s">
        <v>28</v>
      </c>
      <c r="B59" t="s">
        <v>32</v>
      </c>
    </row>
    <row r="60" spans="1:5" ht="17" x14ac:dyDescent="0.25">
      <c r="A60" s="27" t="s">
        <v>33</v>
      </c>
      <c r="B60" t="s">
        <v>34</v>
      </c>
      <c r="C60" t="s">
        <v>35</v>
      </c>
      <c r="D60" t="b">
        <v>1</v>
      </c>
    </row>
    <row r="61" spans="1:5" ht="17" x14ac:dyDescent="0.25">
      <c r="A61" s="27"/>
      <c r="B61" t="s">
        <v>33</v>
      </c>
      <c r="C61" t="s">
        <v>36</v>
      </c>
      <c r="D61" t="s">
        <v>35</v>
      </c>
      <c r="E61" t="b">
        <v>1</v>
      </c>
    </row>
    <row r="62" spans="1:5" ht="17" x14ac:dyDescent="0.25">
      <c r="A62" s="27"/>
      <c r="B62" t="s">
        <v>37</v>
      </c>
      <c r="C62" t="s">
        <v>38</v>
      </c>
      <c r="D62" s="29">
        <v>1</v>
      </c>
    </row>
    <row r="63" spans="1:5" ht="17" x14ac:dyDescent="0.25">
      <c r="A63" s="27" t="s">
        <v>39</v>
      </c>
      <c r="B63" t="s">
        <v>38</v>
      </c>
      <c r="C63" s="29">
        <v>2</v>
      </c>
    </row>
    <row r="64" spans="1:5" ht="17" x14ac:dyDescent="0.25">
      <c r="A64" s="27" t="s">
        <v>40</v>
      </c>
      <c r="B64" t="s">
        <v>38</v>
      </c>
      <c r="C64">
        <v>5</v>
      </c>
    </row>
    <row r="65" spans="1:47" ht="17" x14ac:dyDescent="0.25">
      <c r="A65" s="27" t="s">
        <v>40</v>
      </c>
      <c r="B65" t="s">
        <v>41</v>
      </c>
      <c r="C65">
        <v>5</v>
      </c>
    </row>
    <row r="66" spans="1:47" ht="17" x14ac:dyDescent="0.25">
      <c r="A66" s="27"/>
      <c r="B66" t="s">
        <v>42</v>
      </c>
      <c r="C66" t="s">
        <v>43</v>
      </c>
      <c r="D66">
        <v>4</v>
      </c>
    </row>
    <row r="67" spans="1:47" ht="17" x14ac:dyDescent="0.25">
      <c r="A67" s="27" t="s">
        <v>44</v>
      </c>
      <c r="B67" t="s">
        <v>45</v>
      </c>
      <c r="C67" t="s">
        <v>46</v>
      </c>
      <c r="D67">
        <v>4</v>
      </c>
    </row>
    <row r="68" spans="1:47" ht="17" x14ac:dyDescent="0.25">
      <c r="A68" s="27" t="s">
        <v>47</v>
      </c>
      <c r="B68" s="29">
        <v>4</v>
      </c>
    </row>
    <row r="69" spans="1:47" ht="17" x14ac:dyDescent="0.25">
      <c r="A69" s="27" t="s">
        <v>48</v>
      </c>
      <c r="B69" t="s">
        <v>49</v>
      </c>
      <c r="C69">
        <v>2</v>
      </c>
    </row>
    <row r="70" spans="1:47" ht="17" x14ac:dyDescent="0.25">
      <c r="A70" s="27" t="s">
        <v>50</v>
      </c>
      <c r="B70" t="s">
        <v>49</v>
      </c>
      <c r="C70">
        <v>2</v>
      </c>
    </row>
    <row r="71" spans="1:47" ht="17" x14ac:dyDescent="0.25">
      <c r="A71" s="27"/>
      <c r="B71" t="s">
        <v>51</v>
      </c>
      <c r="C71" t="s">
        <v>17</v>
      </c>
    </row>
    <row r="72" spans="1:47" ht="17" x14ac:dyDescent="0.25">
      <c r="A72" s="27"/>
      <c r="B72" t="s">
        <v>27</v>
      </c>
      <c r="C72" t="s">
        <v>52</v>
      </c>
    </row>
    <row r="73" spans="1:47" ht="17" x14ac:dyDescent="0.25">
      <c r="A73" s="27" t="s">
        <v>53</v>
      </c>
      <c r="B73" t="s">
        <v>54</v>
      </c>
      <c r="C73" t="s">
        <v>55</v>
      </c>
      <c r="D73" t="s">
        <v>56</v>
      </c>
      <c r="E73" t="s">
        <v>56</v>
      </c>
      <c r="F73" t="s">
        <v>56</v>
      </c>
      <c r="G73" t="s">
        <v>56</v>
      </c>
      <c r="H73" t="s">
        <v>56</v>
      </c>
      <c r="I73" s="29" t="s">
        <v>56</v>
      </c>
      <c r="J73" s="29" t="s">
        <v>56</v>
      </c>
      <c r="K73" t="s">
        <v>56</v>
      </c>
      <c r="L73" s="29" t="s">
        <v>56</v>
      </c>
      <c r="M73" t="s">
        <v>56</v>
      </c>
      <c r="N73" t="s">
        <v>56</v>
      </c>
      <c r="O73" t="s">
        <v>56</v>
      </c>
      <c r="P73" t="s">
        <v>56</v>
      </c>
      <c r="Q73" t="s">
        <v>56</v>
      </c>
      <c r="R73" t="s">
        <v>56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 t="s">
        <v>56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  <c r="AF73" t="s">
        <v>56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56</v>
      </c>
      <c r="AM73" t="s">
        <v>56</v>
      </c>
      <c r="AN73" t="s">
        <v>56</v>
      </c>
      <c r="AO73" t="s">
        <v>56</v>
      </c>
      <c r="AP73" t="s">
        <v>56</v>
      </c>
      <c r="AQ73" t="s">
        <v>56</v>
      </c>
      <c r="AR73" t="s">
        <v>56</v>
      </c>
      <c r="AS73" t="s">
        <v>56</v>
      </c>
      <c r="AT73" t="s">
        <v>56</v>
      </c>
      <c r="AU73" t="s">
        <v>57</v>
      </c>
    </row>
    <row r="74" spans="1:47" ht="17" x14ac:dyDescent="0.25">
      <c r="A74" s="27" t="s">
        <v>53</v>
      </c>
      <c r="B74" t="s">
        <v>58</v>
      </c>
      <c r="C74" t="s">
        <v>59</v>
      </c>
      <c r="D74" t="s">
        <v>60</v>
      </c>
      <c r="E74" t="s">
        <v>60</v>
      </c>
      <c r="F74" t="s">
        <v>60</v>
      </c>
      <c r="G74" t="s">
        <v>60</v>
      </c>
      <c r="H74" t="s">
        <v>60</v>
      </c>
      <c r="I74" s="29" t="s">
        <v>60</v>
      </c>
      <c r="J74" s="29" t="s">
        <v>60</v>
      </c>
      <c r="K74" t="s">
        <v>60</v>
      </c>
      <c r="L74" s="29" t="s">
        <v>60</v>
      </c>
      <c r="M74" t="s">
        <v>60</v>
      </c>
      <c r="N74" t="s">
        <v>60</v>
      </c>
      <c r="O74" t="s">
        <v>60</v>
      </c>
      <c r="P74" t="s">
        <v>60</v>
      </c>
      <c r="Q74" t="s">
        <v>60</v>
      </c>
      <c r="R74" t="s">
        <v>60</v>
      </c>
      <c r="S74" t="s">
        <v>60</v>
      </c>
      <c r="T74" t="s">
        <v>60</v>
      </c>
      <c r="U74" t="s">
        <v>60</v>
      </c>
      <c r="V74" t="s">
        <v>60</v>
      </c>
      <c r="W74" t="s">
        <v>60</v>
      </c>
      <c r="X74" t="s">
        <v>60</v>
      </c>
      <c r="Y74" t="s">
        <v>60</v>
      </c>
      <c r="Z74" t="s">
        <v>60</v>
      </c>
      <c r="AA74" t="s">
        <v>60</v>
      </c>
      <c r="AB74" t="s">
        <v>60</v>
      </c>
      <c r="AC74" t="s">
        <v>60</v>
      </c>
      <c r="AD74" t="s">
        <v>60</v>
      </c>
      <c r="AE74" t="s">
        <v>60</v>
      </c>
      <c r="AF74" t="s">
        <v>60</v>
      </c>
      <c r="AG74" t="s">
        <v>60</v>
      </c>
      <c r="AH74" t="s">
        <v>60</v>
      </c>
      <c r="AI74" t="s">
        <v>60</v>
      </c>
      <c r="AJ74" t="s">
        <v>60</v>
      </c>
      <c r="AK74" t="s">
        <v>60</v>
      </c>
      <c r="AL74" t="s">
        <v>60</v>
      </c>
      <c r="AM74" t="s">
        <v>60</v>
      </c>
      <c r="AN74" t="s">
        <v>60</v>
      </c>
      <c r="AO74" t="s">
        <v>60</v>
      </c>
      <c r="AP74" t="s">
        <v>60</v>
      </c>
      <c r="AQ74" t="s">
        <v>60</v>
      </c>
      <c r="AR74" t="s">
        <v>60</v>
      </c>
      <c r="AS74" t="s">
        <v>60</v>
      </c>
      <c r="AT74" t="s">
        <v>60</v>
      </c>
      <c r="AU74" t="s">
        <v>61</v>
      </c>
    </row>
    <row r="75" spans="1:47" ht="17" x14ac:dyDescent="0.25">
      <c r="A75" s="27"/>
      <c r="B75" t="s">
        <v>62</v>
      </c>
      <c r="C75" t="s">
        <v>63</v>
      </c>
      <c r="D75" t="s">
        <v>64</v>
      </c>
      <c r="E75" t="s">
        <v>65</v>
      </c>
      <c r="F75" t="s">
        <v>66</v>
      </c>
      <c r="G75" t="s">
        <v>67</v>
      </c>
      <c r="H75" t="s">
        <v>68</v>
      </c>
      <c r="I75" s="29" t="s">
        <v>69</v>
      </c>
      <c r="J75" s="29" t="s">
        <v>70</v>
      </c>
      <c r="K75" t="s">
        <v>71</v>
      </c>
      <c r="L75" s="29" t="s">
        <v>72</v>
      </c>
      <c r="M75" t="s">
        <v>73</v>
      </c>
      <c r="N75" t="s">
        <v>65</v>
      </c>
      <c r="O75" t="s">
        <v>66</v>
      </c>
    </row>
    <row r="76" spans="1:47" ht="17" x14ac:dyDescent="0.25">
      <c r="A76" s="27"/>
      <c r="B76">
        <v>1</v>
      </c>
      <c r="C76" s="28">
        <v>1</v>
      </c>
      <c r="D76" s="28">
        <v>0.8</v>
      </c>
      <c r="E76" t="s">
        <v>74</v>
      </c>
      <c r="F76" t="s">
        <v>75</v>
      </c>
      <c r="G76" t="s">
        <v>76</v>
      </c>
      <c r="H76" t="s">
        <v>77</v>
      </c>
      <c r="I76" s="29">
        <v>4</v>
      </c>
      <c r="J76" s="29">
        <v>4</v>
      </c>
      <c r="K76">
        <v>4</v>
      </c>
      <c r="L76" s="29">
        <v>0</v>
      </c>
      <c r="M76">
        <v>12</v>
      </c>
      <c r="N76">
        <v>4</v>
      </c>
      <c r="O76">
        <v>0</v>
      </c>
    </row>
    <row r="77" spans="1:47" ht="17" x14ac:dyDescent="0.25">
      <c r="A77" s="27"/>
      <c r="B77">
        <v>2</v>
      </c>
      <c r="C77" s="28">
        <v>1</v>
      </c>
      <c r="D77" s="28">
        <v>0.8</v>
      </c>
      <c r="E77" t="s">
        <v>74</v>
      </c>
      <c r="F77" t="s">
        <v>75</v>
      </c>
      <c r="G77" t="s">
        <v>76</v>
      </c>
      <c r="H77" t="s">
        <v>77</v>
      </c>
      <c r="I77" s="29">
        <v>4</v>
      </c>
      <c r="J77" s="29">
        <v>4</v>
      </c>
      <c r="K77">
        <v>4</v>
      </c>
      <c r="L77" s="29">
        <v>0</v>
      </c>
      <c r="M77">
        <v>8</v>
      </c>
      <c r="N77">
        <v>4</v>
      </c>
      <c r="O77">
        <v>0</v>
      </c>
    </row>
    <row r="78" spans="1:47" ht="17" x14ac:dyDescent="0.25">
      <c r="A78" s="27"/>
      <c r="B78">
        <v>3</v>
      </c>
      <c r="C78" s="28">
        <v>1</v>
      </c>
      <c r="D78" s="28">
        <v>0.8</v>
      </c>
      <c r="E78" t="s">
        <v>74</v>
      </c>
      <c r="F78" t="s">
        <v>75</v>
      </c>
      <c r="G78" t="s">
        <v>76</v>
      </c>
      <c r="H78" t="s">
        <v>77</v>
      </c>
      <c r="I78" s="29">
        <v>4</v>
      </c>
      <c r="J78" s="29">
        <v>4</v>
      </c>
      <c r="K78">
        <v>4</v>
      </c>
      <c r="L78" s="29">
        <v>0</v>
      </c>
      <c r="M78">
        <v>4</v>
      </c>
      <c r="N78">
        <v>4</v>
      </c>
      <c r="O78">
        <v>0</v>
      </c>
    </row>
    <row r="79" spans="1:47" ht="17" x14ac:dyDescent="0.25">
      <c r="A79" s="27"/>
      <c r="B79">
        <v>4</v>
      </c>
      <c r="C79" s="28">
        <v>1</v>
      </c>
      <c r="D79" s="28">
        <v>0.8</v>
      </c>
      <c r="E79" t="s">
        <v>74</v>
      </c>
      <c r="F79" t="s">
        <v>75</v>
      </c>
      <c r="G79" t="s">
        <v>76</v>
      </c>
      <c r="H79" t="s">
        <v>77</v>
      </c>
      <c r="I79" s="29">
        <v>4</v>
      </c>
      <c r="J79" s="29">
        <v>4</v>
      </c>
      <c r="K79">
        <v>4</v>
      </c>
      <c r="L79" s="29">
        <v>0</v>
      </c>
      <c r="M79">
        <v>0</v>
      </c>
      <c r="N79">
        <v>4</v>
      </c>
      <c r="O79">
        <v>0</v>
      </c>
    </row>
    <row r="80" spans="1:47" ht="17" x14ac:dyDescent="0.25">
      <c r="A80" s="27"/>
      <c r="B80">
        <v>5</v>
      </c>
      <c r="C80" s="28">
        <v>1</v>
      </c>
      <c r="D80" s="28">
        <v>0.8</v>
      </c>
      <c r="E80" t="s">
        <v>75</v>
      </c>
      <c r="F80" t="s">
        <v>75</v>
      </c>
      <c r="G80" t="s">
        <v>76</v>
      </c>
      <c r="H80" t="s">
        <v>76</v>
      </c>
      <c r="I80" s="29">
        <v>0</v>
      </c>
      <c r="J80" s="29">
        <v>4</v>
      </c>
      <c r="K80">
        <v>4</v>
      </c>
      <c r="L80" s="29">
        <v>4</v>
      </c>
      <c r="M80">
        <v>4</v>
      </c>
      <c r="N80">
        <v>0</v>
      </c>
      <c r="O80">
        <v>0</v>
      </c>
    </row>
    <row r="81" spans="1:15" ht="17" x14ac:dyDescent="0.25">
      <c r="A81" s="27"/>
      <c r="B81">
        <v>6</v>
      </c>
      <c r="C81" t="s">
        <v>75</v>
      </c>
      <c r="D81" s="28">
        <v>1</v>
      </c>
      <c r="E81" t="s">
        <v>75</v>
      </c>
      <c r="F81" t="s">
        <v>78</v>
      </c>
      <c r="G81" t="s">
        <v>75</v>
      </c>
      <c r="H81" t="s">
        <v>78</v>
      </c>
      <c r="I81" s="29">
        <v>0</v>
      </c>
      <c r="J81" s="29">
        <v>8</v>
      </c>
      <c r="K81">
        <v>0</v>
      </c>
      <c r="L81" s="29">
        <v>10</v>
      </c>
      <c r="M81">
        <v>14</v>
      </c>
      <c r="N81">
        <v>0</v>
      </c>
      <c r="O81">
        <v>8</v>
      </c>
    </row>
    <row r="82" spans="1:15" ht="17" x14ac:dyDescent="0.25">
      <c r="A82" s="27"/>
      <c r="B82">
        <v>7</v>
      </c>
      <c r="C82" t="s">
        <v>75</v>
      </c>
      <c r="D82" s="28">
        <v>1</v>
      </c>
      <c r="E82" t="s">
        <v>75</v>
      </c>
      <c r="F82" t="s">
        <v>79</v>
      </c>
      <c r="G82" t="s">
        <v>75</v>
      </c>
      <c r="H82" t="s">
        <v>79</v>
      </c>
      <c r="I82" s="29">
        <v>0</v>
      </c>
      <c r="J82" s="29">
        <v>8</v>
      </c>
      <c r="K82">
        <v>0</v>
      </c>
      <c r="L82" s="29">
        <v>13</v>
      </c>
      <c r="M82">
        <v>27</v>
      </c>
      <c r="N82">
        <v>0</v>
      </c>
      <c r="O82">
        <v>16</v>
      </c>
    </row>
    <row r="83" spans="1:15" ht="17" x14ac:dyDescent="0.25">
      <c r="A83" s="27"/>
      <c r="B83">
        <v>8</v>
      </c>
      <c r="C83" t="s">
        <v>75</v>
      </c>
      <c r="D83" s="28">
        <v>1</v>
      </c>
      <c r="E83" t="s">
        <v>75</v>
      </c>
      <c r="F83" t="s">
        <v>80</v>
      </c>
      <c r="G83" t="s">
        <v>75</v>
      </c>
      <c r="H83" t="s">
        <v>80</v>
      </c>
      <c r="I83" s="29">
        <v>0</v>
      </c>
      <c r="J83" s="29">
        <v>8</v>
      </c>
      <c r="K83">
        <v>0</v>
      </c>
      <c r="L83" s="29">
        <v>14</v>
      </c>
      <c r="M83">
        <v>41</v>
      </c>
      <c r="N83">
        <v>0</v>
      </c>
      <c r="O83">
        <v>24</v>
      </c>
    </row>
    <row r="84" spans="1:15" ht="17" x14ac:dyDescent="0.25">
      <c r="A84" s="27"/>
      <c r="B84">
        <v>9</v>
      </c>
      <c r="C84" s="28">
        <v>0.125</v>
      </c>
      <c r="D84" s="28">
        <v>0.8</v>
      </c>
      <c r="E84" t="s">
        <v>75</v>
      </c>
      <c r="F84" t="s">
        <v>81</v>
      </c>
      <c r="G84" t="s">
        <v>76</v>
      </c>
      <c r="H84" t="s">
        <v>82</v>
      </c>
      <c r="I84" s="29">
        <v>4</v>
      </c>
      <c r="J84" s="29">
        <v>8</v>
      </c>
      <c r="K84">
        <v>4</v>
      </c>
      <c r="L84" s="29">
        <v>14</v>
      </c>
      <c r="M84">
        <v>51</v>
      </c>
      <c r="N84">
        <v>0</v>
      </c>
      <c r="O84">
        <v>28</v>
      </c>
    </row>
    <row r="85" spans="1:15" ht="17" x14ac:dyDescent="0.25">
      <c r="A85" s="27"/>
      <c r="B85">
        <v>10</v>
      </c>
      <c r="C85" s="28">
        <v>0.222</v>
      </c>
      <c r="D85" s="28">
        <v>0.8</v>
      </c>
      <c r="E85" t="s">
        <v>75</v>
      </c>
      <c r="F85" t="s">
        <v>81</v>
      </c>
      <c r="G85" t="s">
        <v>83</v>
      </c>
      <c r="H85" t="s">
        <v>84</v>
      </c>
      <c r="I85" s="29">
        <v>8</v>
      </c>
      <c r="J85" s="29">
        <v>8</v>
      </c>
      <c r="K85">
        <v>8</v>
      </c>
      <c r="L85" s="29">
        <v>10</v>
      </c>
      <c r="M85">
        <v>53</v>
      </c>
      <c r="N85">
        <v>0</v>
      </c>
      <c r="O85">
        <v>28</v>
      </c>
    </row>
    <row r="86" spans="1:15" ht="17" x14ac:dyDescent="0.25">
      <c r="A86" s="27"/>
      <c r="B86">
        <v>11</v>
      </c>
      <c r="C86" t="s">
        <v>75</v>
      </c>
      <c r="D86" s="28">
        <v>1</v>
      </c>
      <c r="E86" t="s">
        <v>75</v>
      </c>
      <c r="F86" t="s">
        <v>85</v>
      </c>
      <c r="G86" t="s">
        <v>75</v>
      </c>
      <c r="H86" t="s">
        <v>85</v>
      </c>
      <c r="I86" s="29">
        <v>0</v>
      </c>
      <c r="J86" s="29">
        <v>8</v>
      </c>
      <c r="K86">
        <v>0</v>
      </c>
      <c r="L86" s="29">
        <v>14</v>
      </c>
      <c r="M86">
        <v>67</v>
      </c>
      <c r="N86">
        <v>0</v>
      </c>
      <c r="O86">
        <v>36</v>
      </c>
    </row>
    <row r="87" spans="1:15" ht="17" x14ac:dyDescent="0.25">
      <c r="A87" s="27"/>
      <c r="B87">
        <v>12</v>
      </c>
      <c r="C87" t="s">
        <v>75</v>
      </c>
      <c r="D87" s="28">
        <v>1</v>
      </c>
      <c r="E87" t="s">
        <v>75</v>
      </c>
      <c r="F87" t="s">
        <v>86</v>
      </c>
      <c r="G87" t="s">
        <v>75</v>
      </c>
      <c r="H87" t="s">
        <v>86</v>
      </c>
      <c r="I87" s="29">
        <v>0</v>
      </c>
      <c r="J87" s="29">
        <v>8</v>
      </c>
      <c r="K87">
        <v>0</v>
      </c>
      <c r="L87" s="29">
        <v>14</v>
      </c>
      <c r="M87">
        <v>81</v>
      </c>
      <c r="N87">
        <v>0</v>
      </c>
      <c r="O87">
        <v>44</v>
      </c>
    </row>
    <row r="88" spans="1:15" ht="17" x14ac:dyDescent="0.25">
      <c r="A88" s="27"/>
      <c r="B88">
        <v>13</v>
      </c>
      <c r="C88" t="s">
        <v>75</v>
      </c>
      <c r="D88" s="28">
        <v>1</v>
      </c>
      <c r="E88" t="s">
        <v>75</v>
      </c>
      <c r="F88" t="s">
        <v>87</v>
      </c>
      <c r="G88" t="s">
        <v>75</v>
      </c>
      <c r="H88" t="s">
        <v>87</v>
      </c>
      <c r="I88" s="29">
        <v>0</v>
      </c>
      <c r="J88" s="29">
        <v>8</v>
      </c>
      <c r="K88">
        <v>0</v>
      </c>
      <c r="L88" s="29">
        <v>16</v>
      </c>
      <c r="M88">
        <v>97</v>
      </c>
      <c r="N88">
        <v>0</v>
      </c>
      <c r="O88">
        <v>52</v>
      </c>
    </row>
    <row r="89" spans="1:15" ht="17" x14ac:dyDescent="0.25">
      <c r="A89" s="27"/>
      <c r="B89">
        <v>14</v>
      </c>
      <c r="C89" s="28">
        <v>0.1</v>
      </c>
      <c r="D89" s="28">
        <v>0.6</v>
      </c>
      <c r="E89" t="s">
        <v>75</v>
      </c>
      <c r="F89" t="s">
        <v>88</v>
      </c>
      <c r="G89" t="s">
        <v>83</v>
      </c>
      <c r="H89" t="s">
        <v>89</v>
      </c>
      <c r="I89" s="29">
        <v>6</v>
      </c>
      <c r="J89" s="29">
        <v>8</v>
      </c>
      <c r="K89">
        <v>6</v>
      </c>
      <c r="L89" s="29">
        <v>12</v>
      </c>
      <c r="M89">
        <v>103</v>
      </c>
      <c r="N89">
        <v>0</v>
      </c>
      <c r="O89">
        <v>54</v>
      </c>
    </row>
    <row r="90" spans="1:15" ht="17" x14ac:dyDescent="0.25">
      <c r="A90" s="27"/>
      <c r="B90">
        <v>15</v>
      </c>
      <c r="C90" s="28">
        <v>9.7000000000000003E-2</v>
      </c>
      <c r="D90" s="28">
        <v>0.6</v>
      </c>
      <c r="E90" t="s">
        <v>75</v>
      </c>
      <c r="F90" t="s">
        <v>90</v>
      </c>
      <c r="G90" t="s">
        <v>83</v>
      </c>
      <c r="H90" t="s">
        <v>91</v>
      </c>
      <c r="I90" s="29">
        <v>6</v>
      </c>
      <c r="J90" s="29">
        <v>8</v>
      </c>
      <c r="K90">
        <v>6</v>
      </c>
      <c r="L90" s="29">
        <v>12</v>
      </c>
      <c r="M90">
        <v>109</v>
      </c>
      <c r="N90">
        <v>0</v>
      </c>
      <c r="O90">
        <v>56</v>
      </c>
    </row>
    <row r="91" spans="1:15" ht="17" x14ac:dyDescent="0.25">
      <c r="A91" s="27"/>
      <c r="B91">
        <v>16</v>
      </c>
      <c r="C91" t="s">
        <v>75</v>
      </c>
      <c r="D91" s="28">
        <v>1</v>
      </c>
      <c r="E91" t="s">
        <v>75</v>
      </c>
      <c r="F91" t="s">
        <v>92</v>
      </c>
      <c r="G91" t="s">
        <v>75</v>
      </c>
      <c r="H91" t="s">
        <v>92</v>
      </c>
      <c r="I91" s="29">
        <v>0</v>
      </c>
      <c r="J91" s="29">
        <v>8</v>
      </c>
      <c r="K91">
        <v>0</v>
      </c>
      <c r="L91" s="29">
        <v>14</v>
      </c>
      <c r="M91">
        <v>123</v>
      </c>
      <c r="N91">
        <v>0</v>
      </c>
      <c r="O91">
        <v>64</v>
      </c>
    </row>
    <row r="92" spans="1:15" ht="17" x14ac:dyDescent="0.25">
      <c r="A92" s="27"/>
      <c r="B92">
        <v>17</v>
      </c>
      <c r="C92" t="s">
        <v>75</v>
      </c>
      <c r="D92" s="28">
        <v>1</v>
      </c>
      <c r="E92" t="s">
        <v>75</v>
      </c>
      <c r="F92" t="s">
        <v>93</v>
      </c>
      <c r="G92" t="s">
        <v>75</v>
      </c>
      <c r="H92" t="s">
        <v>93</v>
      </c>
      <c r="I92" s="29">
        <v>0</v>
      </c>
      <c r="J92" s="29">
        <v>8</v>
      </c>
      <c r="K92">
        <v>0</v>
      </c>
      <c r="L92" s="29">
        <v>14</v>
      </c>
      <c r="M92">
        <v>137</v>
      </c>
      <c r="N92">
        <v>0</v>
      </c>
      <c r="O92">
        <v>72</v>
      </c>
    </row>
    <row r="93" spans="1:15" ht="17" x14ac:dyDescent="0.25">
      <c r="A93" s="27"/>
      <c r="B93">
        <v>18</v>
      </c>
      <c r="C93" t="s">
        <v>75</v>
      </c>
      <c r="D93" s="28">
        <v>1</v>
      </c>
      <c r="E93" t="s">
        <v>75</v>
      </c>
      <c r="F93" t="s">
        <v>94</v>
      </c>
      <c r="G93" t="s">
        <v>75</v>
      </c>
      <c r="H93" t="s">
        <v>94</v>
      </c>
      <c r="I93" s="29">
        <v>0</v>
      </c>
      <c r="J93" s="29">
        <v>8</v>
      </c>
      <c r="K93">
        <v>0</v>
      </c>
      <c r="L93" s="29">
        <v>16</v>
      </c>
      <c r="M93">
        <v>153</v>
      </c>
      <c r="N93">
        <v>0</v>
      </c>
      <c r="O93">
        <v>80</v>
      </c>
    </row>
    <row r="94" spans="1:15" ht="17" x14ac:dyDescent="0.25">
      <c r="A94" s="27"/>
      <c r="B94">
        <v>19</v>
      </c>
      <c r="C94" s="28">
        <v>4.4999999999999998E-2</v>
      </c>
      <c r="D94" s="28">
        <v>0.8</v>
      </c>
      <c r="E94" t="s">
        <v>75</v>
      </c>
      <c r="F94" t="s">
        <v>95</v>
      </c>
      <c r="G94" t="s">
        <v>76</v>
      </c>
      <c r="H94" t="s">
        <v>96</v>
      </c>
      <c r="I94" s="29">
        <v>4</v>
      </c>
      <c r="J94" s="29">
        <v>8</v>
      </c>
      <c r="K94">
        <v>4</v>
      </c>
      <c r="L94" s="29">
        <v>14</v>
      </c>
      <c r="M94">
        <v>163</v>
      </c>
      <c r="N94">
        <v>0</v>
      </c>
      <c r="O94">
        <v>84</v>
      </c>
    </row>
    <row r="95" spans="1:15" ht="17" x14ac:dyDescent="0.25">
      <c r="A95" s="27"/>
      <c r="B95">
        <v>20</v>
      </c>
      <c r="C95" t="s">
        <v>75</v>
      </c>
      <c r="D95" s="28">
        <v>1</v>
      </c>
      <c r="E95" t="s">
        <v>75</v>
      </c>
      <c r="F95" t="s">
        <v>97</v>
      </c>
      <c r="G95" t="s">
        <v>75</v>
      </c>
      <c r="H95" t="s">
        <v>97</v>
      </c>
      <c r="I95" s="29">
        <v>0</v>
      </c>
      <c r="J95" s="29">
        <v>8</v>
      </c>
      <c r="K95">
        <v>0</v>
      </c>
      <c r="L95" s="29">
        <v>14</v>
      </c>
      <c r="M95">
        <v>177</v>
      </c>
      <c r="N95">
        <v>0</v>
      </c>
      <c r="O95">
        <v>92</v>
      </c>
    </row>
    <row r="96" spans="1:15" ht="17" x14ac:dyDescent="0.25">
      <c r="A96" s="27"/>
      <c r="B96">
        <v>21</v>
      </c>
      <c r="C96" s="28">
        <v>0.14000000000000001</v>
      </c>
      <c r="D96" s="28">
        <v>0.93300000000000005</v>
      </c>
      <c r="E96" t="s">
        <v>75</v>
      </c>
      <c r="F96" t="s">
        <v>98</v>
      </c>
      <c r="G96" t="s">
        <v>99</v>
      </c>
      <c r="H96" t="s">
        <v>100</v>
      </c>
      <c r="I96" s="29">
        <v>14</v>
      </c>
      <c r="J96" s="29">
        <v>8</v>
      </c>
      <c r="K96">
        <v>14</v>
      </c>
      <c r="L96" s="29">
        <v>8</v>
      </c>
      <c r="M96">
        <v>171</v>
      </c>
      <c r="N96">
        <v>0</v>
      </c>
      <c r="O96">
        <v>86</v>
      </c>
    </row>
    <row r="97" spans="1:15" ht="17" x14ac:dyDescent="0.25">
      <c r="A97" s="27"/>
      <c r="B97">
        <v>22</v>
      </c>
      <c r="C97" s="28">
        <v>0.38300000000000001</v>
      </c>
      <c r="D97" s="28">
        <v>0.9</v>
      </c>
      <c r="E97" t="s">
        <v>75</v>
      </c>
      <c r="F97" t="s">
        <v>101</v>
      </c>
      <c r="G97" t="s">
        <v>102</v>
      </c>
      <c r="H97" t="s">
        <v>103</v>
      </c>
      <c r="I97" s="29">
        <v>36</v>
      </c>
      <c r="J97" s="29">
        <v>8</v>
      </c>
      <c r="K97">
        <v>36</v>
      </c>
      <c r="L97" s="29">
        <v>0</v>
      </c>
      <c r="M97">
        <v>135</v>
      </c>
      <c r="N97">
        <v>0</v>
      </c>
      <c r="O97">
        <v>58</v>
      </c>
    </row>
    <row r="98" spans="1:15" ht="17" x14ac:dyDescent="0.25">
      <c r="A98" s="27"/>
      <c r="B98">
        <v>23</v>
      </c>
      <c r="C98" s="28">
        <v>0.75800000000000001</v>
      </c>
      <c r="D98" s="28">
        <v>1</v>
      </c>
      <c r="E98" t="s">
        <v>75</v>
      </c>
      <c r="F98" t="s">
        <v>79</v>
      </c>
      <c r="G98" t="s">
        <v>104</v>
      </c>
      <c r="H98" t="s">
        <v>105</v>
      </c>
      <c r="I98" s="29">
        <v>50</v>
      </c>
      <c r="J98" s="29">
        <v>8</v>
      </c>
      <c r="K98">
        <v>50</v>
      </c>
      <c r="L98" s="29">
        <v>0</v>
      </c>
      <c r="M98">
        <v>85</v>
      </c>
      <c r="N98">
        <v>0</v>
      </c>
      <c r="O98">
        <v>16</v>
      </c>
    </row>
    <row r="99" spans="1:15" ht="17" x14ac:dyDescent="0.25">
      <c r="A99" s="27"/>
      <c r="B99">
        <v>24</v>
      </c>
      <c r="C99" s="28">
        <v>1</v>
      </c>
      <c r="D99" s="28">
        <v>0.96</v>
      </c>
      <c r="E99" t="s">
        <v>106</v>
      </c>
      <c r="F99" t="s">
        <v>75</v>
      </c>
      <c r="G99" t="s">
        <v>107</v>
      </c>
      <c r="H99" t="s">
        <v>108</v>
      </c>
      <c r="I99" s="29">
        <v>46</v>
      </c>
      <c r="J99" s="29">
        <v>8</v>
      </c>
      <c r="K99">
        <v>24</v>
      </c>
      <c r="L99" s="29">
        <v>0</v>
      </c>
      <c r="M99">
        <v>39</v>
      </c>
      <c r="N99">
        <v>22</v>
      </c>
      <c r="O99">
        <v>0</v>
      </c>
    </row>
    <row r="100" spans="1:15" ht="17" x14ac:dyDescent="0.25">
      <c r="A100" s="27"/>
      <c r="B100">
        <v>25</v>
      </c>
      <c r="C100" s="28">
        <v>1</v>
      </c>
      <c r="D100" s="28">
        <v>0.8</v>
      </c>
      <c r="E100" t="s">
        <v>109</v>
      </c>
      <c r="F100" t="s">
        <v>75</v>
      </c>
      <c r="G100" t="s">
        <v>83</v>
      </c>
      <c r="H100" t="s">
        <v>82</v>
      </c>
      <c r="I100" s="29">
        <v>37</v>
      </c>
      <c r="J100" s="29">
        <v>8</v>
      </c>
      <c r="K100">
        <v>8</v>
      </c>
      <c r="L100" s="29">
        <v>0</v>
      </c>
      <c r="M100">
        <v>2</v>
      </c>
      <c r="N100">
        <v>51</v>
      </c>
      <c r="O100">
        <v>0</v>
      </c>
    </row>
    <row r="101" spans="1:15" ht="17" x14ac:dyDescent="0.25">
      <c r="A101" s="27"/>
      <c r="B101">
        <v>26</v>
      </c>
      <c r="C101" s="28">
        <v>1</v>
      </c>
      <c r="D101" s="28">
        <v>0.8</v>
      </c>
      <c r="E101" t="s">
        <v>110</v>
      </c>
      <c r="F101" t="s">
        <v>75</v>
      </c>
      <c r="G101" t="s">
        <v>83</v>
      </c>
      <c r="H101" t="s">
        <v>111</v>
      </c>
      <c r="I101" s="29">
        <v>2</v>
      </c>
      <c r="J101" s="29">
        <v>8</v>
      </c>
      <c r="K101">
        <v>8</v>
      </c>
      <c r="L101" s="29">
        <v>0</v>
      </c>
      <c r="M101">
        <v>0</v>
      </c>
      <c r="N101">
        <v>45</v>
      </c>
      <c r="O101">
        <v>0</v>
      </c>
    </row>
    <row r="102" spans="1:15" ht="17" x14ac:dyDescent="0.25">
      <c r="A102" s="27"/>
      <c r="B102">
        <v>27</v>
      </c>
      <c r="C102" s="28">
        <v>1</v>
      </c>
      <c r="D102" s="28">
        <v>0.8</v>
      </c>
      <c r="E102" t="s">
        <v>112</v>
      </c>
      <c r="F102" t="s">
        <v>75</v>
      </c>
      <c r="G102" t="s">
        <v>83</v>
      </c>
      <c r="H102" t="s">
        <v>108</v>
      </c>
      <c r="I102" s="29">
        <v>0</v>
      </c>
      <c r="J102" s="29">
        <v>8</v>
      </c>
      <c r="K102">
        <v>8</v>
      </c>
      <c r="L102" s="29">
        <v>0</v>
      </c>
      <c r="M102">
        <v>0</v>
      </c>
      <c r="N102">
        <v>37</v>
      </c>
      <c r="O102">
        <v>0</v>
      </c>
    </row>
    <row r="103" spans="1:15" ht="17" x14ac:dyDescent="0.25">
      <c r="A103" s="27"/>
      <c r="B103">
        <v>28</v>
      </c>
      <c r="C103" s="28">
        <v>1</v>
      </c>
      <c r="D103" s="28">
        <v>0.8</v>
      </c>
      <c r="E103" t="s">
        <v>113</v>
      </c>
      <c r="F103" t="s">
        <v>75</v>
      </c>
      <c r="G103" t="s">
        <v>83</v>
      </c>
      <c r="H103" t="s">
        <v>114</v>
      </c>
      <c r="I103" s="29">
        <v>0</v>
      </c>
      <c r="J103" s="29">
        <v>8</v>
      </c>
      <c r="K103">
        <v>8</v>
      </c>
      <c r="L103" s="29">
        <v>0</v>
      </c>
      <c r="M103">
        <v>0</v>
      </c>
      <c r="N103">
        <v>29</v>
      </c>
      <c r="O103">
        <v>0</v>
      </c>
    </row>
    <row r="104" spans="1:15" ht="17" x14ac:dyDescent="0.25">
      <c r="A104" s="27"/>
      <c r="B104">
        <v>29</v>
      </c>
      <c r="C104" s="28">
        <v>1</v>
      </c>
      <c r="D104" s="28">
        <v>0.8</v>
      </c>
      <c r="E104" t="s">
        <v>115</v>
      </c>
      <c r="F104" t="s">
        <v>75</v>
      </c>
      <c r="G104" t="s">
        <v>83</v>
      </c>
      <c r="H104" t="s">
        <v>116</v>
      </c>
      <c r="I104" s="29">
        <v>0</v>
      </c>
      <c r="J104" s="29">
        <v>8</v>
      </c>
      <c r="K104">
        <v>8</v>
      </c>
      <c r="L104" s="29">
        <v>0</v>
      </c>
      <c r="M104">
        <v>0</v>
      </c>
      <c r="N104">
        <v>21</v>
      </c>
      <c r="O104">
        <v>0</v>
      </c>
    </row>
    <row r="105" spans="1:15" ht="17" x14ac:dyDescent="0.25">
      <c r="A105" s="27"/>
      <c r="B105">
        <v>30</v>
      </c>
      <c r="C105" s="28">
        <v>1</v>
      </c>
      <c r="D105" s="28">
        <v>0.8</v>
      </c>
      <c r="E105" t="s">
        <v>117</v>
      </c>
      <c r="F105" t="s">
        <v>75</v>
      </c>
      <c r="G105" t="s">
        <v>83</v>
      </c>
      <c r="H105" t="s">
        <v>118</v>
      </c>
      <c r="I105" s="29">
        <v>0</v>
      </c>
      <c r="J105" s="29">
        <v>8</v>
      </c>
      <c r="K105">
        <v>8</v>
      </c>
      <c r="L105" s="29">
        <v>0</v>
      </c>
      <c r="M105">
        <v>0</v>
      </c>
      <c r="N105">
        <v>13</v>
      </c>
      <c r="O105">
        <v>0</v>
      </c>
    </row>
    <row r="106" spans="1:15" ht="17" x14ac:dyDescent="0.25">
      <c r="A106" s="27"/>
      <c r="B106">
        <v>31</v>
      </c>
      <c r="C106" s="28">
        <v>1</v>
      </c>
      <c r="D106" s="28">
        <v>0.8</v>
      </c>
      <c r="E106" t="s">
        <v>76</v>
      </c>
      <c r="F106" t="s">
        <v>75</v>
      </c>
      <c r="G106" t="s">
        <v>83</v>
      </c>
      <c r="H106" t="s">
        <v>99</v>
      </c>
      <c r="I106" s="29">
        <v>0</v>
      </c>
      <c r="J106" s="29">
        <v>8</v>
      </c>
      <c r="K106">
        <v>8</v>
      </c>
      <c r="L106" s="29">
        <v>0</v>
      </c>
      <c r="M106">
        <v>0</v>
      </c>
      <c r="N106">
        <v>5</v>
      </c>
      <c r="O106">
        <v>0</v>
      </c>
    </row>
    <row r="107" spans="1:15" ht="17" x14ac:dyDescent="0.25">
      <c r="A107" s="27"/>
      <c r="B107">
        <v>32</v>
      </c>
      <c r="C107" s="28">
        <v>0.625</v>
      </c>
      <c r="D107" s="28">
        <v>1</v>
      </c>
      <c r="E107" t="s">
        <v>75</v>
      </c>
      <c r="F107" t="s">
        <v>119</v>
      </c>
      <c r="G107" t="s">
        <v>76</v>
      </c>
      <c r="H107" t="s">
        <v>120</v>
      </c>
      <c r="I107" s="29">
        <v>0</v>
      </c>
      <c r="J107" s="29">
        <v>8</v>
      </c>
      <c r="K107">
        <v>5</v>
      </c>
      <c r="L107" s="29">
        <v>7</v>
      </c>
      <c r="M107">
        <v>7</v>
      </c>
      <c r="N107">
        <v>0</v>
      </c>
      <c r="O107">
        <v>3</v>
      </c>
    </row>
    <row r="108" spans="1:15" ht="17" x14ac:dyDescent="0.25">
      <c r="A108" s="27"/>
      <c r="B108">
        <v>33</v>
      </c>
      <c r="C108" t="s">
        <v>75</v>
      </c>
      <c r="D108" s="28">
        <v>1</v>
      </c>
      <c r="E108" t="s">
        <v>75</v>
      </c>
      <c r="F108" t="s">
        <v>106</v>
      </c>
      <c r="G108" t="s">
        <v>75</v>
      </c>
      <c r="H108" t="s">
        <v>106</v>
      </c>
      <c r="I108" s="29">
        <v>0</v>
      </c>
      <c r="J108" s="29">
        <v>8</v>
      </c>
      <c r="K108">
        <v>0</v>
      </c>
      <c r="L108" s="29">
        <v>11</v>
      </c>
      <c r="M108">
        <v>18</v>
      </c>
      <c r="N108">
        <v>0</v>
      </c>
      <c r="O108">
        <v>11</v>
      </c>
    </row>
    <row r="109" spans="1:15" ht="17" x14ac:dyDescent="0.25">
      <c r="A109" s="27"/>
      <c r="B109">
        <v>34</v>
      </c>
      <c r="C109" t="s">
        <v>75</v>
      </c>
      <c r="D109" s="28">
        <v>1</v>
      </c>
      <c r="E109" t="s">
        <v>75</v>
      </c>
      <c r="F109" t="s">
        <v>121</v>
      </c>
      <c r="G109" t="s">
        <v>75</v>
      </c>
      <c r="H109" t="s">
        <v>121</v>
      </c>
      <c r="I109" s="29">
        <v>0</v>
      </c>
      <c r="J109" s="29">
        <v>8</v>
      </c>
      <c r="K109">
        <v>0</v>
      </c>
      <c r="L109" s="29">
        <v>14</v>
      </c>
      <c r="M109">
        <v>32</v>
      </c>
      <c r="N109">
        <v>0</v>
      </c>
      <c r="O109">
        <v>19</v>
      </c>
    </row>
    <row r="110" spans="1:15" ht="17" x14ac:dyDescent="0.25">
      <c r="A110" s="27"/>
      <c r="B110">
        <v>35</v>
      </c>
      <c r="C110" t="s">
        <v>75</v>
      </c>
      <c r="D110" s="28">
        <v>1</v>
      </c>
      <c r="E110" t="s">
        <v>75</v>
      </c>
      <c r="F110" t="s">
        <v>122</v>
      </c>
      <c r="G110" t="s">
        <v>75</v>
      </c>
      <c r="H110" t="s">
        <v>122</v>
      </c>
      <c r="I110" s="29">
        <v>0</v>
      </c>
      <c r="J110" s="29">
        <v>8</v>
      </c>
      <c r="K110">
        <v>0</v>
      </c>
      <c r="L110" s="29">
        <v>15</v>
      </c>
      <c r="M110">
        <v>47</v>
      </c>
      <c r="N110">
        <v>0</v>
      </c>
      <c r="O110">
        <v>27</v>
      </c>
    </row>
    <row r="111" spans="1:15" ht="17" x14ac:dyDescent="0.25">
      <c r="A111" s="27"/>
      <c r="B111">
        <v>36</v>
      </c>
      <c r="C111" s="28">
        <v>0.2</v>
      </c>
      <c r="D111" s="28">
        <v>0.7</v>
      </c>
      <c r="E111" t="s">
        <v>75</v>
      </c>
      <c r="F111" t="s">
        <v>81</v>
      </c>
      <c r="G111" t="s">
        <v>83</v>
      </c>
      <c r="H111" t="s">
        <v>84</v>
      </c>
      <c r="I111" s="29">
        <v>7</v>
      </c>
      <c r="J111" s="29">
        <v>8</v>
      </c>
      <c r="K111">
        <v>7</v>
      </c>
      <c r="L111" s="29">
        <v>12</v>
      </c>
      <c r="M111">
        <v>52</v>
      </c>
      <c r="N111">
        <v>0</v>
      </c>
      <c r="O111">
        <v>28</v>
      </c>
    </row>
    <row r="112" spans="1:15" ht="17" x14ac:dyDescent="0.25">
      <c r="A112" s="27"/>
      <c r="B112">
        <v>37</v>
      </c>
      <c r="C112" s="28">
        <v>0.30599999999999999</v>
      </c>
      <c r="D112" s="28">
        <v>0.73299999999999998</v>
      </c>
      <c r="E112" t="s">
        <v>75</v>
      </c>
      <c r="F112" t="s">
        <v>104</v>
      </c>
      <c r="G112" t="s">
        <v>99</v>
      </c>
      <c r="H112" t="s">
        <v>123</v>
      </c>
      <c r="I112" s="29">
        <v>11</v>
      </c>
      <c r="J112" s="29">
        <v>8</v>
      </c>
      <c r="K112">
        <v>11</v>
      </c>
      <c r="L112" s="29">
        <v>9</v>
      </c>
      <c r="M112">
        <v>50</v>
      </c>
      <c r="N112">
        <v>0</v>
      </c>
      <c r="O112">
        <v>25</v>
      </c>
    </row>
    <row r="113" spans="1:15" ht="17" x14ac:dyDescent="0.25">
      <c r="A113" s="27"/>
      <c r="B113">
        <v>38</v>
      </c>
      <c r="C113" s="28">
        <v>0.42399999999999999</v>
      </c>
      <c r="D113" s="28">
        <v>0.93300000000000005</v>
      </c>
      <c r="E113" t="s">
        <v>75</v>
      </c>
      <c r="F113" t="s">
        <v>121</v>
      </c>
      <c r="G113" t="s">
        <v>99</v>
      </c>
      <c r="H113" t="s">
        <v>124</v>
      </c>
      <c r="I113" s="29">
        <v>14</v>
      </c>
      <c r="J113" s="29">
        <v>8</v>
      </c>
      <c r="K113">
        <v>14</v>
      </c>
      <c r="L113" s="29">
        <v>5</v>
      </c>
      <c r="M113">
        <v>41</v>
      </c>
      <c r="N113">
        <v>0</v>
      </c>
      <c r="O113">
        <v>19</v>
      </c>
    </row>
    <row r="114" spans="1:15" ht="17" x14ac:dyDescent="0.25">
      <c r="A114" s="27"/>
      <c r="B114">
        <v>39</v>
      </c>
      <c r="C114" s="28">
        <v>0.55600000000000005</v>
      </c>
      <c r="D114" s="28">
        <v>1</v>
      </c>
      <c r="E114" t="s">
        <v>75</v>
      </c>
      <c r="F114" t="s">
        <v>125</v>
      </c>
      <c r="G114" t="s">
        <v>99</v>
      </c>
      <c r="H114" t="s">
        <v>114</v>
      </c>
      <c r="I114" s="29">
        <v>15</v>
      </c>
      <c r="J114" s="29">
        <v>8</v>
      </c>
      <c r="K114">
        <v>15</v>
      </c>
      <c r="L114" s="29">
        <v>3</v>
      </c>
      <c r="M114">
        <v>29</v>
      </c>
      <c r="N114">
        <v>0</v>
      </c>
      <c r="O114">
        <v>12</v>
      </c>
    </row>
    <row r="115" spans="1:15" ht="17" x14ac:dyDescent="0.25">
      <c r="A115" s="27"/>
      <c r="B115">
        <v>40</v>
      </c>
      <c r="C115" s="28">
        <v>0.6</v>
      </c>
      <c r="D115" s="28">
        <v>0.8</v>
      </c>
      <c r="E115" t="s">
        <v>75</v>
      </c>
      <c r="F115" t="s">
        <v>78</v>
      </c>
      <c r="G115" t="s">
        <v>99</v>
      </c>
      <c r="H115" t="s">
        <v>116</v>
      </c>
      <c r="I115" s="29">
        <v>12</v>
      </c>
      <c r="J115" s="29">
        <v>8</v>
      </c>
      <c r="K115">
        <v>12</v>
      </c>
      <c r="L115" s="29">
        <v>4</v>
      </c>
      <c r="M115">
        <v>21</v>
      </c>
      <c r="N115">
        <v>0</v>
      </c>
      <c r="O115">
        <v>8</v>
      </c>
    </row>
    <row r="116" spans="1:15" ht="17" x14ac:dyDescent="0.25">
      <c r="A116" s="27"/>
      <c r="B116">
        <v>41</v>
      </c>
      <c r="C116" s="28">
        <v>0.25</v>
      </c>
      <c r="D116" s="28">
        <v>0.8</v>
      </c>
      <c r="E116" t="s">
        <v>75</v>
      </c>
      <c r="F116" t="s">
        <v>125</v>
      </c>
      <c r="G116" t="s">
        <v>76</v>
      </c>
      <c r="H116" t="s">
        <v>113</v>
      </c>
      <c r="I116" s="29">
        <v>4</v>
      </c>
      <c r="J116" s="29">
        <v>8</v>
      </c>
      <c r="K116">
        <v>4</v>
      </c>
      <c r="L116" s="29">
        <v>8</v>
      </c>
      <c r="M116">
        <v>25</v>
      </c>
      <c r="N116">
        <v>0</v>
      </c>
      <c r="O116">
        <v>12</v>
      </c>
    </row>
    <row r="117" spans="1:15" ht="17" x14ac:dyDescent="0.25">
      <c r="A117" s="27"/>
      <c r="B117">
        <v>42</v>
      </c>
      <c r="C117" t="s">
        <v>75</v>
      </c>
      <c r="D117" s="28">
        <v>1</v>
      </c>
      <c r="E117" t="s">
        <v>75</v>
      </c>
      <c r="F117" t="s">
        <v>102</v>
      </c>
      <c r="G117" t="s">
        <v>75</v>
      </c>
      <c r="H117" t="s">
        <v>102</v>
      </c>
      <c r="I117" s="29">
        <v>0</v>
      </c>
      <c r="J117" s="29">
        <v>8</v>
      </c>
      <c r="K117">
        <v>0</v>
      </c>
      <c r="L117" s="29">
        <v>12</v>
      </c>
      <c r="M117">
        <v>37</v>
      </c>
      <c r="N117">
        <v>0</v>
      </c>
      <c r="O117">
        <v>20</v>
      </c>
    </row>
    <row r="118" spans="1:15" ht="17" x14ac:dyDescent="0.25">
      <c r="A118" s="27"/>
      <c r="B118">
        <v>43</v>
      </c>
      <c r="C118" t="s">
        <v>75</v>
      </c>
      <c r="D118" s="28">
        <v>1</v>
      </c>
      <c r="E118" t="s">
        <v>75</v>
      </c>
      <c r="F118" t="s">
        <v>81</v>
      </c>
      <c r="G118" t="s">
        <v>75</v>
      </c>
      <c r="H118" t="s">
        <v>81</v>
      </c>
      <c r="I118" s="29">
        <v>0</v>
      </c>
      <c r="J118" s="29">
        <v>8</v>
      </c>
      <c r="K118">
        <v>0</v>
      </c>
      <c r="L118" s="29">
        <v>14</v>
      </c>
      <c r="M118">
        <v>51</v>
      </c>
      <c r="N118">
        <v>0</v>
      </c>
      <c r="O118">
        <v>28</v>
      </c>
    </row>
    <row r="119" spans="1:15" ht="17" x14ac:dyDescent="0.25">
      <c r="A119" s="27"/>
      <c r="B119">
        <v>44</v>
      </c>
      <c r="C119" t="s">
        <v>75</v>
      </c>
      <c r="D119" s="28">
        <v>1</v>
      </c>
      <c r="E119" t="s">
        <v>75</v>
      </c>
      <c r="F119" t="s">
        <v>85</v>
      </c>
      <c r="G119" t="s">
        <v>75</v>
      </c>
      <c r="H119" t="s">
        <v>85</v>
      </c>
      <c r="I119" s="29">
        <v>0</v>
      </c>
      <c r="J119" s="29">
        <v>8</v>
      </c>
      <c r="K119">
        <v>0</v>
      </c>
      <c r="L119" s="29">
        <v>14</v>
      </c>
      <c r="M119">
        <v>65</v>
      </c>
      <c r="N119">
        <v>0</v>
      </c>
      <c r="O119">
        <v>36</v>
      </c>
    </row>
    <row r="120" spans="1:15" ht="17" x14ac:dyDescent="0.25">
      <c r="A120" s="27"/>
      <c r="B120">
        <v>45</v>
      </c>
      <c r="C120" s="28">
        <v>0.20499999999999999</v>
      </c>
      <c r="D120" s="28">
        <v>0.9</v>
      </c>
      <c r="E120" t="s">
        <v>75</v>
      </c>
      <c r="F120" t="s">
        <v>126</v>
      </c>
      <c r="G120" t="s">
        <v>83</v>
      </c>
      <c r="H120" t="s">
        <v>127</v>
      </c>
      <c r="I120" s="29">
        <v>9</v>
      </c>
      <c r="J120" s="29">
        <v>8</v>
      </c>
      <c r="K120">
        <v>9</v>
      </c>
      <c r="L120" s="29">
        <v>11</v>
      </c>
      <c r="M120">
        <v>67</v>
      </c>
      <c r="N120">
        <v>0</v>
      </c>
      <c r="O120">
        <v>35</v>
      </c>
    </row>
    <row r="122" spans="1:15" ht="17" x14ac:dyDescent="0.25">
      <c r="A122" s="27" t="s">
        <v>52</v>
      </c>
      <c r="B122" t="s">
        <v>128</v>
      </c>
    </row>
    <row r="123" spans="1:15" ht="17" x14ac:dyDescent="0.25">
      <c r="A123" s="27" t="s">
        <v>33</v>
      </c>
      <c r="B123" t="s">
        <v>34</v>
      </c>
      <c r="C123" t="s">
        <v>35</v>
      </c>
      <c r="D123" t="b">
        <v>1</v>
      </c>
    </row>
    <row r="124" spans="1:15" ht="17" x14ac:dyDescent="0.25">
      <c r="A124" s="27"/>
      <c r="B124" t="s">
        <v>33</v>
      </c>
      <c r="C124" t="s">
        <v>36</v>
      </c>
      <c r="D124" t="s">
        <v>35</v>
      </c>
      <c r="E124" t="b">
        <v>1</v>
      </c>
    </row>
    <row r="125" spans="1:15" ht="17" x14ac:dyDescent="0.25">
      <c r="A125" s="27"/>
      <c r="B125" t="s">
        <v>37</v>
      </c>
      <c r="C125" t="s">
        <v>38</v>
      </c>
      <c r="D125" s="29">
        <v>1</v>
      </c>
    </row>
    <row r="126" spans="1:15" ht="17" x14ac:dyDescent="0.25">
      <c r="A126" s="27" t="s">
        <v>39</v>
      </c>
      <c r="B126" t="s">
        <v>38</v>
      </c>
      <c r="C126" s="29">
        <v>2</v>
      </c>
    </row>
    <row r="127" spans="1:15" ht="17" x14ac:dyDescent="0.25">
      <c r="A127" s="27" t="s">
        <v>40</v>
      </c>
      <c r="B127" t="s">
        <v>38</v>
      </c>
      <c r="C127">
        <v>5</v>
      </c>
    </row>
    <row r="128" spans="1:15" ht="17" x14ac:dyDescent="0.25">
      <c r="A128" s="27" t="s">
        <v>40</v>
      </c>
      <c r="B128" t="s">
        <v>41</v>
      </c>
      <c r="C128">
        <v>5</v>
      </c>
    </row>
    <row r="129" spans="1:47" ht="17" x14ac:dyDescent="0.25">
      <c r="A129" s="27"/>
      <c r="B129" t="s">
        <v>42</v>
      </c>
      <c r="C129" t="s">
        <v>43</v>
      </c>
      <c r="D129">
        <v>4</v>
      </c>
    </row>
    <row r="130" spans="1:47" ht="17" x14ac:dyDescent="0.25">
      <c r="A130" s="27" t="s">
        <v>44</v>
      </c>
      <c r="B130" t="s">
        <v>45</v>
      </c>
      <c r="C130" t="s">
        <v>46</v>
      </c>
      <c r="D130">
        <v>4</v>
      </c>
    </row>
    <row r="131" spans="1:47" ht="17" x14ac:dyDescent="0.25">
      <c r="A131" s="27" t="s">
        <v>47</v>
      </c>
      <c r="B131" s="29">
        <v>4</v>
      </c>
    </row>
    <row r="132" spans="1:47" ht="17" x14ac:dyDescent="0.25">
      <c r="A132" s="27" t="s">
        <v>48</v>
      </c>
      <c r="B132" t="s">
        <v>49</v>
      </c>
      <c r="C132">
        <v>2</v>
      </c>
    </row>
    <row r="133" spans="1:47" ht="17" x14ac:dyDescent="0.25">
      <c r="A133" s="27" t="s">
        <v>50</v>
      </c>
      <c r="B133" t="s">
        <v>49</v>
      </c>
      <c r="C133">
        <v>2</v>
      </c>
    </row>
    <row r="134" spans="1:47" ht="17" x14ac:dyDescent="0.25">
      <c r="A134" s="27"/>
      <c r="B134" t="s">
        <v>51</v>
      </c>
      <c r="C134" t="s">
        <v>28</v>
      </c>
    </row>
    <row r="135" spans="1:47" ht="17" x14ac:dyDescent="0.25">
      <c r="A135" s="27"/>
      <c r="B135" t="s">
        <v>27</v>
      </c>
      <c r="C135" t="s">
        <v>129</v>
      </c>
    </row>
    <row r="136" spans="1:47" ht="17" x14ac:dyDescent="0.25">
      <c r="A136" s="27" t="s">
        <v>53</v>
      </c>
      <c r="B136" t="s">
        <v>54</v>
      </c>
      <c r="C136" t="s">
        <v>55</v>
      </c>
      <c r="D136" t="s">
        <v>56</v>
      </c>
      <c r="E136" t="s">
        <v>56</v>
      </c>
      <c r="F136" t="s">
        <v>56</v>
      </c>
      <c r="G136" t="s">
        <v>56</v>
      </c>
      <c r="H136" t="s">
        <v>56</v>
      </c>
      <c r="I136" s="29" t="s">
        <v>56</v>
      </c>
      <c r="J136" s="29" t="s">
        <v>56</v>
      </c>
      <c r="K136" t="s">
        <v>56</v>
      </c>
      <c r="L136" s="29" t="s">
        <v>56</v>
      </c>
      <c r="M136" t="s">
        <v>56</v>
      </c>
      <c r="N136" t="s">
        <v>56</v>
      </c>
      <c r="O136" t="s">
        <v>56</v>
      </c>
      <c r="P136" t="s">
        <v>56</v>
      </c>
      <c r="Q136" t="s">
        <v>56</v>
      </c>
      <c r="R136" t="s">
        <v>56</v>
      </c>
      <c r="S136" t="s">
        <v>56</v>
      </c>
      <c r="T136" t="s">
        <v>56</v>
      </c>
      <c r="U136" t="s">
        <v>56</v>
      </c>
      <c r="V136" t="s">
        <v>56</v>
      </c>
      <c r="W136" t="s">
        <v>56</v>
      </c>
      <c r="X136" t="s">
        <v>56</v>
      </c>
      <c r="Y136" t="s">
        <v>56</v>
      </c>
      <c r="Z136" t="s">
        <v>56</v>
      </c>
      <c r="AA136" t="s">
        <v>56</v>
      </c>
      <c r="AB136" t="s">
        <v>56</v>
      </c>
      <c r="AC136" t="s">
        <v>56</v>
      </c>
      <c r="AD136" t="s">
        <v>56</v>
      </c>
      <c r="AE136" t="s">
        <v>56</v>
      </c>
      <c r="AF136" t="s">
        <v>56</v>
      </c>
      <c r="AG136" t="s">
        <v>56</v>
      </c>
      <c r="AH136" t="s">
        <v>56</v>
      </c>
      <c r="AI136" t="s">
        <v>56</v>
      </c>
      <c r="AJ136" t="s">
        <v>56</v>
      </c>
      <c r="AK136" t="s">
        <v>56</v>
      </c>
      <c r="AL136" t="s">
        <v>56</v>
      </c>
      <c r="AM136" t="s">
        <v>56</v>
      </c>
      <c r="AN136" t="s">
        <v>56</v>
      </c>
      <c r="AO136" t="s">
        <v>56</v>
      </c>
      <c r="AP136" t="s">
        <v>56</v>
      </c>
      <c r="AQ136" t="s">
        <v>56</v>
      </c>
      <c r="AR136" t="s">
        <v>56</v>
      </c>
      <c r="AS136" t="s">
        <v>56</v>
      </c>
      <c r="AT136" t="s">
        <v>56</v>
      </c>
      <c r="AU136" t="s">
        <v>57</v>
      </c>
    </row>
    <row r="137" spans="1:47" ht="17" x14ac:dyDescent="0.25">
      <c r="A137" s="27" t="s">
        <v>53</v>
      </c>
      <c r="B137" t="s">
        <v>58</v>
      </c>
      <c r="C137" t="s">
        <v>59</v>
      </c>
      <c r="D137" t="s">
        <v>60</v>
      </c>
      <c r="E137" t="s">
        <v>60</v>
      </c>
      <c r="F137" t="s">
        <v>60</v>
      </c>
      <c r="G137" t="s">
        <v>60</v>
      </c>
      <c r="H137" t="s">
        <v>60</v>
      </c>
      <c r="I137" s="29" t="s">
        <v>60</v>
      </c>
      <c r="J137" s="29" t="s">
        <v>60</v>
      </c>
      <c r="K137" t="s">
        <v>60</v>
      </c>
      <c r="L137" s="29" t="s">
        <v>60</v>
      </c>
      <c r="M137" t="s">
        <v>60</v>
      </c>
      <c r="N137" t="s">
        <v>60</v>
      </c>
      <c r="O137" t="s">
        <v>60</v>
      </c>
      <c r="P137" t="s">
        <v>60</v>
      </c>
      <c r="Q137" t="s">
        <v>60</v>
      </c>
      <c r="R137" t="s">
        <v>60</v>
      </c>
      <c r="S137" t="s">
        <v>60</v>
      </c>
      <c r="T137" t="s">
        <v>60</v>
      </c>
      <c r="U137" t="s">
        <v>60</v>
      </c>
      <c r="V137" t="s">
        <v>60</v>
      </c>
      <c r="W137" t="s">
        <v>60</v>
      </c>
      <c r="X137" t="s">
        <v>60</v>
      </c>
      <c r="Y137" t="s">
        <v>60</v>
      </c>
      <c r="Z137" t="s">
        <v>60</v>
      </c>
      <c r="AA137" t="s">
        <v>60</v>
      </c>
      <c r="AB137" t="s">
        <v>60</v>
      </c>
      <c r="AC137" t="s">
        <v>60</v>
      </c>
      <c r="AD137" t="s">
        <v>60</v>
      </c>
      <c r="AE137" t="s">
        <v>60</v>
      </c>
      <c r="AF137" t="s">
        <v>60</v>
      </c>
      <c r="AG137" t="s">
        <v>60</v>
      </c>
      <c r="AH137" t="s">
        <v>60</v>
      </c>
      <c r="AI137" t="s">
        <v>60</v>
      </c>
      <c r="AJ137" t="s">
        <v>60</v>
      </c>
      <c r="AK137" t="s">
        <v>60</v>
      </c>
      <c r="AL137" t="s">
        <v>60</v>
      </c>
      <c r="AM137" t="s">
        <v>60</v>
      </c>
      <c r="AN137" t="s">
        <v>60</v>
      </c>
      <c r="AO137" t="s">
        <v>60</v>
      </c>
      <c r="AP137" t="s">
        <v>60</v>
      </c>
      <c r="AQ137" t="s">
        <v>60</v>
      </c>
      <c r="AR137" t="s">
        <v>60</v>
      </c>
      <c r="AS137" t="s">
        <v>60</v>
      </c>
      <c r="AT137" t="s">
        <v>60</v>
      </c>
      <c r="AU137" t="s">
        <v>61</v>
      </c>
    </row>
    <row r="138" spans="1:47" ht="17" x14ac:dyDescent="0.25">
      <c r="A138" s="27"/>
      <c r="B138" t="s">
        <v>62</v>
      </c>
      <c r="C138" t="s">
        <v>63</v>
      </c>
      <c r="D138" t="s">
        <v>64</v>
      </c>
      <c r="E138" t="s">
        <v>65</v>
      </c>
      <c r="F138" t="s">
        <v>66</v>
      </c>
      <c r="G138" t="s">
        <v>67</v>
      </c>
      <c r="H138" t="s">
        <v>68</v>
      </c>
      <c r="I138" s="29" t="s">
        <v>69</v>
      </c>
      <c r="J138" s="29" t="s">
        <v>70</v>
      </c>
      <c r="K138" t="s">
        <v>71</v>
      </c>
      <c r="L138" s="29" t="s">
        <v>72</v>
      </c>
      <c r="M138" t="s">
        <v>73</v>
      </c>
      <c r="N138" t="s">
        <v>65</v>
      </c>
      <c r="O138" t="s">
        <v>66</v>
      </c>
    </row>
    <row r="139" spans="1:47" ht="17" x14ac:dyDescent="0.25">
      <c r="A139" s="27"/>
      <c r="B139">
        <v>1</v>
      </c>
      <c r="C139" s="28">
        <v>1</v>
      </c>
      <c r="D139" s="28">
        <v>0.8</v>
      </c>
      <c r="E139" t="s">
        <v>74</v>
      </c>
      <c r="F139" t="s">
        <v>75</v>
      </c>
      <c r="G139" t="s">
        <v>76</v>
      </c>
      <c r="H139" t="s">
        <v>77</v>
      </c>
      <c r="I139" s="29">
        <v>4</v>
      </c>
      <c r="J139" s="29">
        <v>4</v>
      </c>
      <c r="K139">
        <v>4</v>
      </c>
      <c r="L139" s="29">
        <v>0</v>
      </c>
      <c r="M139">
        <v>12</v>
      </c>
      <c r="N139">
        <v>4</v>
      </c>
      <c r="O139">
        <v>0</v>
      </c>
    </row>
    <row r="140" spans="1:47" ht="17" x14ac:dyDescent="0.25">
      <c r="A140" s="27"/>
      <c r="B140">
        <v>2</v>
      </c>
      <c r="C140" s="28">
        <v>1</v>
      </c>
      <c r="D140" s="28">
        <v>0.8</v>
      </c>
      <c r="E140" t="s">
        <v>74</v>
      </c>
      <c r="F140" t="s">
        <v>75</v>
      </c>
      <c r="G140" t="s">
        <v>76</v>
      </c>
      <c r="H140" t="s">
        <v>77</v>
      </c>
      <c r="I140" s="29">
        <v>4</v>
      </c>
      <c r="J140" s="29">
        <v>4</v>
      </c>
      <c r="K140">
        <v>4</v>
      </c>
      <c r="L140" s="29">
        <v>0</v>
      </c>
      <c r="M140">
        <v>8</v>
      </c>
      <c r="N140">
        <v>4</v>
      </c>
      <c r="O140">
        <v>0</v>
      </c>
    </row>
    <row r="141" spans="1:47" ht="17" x14ac:dyDescent="0.25">
      <c r="A141" s="27"/>
      <c r="B141">
        <v>3</v>
      </c>
      <c r="C141" s="28">
        <v>1</v>
      </c>
      <c r="D141" s="28">
        <v>1</v>
      </c>
      <c r="E141" t="s">
        <v>130</v>
      </c>
      <c r="F141" t="s">
        <v>75</v>
      </c>
      <c r="G141" t="s">
        <v>75</v>
      </c>
      <c r="H141" t="s">
        <v>130</v>
      </c>
      <c r="I141" s="29">
        <v>4</v>
      </c>
      <c r="J141" s="29">
        <v>0</v>
      </c>
      <c r="K141">
        <v>0</v>
      </c>
      <c r="L141" s="29">
        <v>0</v>
      </c>
      <c r="M141">
        <v>4</v>
      </c>
      <c r="N141">
        <v>8</v>
      </c>
      <c r="O141">
        <v>0</v>
      </c>
    </row>
    <row r="142" spans="1:47" ht="17" x14ac:dyDescent="0.25">
      <c r="A142" s="27"/>
      <c r="B142">
        <v>4</v>
      </c>
      <c r="C142" s="28">
        <v>1</v>
      </c>
      <c r="D142" s="28">
        <v>1</v>
      </c>
      <c r="E142" t="s">
        <v>131</v>
      </c>
      <c r="F142" t="s">
        <v>75</v>
      </c>
      <c r="G142" t="s">
        <v>75</v>
      </c>
      <c r="H142" t="s">
        <v>131</v>
      </c>
      <c r="I142" s="29">
        <v>4</v>
      </c>
      <c r="J142" s="29">
        <v>0</v>
      </c>
      <c r="K142">
        <v>0</v>
      </c>
      <c r="L142" s="29">
        <v>0</v>
      </c>
      <c r="M142">
        <v>0</v>
      </c>
      <c r="N142">
        <v>12</v>
      </c>
      <c r="O142">
        <v>0</v>
      </c>
    </row>
    <row r="143" spans="1:47" ht="17" x14ac:dyDescent="0.25">
      <c r="A143" s="27"/>
      <c r="B143">
        <v>5</v>
      </c>
      <c r="C143" s="28">
        <v>1</v>
      </c>
      <c r="D143" s="28">
        <v>1</v>
      </c>
      <c r="E143" t="s">
        <v>131</v>
      </c>
      <c r="F143" t="s">
        <v>75</v>
      </c>
      <c r="G143" t="s">
        <v>75</v>
      </c>
      <c r="H143" t="s">
        <v>131</v>
      </c>
      <c r="I143" s="29">
        <v>0</v>
      </c>
      <c r="J143" s="29">
        <v>0</v>
      </c>
      <c r="K143">
        <v>0</v>
      </c>
      <c r="L143" s="29">
        <v>0</v>
      </c>
      <c r="M143">
        <v>0</v>
      </c>
      <c r="N143">
        <v>12</v>
      </c>
      <c r="O143">
        <v>0</v>
      </c>
    </row>
    <row r="144" spans="1:47" ht="17" x14ac:dyDescent="0.25">
      <c r="A144" s="27"/>
      <c r="B144">
        <v>6</v>
      </c>
      <c r="C144" s="28">
        <v>1</v>
      </c>
      <c r="D144" s="28">
        <v>1</v>
      </c>
      <c r="E144" t="s">
        <v>131</v>
      </c>
      <c r="F144" t="s">
        <v>75</v>
      </c>
      <c r="G144" t="s">
        <v>75</v>
      </c>
      <c r="H144" t="s">
        <v>131</v>
      </c>
      <c r="I144" s="29">
        <v>0</v>
      </c>
      <c r="J144" s="29">
        <v>0</v>
      </c>
      <c r="K144">
        <v>0</v>
      </c>
      <c r="L144" s="29">
        <v>0</v>
      </c>
      <c r="M144">
        <v>0</v>
      </c>
      <c r="N144">
        <v>12</v>
      </c>
      <c r="O144">
        <v>0</v>
      </c>
    </row>
    <row r="145" spans="1:15" ht="17" x14ac:dyDescent="0.25">
      <c r="A145" s="27"/>
      <c r="B145">
        <v>7</v>
      </c>
      <c r="C145" s="28">
        <v>1</v>
      </c>
      <c r="D145" s="28">
        <v>0.8</v>
      </c>
      <c r="E145" t="s">
        <v>130</v>
      </c>
      <c r="F145" t="s">
        <v>75</v>
      </c>
      <c r="G145" t="s">
        <v>76</v>
      </c>
      <c r="H145" t="s">
        <v>117</v>
      </c>
      <c r="I145" s="29">
        <v>0</v>
      </c>
      <c r="J145" s="29">
        <v>4</v>
      </c>
      <c r="K145">
        <v>4</v>
      </c>
      <c r="L145" s="29">
        <v>0</v>
      </c>
      <c r="M145">
        <v>0</v>
      </c>
      <c r="N145">
        <v>8</v>
      </c>
      <c r="O145">
        <v>0</v>
      </c>
    </row>
    <row r="146" spans="1:15" ht="17" x14ac:dyDescent="0.25">
      <c r="A146" s="27"/>
      <c r="B146">
        <v>8</v>
      </c>
      <c r="C146" s="28">
        <v>0.8</v>
      </c>
      <c r="D146" s="28">
        <v>0.8</v>
      </c>
      <c r="E146" t="s">
        <v>75</v>
      </c>
      <c r="F146" t="s">
        <v>74</v>
      </c>
      <c r="G146" t="s">
        <v>83</v>
      </c>
      <c r="H146" t="s">
        <v>132</v>
      </c>
      <c r="I146" s="29">
        <v>0</v>
      </c>
      <c r="J146" s="29">
        <v>10</v>
      </c>
      <c r="K146">
        <v>8</v>
      </c>
      <c r="L146" s="29">
        <v>6</v>
      </c>
      <c r="M146">
        <v>6</v>
      </c>
      <c r="N146">
        <v>0</v>
      </c>
      <c r="O146">
        <v>2</v>
      </c>
    </row>
    <row r="147" spans="1:15" ht="17" x14ac:dyDescent="0.25">
      <c r="A147" s="27"/>
      <c r="B147">
        <v>9</v>
      </c>
      <c r="C147" t="s">
        <v>75</v>
      </c>
      <c r="D147" s="28">
        <v>1</v>
      </c>
      <c r="E147" t="s">
        <v>75</v>
      </c>
      <c r="F147" t="s">
        <v>133</v>
      </c>
      <c r="G147" t="s">
        <v>75</v>
      </c>
      <c r="H147" t="s">
        <v>133</v>
      </c>
      <c r="I147" s="29">
        <v>0</v>
      </c>
      <c r="J147" s="29">
        <v>13</v>
      </c>
      <c r="K147">
        <v>0</v>
      </c>
      <c r="L147" s="29">
        <v>16</v>
      </c>
      <c r="M147">
        <v>22</v>
      </c>
      <c r="N147">
        <v>0</v>
      </c>
      <c r="O147">
        <v>15</v>
      </c>
    </row>
    <row r="148" spans="1:15" ht="17" x14ac:dyDescent="0.25">
      <c r="A148" s="27"/>
      <c r="B148">
        <v>10</v>
      </c>
      <c r="C148" t="s">
        <v>75</v>
      </c>
      <c r="D148" s="28">
        <v>1</v>
      </c>
      <c r="E148" t="s">
        <v>75</v>
      </c>
      <c r="F148" t="s">
        <v>134</v>
      </c>
      <c r="G148" t="s">
        <v>75</v>
      </c>
      <c r="H148" t="s">
        <v>134</v>
      </c>
      <c r="I148" s="29">
        <v>0</v>
      </c>
      <c r="J148" s="29">
        <v>14</v>
      </c>
      <c r="K148">
        <v>0</v>
      </c>
      <c r="L148" s="29">
        <v>22</v>
      </c>
      <c r="M148">
        <v>44</v>
      </c>
      <c r="N148">
        <v>0</v>
      </c>
      <c r="O148">
        <v>29</v>
      </c>
    </row>
    <row r="149" spans="1:15" ht="17" x14ac:dyDescent="0.25">
      <c r="A149" s="27"/>
      <c r="B149">
        <v>11</v>
      </c>
      <c r="C149" t="s">
        <v>75</v>
      </c>
      <c r="D149" s="28">
        <v>1</v>
      </c>
      <c r="E149" t="s">
        <v>75</v>
      </c>
      <c r="F149" t="s">
        <v>135</v>
      </c>
      <c r="G149" t="s">
        <v>75</v>
      </c>
      <c r="H149" t="s">
        <v>135</v>
      </c>
      <c r="I149" s="29">
        <v>0</v>
      </c>
      <c r="J149" s="29">
        <v>14</v>
      </c>
      <c r="K149">
        <v>0</v>
      </c>
      <c r="L149" s="29">
        <v>25</v>
      </c>
      <c r="M149">
        <v>69</v>
      </c>
      <c r="N149">
        <v>0</v>
      </c>
      <c r="O149">
        <v>43</v>
      </c>
    </row>
    <row r="150" spans="1:15" ht="17" x14ac:dyDescent="0.25">
      <c r="A150" s="27"/>
      <c r="B150">
        <v>12</v>
      </c>
      <c r="C150" s="28">
        <v>0.113</v>
      </c>
      <c r="D150" s="28">
        <v>0.6</v>
      </c>
      <c r="E150" t="s">
        <v>75</v>
      </c>
      <c r="F150" t="s">
        <v>136</v>
      </c>
      <c r="G150" t="s">
        <v>83</v>
      </c>
      <c r="H150" t="s">
        <v>87</v>
      </c>
      <c r="I150" s="29">
        <v>6</v>
      </c>
      <c r="J150" s="29">
        <v>10</v>
      </c>
      <c r="K150">
        <v>6</v>
      </c>
      <c r="L150" s="29">
        <v>19</v>
      </c>
      <c r="M150">
        <v>82</v>
      </c>
      <c r="N150">
        <v>0</v>
      </c>
      <c r="O150">
        <v>47</v>
      </c>
    </row>
    <row r="151" spans="1:15" ht="17" x14ac:dyDescent="0.25">
      <c r="A151" s="27"/>
      <c r="B151">
        <v>13</v>
      </c>
      <c r="C151" s="28">
        <v>9.8000000000000004E-2</v>
      </c>
      <c r="D151" s="28">
        <v>0.6</v>
      </c>
      <c r="E151" t="s">
        <v>75</v>
      </c>
      <c r="F151" t="s">
        <v>137</v>
      </c>
      <c r="G151" t="s">
        <v>83</v>
      </c>
      <c r="H151" t="s">
        <v>138</v>
      </c>
      <c r="I151" s="29">
        <v>6</v>
      </c>
      <c r="J151" s="29">
        <v>14</v>
      </c>
      <c r="K151">
        <v>6</v>
      </c>
      <c r="L151" s="29">
        <v>21</v>
      </c>
      <c r="M151">
        <v>97</v>
      </c>
      <c r="N151">
        <v>0</v>
      </c>
      <c r="O151">
        <v>55</v>
      </c>
    </row>
    <row r="152" spans="1:15" ht="17" x14ac:dyDescent="0.25">
      <c r="A152" s="27"/>
      <c r="B152">
        <v>14</v>
      </c>
      <c r="C152" t="s">
        <v>75</v>
      </c>
      <c r="D152" s="28">
        <v>1</v>
      </c>
      <c r="E152" t="s">
        <v>75</v>
      </c>
      <c r="F152" t="s">
        <v>139</v>
      </c>
      <c r="G152" t="s">
        <v>75</v>
      </c>
      <c r="H152" t="s">
        <v>139</v>
      </c>
      <c r="I152" s="29">
        <v>0</v>
      </c>
      <c r="J152" s="29">
        <v>14</v>
      </c>
      <c r="K152">
        <v>0</v>
      </c>
      <c r="L152" s="29">
        <v>25</v>
      </c>
      <c r="M152">
        <v>122</v>
      </c>
      <c r="N152">
        <v>0</v>
      </c>
      <c r="O152">
        <v>69</v>
      </c>
    </row>
    <row r="153" spans="1:15" ht="17" x14ac:dyDescent="0.25">
      <c r="A153" s="27"/>
      <c r="B153">
        <v>15</v>
      </c>
      <c r="C153" t="s">
        <v>75</v>
      </c>
      <c r="D153" s="28">
        <v>1</v>
      </c>
      <c r="E153" t="s">
        <v>75</v>
      </c>
      <c r="F153" t="s">
        <v>140</v>
      </c>
      <c r="G153" t="s">
        <v>75</v>
      </c>
      <c r="H153" t="s">
        <v>140</v>
      </c>
      <c r="I153" s="29">
        <v>0</v>
      </c>
      <c r="J153" s="29">
        <v>16</v>
      </c>
      <c r="K153">
        <v>0</v>
      </c>
      <c r="L153" s="29">
        <v>28</v>
      </c>
      <c r="M153">
        <v>150</v>
      </c>
      <c r="N153">
        <v>0</v>
      </c>
      <c r="O153">
        <v>85</v>
      </c>
    </row>
    <row r="154" spans="1:15" ht="17" x14ac:dyDescent="0.25">
      <c r="A154" s="27"/>
      <c r="B154">
        <v>16</v>
      </c>
      <c r="C154" t="s">
        <v>75</v>
      </c>
      <c r="D154" s="28">
        <v>1</v>
      </c>
      <c r="E154" t="s">
        <v>75</v>
      </c>
      <c r="F154" t="s">
        <v>141</v>
      </c>
      <c r="G154" t="s">
        <v>75</v>
      </c>
      <c r="H154" t="s">
        <v>141</v>
      </c>
      <c r="I154" s="29">
        <v>0</v>
      </c>
      <c r="J154" s="29">
        <v>12</v>
      </c>
      <c r="K154">
        <v>0</v>
      </c>
      <c r="L154" s="29">
        <v>26</v>
      </c>
      <c r="M154">
        <v>176</v>
      </c>
      <c r="N154">
        <v>0</v>
      </c>
      <c r="O154">
        <v>97</v>
      </c>
    </row>
    <row r="155" spans="1:15" ht="17" x14ac:dyDescent="0.25">
      <c r="A155" s="27"/>
      <c r="B155">
        <v>17</v>
      </c>
      <c r="C155" s="28">
        <v>3.6999999999999998E-2</v>
      </c>
      <c r="D155" s="28">
        <v>0.8</v>
      </c>
      <c r="E155" t="s">
        <v>75</v>
      </c>
      <c r="F155" t="s">
        <v>142</v>
      </c>
      <c r="G155" t="s">
        <v>76</v>
      </c>
      <c r="H155" t="s">
        <v>143</v>
      </c>
      <c r="I155" s="29">
        <v>4</v>
      </c>
      <c r="J155" s="29">
        <v>12</v>
      </c>
      <c r="K155">
        <v>4</v>
      </c>
      <c r="L155" s="29">
        <v>23</v>
      </c>
      <c r="M155">
        <v>195</v>
      </c>
      <c r="N155">
        <v>0</v>
      </c>
      <c r="O155">
        <v>105</v>
      </c>
    </row>
    <row r="156" spans="1:15" ht="17" x14ac:dyDescent="0.25">
      <c r="A156" s="27"/>
      <c r="B156">
        <v>18</v>
      </c>
      <c r="C156" t="s">
        <v>75</v>
      </c>
      <c r="D156" s="28">
        <v>1</v>
      </c>
      <c r="E156" t="s">
        <v>75</v>
      </c>
      <c r="F156" t="s">
        <v>144</v>
      </c>
      <c r="G156" t="s">
        <v>75</v>
      </c>
      <c r="H156" t="s">
        <v>144</v>
      </c>
      <c r="I156" s="29">
        <v>0</v>
      </c>
      <c r="J156" s="29">
        <v>14</v>
      </c>
      <c r="K156">
        <v>0</v>
      </c>
      <c r="L156" s="29">
        <v>25</v>
      </c>
      <c r="M156">
        <v>220</v>
      </c>
      <c r="N156">
        <v>0</v>
      </c>
      <c r="O156">
        <v>119</v>
      </c>
    </row>
    <row r="157" spans="1:15" ht="17" x14ac:dyDescent="0.25">
      <c r="A157" s="27"/>
      <c r="B157">
        <v>19</v>
      </c>
      <c r="C157" s="28">
        <v>0.105</v>
      </c>
      <c r="D157" s="28">
        <v>0.93300000000000005</v>
      </c>
      <c r="E157" t="s">
        <v>75</v>
      </c>
      <c r="F157" t="s">
        <v>144</v>
      </c>
      <c r="G157" t="s">
        <v>99</v>
      </c>
      <c r="H157" t="s">
        <v>145</v>
      </c>
      <c r="I157" s="29">
        <v>14</v>
      </c>
      <c r="J157" s="29">
        <v>14</v>
      </c>
      <c r="K157">
        <v>14</v>
      </c>
      <c r="L157" s="29">
        <v>20</v>
      </c>
      <c r="M157">
        <v>226</v>
      </c>
      <c r="N157">
        <v>0</v>
      </c>
      <c r="O157">
        <v>119</v>
      </c>
    </row>
    <row r="158" spans="1:15" ht="17" x14ac:dyDescent="0.25">
      <c r="A158" s="27"/>
      <c r="B158">
        <v>20</v>
      </c>
      <c r="C158" s="28">
        <v>0.26700000000000002</v>
      </c>
      <c r="D158" s="28">
        <v>0.9</v>
      </c>
      <c r="E158" t="s">
        <v>75</v>
      </c>
      <c r="F158" t="s">
        <v>146</v>
      </c>
      <c r="G158" t="s">
        <v>102</v>
      </c>
      <c r="H158" t="s">
        <v>144</v>
      </c>
      <c r="I158" s="29">
        <v>36</v>
      </c>
      <c r="J158" s="29">
        <v>16</v>
      </c>
      <c r="K158">
        <v>36</v>
      </c>
      <c r="L158" s="29">
        <v>8</v>
      </c>
      <c r="M158">
        <v>198</v>
      </c>
      <c r="N158">
        <v>0</v>
      </c>
      <c r="O158">
        <v>99</v>
      </c>
    </row>
    <row r="159" spans="1:15" ht="17" x14ac:dyDescent="0.25">
      <c r="A159" s="27"/>
      <c r="B159">
        <v>21</v>
      </c>
      <c r="C159" s="28">
        <v>0.442</v>
      </c>
      <c r="D159" s="28">
        <v>1</v>
      </c>
      <c r="E159" t="s">
        <v>75</v>
      </c>
      <c r="F159" t="s">
        <v>147</v>
      </c>
      <c r="G159" t="s">
        <v>104</v>
      </c>
      <c r="H159" t="s">
        <v>148</v>
      </c>
      <c r="I159" s="29">
        <v>50</v>
      </c>
      <c r="J159" s="29">
        <v>14</v>
      </c>
      <c r="K159">
        <v>50</v>
      </c>
      <c r="L159" s="29">
        <v>0</v>
      </c>
      <c r="M159">
        <v>148</v>
      </c>
      <c r="N159">
        <v>0</v>
      </c>
      <c r="O159">
        <v>63</v>
      </c>
    </row>
    <row r="160" spans="1:15" ht="17" x14ac:dyDescent="0.25">
      <c r="A160" s="27"/>
      <c r="B160">
        <v>22</v>
      </c>
      <c r="C160" s="28">
        <v>0.59699999999999998</v>
      </c>
      <c r="D160" s="28">
        <v>0.92</v>
      </c>
      <c r="E160" t="s">
        <v>75</v>
      </c>
      <c r="F160" t="s">
        <v>149</v>
      </c>
      <c r="G160" t="s">
        <v>104</v>
      </c>
      <c r="H160" t="s">
        <v>90</v>
      </c>
      <c r="I160" s="29">
        <v>46</v>
      </c>
      <c r="J160" s="29">
        <v>14</v>
      </c>
      <c r="K160">
        <v>46</v>
      </c>
      <c r="L160" s="29">
        <v>0</v>
      </c>
      <c r="M160">
        <v>102</v>
      </c>
      <c r="N160">
        <v>0</v>
      </c>
      <c r="O160">
        <v>31</v>
      </c>
    </row>
    <row r="161" spans="1:15" ht="17" x14ac:dyDescent="0.25">
      <c r="A161" s="27"/>
      <c r="B161">
        <v>23</v>
      </c>
      <c r="C161" s="28">
        <v>0.94899999999999995</v>
      </c>
      <c r="D161" s="28">
        <v>0.92500000000000004</v>
      </c>
      <c r="E161" t="s">
        <v>75</v>
      </c>
      <c r="F161" t="s">
        <v>74</v>
      </c>
      <c r="G161" t="s">
        <v>102</v>
      </c>
      <c r="H161" t="s">
        <v>150</v>
      </c>
      <c r="I161" s="29">
        <v>37</v>
      </c>
      <c r="J161" s="29">
        <v>8</v>
      </c>
      <c r="K161">
        <v>37</v>
      </c>
      <c r="L161" s="29">
        <v>0</v>
      </c>
      <c r="M161">
        <v>65</v>
      </c>
      <c r="N161">
        <v>0</v>
      </c>
      <c r="O161">
        <v>2</v>
      </c>
    </row>
    <row r="162" spans="1:15" ht="17" x14ac:dyDescent="0.25">
      <c r="A162" s="27"/>
      <c r="B162">
        <v>24</v>
      </c>
      <c r="C162" s="28">
        <v>1</v>
      </c>
      <c r="D162" s="28">
        <v>0.4</v>
      </c>
      <c r="E162" t="s">
        <v>121</v>
      </c>
      <c r="F162" t="s">
        <v>75</v>
      </c>
      <c r="G162" t="s">
        <v>76</v>
      </c>
      <c r="H162" t="s">
        <v>151</v>
      </c>
      <c r="I162" s="29">
        <v>40</v>
      </c>
      <c r="J162" s="29">
        <v>0</v>
      </c>
      <c r="K162">
        <v>2</v>
      </c>
      <c r="L162" s="29">
        <v>0</v>
      </c>
      <c r="M162">
        <v>25</v>
      </c>
      <c r="N162">
        <v>38</v>
      </c>
      <c r="O162">
        <v>0</v>
      </c>
    </row>
    <row r="163" spans="1:15" ht="17" x14ac:dyDescent="0.25">
      <c r="A163" s="27"/>
      <c r="B163">
        <v>25</v>
      </c>
      <c r="C163" s="28">
        <v>1</v>
      </c>
      <c r="D163" s="28">
        <v>1</v>
      </c>
      <c r="E163" t="s">
        <v>152</v>
      </c>
      <c r="F163" t="s">
        <v>75</v>
      </c>
      <c r="G163" t="s">
        <v>75</v>
      </c>
      <c r="H163" t="s">
        <v>152</v>
      </c>
      <c r="I163" s="29">
        <v>25</v>
      </c>
      <c r="J163" s="29">
        <v>0</v>
      </c>
      <c r="K163">
        <v>0</v>
      </c>
      <c r="L163" s="29">
        <v>0</v>
      </c>
      <c r="M163">
        <v>0</v>
      </c>
      <c r="N163">
        <v>63</v>
      </c>
      <c r="O163">
        <v>0</v>
      </c>
    </row>
    <row r="164" spans="1:15" ht="17" x14ac:dyDescent="0.25">
      <c r="A164" s="27"/>
      <c r="B164">
        <v>26</v>
      </c>
      <c r="C164" s="28">
        <v>1</v>
      </c>
      <c r="D164" s="28">
        <v>1</v>
      </c>
      <c r="E164" t="s">
        <v>152</v>
      </c>
      <c r="F164" t="s">
        <v>75</v>
      </c>
      <c r="G164" t="s">
        <v>75</v>
      </c>
      <c r="H164" t="s">
        <v>152</v>
      </c>
      <c r="I164" s="29">
        <v>0</v>
      </c>
      <c r="J164" s="29">
        <v>0</v>
      </c>
      <c r="K164">
        <v>0</v>
      </c>
      <c r="L164" s="29">
        <v>0</v>
      </c>
      <c r="M164">
        <v>0</v>
      </c>
      <c r="N164">
        <v>63</v>
      </c>
      <c r="O164">
        <v>0</v>
      </c>
    </row>
    <row r="165" spans="1:15" ht="17" x14ac:dyDescent="0.25">
      <c r="A165" s="27"/>
      <c r="B165">
        <v>27</v>
      </c>
      <c r="C165" s="28">
        <v>1</v>
      </c>
      <c r="D165" s="28">
        <v>1</v>
      </c>
      <c r="E165" t="s">
        <v>152</v>
      </c>
      <c r="F165" t="s">
        <v>75</v>
      </c>
      <c r="G165" t="s">
        <v>75</v>
      </c>
      <c r="H165" t="s">
        <v>152</v>
      </c>
      <c r="I165" s="29">
        <v>0</v>
      </c>
      <c r="J165" s="29">
        <v>0</v>
      </c>
      <c r="K165">
        <v>0</v>
      </c>
      <c r="L165" s="29">
        <v>0</v>
      </c>
      <c r="M165">
        <v>0</v>
      </c>
      <c r="N165">
        <v>63</v>
      </c>
      <c r="O165">
        <v>0</v>
      </c>
    </row>
    <row r="166" spans="1:15" ht="17" x14ac:dyDescent="0.25">
      <c r="A166" s="27"/>
      <c r="B166">
        <v>28</v>
      </c>
      <c r="C166" s="28">
        <v>1</v>
      </c>
      <c r="D166" s="28">
        <v>1</v>
      </c>
      <c r="E166" t="s">
        <v>152</v>
      </c>
      <c r="F166" t="s">
        <v>75</v>
      </c>
      <c r="G166" t="s">
        <v>75</v>
      </c>
      <c r="H166" t="s">
        <v>152</v>
      </c>
      <c r="I166" s="29">
        <v>0</v>
      </c>
      <c r="J166" s="29">
        <v>0</v>
      </c>
      <c r="K166">
        <v>0</v>
      </c>
      <c r="L166" s="29">
        <v>0</v>
      </c>
      <c r="M166">
        <v>0</v>
      </c>
      <c r="N166">
        <v>63</v>
      </c>
      <c r="O166">
        <v>0</v>
      </c>
    </row>
    <row r="167" spans="1:15" ht="17" x14ac:dyDescent="0.25">
      <c r="A167" s="27"/>
      <c r="B167">
        <v>29</v>
      </c>
      <c r="C167" s="28">
        <v>1</v>
      </c>
      <c r="D167" s="28">
        <v>1</v>
      </c>
      <c r="E167" t="s">
        <v>152</v>
      </c>
      <c r="F167" t="s">
        <v>75</v>
      </c>
      <c r="G167" t="s">
        <v>75</v>
      </c>
      <c r="H167" t="s">
        <v>152</v>
      </c>
      <c r="I167" s="29">
        <v>0</v>
      </c>
      <c r="J167" s="29">
        <v>0</v>
      </c>
      <c r="K167">
        <v>0</v>
      </c>
      <c r="L167" s="29">
        <v>0</v>
      </c>
      <c r="M167">
        <v>0</v>
      </c>
      <c r="N167">
        <v>63</v>
      </c>
      <c r="O167">
        <v>0</v>
      </c>
    </row>
    <row r="168" spans="1:15" ht="17" x14ac:dyDescent="0.25">
      <c r="A168" s="27"/>
      <c r="B168">
        <v>30</v>
      </c>
      <c r="C168" s="28">
        <v>1</v>
      </c>
      <c r="D168" s="28">
        <v>1</v>
      </c>
      <c r="E168" t="s">
        <v>152</v>
      </c>
      <c r="F168" t="s">
        <v>75</v>
      </c>
      <c r="G168" t="s">
        <v>75</v>
      </c>
      <c r="H168" t="s">
        <v>152</v>
      </c>
      <c r="I168" s="29">
        <v>0</v>
      </c>
      <c r="J168" s="29">
        <v>0</v>
      </c>
      <c r="K168">
        <v>0</v>
      </c>
      <c r="L168" s="29">
        <v>0</v>
      </c>
      <c r="M168">
        <v>0</v>
      </c>
      <c r="N168">
        <v>63</v>
      </c>
      <c r="O168">
        <v>0</v>
      </c>
    </row>
    <row r="169" spans="1:15" ht="17" x14ac:dyDescent="0.25">
      <c r="A169" s="27"/>
      <c r="B169">
        <v>31</v>
      </c>
      <c r="C169" s="28">
        <v>1</v>
      </c>
      <c r="D169" s="28">
        <v>1</v>
      </c>
      <c r="E169" t="s">
        <v>152</v>
      </c>
      <c r="F169" t="s">
        <v>75</v>
      </c>
      <c r="G169" t="s">
        <v>75</v>
      </c>
      <c r="H169" t="s">
        <v>152</v>
      </c>
      <c r="I169" s="29">
        <v>0</v>
      </c>
      <c r="J169" s="29">
        <v>0</v>
      </c>
      <c r="K169">
        <v>0</v>
      </c>
      <c r="L169" s="29">
        <v>0</v>
      </c>
      <c r="M169">
        <v>0</v>
      </c>
      <c r="N169">
        <v>63</v>
      </c>
      <c r="O169">
        <v>0</v>
      </c>
    </row>
    <row r="170" spans="1:15" ht="17" x14ac:dyDescent="0.25">
      <c r="A170" s="27"/>
      <c r="B170">
        <v>32</v>
      </c>
      <c r="C170" s="28">
        <v>1</v>
      </c>
      <c r="D170" s="28">
        <v>1</v>
      </c>
      <c r="E170" t="s">
        <v>152</v>
      </c>
      <c r="F170" t="s">
        <v>75</v>
      </c>
      <c r="G170" t="s">
        <v>75</v>
      </c>
      <c r="H170" t="s">
        <v>152</v>
      </c>
      <c r="I170" s="29">
        <v>0</v>
      </c>
      <c r="J170" s="29">
        <v>0</v>
      </c>
      <c r="K170">
        <v>0</v>
      </c>
      <c r="L170" s="29">
        <v>0</v>
      </c>
      <c r="M170">
        <v>0</v>
      </c>
      <c r="N170">
        <v>63</v>
      </c>
      <c r="O170">
        <v>0</v>
      </c>
    </row>
    <row r="171" spans="1:15" ht="17" x14ac:dyDescent="0.25">
      <c r="A171" s="27"/>
      <c r="B171">
        <v>33</v>
      </c>
      <c r="C171" s="28">
        <v>1</v>
      </c>
      <c r="D171" s="28">
        <v>1</v>
      </c>
      <c r="E171" t="s">
        <v>152</v>
      </c>
      <c r="F171" t="s">
        <v>75</v>
      </c>
      <c r="G171" t="s">
        <v>75</v>
      </c>
      <c r="H171" t="s">
        <v>152</v>
      </c>
      <c r="I171" s="29">
        <v>0</v>
      </c>
      <c r="J171" s="29">
        <v>0</v>
      </c>
      <c r="K171">
        <v>0</v>
      </c>
      <c r="L171" s="29">
        <v>0</v>
      </c>
      <c r="M171">
        <v>0</v>
      </c>
      <c r="N171">
        <v>63</v>
      </c>
      <c r="O171">
        <v>0</v>
      </c>
    </row>
    <row r="172" spans="1:15" ht="17" x14ac:dyDescent="0.25">
      <c r="A172" s="27"/>
      <c r="B172">
        <v>34</v>
      </c>
      <c r="C172" s="28">
        <v>1</v>
      </c>
      <c r="D172" s="28">
        <v>0.7</v>
      </c>
      <c r="E172" t="s">
        <v>81</v>
      </c>
      <c r="F172" t="s">
        <v>75</v>
      </c>
      <c r="G172" t="s">
        <v>83</v>
      </c>
      <c r="H172" t="s">
        <v>84</v>
      </c>
      <c r="I172" s="29">
        <v>0</v>
      </c>
      <c r="J172" s="29">
        <v>7</v>
      </c>
      <c r="K172">
        <v>7</v>
      </c>
      <c r="L172" s="29">
        <v>0</v>
      </c>
      <c r="M172">
        <v>0</v>
      </c>
      <c r="N172">
        <v>56</v>
      </c>
      <c r="O172">
        <v>0</v>
      </c>
    </row>
    <row r="173" spans="1:15" ht="17" x14ac:dyDescent="0.25">
      <c r="A173" s="27"/>
      <c r="B173">
        <v>35</v>
      </c>
      <c r="C173" s="28">
        <v>1</v>
      </c>
      <c r="D173" s="28">
        <v>0.73299999999999998</v>
      </c>
      <c r="E173" t="s">
        <v>110</v>
      </c>
      <c r="F173" t="s">
        <v>75</v>
      </c>
      <c r="G173" t="s">
        <v>99</v>
      </c>
      <c r="H173" t="s">
        <v>153</v>
      </c>
      <c r="I173" s="29">
        <v>0</v>
      </c>
      <c r="J173" s="29">
        <v>11</v>
      </c>
      <c r="K173">
        <v>11</v>
      </c>
      <c r="L173" s="29">
        <v>0</v>
      </c>
      <c r="M173">
        <v>0</v>
      </c>
      <c r="N173">
        <v>45</v>
      </c>
      <c r="O173">
        <v>0</v>
      </c>
    </row>
    <row r="174" spans="1:15" ht="17" x14ac:dyDescent="0.25">
      <c r="A174" s="27"/>
      <c r="B174">
        <v>36</v>
      </c>
      <c r="C174" s="28">
        <v>1</v>
      </c>
      <c r="D174" s="28">
        <v>0.93300000000000005</v>
      </c>
      <c r="E174" t="s">
        <v>116</v>
      </c>
      <c r="F174" t="s">
        <v>75</v>
      </c>
      <c r="G174" t="s">
        <v>99</v>
      </c>
      <c r="H174" t="s">
        <v>154</v>
      </c>
      <c r="I174" s="29">
        <v>0</v>
      </c>
      <c r="J174" s="29">
        <v>14</v>
      </c>
      <c r="K174">
        <v>14</v>
      </c>
      <c r="L174" s="29">
        <v>0</v>
      </c>
      <c r="M174">
        <v>0</v>
      </c>
      <c r="N174">
        <v>31</v>
      </c>
      <c r="O174">
        <v>0</v>
      </c>
    </row>
    <row r="175" spans="1:15" ht="17" x14ac:dyDescent="0.25">
      <c r="A175" s="27"/>
      <c r="B175">
        <v>37</v>
      </c>
      <c r="C175" s="28">
        <v>1</v>
      </c>
      <c r="D175" s="28">
        <v>1</v>
      </c>
      <c r="E175" t="s">
        <v>78</v>
      </c>
      <c r="F175" t="s">
        <v>75</v>
      </c>
      <c r="G175" t="s">
        <v>99</v>
      </c>
      <c r="H175" t="s">
        <v>116</v>
      </c>
      <c r="I175" s="29">
        <v>0</v>
      </c>
      <c r="J175" s="29">
        <v>15</v>
      </c>
      <c r="K175">
        <v>15</v>
      </c>
      <c r="L175" s="29">
        <v>0</v>
      </c>
      <c r="M175">
        <v>0</v>
      </c>
      <c r="N175">
        <v>16</v>
      </c>
      <c r="O175">
        <v>0</v>
      </c>
    </row>
    <row r="176" spans="1:15" ht="17" x14ac:dyDescent="0.25">
      <c r="A176" s="27"/>
      <c r="B176">
        <v>38</v>
      </c>
      <c r="C176" s="28">
        <v>1</v>
      </c>
      <c r="D176" s="28">
        <v>0.8</v>
      </c>
      <c r="E176" t="s">
        <v>74</v>
      </c>
      <c r="F176" t="s">
        <v>75</v>
      </c>
      <c r="G176" t="s">
        <v>99</v>
      </c>
      <c r="H176" t="s">
        <v>155</v>
      </c>
      <c r="I176" s="29">
        <v>0</v>
      </c>
      <c r="J176" s="29">
        <v>12</v>
      </c>
      <c r="K176">
        <v>12</v>
      </c>
      <c r="L176" s="29">
        <v>0</v>
      </c>
      <c r="M176">
        <v>0</v>
      </c>
      <c r="N176">
        <v>4</v>
      </c>
      <c r="O176">
        <v>0</v>
      </c>
    </row>
    <row r="177" spans="1:15" ht="17" x14ac:dyDescent="0.25">
      <c r="A177" s="27"/>
      <c r="B177">
        <v>39</v>
      </c>
      <c r="C177" s="28">
        <v>0.44400000000000001</v>
      </c>
      <c r="D177" s="28">
        <v>0.8</v>
      </c>
      <c r="E177" t="s">
        <v>75</v>
      </c>
      <c r="F177" t="s">
        <v>83</v>
      </c>
      <c r="G177" t="s">
        <v>76</v>
      </c>
      <c r="H177" t="s">
        <v>99</v>
      </c>
      <c r="I177" s="29">
        <v>0</v>
      </c>
      <c r="J177" s="29">
        <v>9</v>
      </c>
      <c r="K177">
        <v>4</v>
      </c>
      <c r="L177" s="29">
        <v>9</v>
      </c>
      <c r="M177">
        <v>9</v>
      </c>
      <c r="N177">
        <v>0</v>
      </c>
      <c r="O177">
        <v>5</v>
      </c>
    </row>
    <row r="178" spans="1:15" ht="17" x14ac:dyDescent="0.25">
      <c r="A178" s="27"/>
      <c r="B178">
        <v>40</v>
      </c>
      <c r="C178" t="s">
        <v>75</v>
      </c>
      <c r="D178" s="28">
        <v>1</v>
      </c>
      <c r="E178" t="s">
        <v>75</v>
      </c>
      <c r="F178" t="s">
        <v>156</v>
      </c>
      <c r="G178" t="s">
        <v>75</v>
      </c>
      <c r="H178" t="s">
        <v>156</v>
      </c>
      <c r="I178" s="29">
        <v>0</v>
      </c>
      <c r="J178" s="29">
        <v>5</v>
      </c>
      <c r="K178">
        <v>0</v>
      </c>
      <c r="L178" s="29">
        <v>10</v>
      </c>
      <c r="M178">
        <v>19</v>
      </c>
      <c r="N178">
        <v>0</v>
      </c>
      <c r="O178">
        <v>10</v>
      </c>
    </row>
    <row r="179" spans="1:15" ht="17" x14ac:dyDescent="0.25">
      <c r="A179" s="27"/>
      <c r="B179">
        <v>41</v>
      </c>
      <c r="C179" t="s">
        <v>75</v>
      </c>
      <c r="D179" s="28">
        <v>1</v>
      </c>
      <c r="E179" t="s">
        <v>75</v>
      </c>
      <c r="F179" t="s">
        <v>157</v>
      </c>
      <c r="G179" t="s">
        <v>75</v>
      </c>
      <c r="H179" t="s">
        <v>157</v>
      </c>
      <c r="I179" s="29">
        <v>0</v>
      </c>
      <c r="J179" s="29">
        <v>3</v>
      </c>
      <c r="K179">
        <v>0</v>
      </c>
      <c r="L179" s="29">
        <v>7</v>
      </c>
      <c r="M179">
        <v>26</v>
      </c>
      <c r="N179">
        <v>0</v>
      </c>
      <c r="O179">
        <v>13</v>
      </c>
    </row>
    <row r="180" spans="1:15" ht="17" x14ac:dyDescent="0.25">
      <c r="A180" s="27"/>
      <c r="B180">
        <v>42</v>
      </c>
      <c r="C180" t="s">
        <v>75</v>
      </c>
      <c r="D180" s="28">
        <v>1</v>
      </c>
      <c r="E180" t="s">
        <v>75</v>
      </c>
      <c r="F180" t="s">
        <v>158</v>
      </c>
      <c r="G180" t="s">
        <v>75</v>
      </c>
      <c r="H180" t="s">
        <v>158</v>
      </c>
      <c r="I180" s="29">
        <v>0</v>
      </c>
      <c r="J180" s="29">
        <v>4</v>
      </c>
      <c r="K180">
        <v>0</v>
      </c>
      <c r="L180" s="29">
        <v>8</v>
      </c>
      <c r="M180">
        <v>34</v>
      </c>
      <c r="N180">
        <v>0</v>
      </c>
      <c r="O180">
        <v>17</v>
      </c>
    </row>
    <row r="181" spans="1:15" ht="17" x14ac:dyDescent="0.25">
      <c r="A181" s="27"/>
      <c r="B181">
        <v>43</v>
      </c>
      <c r="C181" s="28">
        <v>0.36</v>
      </c>
      <c r="D181" s="28">
        <v>0.9</v>
      </c>
      <c r="E181" t="s">
        <v>75</v>
      </c>
      <c r="F181" t="s">
        <v>79</v>
      </c>
      <c r="G181" t="s">
        <v>83</v>
      </c>
      <c r="H181" t="s">
        <v>159</v>
      </c>
      <c r="I181" s="29">
        <v>9</v>
      </c>
      <c r="J181" s="29">
        <v>8</v>
      </c>
      <c r="K181">
        <v>9</v>
      </c>
      <c r="L181" s="29">
        <v>8</v>
      </c>
      <c r="M181">
        <v>33</v>
      </c>
      <c r="N181">
        <v>0</v>
      </c>
      <c r="O181">
        <v>16</v>
      </c>
    </row>
    <row r="182" spans="1:15" ht="17" x14ac:dyDescent="0.25">
      <c r="A182" s="27"/>
      <c r="B182">
        <v>44</v>
      </c>
      <c r="C182" s="28">
        <v>0.35699999999999998</v>
      </c>
      <c r="D182" s="28">
        <v>1</v>
      </c>
      <c r="E182" t="s">
        <v>75</v>
      </c>
      <c r="F182" t="s">
        <v>160</v>
      </c>
      <c r="G182" t="s">
        <v>83</v>
      </c>
      <c r="H182" t="s">
        <v>154</v>
      </c>
      <c r="I182" s="29">
        <v>10</v>
      </c>
      <c r="J182" s="29">
        <v>12</v>
      </c>
      <c r="K182">
        <v>10</v>
      </c>
      <c r="L182" s="29">
        <v>10</v>
      </c>
      <c r="M182">
        <v>33</v>
      </c>
      <c r="N182">
        <v>0</v>
      </c>
      <c r="O182">
        <v>18</v>
      </c>
    </row>
    <row r="183" spans="1:15" ht="17" x14ac:dyDescent="0.25">
      <c r="A183" s="27"/>
      <c r="B183">
        <v>45</v>
      </c>
      <c r="C183" s="28">
        <v>0.219</v>
      </c>
      <c r="D183" s="28">
        <v>0.7</v>
      </c>
      <c r="E183" t="s">
        <v>75</v>
      </c>
      <c r="F183" t="s">
        <v>104</v>
      </c>
      <c r="G183" t="s">
        <v>83</v>
      </c>
      <c r="H183" t="s">
        <v>153</v>
      </c>
      <c r="I183" s="29">
        <v>7</v>
      </c>
      <c r="J183" s="29">
        <v>14</v>
      </c>
      <c r="K183">
        <v>7</v>
      </c>
      <c r="L183" s="29">
        <v>16</v>
      </c>
      <c r="M183">
        <v>42</v>
      </c>
      <c r="N183">
        <v>0</v>
      </c>
      <c r="O183">
        <v>25</v>
      </c>
    </row>
    <row r="185" spans="1:15" ht="17" x14ac:dyDescent="0.25">
      <c r="A185" s="27" t="s">
        <v>129</v>
      </c>
      <c r="B185" t="s">
        <v>161</v>
      </c>
    </row>
    <row r="186" spans="1:15" ht="17" x14ac:dyDescent="0.25">
      <c r="A186" s="27" t="s">
        <v>33</v>
      </c>
      <c r="B186" t="s">
        <v>34</v>
      </c>
      <c r="C186" t="s">
        <v>35</v>
      </c>
      <c r="D186" t="b">
        <v>1</v>
      </c>
    </row>
    <row r="187" spans="1:15" ht="17" x14ac:dyDescent="0.25">
      <c r="A187" s="27"/>
      <c r="B187" t="s">
        <v>33</v>
      </c>
      <c r="C187" t="s">
        <v>36</v>
      </c>
      <c r="D187" t="s">
        <v>35</v>
      </c>
      <c r="E187" t="b">
        <v>1</v>
      </c>
    </row>
    <row r="188" spans="1:15" ht="17" x14ac:dyDescent="0.25">
      <c r="A188" s="27"/>
      <c r="B188" t="s">
        <v>37</v>
      </c>
      <c r="C188" t="s">
        <v>38</v>
      </c>
      <c r="D188" s="29">
        <v>1</v>
      </c>
    </row>
    <row r="189" spans="1:15" ht="17" x14ac:dyDescent="0.25">
      <c r="A189" s="27" t="s">
        <v>39</v>
      </c>
      <c r="B189" t="s">
        <v>38</v>
      </c>
      <c r="C189" s="29">
        <v>2</v>
      </c>
    </row>
    <row r="190" spans="1:15" ht="17" x14ac:dyDescent="0.25">
      <c r="A190" s="27" t="s">
        <v>40</v>
      </c>
      <c r="B190" t="s">
        <v>38</v>
      </c>
      <c r="C190">
        <v>5</v>
      </c>
    </row>
    <row r="191" spans="1:15" ht="17" x14ac:dyDescent="0.25">
      <c r="A191" s="27" t="s">
        <v>40</v>
      </c>
      <c r="B191" t="s">
        <v>41</v>
      </c>
      <c r="C191">
        <v>5</v>
      </c>
    </row>
    <row r="192" spans="1:15" ht="17" x14ac:dyDescent="0.25">
      <c r="A192" s="27"/>
      <c r="B192" t="s">
        <v>42</v>
      </c>
      <c r="C192" t="s">
        <v>43</v>
      </c>
      <c r="D192">
        <v>4</v>
      </c>
    </row>
    <row r="193" spans="1:47" ht="17" x14ac:dyDescent="0.25">
      <c r="A193" s="27" t="s">
        <v>44</v>
      </c>
      <c r="B193" t="s">
        <v>45</v>
      </c>
      <c r="C193" t="s">
        <v>46</v>
      </c>
      <c r="D193">
        <v>4</v>
      </c>
    </row>
    <row r="194" spans="1:47" ht="17" x14ac:dyDescent="0.25">
      <c r="A194" s="27" t="s">
        <v>47</v>
      </c>
      <c r="B194" s="29">
        <v>4</v>
      </c>
    </row>
    <row r="195" spans="1:47" ht="17" x14ac:dyDescent="0.25">
      <c r="A195" s="27" t="s">
        <v>48</v>
      </c>
      <c r="B195" t="s">
        <v>49</v>
      </c>
      <c r="C195">
        <v>2</v>
      </c>
    </row>
    <row r="196" spans="1:47" ht="17" x14ac:dyDescent="0.25">
      <c r="A196" s="27" t="s">
        <v>50</v>
      </c>
      <c r="B196" t="s">
        <v>49</v>
      </c>
      <c r="C196">
        <v>2</v>
      </c>
    </row>
    <row r="197" spans="1:47" ht="17" x14ac:dyDescent="0.25">
      <c r="A197" s="27"/>
      <c r="B197" t="s">
        <v>51</v>
      </c>
      <c r="C197" t="s">
        <v>52</v>
      </c>
    </row>
    <row r="198" spans="1:47" ht="17" x14ac:dyDescent="0.25">
      <c r="A198" s="27"/>
      <c r="B198" t="s">
        <v>27</v>
      </c>
      <c r="C198" t="s">
        <v>162</v>
      </c>
    </row>
    <row r="199" spans="1:47" ht="17" x14ac:dyDescent="0.25">
      <c r="A199" s="27" t="s">
        <v>53</v>
      </c>
      <c r="B199" t="s">
        <v>54</v>
      </c>
      <c r="C199" t="s">
        <v>55</v>
      </c>
      <c r="D199" t="s">
        <v>56</v>
      </c>
      <c r="E199" t="s">
        <v>56</v>
      </c>
      <c r="F199" t="s">
        <v>56</v>
      </c>
      <c r="G199" t="s">
        <v>56</v>
      </c>
      <c r="H199" t="s">
        <v>56</v>
      </c>
      <c r="I199" s="29" t="s">
        <v>56</v>
      </c>
      <c r="J199" s="29" t="s">
        <v>56</v>
      </c>
      <c r="K199" t="s">
        <v>56</v>
      </c>
      <c r="L199" s="29" t="s">
        <v>56</v>
      </c>
      <c r="M199" t="s">
        <v>56</v>
      </c>
      <c r="N199" t="s">
        <v>56</v>
      </c>
      <c r="O199" t="s">
        <v>56</v>
      </c>
      <c r="P199" t="s">
        <v>56</v>
      </c>
      <c r="Q199" t="s">
        <v>56</v>
      </c>
      <c r="R199" t="s">
        <v>56</v>
      </c>
      <c r="S199" t="s">
        <v>56</v>
      </c>
      <c r="T199" t="s">
        <v>56</v>
      </c>
      <c r="U199" t="s">
        <v>56</v>
      </c>
      <c r="V199" t="s">
        <v>56</v>
      </c>
      <c r="W199" t="s">
        <v>56</v>
      </c>
      <c r="X199" t="s">
        <v>56</v>
      </c>
      <c r="Y199" t="s">
        <v>56</v>
      </c>
      <c r="Z199" t="s">
        <v>56</v>
      </c>
      <c r="AA199" t="s">
        <v>56</v>
      </c>
      <c r="AB199" t="s">
        <v>56</v>
      </c>
      <c r="AC199" t="s">
        <v>56</v>
      </c>
      <c r="AD199" t="s">
        <v>56</v>
      </c>
      <c r="AE199" t="s">
        <v>56</v>
      </c>
      <c r="AF199" t="s">
        <v>56</v>
      </c>
      <c r="AG199" t="s">
        <v>56</v>
      </c>
      <c r="AH199" t="s">
        <v>56</v>
      </c>
      <c r="AI199" t="s">
        <v>56</v>
      </c>
      <c r="AJ199" t="s">
        <v>56</v>
      </c>
      <c r="AK199" t="s">
        <v>56</v>
      </c>
      <c r="AL199" t="s">
        <v>56</v>
      </c>
      <c r="AM199" t="s">
        <v>56</v>
      </c>
      <c r="AN199" t="s">
        <v>56</v>
      </c>
      <c r="AO199" t="s">
        <v>56</v>
      </c>
      <c r="AP199" t="s">
        <v>56</v>
      </c>
      <c r="AQ199" t="s">
        <v>56</v>
      </c>
      <c r="AR199" t="s">
        <v>56</v>
      </c>
      <c r="AS199" t="s">
        <v>56</v>
      </c>
      <c r="AT199" t="s">
        <v>56</v>
      </c>
      <c r="AU199" t="s">
        <v>57</v>
      </c>
    </row>
    <row r="200" spans="1:47" ht="17" x14ac:dyDescent="0.25">
      <c r="A200" s="27" t="s">
        <v>53</v>
      </c>
      <c r="B200" t="s">
        <v>58</v>
      </c>
      <c r="C200" t="s">
        <v>59</v>
      </c>
      <c r="D200" t="s">
        <v>60</v>
      </c>
      <c r="E200" t="s">
        <v>60</v>
      </c>
      <c r="F200" t="s">
        <v>60</v>
      </c>
      <c r="G200" t="s">
        <v>60</v>
      </c>
      <c r="H200" t="s">
        <v>60</v>
      </c>
      <c r="I200" s="29" t="s">
        <v>60</v>
      </c>
      <c r="J200" s="29" t="s">
        <v>60</v>
      </c>
      <c r="K200" t="s">
        <v>60</v>
      </c>
      <c r="L200" s="29" t="s">
        <v>60</v>
      </c>
      <c r="M200" t="s">
        <v>60</v>
      </c>
      <c r="N200" t="s">
        <v>60</v>
      </c>
      <c r="O200" t="s">
        <v>60</v>
      </c>
      <c r="P200" t="s">
        <v>60</v>
      </c>
      <c r="Q200" t="s">
        <v>60</v>
      </c>
      <c r="R200" t="s">
        <v>60</v>
      </c>
      <c r="S200" t="s">
        <v>60</v>
      </c>
      <c r="T200" t="s">
        <v>60</v>
      </c>
      <c r="U200" t="s">
        <v>60</v>
      </c>
      <c r="V200" t="s">
        <v>60</v>
      </c>
      <c r="W200" t="s">
        <v>60</v>
      </c>
      <c r="X200" t="s">
        <v>60</v>
      </c>
      <c r="Y200" t="s">
        <v>60</v>
      </c>
      <c r="Z200" t="s">
        <v>60</v>
      </c>
      <c r="AA200" t="s">
        <v>60</v>
      </c>
      <c r="AB200" t="s">
        <v>60</v>
      </c>
      <c r="AC200" t="s">
        <v>60</v>
      </c>
      <c r="AD200" t="s">
        <v>60</v>
      </c>
      <c r="AE200" t="s">
        <v>60</v>
      </c>
      <c r="AF200" t="s">
        <v>60</v>
      </c>
      <c r="AG200" t="s">
        <v>60</v>
      </c>
      <c r="AH200" t="s">
        <v>60</v>
      </c>
      <c r="AI200" t="s">
        <v>60</v>
      </c>
      <c r="AJ200" t="s">
        <v>60</v>
      </c>
      <c r="AK200" t="s">
        <v>60</v>
      </c>
      <c r="AL200" t="s">
        <v>60</v>
      </c>
      <c r="AM200" t="s">
        <v>60</v>
      </c>
      <c r="AN200" t="s">
        <v>60</v>
      </c>
      <c r="AO200" t="s">
        <v>60</v>
      </c>
      <c r="AP200" t="s">
        <v>60</v>
      </c>
      <c r="AQ200" t="s">
        <v>60</v>
      </c>
      <c r="AR200" t="s">
        <v>60</v>
      </c>
      <c r="AS200" t="s">
        <v>60</v>
      </c>
      <c r="AT200" t="s">
        <v>60</v>
      </c>
      <c r="AU200" t="s">
        <v>61</v>
      </c>
    </row>
    <row r="201" spans="1:47" ht="17" x14ac:dyDescent="0.25">
      <c r="A201" s="27"/>
      <c r="B201" t="s">
        <v>62</v>
      </c>
      <c r="C201" t="s">
        <v>63</v>
      </c>
      <c r="D201" t="s">
        <v>64</v>
      </c>
      <c r="E201" t="s">
        <v>65</v>
      </c>
      <c r="F201" t="s">
        <v>66</v>
      </c>
      <c r="G201" t="s">
        <v>67</v>
      </c>
      <c r="H201" t="s">
        <v>68</v>
      </c>
      <c r="I201" s="29" t="s">
        <v>69</v>
      </c>
      <c r="J201" s="29" t="s">
        <v>70</v>
      </c>
      <c r="K201" t="s">
        <v>71</v>
      </c>
      <c r="L201" s="29" t="s">
        <v>72</v>
      </c>
      <c r="M201" t="s">
        <v>73</v>
      </c>
      <c r="N201" t="s">
        <v>65</v>
      </c>
      <c r="O201" t="s">
        <v>66</v>
      </c>
    </row>
    <row r="202" spans="1:47" ht="17" x14ac:dyDescent="0.25">
      <c r="A202" s="27"/>
      <c r="B202">
        <v>1</v>
      </c>
      <c r="C202" s="28">
        <v>1</v>
      </c>
      <c r="D202" s="28">
        <v>0.8</v>
      </c>
      <c r="E202" t="s">
        <v>74</v>
      </c>
      <c r="F202" t="s">
        <v>75</v>
      </c>
      <c r="G202" t="s">
        <v>76</v>
      </c>
      <c r="H202" t="s">
        <v>77</v>
      </c>
      <c r="I202" s="29">
        <v>4</v>
      </c>
      <c r="J202" s="29">
        <v>4</v>
      </c>
      <c r="K202">
        <v>4</v>
      </c>
      <c r="L202" s="29">
        <v>0</v>
      </c>
      <c r="M202">
        <v>12</v>
      </c>
      <c r="N202">
        <v>4</v>
      </c>
      <c r="O202">
        <v>0</v>
      </c>
    </row>
    <row r="203" spans="1:47" ht="17" x14ac:dyDescent="0.25">
      <c r="A203" s="27"/>
      <c r="B203">
        <v>2</v>
      </c>
      <c r="C203" s="28">
        <v>1</v>
      </c>
      <c r="D203" s="28">
        <v>0.8</v>
      </c>
      <c r="E203" t="s">
        <v>74</v>
      </c>
      <c r="F203" t="s">
        <v>75</v>
      </c>
      <c r="G203" t="s">
        <v>76</v>
      </c>
      <c r="H203" t="s">
        <v>77</v>
      </c>
      <c r="I203" s="29">
        <v>4</v>
      </c>
      <c r="J203" s="29">
        <v>4</v>
      </c>
      <c r="K203">
        <v>4</v>
      </c>
      <c r="L203" s="29">
        <v>0</v>
      </c>
      <c r="M203">
        <v>8</v>
      </c>
      <c r="N203">
        <v>4</v>
      </c>
      <c r="O203">
        <v>0</v>
      </c>
    </row>
    <row r="204" spans="1:47" ht="17" x14ac:dyDescent="0.25">
      <c r="A204" s="27"/>
      <c r="B204">
        <v>3</v>
      </c>
      <c r="C204" s="28">
        <v>1</v>
      </c>
      <c r="D204" s="28">
        <v>1</v>
      </c>
      <c r="E204" t="s">
        <v>130</v>
      </c>
      <c r="F204" t="s">
        <v>75</v>
      </c>
      <c r="G204" t="s">
        <v>75</v>
      </c>
      <c r="H204" t="s">
        <v>130</v>
      </c>
      <c r="I204" s="29">
        <v>4</v>
      </c>
      <c r="J204" s="29">
        <v>0</v>
      </c>
      <c r="K204">
        <v>0</v>
      </c>
      <c r="L204" s="29">
        <v>0</v>
      </c>
      <c r="M204">
        <v>4</v>
      </c>
      <c r="N204">
        <v>8</v>
      </c>
      <c r="O204">
        <v>0</v>
      </c>
    </row>
    <row r="205" spans="1:47" ht="17" x14ac:dyDescent="0.25">
      <c r="A205" s="27"/>
      <c r="B205">
        <v>4</v>
      </c>
      <c r="C205" s="28">
        <v>1</v>
      </c>
      <c r="D205" s="28">
        <v>1</v>
      </c>
      <c r="E205" t="s">
        <v>131</v>
      </c>
      <c r="F205" t="s">
        <v>75</v>
      </c>
      <c r="G205" t="s">
        <v>75</v>
      </c>
      <c r="H205" t="s">
        <v>131</v>
      </c>
      <c r="I205" s="29">
        <v>4</v>
      </c>
      <c r="J205" s="29">
        <v>0</v>
      </c>
      <c r="K205">
        <v>0</v>
      </c>
      <c r="L205" s="29">
        <v>0</v>
      </c>
      <c r="M205">
        <v>0</v>
      </c>
      <c r="N205">
        <v>12</v>
      </c>
      <c r="O205">
        <v>0</v>
      </c>
    </row>
    <row r="206" spans="1:47" ht="17" x14ac:dyDescent="0.25">
      <c r="A206" s="27"/>
      <c r="B206">
        <v>5</v>
      </c>
      <c r="C206" s="28">
        <v>1</v>
      </c>
      <c r="D206" s="28">
        <v>1</v>
      </c>
      <c r="E206" t="s">
        <v>131</v>
      </c>
      <c r="F206" t="s">
        <v>75</v>
      </c>
      <c r="G206" t="s">
        <v>75</v>
      </c>
      <c r="H206" t="s">
        <v>131</v>
      </c>
      <c r="I206" s="29">
        <v>0</v>
      </c>
      <c r="J206" s="29">
        <v>0</v>
      </c>
      <c r="K206">
        <v>0</v>
      </c>
      <c r="L206" s="29">
        <v>0</v>
      </c>
      <c r="M206">
        <v>0</v>
      </c>
      <c r="N206">
        <v>12</v>
      </c>
      <c r="O206">
        <v>0</v>
      </c>
    </row>
    <row r="207" spans="1:47" ht="17" x14ac:dyDescent="0.25">
      <c r="A207" s="27"/>
      <c r="B207">
        <v>6</v>
      </c>
      <c r="C207" s="28">
        <v>1</v>
      </c>
      <c r="D207" s="28">
        <v>1</v>
      </c>
      <c r="E207" t="s">
        <v>131</v>
      </c>
      <c r="F207" t="s">
        <v>75</v>
      </c>
      <c r="G207" t="s">
        <v>75</v>
      </c>
      <c r="H207" t="s">
        <v>131</v>
      </c>
      <c r="I207" s="29">
        <v>0</v>
      </c>
      <c r="J207" s="29">
        <v>0</v>
      </c>
      <c r="K207">
        <v>0</v>
      </c>
      <c r="L207" s="29">
        <v>0</v>
      </c>
      <c r="M207">
        <v>0</v>
      </c>
      <c r="N207">
        <v>12</v>
      </c>
      <c r="O207">
        <v>0</v>
      </c>
    </row>
    <row r="208" spans="1:47" ht="17" x14ac:dyDescent="0.25">
      <c r="A208" s="27"/>
      <c r="B208">
        <v>7</v>
      </c>
      <c r="C208" s="28">
        <v>1</v>
      </c>
      <c r="D208" s="28">
        <v>1</v>
      </c>
      <c r="E208" t="s">
        <v>131</v>
      </c>
      <c r="F208" t="s">
        <v>75</v>
      </c>
      <c r="G208" t="s">
        <v>75</v>
      </c>
      <c r="H208" t="s">
        <v>131</v>
      </c>
      <c r="I208" s="29">
        <v>0</v>
      </c>
      <c r="J208" s="29">
        <v>0</v>
      </c>
      <c r="K208">
        <v>0</v>
      </c>
      <c r="L208" s="29">
        <v>0</v>
      </c>
      <c r="M208">
        <v>0</v>
      </c>
      <c r="N208">
        <v>12</v>
      </c>
      <c r="O208">
        <v>0</v>
      </c>
    </row>
    <row r="209" spans="1:15" ht="17" x14ac:dyDescent="0.25">
      <c r="A209" s="27"/>
      <c r="B209">
        <v>8</v>
      </c>
      <c r="C209" s="28">
        <v>1</v>
      </c>
      <c r="D209" s="28">
        <v>1</v>
      </c>
      <c r="E209" t="s">
        <v>131</v>
      </c>
      <c r="F209" t="s">
        <v>75</v>
      </c>
      <c r="G209" t="s">
        <v>75</v>
      </c>
      <c r="H209" t="s">
        <v>131</v>
      </c>
      <c r="I209" s="29">
        <v>0</v>
      </c>
      <c r="J209" s="29">
        <v>0</v>
      </c>
      <c r="K209">
        <v>0</v>
      </c>
      <c r="L209" s="29">
        <v>0</v>
      </c>
      <c r="M209">
        <v>0</v>
      </c>
      <c r="N209">
        <v>12</v>
      </c>
      <c r="O209">
        <v>0</v>
      </c>
    </row>
    <row r="210" spans="1:15" ht="17" x14ac:dyDescent="0.25">
      <c r="A210" s="27"/>
      <c r="B210">
        <v>9</v>
      </c>
      <c r="C210" s="28">
        <v>1</v>
      </c>
      <c r="D210" s="28">
        <v>1</v>
      </c>
      <c r="E210" t="s">
        <v>131</v>
      </c>
      <c r="F210" t="s">
        <v>75</v>
      </c>
      <c r="G210" t="s">
        <v>75</v>
      </c>
      <c r="H210" t="s">
        <v>131</v>
      </c>
      <c r="I210" s="29">
        <v>0</v>
      </c>
      <c r="J210" s="29">
        <v>0</v>
      </c>
      <c r="K210">
        <v>0</v>
      </c>
      <c r="L210" s="29">
        <v>0</v>
      </c>
      <c r="M210">
        <v>0</v>
      </c>
      <c r="N210">
        <v>12</v>
      </c>
      <c r="O210">
        <v>0</v>
      </c>
    </row>
    <row r="211" spans="1:15" ht="17" x14ac:dyDescent="0.25">
      <c r="A211" s="27"/>
      <c r="B211">
        <v>10</v>
      </c>
      <c r="C211" s="28">
        <v>1</v>
      </c>
      <c r="D211" s="28">
        <v>0.6</v>
      </c>
      <c r="E211" t="s">
        <v>119</v>
      </c>
      <c r="F211" t="s">
        <v>75</v>
      </c>
      <c r="G211" t="s">
        <v>83</v>
      </c>
      <c r="H211" t="s">
        <v>78</v>
      </c>
      <c r="I211" s="29">
        <v>0</v>
      </c>
      <c r="J211" s="29">
        <v>6</v>
      </c>
      <c r="K211">
        <v>6</v>
      </c>
      <c r="L211" s="29">
        <v>0</v>
      </c>
      <c r="M211">
        <v>0</v>
      </c>
      <c r="N211">
        <v>6</v>
      </c>
      <c r="O211">
        <v>0</v>
      </c>
    </row>
    <row r="212" spans="1:15" ht="17" x14ac:dyDescent="0.25">
      <c r="A212" s="27"/>
      <c r="B212">
        <v>11</v>
      </c>
      <c r="C212" s="28">
        <v>0.375</v>
      </c>
      <c r="D212" s="28">
        <v>0.6</v>
      </c>
      <c r="E212" t="s">
        <v>75</v>
      </c>
      <c r="F212" t="s">
        <v>156</v>
      </c>
      <c r="G212" t="s">
        <v>83</v>
      </c>
      <c r="H212" t="s">
        <v>133</v>
      </c>
      <c r="I212" s="29">
        <v>0</v>
      </c>
      <c r="J212" s="29">
        <v>16</v>
      </c>
      <c r="K212">
        <v>6</v>
      </c>
      <c r="L212" s="29">
        <v>14</v>
      </c>
      <c r="M212">
        <v>14</v>
      </c>
      <c r="N212">
        <v>0</v>
      </c>
      <c r="O212">
        <v>10</v>
      </c>
    </row>
    <row r="213" spans="1:15" ht="17" x14ac:dyDescent="0.25">
      <c r="A213" s="27"/>
      <c r="B213">
        <v>12</v>
      </c>
      <c r="C213" t="s">
        <v>75</v>
      </c>
      <c r="D213" s="28">
        <v>1</v>
      </c>
      <c r="E213" t="s">
        <v>75</v>
      </c>
      <c r="F213" t="s">
        <v>163</v>
      </c>
      <c r="G213" t="s">
        <v>75</v>
      </c>
      <c r="H213" t="s">
        <v>163</v>
      </c>
      <c r="I213" s="29">
        <v>0</v>
      </c>
      <c r="J213" s="29">
        <v>22</v>
      </c>
      <c r="K213">
        <v>0</v>
      </c>
      <c r="L213" s="29">
        <v>29</v>
      </c>
      <c r="M213">
        <v>43</v>
      </c>
      <c r="N213">
        <v>0</v>
      </c>
      <c r="O213">
        <v>32</v>
      </c>
    </row>
    <row r="214" spans="1:15" ht="17" x14ac:dyDescent="0.25">
      <c r="A214" s="27"/>
      <c r="B214">
        <v>13</v>
      </c>
      <c r="C214" t="s">
        <v>75</v>
      </c>
      <c r="D214" s="28">
        <v>1</v>
      </c>
      <c r="E214" t="s">
        <v>75</v>
      </c>
      <c r="F214" t="s">
        <v>164</v>
      </c>
      <c r="G214" t="s">
        <v>75</v>
      </c>
      <c r="H214" t="s">
        <v>164</v>
      </c>
      <c r="I214" s="29">
        <v>0</v>
      </c>
      <c r="J214" s="29">
        <v>25</v>
      </c>
      <c r="K214">
        <v>0</v>
      </c>
      <c r="L214" s="29">
        <v>39</v>
      </c>
      <c r="M214">
        <v>82</v>
      </c>
      <c r="N214">
        <v>0</v>
      </c>
      <c r="O214">
        <v>57</v>
      </c>
    </row>
    <row r="215" spans="1:15" ht="17" x14ac:dyDescent="0.25">
      <c r="A215" s="27"/>
      <c r="B215">
        <v>14</v>
      </c>
      <c r="C215" t="s">
        <v>75</v>
      </c>
      <c r="D215" s="28">
        <v>1</v>
      </c>
      <c r="E215" t="s">
        <v>75</v>
      </c>
      <c r="F215" t="s">
        <v>165</v>
      </c>
      <c r="G215" t="s">
        <v>75</v>
      </c>
      <c r="H215" t="s">
        <v>165</v>
      </c>
      <c r="I215" s="29">
        <v>0</v>
      </c>
      <c r="J215" s="29">
        <v>19</v>
      </c>
      <c r="K215">
        <v>0</v>
      </c>
      <c r="L215" s="29">
        <v>39</v>
      </c>
      <c r="M215">
        <v>121</v>
      </c>
      <c r="N215">
        <v>0</v>
      </c>
      <c r="O215">
        <v>76</v>
      </c>
    </row>
    <row r="216" spans="1:15" ht="17" x14ac:dyDescent="0.25">
      <c r="A216" s="27"/>
      <c r="B216">
        <v>15</v>
      </c>
      <c r="C216" s="28">
        <v>4.1000000000000002E-2</v>
      </c>
      <c r="D216" s="28">
        <v>0.8</v>
      </c>
      <c r="E216" t="s">
        <v>75</v>
      </c>
      <c r="F216" t="s">
        <v>166</v>
      </c>
      <c r="G216" t="s">
        <v>76</v>
      </c>
      <c r="H216" t="s">
        <v>167</v>
      </c>
      <c r="I216" s="29">
        <v>4</v>
      </c>
      <c r="J216" s="29">
        <v>21</v>
      </c>
      <c r="K216">
        <v>4</v>
      </c>
      <c r="L216" s="29">
        <v>39</v>
      </c>
      <c r="M216">
        <v>156</v>
      </c>
      <c r="N216">
        <v>0</v>
      </c>
      <c r="O216">
        <v>93</v>
      </c>
    </row>
    <row r="217" spans="1:15" ht="17" x14ac:dyDescent="0.25">
      <c r="A217" s="27"/>
      <c r="B217">
        <v>16</v>
      </c>
      <c r="C217" t="s">
        <v>75</v>
      </c>
      <c r="D217" s="28">
        <v>1</v>
      </c>
      <c r="E217" t="s">
        <v>75</v>
      </c>
      <c r="F217" t="s">
        <v>168</v>
      </c>
      <c r="G217" t="s">
        <v>75</v>
      </c>
      <c r="H217" t="s">
        <v>168</v>
      </c>
      <c r="I217" s="29">
        <v>0</v>
      </c>
      <c r="J217" s="29">
        <v>25</v>
      </c>
      <c r="K217">
        <v>0</v>
      </c>
      <c r="L217" s="29">
        <v>44</v>
      </c>
      <c r="M217">
        <v>200</v>
      </c>
      <c r="N217">
        <v>0</v>
      </c>
      <c r="O217">
        <v>118</v>
      </c>
    </row>
    <row r="218" spans="1:15" ht="17" x14ac:dyDescent="0.25">
      <c r="A218" s="27"/>
      <c r="B218">
        <v>17</v>
      </c>
      <c r="C218" s="28">
        <v>9.6000000000000002E-2</v>
      </c>
      <c r="D218" s="28">
        <v>0.93300000000000005</v>
      </c>
      <c r="E218" t="s">
        <v>75</v>
      </c>
      <c r="F218" t="s">
        <v>169</v>
      </c>
      <c r="G218" t="s">
        <v>99</v>
      </c>
      <c r="H218" t="s">
        <v>170</v>
      </c>
      <c r="I218" s="29">
        <v>14</v>
      </c>
      <c r="J218" s="29">
        <v>28</v>
      </c>
      <c r="K218">
        <v>14</v>
      </c>
      <c r="L218" s="29">
        <v>43</v>
      </c>
      <c r="M218">
        <v>229</v>
      </c>
      <c r="N218">
        <v>0</v>
      </c>
      <c r="O218">
        <v>132</v>
      </c>
    </row>
    <row r="219" spans="1:15" ht="17" x14ac:dyDescent="0.25">
      <c r="A219" s="27"/>
      <c r="B219">
        <v>18</v>
      </c>
      <c r="C219" s="28">
        <v>0.22800000000000001</v>
      </c>
      <c r="D219" s="28">
        <v>0.9</v>
      </c>
      <c r="E219" t="s">
        <v>75</v>
      </c>
      <c r="F219" t="s">
        <v>171</v>
      </c>
      <c r="G219" t="s">
        <v>102</v>
      </c>
      <c r="H219" t="s">
        <v>172</v>
      </c>
      <c r="I219" s="29">
        <v>36</v>
      </c>
      <c r="J219" s="29">
        <v>26</v>
      </c>
      <c r="K219">
        <v>36</v>
      </c>
      <c r="L219" s="29">
        <v>30</v>
      </c>
      <c r="M219">
        <v>223</v>
      </c>
      <c r="N219">
        <v>0</v>
      </c>
      <c r="O219">
        <v>122</v>
      </c>
    </row>
    <row r="220" spans="1:15" ht="17" x14ac:dyDescent="0.25">
      <c r="A220" s="27"/>
      <c r="B220">
        <v>19</v>
      </c>
      <c r="C220" s="28">
        <v>0.34499999999999997</v>
      </c>
      <c r="D220" s="28">
        <v>1</v>
      </c>
      <c r="E220" t="s">
        <v>75</v>
      </c>
      <c r="F220" t="s">
        <v>173</v>
      </c>
      <c r="G220" t="s">
        <v>104</v>
      </c>
      <c r="H220" t="s">
        <v>174</v>
      </c>
      <c r="I220" s="29">
        <v>50</v>
      </c>
      <c r="J220" s="29">
        <v>23</v>
      </c>
      <c r="K220">
        <v>50</v>
      </c>
      <c r="L220" s="29">
        <v>13</v>
      </c>
      <c r="M220">
        <v>186</v>
      </c>
      <c r="N220">
        <v>0</v>
      </c>
      <c r="O220">
        <v>95</v>
      </c>
    </row>
    <row r="221" spans="1:15" ht="17" x14ac:dyDescent="0.25">
      <c r="A221" s="27"/>
      <c r="B221">
        <v>20</v>
      </c>
      <c r="C221" s="28">
        <v>0.38300000000000001</v>
      </c>
      <c r="D221" s="28">
        <v>0.92</v>
      </c>
      <c r="E221" t="s">
        <v>75</v>
      </c>
      <c r="F221" t="s">
        <v>175</v>
      </c>
      <c r="G221" t="s">
        <v>104</v>
      </c>
      <c r="H221" t="s">
        <v>146</v>
      </c>
      <c r="I221" s="29">
        <v>46</v>
      </c>
      <c r="J221" s="29">
        <v>25</v>
      </c>
      <c r="K221">
        <v>46</v>
      </c>
      <c r="L221" s="29">
        <v>8</v>
      </c>
      <c r="M221">
        <v>148</v>
      </c>
      <c r="N221">
        <v>0</v>
      </c>
      <c r="O221">
        <v>74</v>
      </c>
    </row>
    <row r="222" spans="1:15" ht="17" x14ac:dyDescent="0.25">
      <c r="A222" s="27"/>
      <c r="B222">
        <v>21</v>
      </c>
      <c r="C222" s="28">
        <v>0.39400000000000002</v>
      </c>
      <c r="D222" s="28">
        <v>0.92500000000000004</v>
      </c>
      <c r="E222" t="s">
        <v>75</v>
      </c>
      <c r="F222" t="s">
        <v>164</v>
      </c>
      <c r="G222" t="s">
        <v>102</v>
      </c>
      <c r="H222" t="s">
        <v>176</v>
      </c>
      <c r="I222" s="29">
        <v>37</v>
      </c>
      <c r="J222" s="29">
        <v>20</v>
      </c>
      <c r="K222">
        <v>37</v>
      </c>
      <c r="L222" s="29">
        <v>5</v>
      </c>
      <c r="M222">
        <v>116</v>
      </c>
      <c r="N222">
        <v>0</v>
      </c>
      <c r="O222">
        <v>57</v>
      </c>
    </row>
    <row r="223" spans="1:15" ht="17" x14ac:dyDescent="0.25">
      <c r="A223" s="27"/>
      <c r="B223">
        <v>22</v>
      </c>
      <c r="C223" s="28">
        <v>0.61499999999999999</v>
      </c>
      <c r="D223" s="28">
        <v>1</v>
      </c>
      <c r="E223" t="s">
        <v>75</v>
      </c>
      <c r="F223" t="s">
        <v>104</v>
      </c>
      <c r="G223" t="s">
        <v>102</v>
      </c>
      <c r="H223" t="s">
        <v>177</v>
      </c>
      <c r="I223" s="29">
        <v>40</v>
      </c>
      <c r="J223" s="29">
        <v>8</v>
      </c>
      <c r="K223">
        <v>40</v>
      </c>
      <c r="L223" s="29">
        <v>0</v>
      </c>
      <c r="M223">
        <v>76</v>
      </c>
      <c r="N223">
        <v>0</v>
      </c>
      <c r="O223">
        <v>25</v>
      </c>
    </row>
    <row r="224" spans="1:15" ht="17" x14ac:dyDescent="0.25">
      <c r="A224" s="27"/>
      <c r="B224">
        <v>23</v>
      </c>
      <c r="C224" s="28">
        <v>1</v>
      </c>
      <c r="D224" s="28">
        <v>1</v>
      </c>
      <c r="E224" t="s">
        <v>155</v>
      </c>
      <c r="F224" t="s">
        <v>75</v>
      </c>
      <c r="G224" t="s">
        <v>107</v>
      </c>
      <c r="H224" t="s">
        <v>150</v>
      </c>
      <c r="I224" s="29">
        <v>44</v>
      </c>
      <c r="J224" s="29">
        <v>0</v>
      </c>
      <c r="K224">
        <v>25</v>
      </c>
      <c r="L224" s="29">
        <v>0</v>
      </c>
      <c r="M224">
        <v>32</v>
      </c>
      <c r="N224">
        <v>19</v>
      </c>
      <c r="O224">
        <v>0</v>
      </c>
    </row>
    <row r="225" spans="1:15" ht="17" x14ac:dyDescent="0.25">
      <c r="A225" s="27"/>
      <c r="B225">
        <v>24</v>
      </c>
      <c r="C225" s="28">
        <v>1</v>
      </c>
      <c r="D225" s="28">
        <v>1</v>
      </c>
      <c r="E225" t="s">
        <v>154</v>
      </c>
      <c r="F225" t="s">
        <v>75</v>
      </c>
      <c r="G225" t="s">
        <v>75</v>
      </c>
      <c r="H225" t="s">
        <v>154</v>
      </c>
      <c r="I225" s="29">
        <v>27</v>
      </c>
      <c r="J225" s="29">
        <v>0</v>
      </c>
      <c r="K225">
        <v>0</v>
      </c>
      <c r="L225" s="29">
        <v>0</v>
      </c>
      <c r="M225">
        <v>5</v>
      </c>
      <c r="N225">
        <v>46</v>
      </c>
      <c r="O225">
        <v>0</v>
      </c>
    </row>
    <row r="226" spans="1:15" ht="17" x14ac:dyDescent="0.25">
      <c r="A226" s="27"/>
      <c r="B226">
        <v>25</v>
      </c>
      <c r="C226" s="28">
        <v>1</v>
      </c>
      <c r="D226" s="28">
        <v>1</v>
      </c>
      <c r="E226" t="s">
        <v>109</v>
      </c>
      <c r="F226" t="s">
        <v>75</v>
      </c>
      <c r="G226" t="s">
        <v>75</v>
      </c>
      <c r="H226" t="s">
        <v>109</v>
      </c>
      <c r="I226" s="29">
        <v>5</v>
      </c>
      <c r="J226" s="29">
        <v>0</v>
      </c>
      <c r="K226">
        <v>0</v>
      </c>
      <c r="L226" s="29">
        <v>0</v>
      </c>
      <c r="M226">
        <v>0</v>
      </c>
      <c r="N226">
        <v>51</v>
      </c>
      <c r="O226">
        <v>0</v>
      </c>
    </row>
    <row r="227" spans="1:15" ht="17" x14ac:dyDescent="0.25">
      <c r="A227" s="27"/>
      <c r="B227">
        <v>26</v>
      </c>
      <c r="C227" s="28">
        <v>1</v>
      </c>
      <c r="D227" s="28">
        <v>1</v>
      </c>
      <c r="E227" t="s">
        <v>109</v>
      </c>
      <c r="F227" t="s">
        <v>75</v>
      </c>
      <c r="G227" t="s">
        <v>75</v>
      </c>
      <c r="H227" t="s">
        <v>109</v>
      </c>
      <c r="I227" s="29">
        <v>0</v>
      </c>
      <c r="J227" s="29">
        <v>0</v>
      </c>
      <c r="K227">
        <v>0</v>
      </c>
      <c r="L227" s="29">
        <v>0</v>
      </c>
      <c r="M227">
        <v>0</v>
      </c>
      <c r="N227">
        <v>51</v>
      </c>
      <c r="O227">
        <v>0</v>
      </c>
    </row>
    <row r="228" spans="1:15" ht="17" x14ac:dyDescent="0.25">
      <c r="A228" s="27"/>
      <c r="B228">
        <v>27</v>
      </c>
      <c r="C228" s="28">
        <v>1</v>
      </c>
      <c r="D228" s="28">
        <v>1</v>
      </c>
      <c r="E228" t="s">
        <v>109</v>
      </c>
      <c r="F228" t="s">
        <v>75</v>
      </c>
      <c r="G228" t="s">
        <v>75</v>
      </c>
      <c r="H228" t="s">
        <v>109</v>
      </c>
      <c r="I228" s="29">
        <v>0</v>
      </c>
      <c r="J228" s="29">
        <v>0</v>
      </c>
      <c r="K228">
        <v>0</v>
      </c>
      <c r="L228" s="29">
        <v>0</v>
      </c>
      <c r="M228">
        <v>0</v>
      </c>
      <c r="N228">
        <v>51</v>
      </c>
      <c r="O228">
        <v>0</v>
      </c>
    </row>
    <row r="229" spans="1:15" ht="17" x14ac:dyDescent="0.25">
      <c r="A229" s="27"/>
      <c r="B229">
        <v>28</v>
      </c>
      <c r="C229" s="28">
        <v>1</v>
      </c>
      <c r="D229" s="28">
        <v>1</v>
      </c>
      <c r="E229" t="s">
        <v>109</v>
      </c>
      <c r="F229" t="s">
        <v>75</v>
      </c>
      <c r="G229" t="s">
        <v>75</v>
      </c>
      <c r="H229" t="s">
        <v>109</v>
      </c>
      <c r="I229" s="29">
        <v>0</v>
      </c>
      <c r="J229" s="29">
        <v>0</v>
      </c>
      <c r="K229">
        <v>0</v>
      </c>
      <c r="L229" s="29">
        <v>0</v>
      </c>
      <c r="M229">
        <v>0</v>
      </c>
      <c r="N229">
        <v>51</v>
      </c>
      <c r="O229">
        <v>0</v>
      </c>
    </row>
    <row r="230" spans="1:15" ht="17" x14ac:dyDescent="0.25">
      <c r="A230" s="27"/>
      <c r="B230">
        <v>29</v>
      </c>
      <c r="C230" s="28">
        <v>1</v>
      </c>
      <c r="D230" s="28">
        <v>1</v>
      </c>
      <c r="E230" t="s">
        <v>109</v>
      </c>
      <c r="F230" t="s">
        <v>75</v>
      </c>
      <c r="G230" t="s">
        <v>75</v>
      </c>
      <c r="H230" t="s">
        <v>109</v>
      </c>
      <c r="I230" s="29">
        <v>0</v>
      </c>
      <c r="J230" s="29">
        <v>0</v>
      </c>
      <c r="K230">
        <v>0</v>
      </c>
      <c r="L230" s="29">
        <v>0</v>
      </c>
      <c r="M230">
        <v>0</v>
      </c>
      <c r="N230">
        <v>51</v>
      </c>
      <c r="O230">
        <v>0</v>
      </c>
    </row>
    <row r="231" spans="1:15" ht="17" x14ac:dyDescent="0.25">
      <c r="A231" s="27"/>
      <c r="B231">
        <v>30</v>
      </c>
      <c r="C231" s="28">
        <v>1</v>
      </c>
      <c r="D231" s="28">
        <v>1</v>
      </c>
      <c r="E231" t="s">
        <v>109</v>
      </c>
      <c r="F231" t="s">
        <v>75</v>
      </c>
      <c r="G231" t="s">
        <v>75</v>
      </c>
      <c r="H231" t="s">
        <v>109</v>
      </c>
      <c r="I231" s="29">
        <v>0</v>
      </c>
      <c r="J231" s="29">
        <v>0</v>
      </c>
      <c r="K231">
        <v>0</v>
      </c>
      <c r="L231" s="29">
        <v>0</v>
      </c>
      <c r="M231">
        <v>0</v>
      </c>
      <c r="N231">
        <v>51</v>
      </c>
      <c r="O231">
        <v>0</v>
      </c>
    </row>
    <row r="232" spans="1:15" ht="17" x14ac:dyDescent="0.25">
      <c r="A232" s="27"/>
      <c r="B232">
        <v>31</v>
      </c>
      <c r="C232" s="28">
        <v>1</v>
      </c>
      <c r="D232" s="28">
        <v>1</v>
      </c>
      <c r="E232" t="s">
        <v>109</v>
      </c>
      <c r="F232" t="s">
        <v>75</v>
      </c>
      <c r="G232" t="s">
        <v>75</v>
      </c>
      <c r="H232" t="s">
        <v>109</v>
      </c>
      <c r="I232" s="29">
        <v>0</v>
      </c>
      <c r="J232" s="29">
        <v>0</v>
      </c>
      <c r="K232">
        <v>0</v>
      </c>
      <c r="L232" s="29">
        <v>0</v>
      </c>
      <c r="M232">
        <v>0</v>
      </c>
      <c r="N232">
        <v>51</v>
      </c>
      <c r="O232">
        <v>0</v>
      </c>
    </row>
    <row r="233" spans="1:15" ht="17" x14ac:dyDescent="0.25">
      <c r="A233" s="27"/>
      <c r="B233">
        <v>32</v>
      </c>
      <c r="C233" s="28">
        <v>1</v>
      </c>
      <c r="D233" s="28">
        <v>1</v>
      </c>
      <c r="E233" t="s">
        <v>109</v>
      </c>
      <c r="F233" t="s">
        <v>75</v>
      </c>
      <c r="G233" t="s">
        <v>75</v>
      </c>
      <c r="H233" t="s">
        <v>109</v>
      </c>
      <c r="I233" s="29">
        <v>0</v>
      </c>
      <c r="J233" s="29">
        <v>0</v>
      </c>
      <c r="K233">
        <v>0</v>
      </c>
      <c r="L233" s="29">
        <v>0</v>
      </c>
      <c r="M233">
        <v>0</v>
      </c>
      <c r="N233">
        <v>51</v>
      </c>
      <c r="O233">
        <v>0</v>
      </c>
    </row>
    <row r="234" spans="1:15" ht="17" x14ac:dyDescent="0.25">
      <c r="A234" s="27"/>
      <c r="B234">
        <v>33</v>
      </c>
      <c r="C234" s="28">
        <v>1</v>
      </c>
      <c r="D234" s="28">
        <v>1</v>
      </c>
      <c r="E234" t="s">
        <v>109</v>
      </c>
      <c r="F234" t="s">
        <v>75</v>
      </c>
      <c r="G234" t="s">
        <v>75</v>
      </c>
      <c r="H234" t="s">
        <v>109</v>
      </c>
      <c r="I234" s="29">
        <v>0</v>
      </c>
      <c r="J234" s="29">
        <v>0</v>
      </c>
      <c r="K234">
        <v>0</v>
      </c>
      <c r="L234" s="29">
        <v>0</v>
      </c>
      <c r="M234">
        <v>0</v>
      </c>
      <c r="N234">
        <v>51</v>
      </c>
      <c r="O234">
        <v>0</v>
      </c>
    </row>
    <row r="235" spans="1:15" ht="17" x14ac:dyDescent="0.25">
      <c r="A235" s="27"/>
      <c r="B235">
        <v>34</v>
      </c>
      <c r="C235" s="28">
        <v>1</v>
      </c>
      <c r="D235" s="28">
        <v>1</v>
      </c>
      <c r="E235" t="s">
        <v>109</v>
      </c>
      <c r="F235" t="s">
        <v>75</v>
      </c>
      <c r="G235" t="s">
        <v>75</v>
      </c>
      <c r="H235" t="s">
        <v>109</v>
      </c>
      <c r="I235" s="29">
        <v>0</v>
      </c>
      <c r="J235" s="29">
        <v>0</v>
      </c>
      <c r="K235">
        <v>0</v>
      </c>
      <c r="L235" s="29">
        <v>0</v>
      </c>
      <c r="M235">
        <v>0</v>
      </c>
      <c r="N235">
        <v>51</v>
      </c>
      <c r="O235">
        <v>0</v>
      </c>
    </row>
    <row r="236" spans="1:15" ht="17" x14ac:dyDescent="0.25">
      <c r="A236" s="27"/>
      <c r="B236">
        <v>35</v>
      </c>
      <c r="C236" s="28">
        <v>1</v>
      </c>
      <c r="D236" s="28">
        <v>1</v>
      </c>
      <c r="E236" t="s">
        <v>109</v>
      </c>
      <c r="F236" t="s">
        <v>75</v>
      </c>
      <c r="G236" t="s">
        <v>75</v>
      </c>
      <c r="H236" t="s">
        <v>109</v>
      </c>
      <c r="I236" s="29">
        <v>0</v>
      </c>
      <c r="J236" s="29">
        <v>0</v>
      </c>
      <c r="K236">
        <v>0</v>
      </c>
      <c r="L236" s="29">
        <v>0</v>
      </c>
      <c r="M236">
        <v>0</v>
      </c>
      <c r="N236">
        <v>51</v>
      </c>
      <c r="O236">
        <v>0</v>
      </c>
    </row>
    <row r="237" spans="1:15" ht="17" x14ac:dyDescent="0.25">
      <c r="A237" s="27"/>
      <c r="B237">
        <v>36</v>
      </c>
      <c r="C237" s="28">
        <v>1</v>
      </c>
      <c r="D237" s="28">
        <v>1</v>
      </c>
      <c r="E237" t="s">
        <v>109</v>
      </c>
      <c r="F237" t="s">
        <v>75</v>
      </c>
      <c r="G237" t="s">
        <v>75</v>
      </c>
      <c r="H237" t="s">
        <v>109</v>
      </c>
      <c r="I237" s="29">
        <v>0</v>
      </c>
      <c r="J237" s="29">
        <v>0</v>
      </c>
      <c r="K237">
        <v>0</v>
      </c>
      <c r="L237" s="29">
        <v>0</v>
      </c>
      <c r="M237">
        <v>0</v>
      </c>
      <c r="N237">
        <v>51</v>
      </c>
      <c r="O237">
        <v>0</v>
      </c>
    </row>
    <row r="238" spans="1:15" ht="17" x14ac:dyDescent="0.25">
      <c r="A238" s="27"/>
      <c r="B238">
        <v>37</v>
      </c>
      <c r="C238" s="28">
        <v>1</v>
      </c>
      <c r="D238" s="28">
        <v>1</v>
      </c>
      <c r="E238" t="s">
        <v>109</v>
      </c>
      <c r="F238" t="s">
        <v>75</v>
      </c>
      <c r="G238" t="s">
        <v>75</v>
      </c>
      <c r="H238" t="s">
        <v>109</v>
      </c>
      <c r="I238" s="29">
        <v>0</v>
      </c>
      <c r="J238" s="29">
        <v>0</v>
      </c>
      <c r="K238">
        <v>0</v>
      </c>
      <c r="L238" s="29">
        <v>0</v>
      </c>
      <c r="M238">
        <v>0</v>
      </c>
      <c r="N238">
        <v>51</v>
      </c>
      <c r="O238">
        <v>0</v>
      </c>
    </row>
    <row r="239" spans="1:15" ht="17" x14ac:dyDescent="0.25">
      <c r="A239" s="27"/>
      <c r="B239">
        <v>38</v>
      </c>
      <c r="C239" s="28">
        <v>1</v>
      </c>
      <c r="D239" s="28">
        <v>1</v>
      </c>
      <c r="E239" t="s">
        <v>109</v>
      </c>
      <c r="F239" t="s">
        <v>75</v>
      </c>
      <c r="G239" t="s">
        <v>75</v>
      </c>
      <c r="H239" t="s">
        <v>109</v>
      </c>
      <c r="I239" s="29">
        <v>0</v>
      </c>
      <c r="J239" s="29">
        <v>0</v>
      </c>
      <c r="K239">
        <v>0</v>
      </c>
      <c r="L239" s="29">
        <v>0</v>
      </c>
      <c r="M239">
        <v>0</v>
      </c>
      <c r="N239">
        <v>51</v>
      </c>
      <c r="O239">
        <v>0</v>
      </c>
    </row>
    <row r="240" spans="1:15" ht="17" x14ac:dyDescent="0.25">
      <c r="A240" s="27"/>
      <c r="B240">
        <v>39</v>
      </c>
      <c r="C240" s="28">
        <v>1</v>
      </c>
      <c r="D240" s="28">
        <v>1</v>
      </c>
      <c r="E240" t="s">
        <v>109</v>
      </c>
      <c r="F240" t="s">
        <v>75</v>
      </c>
      <c r="G240" t="s">
        <v>75</v>
      </c>
      <c r="H240" t="s">
        <v>109</v>
      </c>
      <c r="I240" s="29">
        <v>0</v>
      </c>
      <c r="J240" s="29">
        <v>0</v>
      </c>
      <c r="K240">
        <v>0</v>
      </c>
      <c r="L240" s="29">
        <v>0</v>
      </c>
      <c r="M240">
        <v>0</v>
      </c>
      <c r="N240">
        <v>51</v>
      </c>
      <c r="O240">
        <v>0</v>
      </c>
    </row>
    <row r="241" spans="1:15" ht="17" x14ac:dyDescent="0.25">
      <c r="A241" s="27"/>
      <c r="B241">
        <v>40</v>
      </c>
      <c r="C241" s="28">
        <v>1</v>
      </c>
      <c r="D241" s="28">
        <v>1</v>
      </c>
      <c r="E241" t="s">
        <v>109</v>
      </c>
      <c r="F241" t="s">
        <v>75</v>
      </c>
      <c r="G241" t="s">
        <v>75</v>
      </c>
      <c r="H241" t="s">
        <v>109</v>
      </c>
      <c r="I241" s="29">
        <v>0</v>
      </c>
      <c r="J241" s="29">
        <v>0</v>
      </c>
      <c r="K241">
        <v>0</v>
      </c>
      <c r="L241" s="29">
        <v>0</v>
      </c>
      <c r="M241">
        <v>0</v>
      </c>
      <c r="N241">
        <v>51</v>
      </c>
      <c r="O241">
        <v>0</v>
      </c>
    </row>
    <row r="242" spans="1:15" ht="17" x14ac:dyDescent="0.25">
      <c r="A242" s="27"/>
      <c r="B242">
        <v>41</v>
      </c>
      <c r="C242" s="28">
        <v>1</v>
      </c>
      <c r="D242" s="28">
        <v>0.9</v>
      </c>
      <c r="E242" t="s">
        <v>159</v>
      </c>
      <c r="F242" t="s">
        <v>75</v>
      </c>
      <c r="G242" t="s">
        <v>83</v>
      </c>
      <c r="H242" t="s">
        <v>178</v>
      </c>
      <c r="I242" s="29">
        <v>0</v>
      </c>
      <c r="J242" s="29">
        <v>9</v>
      </c>
      <c r="K242">
        <v>9</v>
      </c>
      <c r="L242" s="29">
        <v>0</v>
      </c>
      <c r="M242">
        <v>0</v>
      </c>
      <c r="N242">
        <v>42</v>
      </c>
      <c r="O242">
        <v>0</v>
      </c>
    </row>
    <row r="243" spans="1:15" ht="17" x14ac:dyDescent="0.25">
      <c r="A243" s="27"/>
      <c r="B243">
        <v>42</v>
      </c>
      <c r="C243" s="28">
        <v>1</v>
      </c>
      <c r="D243" s="28">
        <v>1</v>
      </c>
      <c r="E243" t="s">
        <v>79</v>
      </c>
      <c r="F243" t="s">
        <v>75</v>
      </c>
      <c r="G243" t="s">
        <v>83</v>
      </c>
      <c r="H243" t="s">
        <v>159</v>
      </c>
      <c r="I243" s="29">
        <v>0</v>
      </c>
      <c r="J243" s="29">
        <v>10</v>
      </c>
      <c r="K243">
        <v>10</v>
      </c>
      <c r="L243" s="29">
        <v>0</v>
      </c>
      <c r="M243">
        <v>0</v>
      </c>
      <c r="N243">
        <v>32</v>
      </c>
      <c r="O243">
        <v>0</v>
      </c>
    </row>
    <row r="244" spans="1:15" ht="17" x14ac:dyDescent="0.25">
      <c r="A244" s="27"/>
      <c r="B244">
        <v>43</v>
      </c>
      <c r="C244" s="28">
        <v>1</v>
      </c>
      <c r="D244" s="28">
        <v>0.7</v>
      </c>
      <c r="E244" t="s">
        <v>107</v>
      </c>
      <c r="F244" t="s">
        <v>75</v>
      </c>
      <c r="G244" t="s">
        <v>83</v>
      </c>
      <c r="H244" t="s">
        <v>179</v>
      </c>
      <c r="I244" s="29">
        <v>0</v>
      </c>
      <c r="J244" s="29">
        <v>7</v>
      </c>
      <c r="K244">
        <v>7</v>
      </c>
      <c r="L244" s="29">
        <v>0</v>
      </c>
      <c r="M244">
        <v>0</v>
      </c>
      <c r="N244">
        <v>25</v>
      </c>
      <c r="O244">
        <v>0</v>
      </c>
    </row>
    <row r="245" spans="1:15" ht="17" x14ac:dyDescent="0.25">
      <c r="A245" s="27"/>
      <c r="B245">
        <v>44</v>
      </c>
      <c r="C245" s="28">
        <v>1</v>
      </c>
      <c r="D245" s="28">
        <v>0.8</v>
      </c>
      <c r="E245" t="s">
        <v>180</v>
      </c>
      <c r="F245" t="s">
        <v>75</v>
      </c>
      <c r="G245" t="s">
        <v>83</v>
      </c>
      <c r="H245" t="s">
        <v>181</v>
      </c>
      <c r="I245" s="29">
        <v>0</v>
      </c>
      <c r="J245" s="29">
        <v>8</v>
      </c>
      <c r="K245">
        <v>8</v>
      </c>
      <c r="L245" s="29">
        <v>0</v>
      </c>
      <c r="M245">
        <v>0</v>
      </c>
      <c r="N245">
        <v>17</v>
      </c>
      <c r="O245">
        <v>0</v>
      </c>
    </row>
    <row r="246" spans="1:15" ht="17" x14ac:dyDescent="0.25">
      <c r="A246" s="27"/>
      <c r="B246">
        <v>45</v>
      </c>
      <c r="C246" s="28">
        <v>1</v>
      </c>
      <c r="D246" s="28">
        <v>0.8</v>
      </c>
      <c r="E246" t="s">
        <v>77</v>
      </c>
      <c r="F246" t="s">
        <v>75</v>
      </c>
      <c r="G246" t="s">
        <v>83</v>
      </c>
      <c r="H246" t="s">
        <v>155</v>
      </c>
      <c r="I246" s="29">
        <v>0</v>
      </c>
      <c r="J246" s="29">
        <v>8</v>
      </c>
      <c r="K246">
        <v>8</v>
      </c>
      <c r="L246" s="29">
        <v>0</v>
      </c>
      <c r="M246">
        <v>0</v>
      </c>
      <c r="N246">
        <v>9</v>
      </c>
      <c r="O246">
        <v>0</v>
      </c>
    </row>
    <row r="248" spans="1:15" ht="17" x14ac:dyDescent="0.25">
      <c r="A248" s="27" t="s">
        <v>162</v>
      </c>
      <c r="B248" t="s">
        <v>182</v>
      </c>
    </row>
    <row r="249" spans="1:15" ht="17" x14ac:dyDescent="0.25">
      <c r="A249" s="27" t="s">
        <v>33</v>
      </c>
      <c r="B249" t="s">
        <v>34</v>
      </c>
      <c r="C249" t="s">
        <v>35</v>
      </c>
      <c r="D249" t="b">
        <v>1</v>
      </c>
    </row>
    <row r="250" spans="1:15" ht="17" x14ac:dyDescent="0.25">
      <c r="A250" s="27"/>
      <c r="B250" t="s">
        <v>33</v>
      </c>
      <c r="C250" t="s">
        <v>36</v>
      </c>
      <c r="D250" t="s">
        <v>35</v>
      </c>
      <c r="E250" t="b">
        <v>1</v>
      </c>
    </row>
    <row r="251" spans="1:15" ht="17" x14ac:dyDescent="0.25">
      <c r="A251" s="27"/>
      <c r="B251" t="s">
        <v>37</v>
      </c>
      <c r="C251" t="s">
        <v>38</v>
      </c>
      <c r="D251" s="29">
        <v>1</v>
      </c>
    </row>
    <row r="252" spans="1:15" ht="17" x14ac:dyDescent="0.25">
      <c r="A252" s="27" t="s">
        <v>39</v>
      </c>
      <c r="B252" t="s">
        <v>38</v>
      </c>
      <c r="C252" s="29">
        <v>2</v>
      </c>
    </row>
    <row r="253" spans="1:15" ht="17" x14ac:dyDescent="0.25">
      <c r="A253" s="27" t="s">
        <v>40</v>
      </c>
      <c r="B253" t="s">
        <v>38</v>
      </c>
      <c r="C253">
        <v>5</v>
      </c>
    </row>
    <row r="254" spans="1:15" ht="17" x14ac:dyDescent="0.25">
      <c r="A254" s="27" t="s">
        <v>40</v>
      </c>
      <c r="B254" t="s">
        <v>41</v>
      </c>
      <c r="C254">
        <v>5</v>
      </c>
    </row>
    <row r="255" spans="1:15" ht="17" x14ac:dyDescent="0.25">
      <c r="A255" s="27"/>
      <c r="B255" t="s">
        <v>42</v>
      </c>
      <c r="C255" t="s">
        <v>43</v>
      </c>
      <c r="D255">
        <v>4</v>
      </c>
    </row>
    <row r="256" spans="1:15" ht="17" x14ac:dyDescent="0.25">
      <c r="A256" s="27" t="s">
        <v>44</v>
      </c>
      <c r="B256" t="s">
        <v>45</v>
      </c>
      <c r="C256" t="s">
        <v>46</v>
      </c>
      <c r="D256">
        <v>4</v>
      </c>
    </row>
    <row r="257" spans="1:47" ht="17" x14ac:dyDescent="0.25">
      <c r="A257" s="27" t="s">
        <v>47</v>
      </c>
      <c r="B257" s="29">
        <v>4</v>
      </c>
    </row>
    <row r="258" spans="1:47" ht="17" x14ac:dyDescent="0.25">
      <c r="A258" s="27" t="s">
        <v>48</v>
      </c>
      <c r="B258" t="s">
        <v>49</v>
      </c>
      <c r="C258">
        <v>2</v>
      </c>
    </row>
    <row r="259" spans="1:47" ht="17" x14ac:dyDescent="0.25">
      <c r="A259" s="27" t="s">
        <v>50</v>
      </c>
      <c r="B259" t="s">
        <v>49</v>
      </c>
      <c r="C259">
        <v>2</v>
      </c>
    </row>
    <row r="260" spans="1:47" ht="17" x14ac:dyDescent="0.25">
      <c r="A260" s="27"/>
      <c r="B260" t="s">
        <v>51</v>
      </c>
      <c r="C260" t="s">
        <v>129</v>
      </c>
    </row>
    <row r="261" spans="1:47" ht="17" x14ac:dyDescent="0.25">
      <c r="A261" s="27"/>
      <c r="B261" t="s">
        <v>27</v>
      </c>
    </row>
    <row r="262" spans="1:47" ht="17" x14ac:dyDescent="0.25">
      <c r="A262" s="27" t="s">
        <v>53</v>
      </c>
      <c r="B262" t="s">
        <v>54</v>
      </c>
      <c r="C262" t="s">
        <v>55</v>
      </c>
      <c r="D262" t="s">
        <v>56</v>
      </c>
      <c r="E262" t="s">
        <v>56</v>
      </c>
      <c r="F262" t="s">
        <v>56</v>
      </c>
      <c r="G262" t="s">
        <v>56</v>
      </c>
      <c r="H262" t="s">
        <v>56</v>
      </c>
      <c r="I262" s="29" t="s">
        <v>56</v>
      </c>
      <c r="J262" s="29" t="s">
        <v>56</v>
      </c>
      <c r="K262" t="s">
        <v>56</v>
      </c>
      <c r="L262" s="29" t="s">
        <v>56</v>
      </c>
      <c r="M262" t="s">
        <v>56</v>
      </c>
      <c r="N262" t="s">
        <v>56</v>
      </c>
      <c r="O262" t="s">
        <v>56</v>
      </c>
      <c r="P262" t="s">
        <v>56</v>
      </c>
      <c r="Q262" t="s">
        <v>56</v>
      </c>
      <c r="R262" t="s">
        <v>56</v>
      </c>
      <c r="S262" t="s">
        <v>56</v>
      </c>
      <c r="T262" t="s">
        <v>56</v>
      </c>
      <c r="U262" t="s">
        <v>56</v>
      </c>
      <c r="V262" t="s">
        <v>56</v>
      </c>
      <c r="W262" t="s">
        <v>56</v>
      </c>
      <c r="X262" t="s">
        <v>56</v>
      </c>
      <c r="Y262" t="s">
        <v>56</v>
      </c>
      <c r="Z262" t="s">
        <v>56</v>
      </c>
      <c r="AA262" t="s">
        <v>56</v>
      </c>
      <c r="AB262" t="s">
        <v>56</v>
      </c>
      <c r="AC262" t="s">
        <v>56</v>
      </c>
      <c r="AD262" t="s">
        <v>56</v>
      </c>
      <c r="AE262" t="s">
        <v>56</v>
      </c>
      <c r="AF262" t="s">
        <v>56</v>
      </c>
      <c r="AG262" t="s">
        <v>56</v>
      </c>
      <c r="AH262" t="s">
        <v>56</v>
      </c>
      <c r="AI262" t="s">
        <v>56</v>
      </c>
      <c r="AJ262" t="s">
        <v>56</v>
      </c>
      <c r="AK262" t="s">
        <v>56</v>
      </c>
      <c r="AL262" t="s">
        <v>56</v>
      </c>
      <c r="AM262" t="s">
        <v>56</v>
      </c>
      <c r="AN262" t="s">
        <v>56</v>
      </c>
      <c r="AO262" t="s">
        <v>56</v>
      </c>
      <c r="AP262" t="s">
        <v>56</v>
      </c>
      <c r="AQ262" t="s">
        <v>56</v>
      </c>
      <c r="AR262" t="s">
        <v>56</v>
      </c>
      <c r="AS262" t="s">
        <v>56</v>
      </c>
      <c r="AT262" t="s">
        <v>56</v>
      </c>
      <c r="AU262" t="s">
        <v>57</v>
      </c>
    </row>
    <row r="263" spans="1:47" ht="17" x14ac:dyDescent="0.25">
      <c r="A263" s="27" t="s">
        <v>53</v>
      </c>
      <c r="B263" t="s">
        <v>58</v>
      </c>
      <c r="C263" t="s">
        <v>59</v>
      </c>
      <c r="D263" t="s">
        <v>60</v>
      </c>
      <c r="E263" t="s">
        <v>60</v>
      </c>
      <c r="F263" t="s">
        <v>60</v>
      </c>
      <c r="G263" t="s">
        <v>60</v>
      </c>
      <c r="H263" t="s">
        <v>60</v>
      </c>
      <c r="I263" s="29" t="s">
        <v>60</v>
      </c>
      <c r="J263" s="29" t="s">
        <v>60</v>
      </c>
      <c r="K263" t="s">
        <v>60</v>
      </c>
      <c r="L263" s="29" t="s">
        <v>60</v>
      </c>
      <c r="M263" t="s">
        <v>60</v>
      </c>
      <c r="N263" t="s">
        <v>60</v>
      </c>
      <c r="O263" t="s">
        <v>60</v>
      </c>
      <c r="P263" t="s">
        <v>60</v>
      </c>
      <c r="Q263" t="s">
        <v>60</v>
      </c>
      <c r="R263" t="s">
        <v>60</v>
      </c>
      <c r="S263" t="s">
        <v>60</v>
      </c>
      <c r="T263" t="s">
        <v>60</v>
      </c>
      <c r="U263" t="s">
        <v>60</v>
      </c>
      <c r="V263" t="s">
        <v>60</v>
      </c>
      <c r="W263" t="s">
        <v>60</v>
      </c>
      <c r="X263" t="s">
        <v>60</v>
      </c>
      <c r="Y263" t="s">
        <v>60</v>
      </c>
      <c r="Z263" t="s">
        <v>60</v>
      </c>
      <c r="AA263" t="s">
        <v>60</v>
      </c>
      <c r="AB263" t="s">
        <v>60</v>
      </c>
      <c r="AC263" t="s">
        <v>60</v>
      </c>
      <c r="AD263" t="s">
        <v>60</v>
      </c>
      <c r="AE263" t="s">
        <v>60</v>
      </c>
      <c r="AF263" t="s">
        <v>60</v>
      </c>
      <c r="AG263" t="s">
        <v>60</v>
      </c>
      <c r="AH263" t="s">
        <v>60</v>
      </c>
      <c r="AI263" t="s">
        <v>60</v>
      </c>
      <c r="AJ263" t="s">
        <v>60</v>
      </c>
      <c r="AK263" t="s">
        <v>60</v>
      </c>
      <c r="AL263" t="s">
        <v>60</v>
      </c>
      <c r="AM263" t="s">
        <v>60</v>
      </c>
      <c r="AN263" t="s">
        <v>60</v>
      </c>
      <c r="AO263" t="s">
        <v>60</v>
      </c>
      <c r="AP263" t="s">
        <v>60</v>
      </c>
      <c r="AQ263" t="s">
        <v>60</v>
      </c>
      <c r="AR263" t="s">
        <v>60</v>
      </c>
      <c r="AS263" t="s">
        <v>60</v>
      </c>
      <c r="AT263" t="s">
        <v>60</v>
      </c>
      <c r="AU263" t="s">
        <v>61</v>
      </c>
    </row>
    <row r="264" spans="1:47" ht="17" x14ac:dyDescent="0.25">
      <c r="A264" s="27"/>
      <c r="B264" t="s">
        <v>62</v>
      </c>
      <c r="C264" t="s">
        <v>63</v>
      </c>
      <c r="D264" t="s">
        <v>64</v>
      </c>
      <c r="E264" t="s">
        <v>65</v>
      </c>
      <c r="F264" t="s">
        <v>66</v>
      </c>
      <c r="G264" t="s">
        <v>67</v>
      </c>
      <c r="H264" t="s">
        <v>68</v>
      </c>
      <c r="I264" s="29" t="s">
        <v>69</v>
      </c>
      <c r="J264" s="29" t="s">
        <v>70</v>
      </c>
      <c r="K264" t="s">
        <v>71</v>
      </c>
      <c r="L264" s="29" t="s">
        <v>72</v>
      </c>
      <c r="M264" t="s">
        <v>73</v>
      </c>
      <c r="N264" t="s">
        <v>65</v>
      </c>
      <c r="O264" t="s">
        <v>66</v>
      </c>
    </row>
    <row r="265" spans="1:47" ht="17" x14ac:dyDescent="0.25">
      <c r="A265" s="27"/>
      <c r="B265">
        <v>1</v>
      </c>
      <c r="C265" s="28">
        <v>1</v>
      </c>
      <c r="D265" s="28">
        <v>0.8</v>
      </c>
      <c r="E265" t="s">
        <v>74</v>
      </c>
      <c r="F265" t="s">
        <v>75</v>
      </c>
      <c r="G265" t="s">
        <v>76</v>
      </c>
      <c r="H265" t="s">
        <v>77</v>
      </c>
      <c r="I265" s="29">
        <v>4</v>
      </c>
      <c r="J265" s="29">
        <v>4</v>
      </c>
      <c r="K265">
        <v>4</v>
      </c>
      <c r="L265" s="29">
        <v>0</v>
      </c>
      <c r="M265">
        <v>4</v>
      </c>
      <c r="N265">
        <v>4</v>
      </c>
      <c r="O265">
        <v>0</v>
      </c>
    </row>
    <row r="266" spans="1:47" ht="17" x14ac:dyDescent="0.25">
      <c r="A266" s="27"/>
      <c r="B266">
        <v>2</v>
      </c>
      <c r="C266" s="28">
        <v>1</v>
      </c>
      <c r="D266" s="28">
        <v>0.8</v>
      </c>
      <c r="E266" t="s">
        <v>74</v>
      </c>
      <c r="F266" t="s">
        <v>75</v>
      </c>
      <c r="G266" t="s">
        <v>76</v>
      </c>
      <c r="H266" t="s">
        <v>77</v>
      </c>
      <c r="I266" s="29">
        <v>4</v>
      </c>
      <c r="J266" s="29">
        <v>4</v>
      </c>
      <c r="K266">
        <v>4</v>
      </c>
      <c r="L266" s="29">
        <v>0</v>
      </c>
      <c r="M266">
        <v>0</v>
      </c>
      <c r="N266">
        <v>4</v>
      </c>
      <c r="O266">
        <v>0</v>
      </c>
    </row>
    <row r="267" spans="1:47" ht="17" x14ac:dyDescent="0.25">
      <c r="A267" s="27"/>
      <c r="B267">
        <v>3</v>
      </c>
      <c r="C267" s="28">
        <v>1</v>
      </c>
      <c r="D267" s="28">
        <v>1</v>
      </c>
      <c r="E267" t="s">
        <v>74</v>
      </c>
      <c r="F267" t="s">
        <v>75</v>
      </c>
      <c r="G267" t="s">
        <v>75</v>
      </c>
      <c r="H267" t="s">
        <v>74</v>
      </c>
      <c r="I267" s="29">
        <v>0</v>
      </c>
      <c r="J267" s="29">
        <v>0</v>
      </c>
      <c r="K267">
        <v>0</v>
      </c>
      <c r="L267" s="29">
        <v>0</v>
      </c>
      <c r="M267">
        <v>0</v>
      </c>
      <c r="N267">
        <v>4</v>
      </c>
      <c r="O267">
        <v>0</v>
      </c>
    </row>
    <row r="268" spans="1:47" ht="17" x14ac:dyDescent="0.25">
      <c r="A268" s="27"/>
      <c r="B268">
        <v>4</v>
      </c>
      <c r="C268" s="28">
        <v>1</v>
      </c>
      <c r="D268" s="28">
        <v>1</v>
      </c>
      <c r="E268" t="s">
        <v>74</v>
      </c>
      <c r="F268" t="s">
        <v>75</v>
      </c>
      <c r="G268" t="s">
        <v>75</v>
      </c>
      <c r="H268" t="s">
        <v>74</v>
      </c>
      <c r="I268" s="29">
        <v>0</v>
      </c>
      <c r="J268" s="29">
        <v>0</v>
      </c>
      <c r="K268">
        <v>0</v>
      </c>
      <c r="L268" s="29">
        <v>0</v>
      </c>
      <c r="M268">
        <v>0</v>
      </c>
      <c r="N268">
        <v>4</v>
      </c>
      <c r="O268">
        <v>0</v>
      </c>
    </row>
    <row r="269" spans="1:47" ht="17" x14ac:dyDescent="0.25">
      <c r="A269" s="27"/>
      <c r="B269">
        <v>5</v>
      </c>
      <c r="C269" s="28">
        <v>1</v>
      </c>
      <c r="D269" s="28">
        <v>1</v>
      </c>
      <c r="E269" t="s">
        <v>74</v>
      </c>
      <c r="F269" t="s">
        <v>75</v>
      </c>
      <c r="G269" t="s">
        <v>75</v>
      </c>
      <c r="H269" t="s">
        <v>74</v>
      </c>
      <c r="I269" s="29">
        <v>0</v>
      </c>
      <c r="J269" s="29">
        <v>0</v>
      </c>
      <c r="K269">
        <v>0</v>
      </c>
      <c r="L269" s="29">
        <v>0</v>
      </c>
      <c r="M269">
        <v>0</v>
      </c>
      <c r="N269">
        <v>4</v>
      </c>
      <c r="O269">
        <v>0</v>
      </c>
    </row>
    <row r="270" spans="1:47" ht="17" x14ac:dyDescent="0.25">
      <c r="A270" s="27"/>
      <c r="B270">
        <v>6</v>
      </c>
      <c r="C270" s="28">
        <v>1</v>
      </c>
      <c r="D270" s="28">
        <v>1</v>
      </c>
      <c r="E270" t="s">
        <v>74</v>
      </c>
      <c r="F270" t="s">
        <v>75</v>
      </c>
      <c r="G270" t="s">
        <v>75</v>
      </c>
      <c r="H270" t="s">
        <v>74</v>
      </c>
      <c r="I270" s="29">
        <v>0</v>
      </c>
      <c r="J270" s="29">
        <v>0</v>
      </c>
      <c r="K270">
        <v>0</v>
      </c>
      <c r="L270" s="29">
        <v>0</v>
      </c>
      <c r="M270">
        <v>0</v>
      </c>
      <c r="N270">
        <v>4</v>
      </c>
      <c r="O270">
        <v>0</v>
      </c>
    </row>
    <row r="271" spans="1:47" ht="17" x14ac:dyDescent="0.25">
      <c r="A271" s="27"/>
      <c r="B271">
        <v>7</v>
      </c>
      <c r="C271" s="28">
        <v>1</v>
      </c>
      <c r="D271" s="28">
        <v>1</v>
      </c>
      <c r="E271" t="s">
        <v>74</v>
      </c>
      <c r="F271" t="s">
        <v>75</v>
      </c>
      <c r="G271" t="s">
        <v>75</v>
      </c>
      <c r="H271" t="s">
        <v>74</v>
      </c>
      <c r="I271" s="29">
        <v>0</v>
      </c>
      <c r="J271" s="29">
        <v>0</v>
      </c>
      <c r="K271">
        <v>0</v>
      </c>
      <c r="L271" s="29">
        <v>0</v>
      </c>
      <c r="M271">
        <v>0</v>
      </c>
      <c r="N271">
        <v>4</v>
      </c>
      <c r="O271">
        <v>0</v>
      </c>
    </row>
    <row r="272" spans="1:47" ht="17" x14ac:dyDescent="0.25">
      <c r="A272" s="27"/>
      <c r="B272">
        <v>8</v>
      </c>
      <c r="C272" s="28">
        <v>1</v>
      </c>
      <c r="D272" s="28">
        <v>1</v>
      </c>
      <c r="E272" t="s">
        <v>74</v>
      </c>
      <c r="F272" t="s">
        <v>75</v>
      </c>
      <c r="G272" t="s">
        <v>75</v>
      </c>
      <c r="H272" t="s">
        <v>74</v>
      </c>
      <c r="I272" s="29">
        <v>0</v>
      </c>
      <c r="J272" s="29">
        <v>0</v>
      </c>
      <c r="K272">
        <v>0</v>
      </c>
      <c r="L272" s="29">
        <v>0</v>
      </c>
      <c r="M272">
        <v>0</v>
      </c>
      <c r="N272">
        <v>4</v>
      </c>
      <c r="O272">
        <v>0</v>
      </c>
    </row>
    <row r="273" spans="1:15" ht="17" x14ac:dyDescent="0.25">
      <c r="A273" s="27"/>
      <c r="B273">
        <v>9</v>
      </c>
      <c r="C273" s="28">
        <v>1</v>
      </c>
      <c r="D273" s="28">
        <v>1</v>
      </c>
      <c r="E273" t="s">
        <v>74</v>
      </c>
      <c r="F273" t="s">
        <v>75</v>
      </c>
      <c r="G273" t="s">
        <v>75</v>
      </c>
      <c r="H273" t="s">
        <v>74</v>
      </c>
      <c r="I273" s="29">
        <v>0</v>
      </c>
      <c r="J273" s="29">
        <v>0</v>
      </c>
      <c r="K273">
        <v>0</v>
      </c>
      <c r="L273" s="29">
        <v>0</v>
      </c>
      <c r="M273">
        <v>0</v>
      </c>
      <c r="N273">
        <v>4</v>
      </c>
      <c r="O273">
        <v>0</v>
      </c>
    </row>
    <row r="274" spans="1:15" ht="17" x14ac:dyDescent="0.25">
      <c r="A274" s="27"/>
      <c r="B274">
        <v>10</v>
      </c>
      <c r="C274" s="28">
        <v>1</v>
      </c>
      <c r="D274" s="28">
        <v>1</v>
      </c>
      <c r="E274" t="s">
        <v>74</v>
      </c>
      <c r="F274" t="s">
        <v>75</v>
      </c>
      <c r="G274" t="s">
        <v>75</v>
      </c>
      <c r="H274" t="s">
        <v>74</v>
      </c>
      <c r="I274" s="29">
        <v>0</v>
      </c>
      <c r="J274" s="29">
        <v>0</v>
      </c>
      <c r="K274">
        <v>0</v>
      </c>
      <c r="L274" s="29">
        <v>0</v>
      </c>
      <c r="M274">
        <v>0</v>
      </c>
      <c r="N274">
        <v>4</v>
      </c>
      <c r="O274">
        <v>0</v>
      </c>
    </row>
    <row r="275" spans="1:15" ht="17" x14ac:dyDescent="0.25">
      <c r="A275" s="27"/>
      <c r="B275">
        <v>11</v>
      </c>
      <c r="C275" s="28">
        <v>1</v>
      </c>
      <c r="D275" s="28">
        <v>1</v>
      </c>
      <c r="E275" t="s">
        <v>74</v>
      </c>
      <c r="F275" t="s">
        <v>75</v>
      </c>
      <c r="G275" t="s">
        <v>75</v>
      </c>
      <c r="H275" t="s">
        <v>74</v>
      </c>
      <c r="I275" s="29">
        <v>0</v>
      </c>
      <c r="J275" s="29">
        <v>0</v>
      </c>
      <c r="K275">
        <v>0</v>
      </c>
      <c r="L275" s="29">
        <v>0</v>
      </c>
      <c r="M275">
        <v>0</v>
      </c>
      <c r="N275">
        <v>4</v>
      </c>
      <c r="O275">
        <v>0</v>
      </c>
    </row>
    <row r="276" spans="1:15" ht="17" x14ac:dyDescent="0.25">
      <c r="A276" s="27"/>
      <c r="B276">
        <v>12</v>
      </c>
      <c r="C276" s="28">
        <v>1</v>
      </c>
      <c r="D276" s="28">
        <v>1</v>
      </c>
      <c r="E276" t="s">
        <v>74</v>
      </c>
      <c r="F276" t="s">
        <v>75</v>
      </c>
      <c r="G276" t="s">
        <v>75</v>
      </c>
      <c r="H276" t="s">
        <v>74</v>
      </c>
      <c r="I276" s="29">
        <v>0</v>
      </c>
      <c r="J276" s="29">
        <v>0</v>
      </c>
      <c r="K276">
        <v>0</v>
      </c>
      <c r="L276" s="29">
        <v>0</v>
      </c>
      <c r="M276">
        <v>0</v>
      </c>
      <c r="N276">
        <v>4</v>
      </c>
      <c r="O276">
        <v>0</v>
      </c>
    </row>
    <row r="277" spans="1:15" ht="17" x14ac:dyDescent="0.25">
      <c r="A277" s="27"/>
      <c r="B277">
        <v>13</v>
      </c>
      <c r="C277" s="28">
        <v>0.28599999999999998</v>
      </c>
      <c r="D277" s="28">
        <v>0.8</v>
      </c>
      <c r="E277" t="s">
        <v>75</v>
      </c>
      <c r="F277" t="s">
        <v>156</v>
      </c>
      <c r="G277" t="s">
        <v>76</v>
      </c>
      <c r="H277" t="s">
        <v>107</v>
      </c>
      <c r="I277" s="29">
        <v>0</v>
      </c>
      <c r="J277" s="29">
        <v>14</v>
      </c>
      <c r="K277">
        <v>4</v>
      </c>
      <c r="L277" s="29">
        <v>14</v>
      </c>
      <c r="M277">
        <v>14</v>
      </c>
      <c r="N277">
        <v>0</v>
      </c>
      <c r="O277">
        <v>10</v>
      </c>
    </row>
    <row r="278" spans="1:15" ht="17" x14ac:dyDescent="0.25">
      <c r="A278" s="27"/>
      <c r="B278">
        <v>14</v>
      </c>
      <c r="C278" t="s">
        <v>75</v>
      </c>
      <c r="D278" s="28">
        <v>1</v>
      </c>
      <c r="E278" t="s">
        <v>75</v>
      </c>
      <c r="F278" t="s">
        <v>183</v>
      </c>
      <c r="G278" t="s">
        <v>75</v>
      </c>
      <c r="H278" t="s">
        <v>183</v>
      </c>
      <c r="I278" s="29">
        <v>0</v>
      </c>
      <c r="J278" s="29">
        <v>29</v>
      </c>
      <c r="K278">
        <v>0</v>
      </c>
      <c r="L278" s="29">
        <v>36</v>
      </c>
      <c r="M278">
        <v>50</v>
      </c>
      <c r="N278">
        <v>0</v>
      </c>
      <c r="O278">
        <v>39</v>
      </c>
    </row>
    <row r="279" spans="1:15" ht="17" x14ac:dyDescent="0.25">
      <c r="A279" s="27"/>
      <c r="B279">
        <v>15</v>
      </c>
      <c r="C279" s="28">
        <v>0.17899999999999999</v>
      </c>
      <c r="D279" s="28">
        <v>0.93300000000000005</v>
      </c>
      <c r="E279" t="s">
        <v>75</v>
      </c>
      <c r="F279" t="s">
        <v>92</v>
      </c>
      <c r="G279" t="s">
        <v>99</v>
      </c>
      <c r="H279" t="s">
        <v>184</v>
      </c>
      <c r="I279" s="29">
        <v>14</v>
      </c>
      <c r="J279" s="29">
        <v>39</v>
      </c>
      <c r="K279">
        <v>14</v>
      </c>
      <c r="L279" s="29">
        <v>50</v>
      </c>
      <c r="M279">
        <v>86</v>
      </c>
      <c r="N279">
        <v>0</v>
      </c>
      <c r="O279">
        <v>64</v>
      </c>
    </row>
    <row r="280" spans="1:15" ht="17" x14ac:dyDescent="0.25">
      <c r="A280" s="27"/>
      <c r="B280">
        <v>16</v>
      </c>
      <c r="C280" s="28">
        <v>0.35</v>
      </c>
      <c r="D280" s="28">
        <v>0.9</v>
      </c>
      <c r="E280" t="s">
        <v>75</v>
      </c>
      <c r="F280" t="s">
        <v>185</v>
      </c>
      <c r="G280" t="s">
        <v>102</v>
      </c>
      <c r="H280" t="s">
        <v>186</v>
      </c>
      <c r="I280" s="29">
        <v>36</v>
      </c>
      <c r="J280" s="29">
        <v>39</v>
      </c>
      <c r="K280">
        <v>36</v>
      </c>
      <c r="L280" s="29">
        <v>46</v>
      </c>
      <c r="M280">
        <v>96</v>
      </c>
      <c r="N280">
        <v>0</v>
      </c>
      <c r="O280">
        <v>67</v>
      </c>
    </row>
    <row r="281" spans="1:15" ht="17" x14ac:dyDescent="0.25">
      <c r="A281" s="27"/>
      <c r="B281">
        <v>17</v>
      </c>
      <c r="C281" s="28">
        <v>0.47199999999999998</v>
      </c>
      <c r="D281" s="28">
        <v>1</v>
      </c>
      <c r="E281" t="s">
        <v>75</v>
      </c>
      <c r="F281" t="s">
        <v>90</v>
      </c>
      <c r="G281" t="s">
        <v>104</v>
      </c>
      <c r="H281" t="s">
        <v>187</v>
      </c>
      <c r="I281" s="29">
        <v>50</v>
      </c>
      <c r="J281" s="29">
        <v>39</v>
      </c>
      <c r="K281">
        <v>50</v>
      </c>
      <c r="L281" s="29">
        <v>37</v>
      </c>
      <c r="M281">
        <v>83</v>
      </c>
      <c r="N281">
        <v>0</v>
      </c>
      <c r="O281">
        <v>56</v>
      </c>
    </row>
    <row r="282" spans="1:15" ht="17" x14ac:dyDescent="0.25">
      <c r="A282" s="27"/>
      <c r="B282">
        <v>18</v>
      </c>
      <c r="C282" s="28">
        <v>0.46</v>
      </c>
      <c r="D282" s="28">
        <v>0.92</v>
      </c>
      <c r="E282" t="s">
        <v>75</v>
      </c>
      <c r="F282" t="s">
        <v>88</v>
      </c>
      <c r="G282" t="s">
        <v>104</v>
      </c>
      <c r="H282" t="s">
        <v>188</v>
      </c>
      <c r="I282" s="29">
        <v>46</v>
      </c>
      <c r="J282" s="29">
        <v>44</v>
      </c>
      <c r="K282">
        <v>46</v>
      </c>
      <c r="L282" s="29">
        <v>40</v>
      </c>
      <c r="M282">
        <v>77</v>
      </c>
      <c r="N282">
        <v>0</v>
      </c>
      <c r="O282">
        <v>54</v>
      </c>
    </row>
    <row r="283" spans="1:15" ht="17" x14ac:dyDescent="0.25">
      <c r="A283" s="27"/>
      <c r="B283">
        <v>19</v>
      </c>
      <c r="C283" s="28">
        <v>0.38100000000000001</v>
      </c>
      <c r="D283" s="28">
        <v>0.92500000000000004</v>
      </c>
      <c r="E283" t="s">
        <v>75</v>
      </c>
      <c r="F283" t="s">
        <v>138</v>
      </c>
      <c r="G283" t="s">
        <v>102</v>
      </c>
      <c r="H283" t="s">
        <v>94</v>
      </c>
      <c r="I283" s="29">
        <v>37</v>
      </c>
      <c r="J283" s="29">
        <v>43</v>
      </c>
      <c r="K283">
        <v>37</v>
      </c>
      <c r="L283" s="29">
        <v>44</v>
      </c>
      <c r="M283">
        <v>84</v>
      </c>
      <c r="N283">
        <v>0</v>
      </c>
      <c r="O283">
        <v>60</v>
      </c>
    </row>
    <row r="284" spans="1:15" ht="17" x14ac:dyDescent="0.25">
      <c r="A284" s="27"/>
      <c r="B284">
        <v>20</v>
      </c>
      <c r="C284" s="28">
        <v>0.44400000000000001</v>
      </c>
      <c r="D284" s="28">
        <v>1</v>
      </c>
      <c r="E284" t="s">
        <v>75</v>
      </c>
      <c r="F284" t="s">
        <v>189</v>
      </c>
      <c r="G284" t="s">
        <v>102</v>
      </c>
      <c r="H284" t="s">
        <v>190</v>
      </c>
      <c r="I284" s="29">
        <v>40</v>
      </c>
      <c r="J284" s="29">
        <v>30</v>
      </c>
      <c r="K284">
        <v>40</v>
      </c>
      <c r="L284" s="29">
        <v>32</v>
      </c>
      <c r="M284">
        <v>76</v>
      </c>
      <c r="N284">
        <v>0</v>
      </c>
      <c r="O284">
        <v>50</v>
      </c>
    </row>
    <row r="285" spans="1:15" ht="17" x14ac:dyDescent="0.25">
      <c r="A285" s="27"/>
      <c r="B285">
        <v>21</v>
      </c>
      <c r="C285" s="28">
        <v>0.69799999999999995</v>
      </c>
      <c r="D285" s="28">
        <v>0.97799999999999998</v>
      </c>
      <c r="E285" t="s">
        <v>75</v>
      </c>
      <c r="F285" t="s">
        <v>121</v>
      </c>
      <c r="G285" t="s">
        <v>110</v>
      </c>
      <c r="H285" t="s">
        <v>191</v>
      </c>
      <c r="I285" s="29">
        <v>44</v>
      </c>
      <c r="J285" s="29">
        <v>13</v>
      </c>
      <c r="K285">
        <v>44</v>
      </c>
      <c r="L285" s="29">
        <v>7</v>
      </c>
      <c r="M285">
        <v>39</v>
      </c>
      <c r="N285">
        <v>0</v>
      </c>
      <c r="O285">
        <v>19</v>
      </c>
    </row>
    <row r="286" spans="1:15" ht="17" x14ac:dyDescent="0.25">
      <c r="A286" s="27"/>
      <c r="B286">
        <v>22</v>
      </c>
      <c r="C286" s="28">
        <v>1</v>
      </c>
      <c r="D286" s="28">
        <v>0.9</v>
      </c>
      <c r="E286" t="s">
        <v>76</v>
      </c>
      <c r="F286" t="s">
        <v>75</v>
      </c>
      <c r="G286" t="s">
        <v>133</v>
      </c>
      <c r="H286" t="s">
        <v>179</v>
      </c>
      <c r="I286" s="29">
        <v>32</v>
      </c>
      <c r="J286" s="29">
        <v>8</v>
      </c>
      <c r="K286">
        <v>27</v>
      </c>
      <c r="L286" s="29">
        <v>0</v>
      </c>
      <c r="M286">
        <v>7</v>
      </c>
      <c r="N286">
        <v>5</v>
      </c>
      <c r="O286">
        <v>0</v>
      </c>
    </row>
    <row r="287" spans="1:15" ht="17" x14ac:dyDescent="0.25">
      <c r="A287" s="27"/>
      <c r="B287">
        <v>23</v>
      </c>
      <c r="C287" s="28">
        <v>1</v>
      </c>
      <c r="D287" s="28">
        <v>1</v>
      </c>
      <c r="E287" t="s">
        <v>192</v>
      </c>
      <c r="F287" t="s">
        <v>75</v>
      </c>
      <c r="G287" t="s">
        <v>76</v>
      </c>
      <c r="H287" t="s">
        <v>131</v>
      </c>
      <c r="I287" s="29">
        <v>7</v>
      </c>
      <c r="J287" s="29">
        <v>5</v>
      </c>
      <c r="K287">
        <v>5</v>
      </c>
      <c r="L287" s="29">
        <v>0</v>
      </c>
      <c r="M287">
        <v>0</v>
      </c>
      <c r="N287">
        <v>7</v>
      </c>
      <c r="O287">
        <v>0</v>
      </c>
    </row>
    <row r="288" spans="1:15" ht="17" x14ac:dyDescent="0.25">
      <c r="A288" s="27"/>
      <c r="B288">
        <v>24</v>
      </c>
      <c r="C288" s="28">
        <v>1</v>
      </c>
      <c r="D288" s="28">
        <v>1</v>
      </c>
      <c r="E288" t="s">
        <v>192</v>
      </c>
      <c r="F288" t="s">
        <v>75</v>
      </c>
      <c r="G288" t="s">
        <v>75</v>
      </c>
      <c r="H288" t="s">
        <v>192</v>
      </c>
      <c r="I288" s="29">
        <v>0</v>
      </c>
      <c r="J288" s="29">
        <v>0</v>
      </c>
      <c r="K288">
        <v>0</v>
      </c>
      <c r="L288" s="29">
        <v>0</v>
      </c>
      <c r="M288">
        <v>0</v>
      </c>
      <c r="N288">
        <v>7</v>
      </c>
      <c r="O288">
        <v>0</v>
      </c>
    </row>
    <row r="289" spans="1:15" ht="17" x14ac:dyDescent="0.25">
      <c r="A289" s="27"/>
      <c r="B289">
        <v>25</v>
      </c>
      <c r="C289" s="28">
        <v>1</v>
      </c>
      <c r="D289" s="28">
        <v>1</v>
      </c>
      <c r="E289" t="s">
        <v>192</v>
      </c>
      <c r="F289" t="s">
        <v>75</v>
      </c>
      <c r="G289" t="s">
        <v>75</v>
      </c>
      <c r="H289" t="s">
        <v>192</v>
      </c>
      <c r="I289" s="29">
        <v>0</v>
      </c>
      <c r="J289" s="29">
        <v>0</v>
      </c>
      <c r="K289">
        <v>0</v>
      </c>
      <c r="L289" s="29">
        <v>0</v>
      </c>
      <c r="M289">
        <v>0</v>
      </c>
      <c r="N289">
        <v>7</v>
      </c>
      <c r="O289">
        <v>0</v>
      </c>
    </row>
    <row r="290" spans="1:15" ht="17" x14ac:dyDescent="0.25">
      <c r="A290" s="27"/>
      <c r="B290">
        <v>26</v>
      </c>
      <c r="C290" s="28">
        <v>1</v>
      </c>
      <c r="D290" s="28">
        <v>1</v>
      </c>
      <c r="E290" t="s">
        <v>192</v>
      </c>
      <c r="F290" t="s">
        <v>75</v>
      </c>
      <c r="G290" t="s">
        <v>75</v>
      </c>
      <c r="H290" t="s">
        <v>192</v>
      </c>
      <c r="I290" s="29">
        <v>0</v>
      </c>
      <c r="J290" s="29">
        <v>0</v>
      </c>
      <c r="K290">
        <v>0</v>
      </c>
      <c r="L290" s="29">
        <v>0</v>
      </c>
      <c r="M290">
        <v>0</v>
      </c>
      <c r="N290">
        <v>7</v>
      </c>
      <c r="O290">
        <v>0</v>
      </c>
    </row>
    <row r="291" spans="1:15" ht="17" x14ac:dyDescent="0.25">
      <c r="A291" s="27"/>
      <c r="B291">
        <v>27</v>
      </c>
      <c r="C291" s="28">
        <v>1</v>
      </c>
      <c r="D291" s="28">
        <v>1</v>
      </c>
      <c r="E291" t="s">
        <v>192</v>
      </c>
      <c r="F291" t="s">
        <v>75</v>
      </c>
      <c r="G291" t="s">
        <v>75</v>
      </c>
      <c r="H291" t="s">
        <v>192</v>
      </c>
      <c r="I291" s="29">
        <v>0</v>
      </c>
      <c r="J291" s="29">
        <v>0</v>
      </c>
      <c r="K291">
        <v>0</v>
      </c>
      <c r="L291" s="29">
        <v>0</v>
      </c>
      <c r="M291">
        <v>0</v>
      </c>
      <c r="N291">
        <v>7</v>
      </c>
      <c r="O291">
        <v>0</v>
      </c>
    </row>
    <row r="292" spans="1:15" ht="17" x14ac:dyDescent="0.25">
      <c r="A292" s="27"/>
      <c r="B292">
        <v>28</v>
      </c>
      <c r="C292" s="28">
        <v>1</v>
      </c>
      <c r="D292" s="28">
        <v>1</v>
      </c>
      <c r="E292" t="s">
        <v>192</v>
      </c>
      <c r="F292" t="s">
        <v>75</v>
      </c>
      <c r="G292" t="s">
        <v>75</v>
      </c>
      <c r="H292" t="s">
        <v>192</v>
      </c>
      <c r="I292" s="29">
        <v>0</v>
      </c>
      <c r="J292" s="29">
        <v>0</v>
      </c>
      <c r="K292">
        <v>0</v>
      </c>
      <c r="L292" s="29">
        <v>0</v>
      </c>
      <c r="M292">
        <v>0</v>
      </c>
      <c r="N292">
        <v>7</v>
      </c>
      <c r="O292">
        <v>0</v>
      </c>
    </row>
    <row r="293" spans="1:15" ht="17" x14ac:dyDescent="0.25">
      <c r="A293" s="27"/>
      <c r="B293">
        <v>29</v>
      </c>
      <c r="C293" s="28">
        <v>1</v>
      </c>
      <c r="D293" s="28">
        <v>1</v>
      </c>
      <c r="E293" t="s">
        <v>192</v>
      </c>
      <c r="F293" t="s">
        <v>75</v>
      </c>
      <c r="G293" t="s">
        <v>75</v>
      </c>
      <c r="H293" t="s">
        <v>192</v>
      </c>
      <c r="I293" s="29">
        <v>0</v>
      </c>
      <c r="J293" s="29">
        <v>0</v>
      </c>
      <c r="K293">
        <v>0</v>
      </c>
      <c r="L293" s="29">
        <v>0</v>
      </c>
      <c r="M293">
        <v>0</v>
      </c>
      <c r="N293">
        <v>7</v>
      </c>
      <c r="O293">
        <v>0</v>
      </c>
    </row>
    <row r="294" spans="1:15" ht="17" x14ac:dyDescent="0.25">
      <c r="A294" s="27"/>
      <c r="B294">
        <v>30</v>
      </c>
      <c r="C294" s="28">
        <v>1</v>
      </c>
      <c r="D294" s="28">
        <v>1</v>
      </c>
      <c r="E294" t="s">
        <v>192</v>
      </c>
      <c r="F294" t="s">
        <v>75</v>
      </c>
      <c r="G294" t="s">
        <v>75</v>
      </c>
      <c r="H294" t="s">
        <v>192</v>
      </c>
      <c r="I294" s="29">
        <v>0</v>
      </c>
      <c r="J294" s="29">
        <v>0</v>
      </c>
      <c r="K294">
        <v>0</v>
      </c>
      <c r="L294" s="29">
        <v>0</v>
      </c>
      <c r="M294">
        <v>0</v>
      </c>
      <c r="N294">
        <v>7</v>
      </c>
      <c r="O294">
        <v>0</v>
      </c>
    </row>
    <row r="295" spans="1:15" ht="17" x14ac:dyDescent="0.25">
      <c r="A295" s="27"/>
      <c r="B295">
        <v>31</v>
      </c>
      <c r="C295" s="28">
        <v>1</v>
      </c>
      <c r="D295" s="28">
        <v>1</v>
      </c>
      <c r="E295" t="s">
        <v>192</v>
      </c>
      <c r="F295" t="s">
        <v>75</v>
      </c>
      <c r="G295" t="s">
        <v>75</v>
      </c>
      <c r="H295" t="s">
        <v>192</v>
      </c>
      <c r="I295" s="29">
        <v>0</v>
      </c>
      <c r="J295" s="29">
        <v>0</v>
      </c>
      <c r="K295">
        <v>0</v>
      </c>
      <c r="L295" s="29">
        <v>0</v>
      </c>
      <c r="M295">
        <v>0</v>
      </c>
      <c r="N295">
        <v>7</v>
      </c>
      <c r="O295">
        <v>0</v>
      </c>
    </row>
    <row r="296" spans="1:15" ht="17" x14ac:dyDescent="0.25">
      <c r="A296" s="27"/>
      <c r="B296">
        <v>32</v>
      </c>
      <c r="C296" s="28">
        <v>1</v>
      </c>
      <c r="D296" s="28">
        <v>1</v>
      </c>
      <c r="E296" t="s">
        <v>192</v>
      </c>
      <c r="F296" t="s">
        <v>75</v>
      </c>
      <c r="G296" t="s">
        <v>75</v>
      </c>
      <c r="H296" t="s">
        <v>192</v>
      </c>
      <c r="I296" s="29">
        <v>0</v>
      </c>
      <c r="J296" s="29">
        <v>0</v>
      </c>
      <c r="K296">
        <v>0</v>
      </c>
      <c r="L296" s="29">
        <v>0</v>
      </c>
      <c r="M296">
        <v>0</v>
      </c>
      <c r="N296">
        <v>7</v>
      </c>
      <c r="O296">
        <v>0</v>
      </c>
    </row>
    <row r="297" spans="1:15" ht="17" x14ac:dyDescent="0.25">
      <c r="A297" s="27"/>
      <c r="B297">
        <v>33</v>
      </c>
      <c r="C297" s="28">
        <v>1</v>
      </c>
      <c r="D297" s="28">
        <v>1</v>
      </c>
      <c r="E297" t="s">
        <v>192</v>
      </c>
      <c r="F297" t="s">
        <v>75</v>
      </c>
      <c r="G297" t="s">
        <v>75</v>
      </c>
      <c r="H297" t="s">
        <v>192</v>
      </c>
      <c r="I297" s="29">
        <v>0</v>
      </c>
      <c r="J297" s="29">
        <v>0</v>
      </c>
      <c r="K297">
        <v>0</v>
      </c>
      <c r="L297" s="29">
        <v>0</v>
      </c>
      <c r="M297">
        <v>0</v>
      </c>
      <c r="N297">
        <v>7</v>
      </c>
      <c r="O297">
        <v>0</v>
      </c>
    </row>
    <row r="298" spans="1:15" ht="17" x14ac:dyDescent="0.25">
      <c r="A298" s="27"/>
      <c r="B298">
        <v>34</v>
      </c>
      <c r="C298" s="28">
        <v>1</v>
      </c>
      <c r="D298" s="28">
        <v>1</v>
      </c>
      <c r="E298" t="s">
        <v>192</v>
      </c>
      <c r="F298" t="s">
        <v>75</v>
      </c>
      <c r="G298" t="s">
        <v>75</v>
      </c>
      <c r="H298" t="s">
        <v>192</v>
      </c>
      <c r="I298" s="29">
        <v>0</v>
      </c>
      <c r="J298" s="29">
        <v>0</v>
      </c>
      <c r="K298">
        <v>0</v>
      </c>
      <c r="L298" s="29">
        <v>0</v>
      </c>
      <c r="M298">
        <v>0</v>
      </c>
      <c r="N298">
        <v>7</v>
      </c>
      <c r="O298">
        <v>0</v>
      </c>
    </row>
    <row r="299" spans="1:15" ht="17" x14ac:dyDescent="0.25">
      <c r="A299" s="27"/>
      <c r="B299">
        <v>35</v>
      </c>
      <c r="C299" s="28">
        <v>1</v>
      </c>
      <c r="D299" s="28">
        <v>1</v>
      </c>
      <c r="E299" t="s">
        <v>192</v>
      </c>
      <c r="F299" t="s">
        <v>75</v>
      </c>
      <c r="G299" t="s">
        <v>75</v>
      </c>
      <c r="H299" t="s">
        <v>192</v>
      </c>
      <c r="I299" s="29">
        <v>0</v>
      </c>
      <c r="J299" s="29">
        <v>0</v>
      </c>
      <c r="K299">
        <v>0</v>
      </c>
      <c r="L299" s="29">
        <v>0</v>
      </c>
      <c r="M299">
        <v>0</v>
      </c>
      <c r="N299">
        <v>7</v>
      </c>
      <c r="O299">
        <v>0</v>
      </c>
    </row>
    <row r="300" spans="1:15" ht="17" x14ac:dyDescent="0.25">
      <c r="A300" s="27"/>
      <c r="B300">
        <v>36</v>
      </c>
      <c r="C300" s="28">
        <v>1</v>
      </c>
      <c r="D300" s="28">
        <v>1</v>
      </c>
      <c r="E300" t="s">
        <v>192</v>
      </c>
      <c r="F300" t="s">
        <v>75</v>
      </c>
      <c r="G300" t="s">
        <v>75</v>
      </c>
      <c r="H300" t="s">
        <v>192</v>
      </c>
      <c r="I300" s="29">
        <v>0</v>
      </c>
      <c r="J300" s="29">
        <v>0</v>
      </c>
      <c r="K300">
        <v>0</v>
      </c>
      <c r="L300" s="29">
        <v>0</v>
      </c>
      <c r="M300">
        <v>0</v>
      </c>
      <c r="N300">
        <v>7</v>
      </c>
      <c r="O300">
        <v>0</v>
      </c>
    </row>
    <row r="301" spans="1:15" ht="17" x14ac:dyDescent="0.25">
      <c r="A301" s="27"/>
      <c r="B301">
        <v>37</v>
      </c>
      <c r="C301" s="28">
        <v>1</v>
      </c>
      <c r="D301" s="28">
        <v>1</v>
      </c>
      <c r="E301" t="s">
        <v>192</v>
      </c>
      <c r="F301" t="s">
        <v>75</v>
      </c>
      <c r="G301" t="s">
        <v>75</v>
      </c>
      <c r="H301" t="s">
        <v>192</v>
      </c>
      <c r="I301" s="29">
        <v>0</v>
      </c>
      <c r="J301" s="29">
        <v>0</v>
      </c>
      <c r="K301">
        <v>0</v>
      </c>
      <c r="L301" s="29">
        <v>0</v>
      </c>
      <c r="M301">
        <v>0</v>
      </c>
      <c r="N301">
        <v>7</v>
      </c>
      <c r="O301">
        <v>0</v>
      </c>
    </row>
    <row r="302" spans="1:15" ht="17" x14ac:dyDescent="0.25">
      <c r="A302" s="27"/>
      <c r="B302">
        <v>38</v>
      </c>
      <c r="C302" s="28">
        <v>1</v>
      </c>
      <c r="D302" s="28">
        <v>1</v>
      </c>
      <c r="E302" t="s">
        <v>192</v>
      </c>
      <c r="F302" t="s">
        <v>75</v>
      </c>
      <c r="G302" t="s">
        <v>75</v>
      </c>
      <c r="H302" t="s">
        <v>192</v>
      </c>
      <c r="I302" s="29">
        <v>0</v>
      </c>
      <c r="J302" s="29">
        <v>0</v>
      </c>
      <c r="K302">
        <v>0</v>
      </c>
      <c r="L302" s="29">
        <v>0</v>
      </c>
      <c r="M302">
        <v>0</v>
      </c>
      <c r="N302">
        <v>7</v>
      </c>
      <c r="O302">
        <v>0</v>
      </c>
    </row>
    <row r="303" spans="1:15" ht="17" x14ac:dyDescent="0.25">
      <c r="A303" s="27"/>
      <c r="B303">
        <v>39</v>
      </c>
      <c r="C303" s="28">
        <v>1</v>
      </c>
      <c r="D303" s="28">
        <v>1</v>
      </c>
      <c r="E303" t="s">
        <v>192</v>
      </c>
      <c r="F303" t="s">
        <v>75</v>
      </c>
      <c r="G303" t="s">
        <v>75</v>
      </c>
      <c r="H303" t="s">
        <v>192</v>
      </c>
      <c r="I303" s="29">
        <v>0</v>
      </c>
      <c r="J303" s="29">
        <v>0</v>
      </c>
      <c r="K303">
        <v>0</v>
      </c>
      <c r="L303" s="29">
        <v>0</v>
      </c>
      <c r="M303">
        <v>0</v>
      </c>
      <c r="N303">
        <v>7</v>
      </c>
      <c r="O303">
        <v>0</v>
      </c>
    </row>
    <row r="304" spans="1:15" ht="17" x14ac:dyDescent="0.25">
      <c r="A304" s="27"/>
      <c r="B304">
        <v>40</v>
      </c>
      <c r="C304" s="28">
        <v>1</v>
      </c>
      <c r="D304" s="28">
        <v>1</v>
      </c>
      <c r="E304" t="s">
        <v>192</v>
      </c>
      <c r="F304" t="s">
        <v>75</v>
      </c>
      <c r="G304" t="s">
        <v>75</v>
      </c>
      <c r="H304" t="s">
        <v>192</v>
      </c>
      <c r="I304" s="29">
        <v>0</v>
      </c>
      <c r="J304" s="29">
        <v>0</v>
      </c>
      <c r="K304">
        <v>0</v>
      </c>
      <c r="L304" s="29">
        <v>0</v>
      </c>
      <c r="M304">
        <v>0</v>
      </c>
      <c r="N304">
        <v>7</v>
      </c>
      <c r="O304">
        <v>0</v>
      </c>
    </row>
    <row r="305" spans="1:15" ht="17" x14ac:dyDescent="0.25">
      <c r="A305" s="27"/>
      <c r="B305">
        <v>41</v>
      </c>
      <c r="C305" s="28">
        <v>1</v>
      </c>
      <c r="D305" s="28">
        <v>1</v>
      </c>
      <c r="E305" t="s">
        <v>192</v>
      </c>
      <c r="F305" t="s">
        <v>75</v>
      </c>
      <c r="G305" t="s">
        <v>75</v>
      </c>
      <c r="H305" t="s">
        <v>192</v>
      </c>
      <c r="I305" s="29">
        <v>0</v>
      </c>
      <c r="J305" s="29">
        <v>0</v>
      </c>
      <c r="K305">
        <v>0</v>
      </c>
      <c r="L305" s="29">
        <v>0</v>
      </c>
      <c r="M305">
        <v>0</v>
      </c>
      <c r="N305">
        <v>7</v>
      </c>
      <c r="O305">
        <v>0</v>
      </c>
    </row>
    <row r="306" spans="1:15" ht="17" x14ac:dyDescent="0.25">
      <c r="A306" s="27"/>
      <c r="B306">
        <v>42</v>
      </c>
      <c r="C306" s="28">
        <v>1</v>
      </c>
      <c r="D306" s="28">
        <v>1</v>
      </c>
      <c r="E306" t="s">
        <v>192</v>
      </c>
      <c r="F306" t="s">
        <v>75</v>
      </c>
      <c r="G306" t="s">
        <v>75</v>
      </c>
      <c r="H306" t="s">
        <v>192</v>
      </c>
      <c r="I306" s="29">
        <v>0</v>
      </c>
      <c r="J306" s="29">
        <v>0</v>
      </c>
      <c r="K306">
        <v>0</v>
      </c>
      <c r="L306" s="29">
        <v>0</v>
      </c>
      <c r="M306">
        <v>0</v>
      </c>
      <c r="N306">
        <v>7</v>
      </c>
      <c r="O306">
        <v>0</v>
      </c>
    </row>
    <row r="307" spans="1:15" ht="17" x14ac:dyDescent="0.25">
      <c r="A307" s="27"/>
      <c r="B307">
        <v>43</v>
      </c>
      <c r="C307" s="28">
        <v>1</v>
      </c>
      <c r="D307" s="28">
        <v>1</v>
      </c>
      <c r="E307" t="s">
        <v>192</v>
      </c>
      <c r="F307" t="s">
        <v>75</v>
      </c>
      <c r="G307" t="s">
        <v>75</v>
      </c>
      <c r="H307" t="s">
        <v>192</v>
      </c>
      <c r="I307" s="29">
        <v>0</v>
      </c>
      <c r="J307" s="29">
        <v>0</v>
      </c>
      <c r="K307">
        <v>0</v>
      </c>
      <c r="L307" s="29">
        <v>0</v>
      </c>
      <c r="M307">
        <v>0</v>
      </c>
      <c r="N307">
        <v>7</v>
      </c>
      <c r="O307">
        <v>0</v>
      </c>
    </row>
    <row r="308" spans="1:15" ht="17" x14ac:dyDescent="0.25">
      <c r="A308" s="27"/>
      <c r="B308">
        <v>44</v>
      </c>
      <c r="C308" s="28">
        <v>1</v>
      </c>
      <c r="D308" s="28">
        <v>1</v>
      </c>
      <c r="E308" t="s">
        <v>192</v>
      </c>
      <c r="F308" t="s">
        <v>75</v>
      </c>
      <c r="G308" t="s">
        <v>75</v>
      </c>
      <c r="H308" t="s">
        <v>192</v>
      </c>
      <c r="I308" s="29">
        <v>0</v>
      </c>
      <c r="J308" s="29">
        <v>0</v>
      </c>
      <c r="K308">
        <v>0</v>
      </c>
      <c r="L308" s="29">
        <v>0</v>
      </c>
      <c r="M308">
        <v>0</v>
      </c>
      <c r="N308">
        <v>7</v>
      </c>
      <c r="O308">
        <v>0</v>
      </c>
    </row>
    <row r="309" spans="1:15" ht="17" x14ac:dyDescent="0.25">
      <c r="A309" s="27"/>
      <c r="B309">
        <v>45</v>
      </c>
      <c r="C309" s="28">
        <v>1</v>
      </c>
      <c r="D309" s="28">
        <v>1</v>
      </c>
      <c r="E309" t="s">
        <v>192</v>
      </c>
      <c r="F309" t="s">
        <v>75</v>
      </c>
      <c r="G309" t="s">
        <v>75</v>
      </c>
      <c r="H309" t="s">
        <v>192</v>
      </c>
      <c r="I309" s="29">
        <v>0</v>
      </c>
      <c r="J309" s="29">
        <v>0</v>
      </c>
      <c r="K309">
        <v>0</v>
      </c>
      <c r="L309" s="29">
        <v>0</v>
      </c>
      <c r="M309">
        <v>0</v>
      </c>
      <c r="N309">
        <v>7</v>
      </c>
      <c r="O309">
        <v>0</v>
      </c>
    </row>
    <row r="311" spans="1:15" ht="17" x14ac:dyDescent="0.25">
      <c r="A311" s="27" t="s">
        <v>193</v>
      </c>
      <c r="B311" t="s">
        <v>194</v>
      </c>
    </row>
    <row r="312" spans="1:15" ht="17" x14ac:dyDescent="0.25">
      <c r="A312" s="27" t="s">
        <v>18</v>
      </c>
    </row>
    <row r="313" spans="1:15" ht="17" x14ac:dyDescent="0.25">
      <c r="A313" s="27"/>
      <c r="B313" t="s">
        <v>193</v>
      </c>
      <c r="C313" t="s">
        <v>195</v>
      </c>
      <c r="D313" t="s">
        <v>196</v>
      </c>
      <c r="E313" t="s">
        <v>197</v>
      </c>
      <c r="F313" t="s">
        <v>66</v>
      </c>
      <c r="G313" t="s">
        <v>67</v>
      </c>
      <c r="H313" t="s">
        <v>68</v>
      </c>
      <c r="I313" s="29" t="s">
        <v>234</v>
      </c>
    </row>
    <row r="314" spans="1:15" ht="17" x14ac:dyDescent="0.25">
      <c r="A314" s="27"/>
      <c r="B314" t="s">
        <v>28</v>
      </c>
      <c r="C314" s="28">
        <v>0.39200000000000002</v>
      </c>
      <c r="D314" s="28">
        <v>0.86699999999999999</v>
      </c>
      <c r="E314" t="s">
        <v>198</v>
      </c>
      <c r="F314" t="s">
        <v>199</v>
      </c>
      <c r="G314" t="s">
        <v>200</v>
      </c>
      <c r="H314" t="s">
        <v>201</v>
      </c>
      <c r="I314" s="29">
        <v>71</v>
      </c>
    </row>
    <row r="315" spans="1:15" ht="17" x14ac:dyDescent="0.25">
      <c r="A315" s="27"/>
      <c r="B315" t="s">
        <v>52</v>
      </c>
      <c r="C315" s="28">
        <v>0.58199999999999996</v>
      </c>
      <c r="D315" s="28">
        <v>0.88800000000000001</v>
      </c>
      <c r="E315" t="s">
        <v>202</v>
      </c>
      <c r="F315" t="s">
        <v>203</v>
      </c>
      <c r="G315" t="s">
        <v>200</v>
      </c>
      <c r="H315" t="s">
        <v>204</v>
      </c>
      <c r="I315" s="29">
        <v>71</v>
      </c>
    </row>
    <row r="316" spans="1:15" ht="17" x14ac:dyDescent="0.25">
      <c r="A316" s="27"/>
      <c r="B316" t="s">
        <v>129</v>
      </c>
      <c r="C316" s="28">
        <v>0.77100000000000002</v>
      </c>
      <c r="D316" s="28">
        <v>0.92300000000000004</v>
      </c>
      <c r="E316" t="s">
        <v>205</v>
      </c>
      <c r="F316" t="s">
        <v>206</v>
      </c>
      <c r="G316" t="s">
        <v>207</v>
      </c>
      <c r="H316" t="s">
        <v>208</v>
      </c>
      <c r="I316" s="29">
        <v>69</v>
      </c>
    </row>
    <row r="317" spans="1:15" ht="17" x14ac:dyDescent="0.25">
      <c r="A317" s="27"/>
      <c r="B317" t="s">
        <v>162</v>
      </c>
      <c r="C317" s="28">
        <v>0.85399999999999998</v>
      </c>
      <c r="D317" s="28">
        <v>0.95599999999999996</v>
      </c>
      <c r="E317" t="s">
        <v>209</v>
      </c>
      <c r="F317" t="s">
        <v>210</v>
      </c>
      <c r="G317" t="s">
        <v>211</v>
      </c>
      <c r="H317" t="s">
        <v>212</v>
      </c>
      <c r="I317" s="29">
        <v>66</v>
      </c>
    </row>
    <row r="319" spans="1:15" ht="17" x14ac:dyDescent="0.25">
      <c r="A319" s="27" t="s">
        <v>213</v>
      </c>
      <c r="B319" t="s">
        <v>214</v>
      </c>
      <c r="C319" t="s">
        <v>215</v>
      </c>
    </row>
    <row r="320" spans="1:15" ht="17" x14ac:dyDescent="0.25">
      <c r="A320" s="27" t="s">
        <v>19</v>
      </c>
    </row>
    <row r="321" spans="1:5" ht="17" x14ac:dyDescent="0.25">
      <c r="A321" s="27"/>
      <c r="B321" t="s">
        <v>216</v>
      </c>
      <c r="C321" t="s">
        <v>217</v>
      </c>
      <c r="D321" t="s">
        <v>21</v>
      </c>
    </row>
    <row r="322" spans="1:5" ht="17" x14ac:dyDescent="0.25">
      <c r="A322" s="27"/>
      <c r="B322" t="s">
        <v>218</v>
      </c>
      <c r="C322" t="s">
        <v>24</v>
      </c>
      <c r="D322" t="s">
        <v>219</v>
      </c>
      <c r="E322">
        <v>45</v>
      </c>
    </row>
    <row r="323" spans="1:5" ht="17" x14ac:dyDescent="0.25">
      <c r="A323" s="27"/>
      <c r="B323" t="s">
        <v>220</v>
      </c>
      <c r="C323" t="s">
        <v>221</v>
      </c>
      <c r="D323" s="28">
        <v>0.65</v>
      </c>
    </row>
    <row r="324" spans="1:5" ht="17" x14ac:dyDescent="0.25">
      <c r="A324" s="27"/>
      <c r="B324" t="s">
        <v>222</v>
      </c>
      <c r="C324" t="s">
        <v>223</v>
      </c>
      <c r="D324" s="28">
        <v>0.90800000000000003</v>
      </c>
    </row>
    <row r="325" spans="1:5" ht="17" x14ac:dyDescent="0.25">
      <c r="A325" s="27"/>
      <c r="B325" t="s">
        <v>224</v>
      </c>
      <c r="C325" t="s">
        <v>24</v>
      </c>
      <c r="D325" t="s">
        <v>225</v>
      </c>
      <c r="E325">
        <v>277</v>
      </c>
    </row>
    <row r="326" spans="1:5" ht="17" x14ac:dyDescent="0.25">
      <c r="A326" s="27"/>
      <c r="B326" t="s">
        <v>226</v>
      </c>
      <c r="C326" t="s">
        <v>38</v>
      </c>
      <c r="D326" t="s">
        <v>227</v>
      </c>
    </row>
    <row r="327" spans="1:5" ht="17" x14ac:dyDescent="0.25">
      <c r="A327" s="27"/>
      <c r="B327" t="s">
        <v>39</v>
      </c>
      <c r="C327" t="s">
        <v>38</v>
      </c>
      <c r="D327" t="s">
        <v>228</v>
      </c>
    </row>
    <row r="328" spans="1:5" ht="17" x14ac:dyDescent="0.25">
      <c r="A328" s="27"/>
      <c r="B328" t="s">
        <v>40</v>
      </c>
      <c r="C328" t="s">
        <v>38</v>
      </c>
      <c r="D328" t="s">
        <v>229</v>
      </c>
    </row>
    <row r="329" spans="1:5" ht="17" x14ac:dyDescent="0.25">
      <c r="A329" s="27"/>
      <c r="B329" t="s">
        <v>230</v>
      </c>
      <c r="C329" t="s">
        <v>38</v>
      </c>
      <c r="D329" t="s">
        <v>231</v>
      </c>
    </row>
    <row r="330" spans="1:5" ht="17" x14ac:dyDescent="0.25">
      <c r="A330" s="27"/>
      <c r="B330" t="s">
        <v>232</v>
      </c>
      <c r="C330" t="s">
        <v>38</v>
      </c>
      <c r="D330" t="s">
        <v>233</v>
      </c>
    </row>
  </sheetData>
  <hyperlinks>
    <hyperlink ref="A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10" sqref="G10"/>
    </sheetView>
  </sheetViews>
  <sheetFormatPr baseColWidth="10" defaultRowHeight="16" x14ac:dyDescent="0.2"/>
  <cols>
    <col min="4" max="4" width="11.1640625" bestFit="1" customWidth="1"/>
    <col min="5" max="5" width="12.6640625" bestFit="1" customWidth="1"/>
  </cols>
  <sheetData>
    <row r="1" spans="1:8" x14ac:dyDescent="0.2">
      <c r="A1" t="s">
        <v>15</v>
      </c>
    </row>
    <row r="2" spans="1:8" x14ac:dyDescent="0.2">
      <c r="A2" t="str">
        <f>Raw!B313</f>
        <v>Station</v>
      </c>
      <c r="B2" t="str">
        <f>Raw!C313</f>
        <v>C_Satisf</v>
      </c>
      <c r="C2" t="str">
        <f>Raw!D313</f>
        <v>GreenScr</v>
      </c>
      <c r="D2" t="str">
        <f>Raw!E313</f>
        <v>Invntory</v>
      </c>
      <c r="E2" t="str">
        <f>Raw!F313</f>
        <v>BakOrder</v>
      </c>
      <c r="F2" t="str">
        <f>Raw!G313</f>
        <v>Transprt</v>
      </c>
      <c r="G2" t="str">
        <f>Raw!H313</f>
        <v>TotlCost</v>
      </c>
      <c r="H2" t="str">
        <f>Raw!I313</f>
        <v>N_Trucks</v>
      </c>
    </row>
    <row r="3" spans="1:8" x14ac:dyDescent="0.2">
      <c r="A3" t="str">
        <f>Raw!B314</f>
        <v>Retailer</v>
      </c>
      <c r="B3">
        <f>Raw!C314</f>
        <v>0.39200000000000002</v>
      </c>
      <c r="C3">
        <f>Raw!D314</f>
        <v>0.86699999999999999</v>
      </c>
      <c r="D3" s="30">
        <f>VALUE(RIGHT(Raw!E314,LEN(Raw!E314)-1))</f>
        <v>239</v>
      </c>
      <c r="E3" s="30">
        <f>VALUE(RIGHT(Raw!F314,LEN(Raw!F314)-1))</f>
        <v>2362</v>
      </c>
      <c r="F3" s="30">
        <f>VALUE(RIGHT(Raw!G314,LEN(Raw!G314)-1))</f>
        <v>355</v>
      </c>
      <c r="G3" s="30">
        <f>VALUE(RIGHT(Raw!H314,LEN(Raw!H314)-1))</f>
        <v>2956</v>
      </c>
      <c r="H3">
        <f>Raw!I314</f>
        <v>71</v>
      </c>
    </row>
    <row r="4" spans="1:8" x14ac:dyDescent="0.2">
      <c r="A4" t="str">
        <f>Raw!B315</f>
        <v>Wholesaler</v>
      </c>
      <c r="B4">
        <f>Raw!C315</f>
        <v>0.58199999999999996</v>
      </c>
      <c r="C4">
        <f>Raw!D315</f>
        <v>0.88800000000000001</v>
      </c>
      <c r="D4" s="30">
        <f>VALUE(RIGHT(Raw!E315,LEN(Raw!E315)-1))</f>
        <v>817</v>
      </c>
      <c r="E4" s="30">
        <f>VALUE(RIGHT(Raw!F315,LEN(Raw!F315)-1))</f>
        <v>2168</v>
      </c>
      <c r="F4" s="30">
        <f>VALUE(RIGHT(Raw!G315,LEN(Raw!G315)-1))</f>
        <v>355</v>
      </c>
      <c r="G4" s="30">
        <f>VALUE(RIGHT(Raw!H315,LEN(Raw!H315)-1))</f>
        <v>3340</v>
      </c>
      <c r="H4">
        <f>Raw!I315</f>
        <v>71</v>
      </c>
    </row>
    <row r="5" spans="1:8" x14ac:dyDescent="0.2">
      <c r="A5" t="str">
        <f>Raw!B316</f>
        <v>Distributor</v>
      </c>
      <c r="B5">
        <f>Raw!C316</f>
        <v>0.77100000000000002</v>
      </c>
      <c r="C5">
        <f>Raw!D316</f>
        <v>0.92300000000000004</v>
      </c>
      <c r="D5" s="30">
        <f>VALUE(RIGHT(Raw!E316,LEN(Raw!E316)-1))</f>
        <v>1100</v>
      </c>
      <c r="E5" s="30">
        <f>VALUE(RIGHT(Raw!F316,LEN(Raw!F316)-1))</f>
        <v>1782</v>
      </c>
      <c r="F5" s="30">
        <f>VALUE(RIGHT(Raw!G316,LEN(Raw!G316)-1))</f>
        <v>345</v>
      </c>
      <c r="G5" s="30">
        <f>VALUE(RIGHT(Raw!H316,LEN(Raw!H316)-1))</f>
        <v>3227</v>
      </c>
      <c r="H5">
        <f>Raw!I316</f>
        <v>69</v>
      </c>
    </row>
    <row r="6" spans="1:8" x14ac:dyDescent="0.2">
      <c r="A6" t="str">
        <f>Raw!B317</f>
        <v>Manufacturer</v>
      </c>
      <c r="B6">
        <f>Raw!C317</f>
        <v>0.85399999999999998</v>
      </c>
      <c r="C6">
        <f>Raw!D317</f>
        <v>0.95599999999999996</v>
      </c>
      <c r="D6" s="30">
        <f>VALUE(RIGHT(Raw!E317,LEN(Raw!E317)-1))</f>
        <v>214</v>
      </c>
      <c r="E6" s="30">
        <f>VALUE(RIGHT(Raw!F317,LEN(Raw!F317)-1))</f>
        <v>838</v>
      </c>
      <c r="F6" s="30">
        <f>VALUE(RIGHT(Raw!G317,LEN(Raw!G317)-1))</f>
        <v>330</v>
      </c>
      <c r="G6" s="30">
        <f>VALUE(RIGHT(Raw!H317,LEN(Raw!H317)-1))</f>
        <v>1382</v>
      </c>
      <c r="H6">
        <f>Raw!I317</f>
        <v>66</v>
      </c>
    </row>
    <row r="8" spans="1:8" x14ac:dyDescent="0.2">
      <c r="A8" t="s">
        <v>235</v>
      </c>
    </row>
    <row r="9" spans="1:8" x14ac:dyDescent="0.2">
      <c r="A9" t="s">
        <v>193</v>
      </c>
      <c r="B9" t="s">
        <v>195</v>
      </c>
      <c r="C9" t="s">
        <v>196</v>
      </c>
      <c r="D9" t="s">
        <v>197</v>
      </c>
      <c r="E9" t="s">
        <v>66</v>
      </c>
      <c r="F9" t="s">
        <v>67</v>
      </c>
      <c r="G9" t="s">
        <v>68</v>
      </c>
      <c r="H9" t="s">
        <v>234</v>
      </c>
    </row>
    <row r="10" spans="1:8" x14ac:dyDescent="0.2">
      <c r="A10" t="s">
        <v>28</v>
      </c>
      <c r="D10" s="30">
        <f>SUM(Retailer!H7:H51)*Retailer!F2</f>
        <v>239</v>
      </c>
      <c r="E10" s="30">
        <f>SUM(Retailer!G7:G51)*Retailer!F1</f>
        <v>2362</v>
      </c>
      <c r="F10" s="30">
        <v>0</v>
      </c>
      <c r="G10" s="30">
        <f>D10+E10+F10</f>
        <v>2601</v>
      </c>
    </row>
    <row r="11" spans="1:8" x14ac:dyDescent="0.2">
      <c r="A11" t="s">
        <v>52</v>
      </c>
      <c r="D11" s="30">
        <f>SUM(Wholesaler!H7:H51)*Wholesaler!F2</f>
        <v>817</v>
      </c>
      <c r="E11" s="30">
        <f>SUM(Wholesaler!G7:G51)*Wholesaler!F1</f>
        <v>2168</v>
      </c>
      <c r="F11" s="30">
        <v>0</v>
      </c>
      <c r="G11" s="30">
        <f t="shared" ref="G11:G13" si="0">D11+E11+F11</f>
        <v>2985</v>
      </c>
    </row>
    <row r="12" spans="1:8" x14ac:dyDescent="0.2">
      <c r="A12" t="s">
        <v>129</v>
      </c>
      <c r="D12" s="30">
        <f>SUM(Distributor!H7:H51)*Distributor!F2</f>
        <v>1100</v>
      </c>
      <c r="E12" s="30">
        <f>SUM(Distributor!G7:G51)*Distributor!F1</f>
        <v>1782</v>
      </c>
      <c r="F12" s="30">
        <v>0</v>
      </c>
      <c r="G12" s="30">
        <f t="shared" si="0"/>
        <v>2882</v>
      </c>
    </row>
    <row r="13" spans="1:8" x14ac:dyDescent="0.2">
      <c r="A13" t="s">
        <v>162</v>
      </c>
      <c r="D13" s="30">
        <f>SUM(Manufacturer!H7:H51)*Manufacturer!F2</f>
        <v>214</v>
      </c>
      <c r="E13" s="30">
        <f>SUM(Manufacturer!G7:G51)*Manufacturer!F1</f>
        <v>838</v>
      </c>
      <c r="F13" s="30">
        <v>0</v>
      </c>
      <c r="G13" s="30">
        <f t="shared" si="0"/>
        <v>1052</v>
      </c>
    </row>
    <row r="16" spans="1:8" x14ac:dyDescent="0.2">
      <c r="A16" t="s">
        <v>236</v>
      </c>
    </row>
    <row r="17" spans="1:8" x14ac:dyDescent="0.2">
      <c r="A17" t="s">
        <v>193</v>
      </c>
      <c r="B17" t="s">
        <v>195</v>
      </c>
      <c r="C17" t="s">
        <v>196</v>
      </c>
      <c r="D17" t="s">
        <v>197</v>
      </c>
      <c r="E17" t="s">
        <v>66</v>
      </c>
      <c r="F17" t="s">
        <v>67</v>
      </c>
      <c r="G17" t="s">
        <v>68</v>
      </c>
      <c r="H17" t="s">
        <v>234</v>
      </c>
    </row>
    <row r="18" spans="1:8" x14ac:dyDescent="0.2">
      <c r="A18" t="s">
        <v>28</v>
      </c>
      <c r="D18">
        <f t="shared" ref="D18:G18" si="1">D3-D10</f>
        <v>0</v>
      </c>
      <c r="E18">
        <f t="shared" si="1"/>
        <v>0</v>
      </c>
      <c r="F18">
        <f t="shared" ref="F18" si="2">F3-F10</f>
        <v>355</v>
      </c>
      <c r="G18">
        <f t="shared" si="1"/>
        <v>355</v>
      </c>
    </row>
    <row r="19" spans="1:8" x14ac:dyDescent="0.2">
      <c r="A19" t="s">
        <v>52</v>
      </c>
      <c r="D19">
        <f t="shared" ref="D19:G21" si="3">D4-D11</f>
        <v>0</v>
      </c>
      <c r="E19">
        <f t="shared" si="3"/>
        <v>0</v>
      </c>
      <c r="F19">
        <f t="shared" si="3"/>
        <v>355</v>
      </c>
      <c r="G19">
        <f t="shared" si="3"/>
        <v>355</v>
      </c>
    </row>
    <row r="20" spans="1:8" x14ac:dyDescent="0.2">
      <c r="A20" t="s">
        <v>129</v>
      </c>
      <c r="D20">
        <f t="shared" si="3"/>
        <v>0</v>
      </c>
      <c r="E20">
        <f t="shared" si="3"/>
        <v>0</v>
      </c>
      <c r="F20">
        <f t="shared" si="3"/>
        <v>345</v>
      </c>
      <c r="G20">
        <f t="shared" si="3"/>
        <v>345</v>
      </c>
    </row>
    <row r="21" spans="1:8" x14ac:dyDescent="0.2">
      <c r="A21" t="s">
        <v>162</v>
      </c>
      <c r="D21">
        <f t="shared" si="3"/>
        <v>0</v>
      </c>
      <c r="E21">
        <f t="shared" si="3"/>
        <v>0</v>
      </c>
      <c r="F21">
        <f t="shared" si="3"/>
        <v>330</v>
      </c>
      <c r="G21">
        <f t="shared" si="3"/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Retailer</vt:lpstr>
      <vt:lpstr>Wholesaler</vt:lpstr>
      <vt:lpstr>Distributor</vt:lpstr>
      <vt:lpstr>Manufacturer</vt:lpstr>
      <vt:lpstr>Raw</vt:lpstr>
      <vt:lpstr>compare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2017-04-09T08:44:06Z</dcterms:created>
  <dcterms:modified xsi:type="dcterms:W3CDTF">2017-09-22T10:24:52Z</dcterms:modified>
</cp:coreProperties>
</file>