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_Doc_Sinbiose\Review_within_the_group\diagnostics\data\"/>
    </mc:Choice>
  </mc:AlternateContent>
  <xr:revisionPtr revIDLastSave="0" documentId="13_ncr:1_{D28D89BD-D9F2-4151-801C-E8E4F58A0128}" xr6:coauthVersionLast="36" xr6:coauthVersionMax="36" xr10:uidLastSave="{00000000-0000-0000-0000-000000000000}"/>
  <bookViews>
    <workbookView xWindow="0" yWindow="0" windowWidth="20490" windowHeight="7545" xr2:uid="{41BB3A5E-3541-3847-8D7A-0D7CB824598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D13" i="1" l="1"/>
  <c r="F13" i="1"/>
  <c r="H13" i="1"/>
  <c r="G13" i="1"/>
  <c r="C13" i="1"/>
  <c r="F6" i="1"/>
  <c r="F5" i="1"/>
  <c r="F4" i="1"/>
  <c r="F3" i="1"/>
  <c r="F2" i="1"/>
  <c r="D12" i="1"/>
  <c r="H12" i="1"/>
  <c r="G12" i="1"/>
  <c r="F12" i="1" s="1"/>
  <c r="C12" i="1"/>
  <c r="D11" i="1"/>
  <c r="H11" i="1"/>
  <c r="G11" i="1"/>
  <c r="F11" i="1" s="1"/>
  <c r="C11" i="1"/>
  <c r="D10" i="1"/>
  <c r="H10" i="1"/>
  <c r="G10" i="1"/>
  <c r="F10" i="1" s="1"/>
  <c r="C10" i="1"/>
  <c r="D9" i="1"/>
  <c r="C9" i="1"/>
  <c r="H9" i="1"/>
  <c r="G9" i="1"/>
  <c r="H8" i="1"/>
  <c r="F8" i="1" s="1"/>
  <c r="D8" i="1"/>
  <c r="C8" i="1"/>
  <c r="D7" i="1"/>
  <c r="C7" i="1"/>
  <c r="H7" i="1"/>
  <c r="G7" i="1"/>
  <c r="F7" i="1" s="1"/>
  <c r="C6" i="1"/>
  <c r="H6" i="1"/>
  <c r="F9" i="1" l="1"/>
</calcChain>
</file>

<file path=xl/sharedStrings.xml><?xml version="1.0" encoding="utf-8"?>
<sst xmlns="http://schemas.openxmlformats.org/spreadsheetml/2006/main" count="93" uniqueCount="36">
  <si>
    <t>Ginglymostoma</t>
  </si>
  <si>
    <t>Species</t>
  </si>
  <si>
    <t>Reference</t>
  </si>
  <si>
    <t>Fishbase</t>
  </si>
  <si>
    <t>Level_water</t>
  </si>
  <si>
    <t>Size_group</t>
  </si>
  <si>
    <t>galapagensis</t>
  </si>
  <si>
    <t>perezi</t>
  </si>
  <si>
    <t>Carcharhinus</t>
  </si>
  <si>
    <t>Fishbase, Meyer et al 2010</t>
  </si>
  <si>
    <t>Comm</t>
  </si>
  <si>
    <t>Solitary but may form aggregations</t>
  </si>
  <si>
    <t>cirratum</t>
  </si>
  <si>
    <t>acronotus</t>
  </si>
  <si>
    <t>falciformis</t>
  </si>
  <si>
    <t>leucas</t>
  </si>
  <si>
    <t>limbatus</t>
  </si>
  <si>
    <t>"Usually" for depth</t>
  </si>
  <si>
    <t>longimanus</t>
  </si>
  <si>
    <t>obscurus</t>
  </si>
  <si>
    <t>plumbeus</t>
  </si>
  <si>
    <t>porosus</t>
  </si>
  <si>
    <t>Depth_max</t>
  </si>
  <si>
    <t>Depth_min</t>
  </si>
  <si>
    <t>Depth_mean</t>
  </si>
  <si>
    <t>Body_size</t>
  </si>
  <si>
    <t>Trophic_level</t>
  </si>
  <si>
    <t>brachyurus</t>
  </si>
  <si>
    <t>Genus</t>
  </si>
  <si>
    <t>sol</t>
  </si>
  <si>
    <t>Depth_range</t>
  </si>
  <si>
    <t>bottom</t>
  </si>
  <si>
    <t>low</t>
  </si>
  <si>
    <t>high</t>
  </si>
  <si>
    <t>Diet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</si>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</sst>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1385-CB7D-E949-931E-E295D25161E5}">
  <dimension ref="A1:M13"/>
  <sheetViews>
    <sheetView tabSelected="1" workbookViewId="0">
      <selection activeCell="I3" sqref="I3:I13"/>
    </sheetView>
  </sheetViews>
  <sheetFormatPr defaultColWidth="11" defaultRowHeight="15.75" x14ac:dyDescent="0.25"/>
  <sheetData>
    <row r="1" spans="1:13" x14ac:dyDescent="0.25">
      <c r="A1" t="s">
        <v>28</v>
      </c>
      <c r="B1" t="s">
        <v>1</v>
      </c>
      <c r="C1" t="s">
        <v>25</v>
      </c>
      <c r="D1" t="s">
        <v>26</v>
      </c>
      <c r="E1" t="s">
        <v>30</v>
      </c>
      <c r="F1" t="s">
        <v>24</v>
      </c>
      <c r="G1" t="s">
        <v>23</v>
      </c>
      <c r="H1" t="s">
        <v>22</v>
      </c>
      <c r="I1" t="s">
        <v>34</v>
      </c>
      <c r="J1" t="s">
        <v>5</v>
      </c>
      <c r="K1" t="s">
        <v>4</v>
      </c>
      <c r="L1" t="s">
        <v>10</v>
      </c>
      <c r="M1" t="s">
        <v>2</v>
      </c>
    </row>
    <row r="2" spans="1:13" x14ac:dyDescent="0.25">
      <c r="A2" t="s">
        <v>0</v>
      </c>
      <c r="B2" t="s">
        <v>12</v>
      </c>
      <c r="C2">
        <v>430</v>
      </c>
      <c r="D2">
        <v>4.3499999999999996</v>
      </c>
      <c r="E2">
        <f>H2-G2</f>
        <v>130</v>
      </c>
      <c r="F2">
        <f>AVERAGE(G2:H2)</f>
        <v>65</v>
      </c>
      <c r="G2">
        <v>0</v>
      </c>
      <c r="H2">
        <v>130</v>
      </c>
      <c r="I2" t="s">
        <v>35</v>
      </c>
      <c r="J2" t="s">
        <v>29</v>
      </c>
      <c r="K2" t="s">
        <v>31</v>
      </c>
      <c r="M2" t="s">
        <v>3</v>
      </c>
    </row>
    <row r="3" spans="1:13" x14ac:dyDescent="0.25">
      <c r="A3" t="s">
        <v>8</v>
      </c>
      <c r="B3" t="s">
        <v>6</v>
      </c>
      <c r="C3">
        <v>370</v>
      </c>
      <c r="D3">
        <v>4.2</v>
      </c>
      <c r="E3">
        <f t="shared" ref="E3:E13" si="0">H3-G3</f>
        <v>285</v>
      </c>
      <c r="F3">
        <f t="shared" ref="F3:F13" si="1">AVERAGE(G3:H3)</f>
        <v>143.5</v>
      </c>
      <c r="G3">
        <v>1</v>
      </c>
      <c r="H3">
        <v>286</v>
      </c>
      <c r="I3" t="s">
        <v>35</v>
      </c>
      <c r="J3" t="s">
        <v>29</v>
      </c>
      <c r="K3" t="s">
        <v>32</v>
      </c>
      <c r="L3" t="s">
        <v>11</v>
      </c>
      <c r="M3" t="s">
        <v>9</v>
      </c>
    </row>
    <row r="4" spans="1:13" x14ac:dyDescent="0.25">
      <c r="A4" t="s">
        <v>8</v>
      </c>
      <c r="B4" t="s">
        <v>7</v>
      </c>
      <c r="C4">
        <v>300</v>
      </c>
      <c r="D4">
        <v>4.5</v>
      </c>
      <c r="E4">
        <f t="shared" si="0"/>
        <v>64</v>
      </c>
      <c r="F4">
        <f t="shared" si="1"/>
        <v>33</v>
      </c>
      <c r="G4">
        <v>1</v>
      </c>
      <c r="H4">
        <v>65</v>
      </c>
      <c r="I4" t="s">
        <v>35</v>
      </c>
      <c r="J4" t="s">
        <v>29</v>
      </c>
      <c r="K4" t="s">
        <v>32</v>
      </c>
      <c r="M4" t="s">
        <v>3</v>
      </c>
    </row>
    <row r="5" spans="1:13" x14ac:dyDescent="0.25">
      <c r="A5" t="s">
        <v>8</v>
      </c>
      <c r="B5" t="s">
        <v>13</v>
      </c>
      <c r="C5">
        <v>200</v>
      </c>
      <c r="D5">
        <v>4.3499999999999996</v>
      </c>
      <c r="E5">
        <f t="shared" si="0"/>
        <v>55</v>
      </c>
      <c r="F5">
        <f t="shared" si="1"/>
        <v>36.5</v>
      </c>
      <c r="G5">
        <v>9</v>
      </c>
      <c r="H5">
        <v>64</v>
      </c>
      <c r="I5" t="s">
        <v>35</v>
      </c>
      <c r="J5" t="s">
        <v>29</v>
      </c>
      <c r="K5" t="s">
        <v>32</v>
      </c>
      <c r="M5" t="s">
        <v>3</v>
      </c>
    </row>
    <row r="6" spans="1:13" x14ac:dyDescent="0.25">
      <c r="A6" t="s">
        <v>8</v>
      </c>
      <c r="B6" t="s">
        <v>14</v>
      </c>
      <c r="C6">
        <f>350</f>
        <v>350</v>
      </c>
      <c r="D6">
        <v>4.5</v>
      </c>
      <c r="E6">
        <f t="shared" si="0"/>
        <v>500</v>
      </c>
      <c r="F6">
        <f t="shared" si="1"/>
        <v>250</v>
      </c>
      <c r="G6">
        <v>0</v>
      </c>
      <c r="H6">
        <f>500</f>
        <v>500</v>
      </c>
      <c r="I6" t="s">
        <v>35</v>
      </c>
      <c r="J6" t="s">
        <v>29</v>
      </c>
      <c r="K6" t="s">
        <v>32</v>
      </c>
      <c r="L6" t="s">
        <v>17</v>
      </c>
      <c r="M6" t="s">
        <v>3</v>
      </c>
    </row>
    <row r="7" spans="1:13" x14ac:dyDescent="0.25">
      <c r="A7" t="s">
        <v>8</v>
      </c>
      <c r="B7" t="s">
        <v>15</v>
      </c>
      <c r="C7">
        <f>360</f>
        <v>360</v>
      </c>
      <c r="D7">
        <f>4.3</f>
        <v>4.3</v>
      </c>
      <c r="E7">
        <f t="shared" si="0"/>
        <v>29</v>
      </c>
      <c r="F7">
        <f t="shared" si="1"/>
        <v>15.5</v>
      </c>
      <c r="G7">
        <f>1</f>
        <v>1</v>
      </c>
      <c r="H7">
        <f>30</f>
        <v>30</v>
      </c>
      <c r="I7" t="s">
        <v>35</v>
      </c>
      <c r="J7" t="s">
        <v>29</v>
      </c>
      <c r="K7" t="s">
        <v>32</v>
      </c>
      <c r="L7" t="s">
        <v>17</v>
      </c>
      <c r="M7" t="s">
        <v>3</v>
      </c>
    </row>
    <row r="8" spans="1:13" x14ac:dyDescent="0.25">
      <c r="A8" t="s">
        <v>8</v>
      </c>
      <c r="B8" t="s">
        <v>16</v>
      </c>
      <c r="C8">
        <f>286</f>
        <v>286</v>
      </c>
      <c r="D8">
        <f>4.4</f>
        <v>4.4000000000000004</v>
      </c>
      <c r="E8">
        <f t="shared" si="0"/>
        <v>30</v>
      </c>
      <c r="F8">
        <f t="shared" si="1"/>
        <v>15</v>
      </c>
      <c r="G8">
        <v>0</v>
      </c>
      <c r="H8">
        <f>30</f>
        <v>30</v>
      </c>
      <c r="I8" t="s">
        <v>35</v>
      </c>
      <c r="J8" t="s">
        <v>29</v>
      </c>
      <c r="K8" t="s">
        <v>32</v>
      </c>
      <c r="L8" t="s">
        <v>17</v>
      </c>
      <c r="M8" t="s">
        <v>3</v>
      </c>
    </row>
    <row r="9" spans="1:13" x14ac:dyDescent="0.25">
      <c r="A9" t="s">
        <v>8</v>
      </c>
      <c r="B9" t="s">
        <v>18</v>
      </c>
      <c r="C9">
        <f>400</f>
        <v>400</v>
      </c>
      <c r="D9">
        <f>4.2</f>
        <v>4.2</v>
      </c>
      <c r="E9">
        <f t="shared" si="0"/>
        <v>152</v>
      </c>
      <c r="F9">
        <f t="shared" si="1"/>
        <v>76</v>
      </c>
      <c r="G9">
        <f>0</f>
        <v>0</v>
      </c>
      <c r="H9">
        <f>152</f>
        <v>152</v>
      </c>
      <c r="I9" t="s">
        <v>35</v>
      </c>
      <c r="J9" t="s">
        <v>29</v>
      </c>
      <c r="K9" t="s">
        <v>33</v>
      </c>
      <c r="L9" t="s">
        <v>17</v>
      </c>
      <c r="M9" t="s">
        <v>3</v>
      </c>
    </row>
    <row r="10" spans="1:13" x14ac:dyDescent="0.25">
      <c r="A10" t="s">
        <v>8</v>
      </c>
      <c r="B10" t="s">
        <v>19</v>
      </c>
      <c r="C10">
        <f>420</f>
        <v>420</v>
      </c>
      <c r="D10">
        <f>4.3</f>
        <v>4.3</v>
      </c>
      <c r="E10">
        <f t="shared" si="0"/>
        <v>200</v>
      </c>
      <c r="F10">
        <f t="shared" si="1"/>
        <v>300</v>
      </c>
      <c r="G10">
        <f>200</f>
        <v>200</v>
      </c>
      <c r="H10">
        <f>400</f>
        <v>400</v>
      </c>
      <c r="I10" t="s">
        <v>35</v>
      </c>
      <c r="J10" t="s">
        <v>29</v>
      </c>
      <c r="K10" t="s">
        <v>32</v>
      </c>
      <c r="L10" t="s">
        <v>17</v>
      </c>
      <c r="M10" t="s">
        <v>3</v>
      </c>
    </row>
    <row r="11" spans="1:13" x14ac:dyDescent="0.25">
      <c r="A11" t="s">
        <v>8</v>
      </c>
      <c r="B11" t="s">
        <v>20</v>
      </c>
      <c r="C11">
        <f>300</f>
        <v>300</v>
      </c>
      <c r="D11">
        <f>4.5</f>
        <v>4.5</v>
      </c>
      <c r="E11">
        <f t="shared" si="0"/>
        <v>45</v>
      </c>
      <c r="F11">
        <f t="shared" si="1"/>
        <v>42.5</v>
      </c>
      <c r="G11">
        <f>20</f>
        <v>20</v>
      </c>
      <c r="H11">
        <f>65</f>
        <v>65</v>
      </c>
      <c r="I11" t="s">
        <v>35</v>
      </c>
      <c r="J11" t="s">
        <v>29</v>
      </c>
      <c r="K11" t="s">
        <v>31</v>
      </c>
      <c r="L11" t="s">
        <v>17</v>
      </c>
      <c r="M11" t="s">
        <v>3</v>
      </c>
    </row>
    <row r="12" spans="1:13" x14ac:dyDescent="0.25">
      <c r="A12" t="s">
        <v>8</v>
      </c>
      <c r="B12" t="s">
        <v>21</v>
      </c>
      <c r="C12">
        <f>150</f>
        <v>150</v>
      </c>
      <c r="D12">
        <f>4.1</f>
        <v>4.0999999999999996</v>
      </c>
      <c r="E12">
        <f t="shared" si="0"/>
        <v>16</v>
      </c>
      <c r="F12">
        <f t="shared" si="1"/>
        <v>24</v>
      </c>
      <c r="G12">
        <f>16</f>
        <v>16</v>
      </c>
      <c r="H12">
        <f>32</f>
        <v>32</v>
      </c>
      <c r="I12" t="s">
        <v>35</v>
      </c>
      <c r="J12" t="s">
        <v>29</v>
      </c>
      <c r="K12" t="s">
        <v>31</v>
      </c>
      <c r="L12" t="s">
        <v>17</v>
      </c>
      <c r="M12" t="s">
        <v>3</v>
      </c>
    </row>
    <row r="13" spans="1:13" x14ac:dyDescent="0.25">
      <c r="A13" t="s">
        <v>8</v>
      </c>
      <c r="B13" t="s">
        <v>27</v>
      </c>
      <c r="C13">
        <f>325</f>
        <v>325</v>
      </c>
      <c r="D13">
        <f>4.5</f>
        <v>4.5</v>
      </c>
      <c r="E13">
        <f t="shared" si="0"/>
        <v>360</v>
      </c>
      <c r="F13">
        <f t="shared" si="1"/>
        <v>180</v>
      </c>
      <c r="G13">
        <f>0</f>
        <v>0</v>
      </c>
      <c r="H13">
        <f>360</f>
        <v>360</v>
      </c>
      <c r="I13" t="s">
        <v>35</v>
      </c>
      <c r="J13" t="s">
        <v>29</v>
      </c>
      <c r="K13" t="s">
        <v>32</v>
      </c>
      <c r="M13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Eggertsen</dc:creator>
  <cp:lastModifiedBy>Rev</cp:lastModifiedBy>
  <dcterms:created xsi:type="dcterms:W3CDTF">2023-02-02T13:40:23Z</dcterms:created>
  <dcterms:modified xsi:type="dcterms:W3CDTF">2023-02-02T18:31:36Z</dcterms:modified>
</cp:coreProperties>
</file>