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inchana\Desktop\iNeuron Assigmnet\Excel\"/>
    </mc:Choice>
  </mc:AlternateContent>
  <bookViews>
    <workbookView xWindow="0" yWindow="0" windowWidth="20490" windowHeight="7755" activeTab="1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52511"/>
</workbook>
</file>

<file path=xl/calcChain.xml><?xml version="1.0" encoding="utf-8"?>
<calcChain xmlns="http://schemas.openxmlformats.org/spreadsheetml/2006/main">
  <c r="F11" i="2" l="1"/>
  <c r="F10" i="2"/>
  <c r="F10" i="3"/>
  <c r="F11" i="3"/>
  <c r="F9" i="3"/>
  <c r="F9" i="2"/>
  <c r="E9" i="3"/>
  <c r="E9" i="2"/>
  <c r="E10" i="2"/>
  <c r="D11" i="3"/>
  <c r="D10" i="3"/>
  <c r="D9" i="3"/>
  <c r="D2" i="3"/>
  <c r="C10" i="3"/>
  <c r="C11" i="3"/>
  <c r="B11" i="3"/>
  <c r="B10" i="3"/>
  <c r="B9" i="3"/>
  <c r="C9" i="3"/>
  <c r="C2" i="3"/>
  <c r="B2" i="3"/>
  <c r="F5" i="3" l="1"/>
  <c r="F4" i="3"/>
  <c r="F3" i="3"/>
  <c r="F2" i="3"/>
  <c r="E5" i="3"/>
  <c r="E4" i="3"/>
  <c r="E2" i="3"/>
  <c r="E3" i="3"/>
  <c r="D5" i="3"/>
  <c r="D4" i="3"/>
  <c r="D3" i="3"/>
  <c r="C5" i="3"/>
  <c r="C4" i="3"/>
  <c r="C3" i="3"/>
  <c r="B5" i="3"/>
  <c r="B4" i="3"/>
  <c r="B3" i="3"/>
  <c r="F39" i="1"/>
  <c r="F52" i="1"/>
  <c r="F47" i="1"/>
  <c r="F49" i="1"/>
  <c r="F45" i="1"/>
  <c r="F48" i="1"/>
  <c r="F44" i="1"/>
  <c r="F43" i="1"/>
  <c r="F42" i="1"/>
  <c r="F30" i="1"/>
  <c r="F38" i="1"/>
  <c r="F37" i="1"/>
  <c r="F36" i="1"/>
  <c r="F33" i="1"/>
  <c r="F29" i="1"/>
  <c r="F31" i="1"/>
  <c r="F32" i="1"/>
  <c r="E11" i="2" l="1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<sst xmlns="http://schemas.openxmlformats.org/spreadsheetml/2006/main" count="1531" uniqueCount="76">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</sst>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4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4" fillId="0" borderId="1" xfId="2" applyFont="1" applyBorder="1"/>
    <xf numFmtId="0" fontId="4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4" fillId="0" borderId="0" xfId="2" applyFont="1" applyBorder="1"/>
    <xf numFmtId="0" fontId="0" fillId="0" borderId="0" xfId="0" applyBorder="1"/>
    <xf numFmtId="0" fontId="6" fillId="0" borderId="0" xfId="4" applyFont="1" applyAlignment="1" applyProtection="1"/>
    <xf numFmtId="0" fontId="7" fillId="0" borderId="0" xfId="0" applyFont="1"/>
    <xf numFmtId="0" fontId="8" fillId="0" borderId="0" xfId="0" applyFont="1"/>
    <xf numFmtId="0" fontId="2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2"/>
  <sheetViews>
    <sheetView topLeftCell="A30" workbookViewId="0">
      <selection activeCell="K42" sqref="K42"/>
    </sheetView>
  </sheetViews>
  <sheetFormatPr defaultRowHeight="15" x14ac:dyDescent="0.25"/>
  <cols>
    <col min="2" max="2" width="10.28515625" bestFit="1" customWidth="1"/>
    <col min="3" max="3" width="17.42578125" customWidth="1"/>
    <col min="4" max="4" width="17.5703125" customWidth="1"/>
    <col min="7" max="7" width="13.28515625" customWidth="1"/>
  </cols>
  <sheetData>
    <row r="1" spans="1:7" ht="30" x14ac:dyDescent="0.25">
      <c r="A1" s="5" t="s">
        <v>29</v>
      </c>
      <c r="B1" s="5" t="s">
        <v>1</v>
      </c>
      <c r="C1" s="5" t="s">
        <v>6</v>
      </c>
      <c r="D1" s="5" t="s">
        <v>7</v>
      </c>
      <c r="E1" s="5" t="s">
        <v>11</v>
      </c>
      <c r="F1" s="5" t="s">
        <v>46</v>
      </c>
      <c r="G1" s="5" t="s">
        <v>12</v>
      </c>
    </row>
    <row r="2" spans="1:7" x14ac:dyDescent="0.2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2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2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2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2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2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2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2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2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2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2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2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2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4" t="s">
        <v>45</v>
      </c>
      <c r="G14" s="2" t="s">
        <v>21</v>
      </c>
    </row>
    <row r="15" spans="1:7" x14ac:dyDescent="0.2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2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2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2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2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2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2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2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2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2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2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25">
      <c r="F28" s="19" t="s">
        <v>23</v>
      </c>
    </row>
    <row r="29" spans="1:7" x14ac:dyDescent="0.25">
      <c r="E29" s="3" t="s">
        <v>35</v>
      </c>
      <c r="F29" s="18">
        <f>COUNTIF(G2:G25,"Boston")</f>
        <v>4</v>
      </c>
    </row>
    <row r="30" spans="1:7" x14ac:dyDescent="0.25">
      <c r="E30" s="3" t="s">
        <v>36</v>
      </c>
      <c r="F30" s="18">
        <f>COUNTIF(D2:D25,"microwave")</f>
        <v>5</v>
      </c>
    </row>
    <row r="31" spans="1:7" x14ac:dyDescent="0.25">
      <c r="E31" s="3" t="s">
        <v>37</v>
      </c>
      <c r="F31" s="18">
        <f xml:space="preserve"> COUNTIF(F2:F25,"truck 3")</f>
        <v>8</v>
      </c>
    </row>
    <row r="32" spans="1:7" x14ac:dyDescent="0.25">
      <c r="E32" s="3" t="s">
        <v>38</v>
      </c>
      <c r="F32" s="18">
        <f>COUNTIF(C2:C25,"Peter White")</f>
        <v>6</v>
      </c>
    </row>
    <row r="33" spans="5:14" x14ac:dyDescent="0.25">
      <c r="E33" s="3" t="s">
        <v>30</v>
      </c>
      <c r="F33" s="18">
        <f>COUNTIF(E2:E25,"&lt;20")</f>
        <v>9</v>
      </c>
    </row>
    <row r="34" spans="5:14" x14ac:dyDescent="0.25">
      <c r="F34" s="18"/>
    </row>
    <row r="35" spans="5:14" x14ac:dyDescent="0.25">
      <c r="F35" s="19" t="s">
        <v>24</v>
      </c>
    </row>
    <row r="36" spans="5:14" x14ac:dyDescent="0.25">
      <c r="E36" s="3" t="s">
        <v>27</v>
      </c>
      <c r="F36" s="18">
        <f>SUMIF(D2:D25,D21,E2:E25)</f>
        <v>105</v>
      </c>
    </row>
    <row r="37" spans="5:14" x14ac:dyDescent="0.25">
      <c r="E37" s="3" t="s">
        <v>28</v>
      </c>
      <c r="F37" s="18">
        <f>SUMIF(D2:D25,D25,E2:E25)</f>
        <v>164</v>
      </c>
      <c r="N37" s="3"/>
    </row>
    <row r="38" spans="5:14" x14ac:dyDescent="0.25">
      <c r="E38" s="3" t="s">
        <v>34</v>
      </c>
      <c r="F38" s="18">
        <f>SUMIF(F2:F25,"truck 4",E2:E25)</f>
        <v>156</v>
      </c>
    </row>
    <row r="39" spans="5:14" x14ac:dyDescent="0.25">
      <c r="E39" s="3" t="s">
        <v>44</v>
      </c>
      <c r="F39" s="18">
        <f>SUMIF(G2:G25,"&lt;&gt;airplane",E2:E25)</f>
        <v>551</v>
      </c>
    </row>
    <row r="40" spans="5:14" x14ac:dyDescent="0.25">
      <c r="F40" s="18"/>
    </row>
    <row r="41" spans="5:14" x14ac:dyDescent="0.25">
      <c r="E41" s="3"/>
      <c r="F41" s="19" t="s">
        <v>25</v>
      </c>
    </row>
    <row r="42" spans="5:14" x14ac:dyDescent="0.25">
      <c r="E42" s="3" t="s">
        <v>39</v>
      </c>
      <c r="F42" s="18">
        <f>COUNTIFS(D2:D25,"microwave",G2:G25,"Boston")</f>
        <v>2</v>
      </c>
    </row>
    <row r="43" spans="5:14" x14ac:dyDescent="0.25">
      <c r="E43" s="3" t="s">
        <v>40</v>
      </c>
      <c r="F43" s="18">
        <f>COUNTIFS(C2:C25,"Peter White",F2:F25,"truck 1")</f>
        <v>2</v>
      </c>
    </row>
    <row r="44" spans="5:14" x14ac:dyDescent="0.25">
      <c r="E44" s="3" t="s">
        <v>41</v>
      </c>
      <c r="F44" s="18">
        <f>COUNTIFS(G2:G25,"boston",B2:B25,"&gt;2/3/2013")</f>
        <v>2</v>
      </c>
    </row>
    <row r="45" spans="5:14" x14ac:dyDescent="0.25">
      <c r="E45" s="3" t="s">
        <v>42</v>
      </c>
      <c r="F45" s="18">
        <f>COUNTIFS(B2:B25,"&gt;=2/3/2013",B2:B25,"&lt;=2/6/2013")</f>
        <v>14</v>
      </c>
    </row>
    <row r="46" spans="5:14" x14ac:dyDescent="0.25">
      <c r="F46" s="19" t="s">
        <v>26</v>
      </c>
    </row>
    <row r="47" spans="5:14" x14ac:dyDescent="0.25">
      <c r="E47" s="3" t="s">
        <v>31</v>
      </c>
      <c r="F47" s="18">
        <f>SUMIFS(E2:E25,D2:D25,"microwave",G2:G25,"NY")</f>
        <v>25</v>
      </c>
    </row>
    <row r="48" spans="5:14" x14ac:dyDescent="0.25">
      <c r="E48" s="3" t="s">
        <v>33</v>
      </c>
      <c r="F48" s="18">
        <f>SUMIFS(E2:E25,G2:G25,"Pittsburgh",F2:F25,"truck 1")</f>
        <v>75</v>
      </c>
    </row>
    <row r="49" spans="5:6" x14ac:dyDescent="0.25">
      <c r="E49" s="3" t="s">
        <v>43</v>
      </c>
      <c r="F49" s="18">
        <f>SUMIFS(E2:E25,B2:B25,"&gt;=2/3/2013",B2:B25,"&lt;=2/6/2013")</f>
        <v>309</v>
      </c>
    </row>
    <row r="50" spans="5:6" x14ac:dyDescent="0.25">
      <c r="F50" s="18"/>
    </row>
    <row r="51" spans="5:6" x14ac:dyDescent="0.25">
      <c r="F51" s="18"/>
    </row>
    <row r="52" spans="5:6" x14ac:dyDescent="0.25">
      <c r="E52" s="3" t="s">
        <v>32</v>
      </c>
      <c r="F52" s="18">
        <f>SUMIFS(E2:E25,G2:G25,{"NY","Baltimore","Philadelphia"})</f>
        <v>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241"/>
  <sheetViews>
    <sheetView tabSelected="1" workbookViewId="0">
      <selection activeCell="F9" sqref="F9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3" t="s">
        <v>60</v>
      </c>
      <c r="B1" s="13" t="s">
        <v>68</v>
      </c>
      <c r="C1" s="13" t="s">
        <v>67</v>
      </c>
      <c r="D1" s="14" t="s">
        <v>69</v>
      </c>
      <c r="E1" s="14" t="s">
        <v>70</v>
      </c>
      <c r="F1" s="14" t="s">
        <v>71</v>
      </c>
    </row>
    <row r="2" spans="1:6" x14ac:dyDescent="0.25">
      <c r="A2" s="2" t="s">
        <v>49</v>
      </c>
      <c r="B2" s="2">
        <f>COUNTIF(B16:B241,"Shaving")</f>
        <v>71</v>
      </c>
      <c r="C2" s="2">
        <f>SUMIF(B16:B241,"shaving",E16:E241)</f>
        <v>717</v>
      </c>
      <c r="D2" s="2">
        <f>COUNTIFS(B16:B241,"shaving",D16:D241,"cash")</f>
        <v>42</v>
      </c>
      <c r="E2" s="2">
        <f>COUNTIFS($B$16:$B$241,"SHAVING",$D16:D$241,"CREDIT CARD")</f>
        <v>29</v>
      </c>
      <c r="F2" s="2">
        <f>SUMIFS($E$16:$E$241,$B$16:$B$241,"shaving",$D$16:$D$241,"cash")</f>
        <v>414</v>
      </c>
    </row>
    <row r="3" spans="1:6" x14ac:dyDescent="0.25">
      <c r="A3" s="8" t="s">
        <v>47</v>
      </c>
      <c r="B3" s="2">
        <f>COUNTIF(B16:B241,"Washing and combing")</f>
        <v>46</v>
      </c>
      <c r="C3" s="2">
        <f>SUMIF(B16:B241,"washing and combing",E16:E241)</f>
        <v>1934</v>
      </c>
      <c r="D3" s="2">
        <f>COUNTIFS(B16:B241,"WASHING AND COMBING",D16:D241,"cash")</f>
        <v>31</v>
      </c>
      <c r="E3" s="2">
        <f>COUNTIFS(B16:B241,"washing and combing",D16:D241,"credit card")</f>
        <v>15</v>
      </c>
      <c r="F3" s="2">
        <f>SUMIFS($E$16:$E$241,$B$16:$B$241,"washing and combing",$D$16:$D$241,"cash")</f>
        <v>1350</v>
      </c>
    </row>
    <row r="4" spans="1:6" x14ac:dyDescent="0.25">
      <c r="A4" s="9" t="s">
        <v>48</v>
      </c>
      <c r="B4" s="2">
        <f>COUNTIF(B16:B241,"Dyeing")</f>
        <v>50</v>
      </c>
      <c r="C4" s="2">
        <f>SUMIF(B16:B241,"Dyeing",E16:E241)</f>
        <v>1650</v>
      </c>
      <c r="D4" s="2">
        <f>COUNTIFS(B16:B241,"DYEING",D16:D241,"CASH")</f>
        <v>35</v>
      </c>
      <c r="E4" s="2">
        <f>COUNTIFS($B$16:$B$241,"dyeing",$D$16:D$241,"CREDIT CARD")</f>
        <v>15</v>
      </c>
      <c r="F4" s="2">
        <f>SUMIFS($E$16:$E$241,$B$16:$B$241,"dyeing",$D$16:$D$241,"cash")</f>
        <v>1155</v>
      </c>
    </row>
    <row r="5" spans="1:6" x14ac:dyDescent="0.25">
      <c r="A5" s="2" t="s">
        <v>52</v>
      </c>
      <c r="B5" s="2">
        <f>COUNTIF(B16:B241,"meeting hairstyles")</f>
        <v>32</v>
      </c>
      <c r="C5" s="2">
        <f>SUMIF(B16:B241,"meeting hairstyles",E16:E241)</f>
        <v>1119</v>
      </c>
      <c r="D5" s="2">
        <f>COUNTIFS(B16:B241,"MEETING HAIRSTYLES",D16:D241,"CASH")</f>
        <v>21</v>
      </c>
      <c r="E5" s="2">
        <f>COUNTIFS($B$16:$B$241,"meeting hairstyles",$D$16:D$241,"CREDIT CARD")</f>
        <v>11</v>
      </c>
      <c r="F5" s="2">
        <f>SUMIFS($E$16:$E$241,$B$16:$B$241,"meeting hairstyles",$D$16:$D$241,"cash")</f>
        <v>735</v>
      </c>
    </row>
    <row r="6" spans="1:6" x14ac:dyDescent="0.25">
      <c r="A6" s="16"/>
      <c r="B6" s="16"/>
      <c r="C6" s="16"/>
      <c r="D6" s="16"/>
      <c r="E6" s="16"/>
      <c r="F6" s="16"/>
    </row>
    <row r="8" spans="1:6" ht="47.25" customHeight="1" x14ac:dyDescent="0.25">
      <c r="A8" s="13" t="s">
        <v>61</v>
      </c>
      <c r="B8" s="13" t="s">
        <v>68</v>
      </c>
      <c r="C8" s="13" t="s">
        <v>67</v>
      </c>
      <c r="D8" s="13" t="s">
        <v>72</v>
      </c>
      <c r="E8" s="13" t="s">
        <v>73</v>
      </c>
      <c r="F8" s="13" t="s">
        <v>74</v>
      </c>
    </row>
    <row r="9" spans="1:6" x14ac:dyDescent="0.25">
      <c r="A9" s="8" t="s">
        <v>53</v>
      </c>
      <c r="B9" s="2">
        <f>COUNTIF($C$16:$C$241,"Jane")</f>
        <v>25</v>
      </c>
      <c r="C9" s="2">
        <f>SUMIF($C$16:$C$241,"jane",$E$16:$E$241)</f>
        <v>688</v>
      </c>
      <c r="D9" s="2">
        <f>COUNTIFS($C$16:$C$241,"jane",$B$16:$B$241,"Shaving")</f>
        <v>7</v>
      </c>
      <c r="E9" s="2">
        <f>COUNTIFS($B$16:$B$241,A9,$C$16:$C$241,"Kids")</f>
        <v>0</v>
      </c>
      <c r="F9" s="2">
        <f>SUMIFS($E$16:$E$241,$C$16:$C$241,"jane",$B$16:$B$241,"Shaving",$A$16:$A$241,"&gt;=5/10/2013",$A$16:$A$241,"&lt;=5/20/2013")</f>
        <v>31</v>
      </c>
    </row>
    <row r="10" spans="1:6" x14ac:dyDescent="0.25">
      <c r="A10" s="8" t="s">
        <v>54</v>
      </c>
      <c r="B10" s="2">
        <f>COUNTIF($C$16:$C$241,"martha")</f>
        <v>31</v>
      </c>
      <c r="C10" s="2">
        <f>SUMIF($C$16:$C$241,"martha",$E$16:$E$241)</f>
        <v>965</v>
      </c>
      <c r="D10" s="2">
        <f>COUNTIFS($C$16:$C$241,"martha",$B$16:$B$241,"Shaving")</f>
        <v>8</v>
      </c>
      <c r="E10" s="2">
        <v>0</v>
      </c>
      <c r="F10" s="2">
        <f>SUMIFS($E$16:$E$241,$C$16:$C$241,A10,$B$16:$B$241,"Shaving",$A$16:$A$241,"&gt;=5/10/2013",$A$16:$A$241,"&lt;=5/20/2013")</f>
        <v>24</v>
      </c>
    </row>
    <row r="11" spans="1:6" x14ac:dyDescent="0.25">
      <c r="A11" s="8" t="s">
        <v>56</v>
      </c>
      <c r="B11" s="2">
        <f>COUNTIF($C$16:$C$241,"Alex")</f>
        <v>23</v>
      </c>
      <c r="C11" s="2">
        <f>SUMIF($C$16:$C$241,"Alex",$E$16:$E$241)</f>
        <v>701</v>
      </c>
      <c r="D11" s="2">
        <f>COUNTIFS($C$16:$C$241,"alex",$B$16:$B$241,"Shaving")</f>
        <v>5</v>
      </c>
      <c r="E11" s="2">
        <v>0</v>
      </c>
      <c r="F11" s="2">
        <f>SUMIFS($E$16:$E$241,$C$16:$C$241,A11,$B$16:$B$241,"Shaving",$A$16:$A$241,"&gt;=5/10/2013",$A$16:$A$241,"&lt;=5/20/2013")</f>
        <v>38</v>
      </c>
    </row>
    <row r="12" spans="1:6" x14ac:dyDescent="0.25">
      <c r="B12" s="15"/>
    </row>
    <row r="13" spans="1:6" x14ac:dyDescent="0.25">
      <c r="B13" s="15"/>
    </row>
    <row r="14" spans="1:6" x14ac:dyDescent="0.25">
      <c r="A14" s="20" t="s">
        <v>65</v>
      </c>
      <c r="B14" s="20"/>
      <c r="C14" s="20"/>
      <c r="D14" s="20"/>
      <c r="E14" s="20"/>
    </row>
    <row r="15" spans="1:6" x14ac:dyDescent="0.25">
      <c r="A15" s="5" t="s">
        <v>1</v>
      </c>
      <c r="B15" s="5" t="s">
        <v>60</v>
      </c>
      <c r="C15" s="5" t="s">
        <v>61</v>
      </c>
      <c r="D15" s="5" t="s">
        <v>62</v>
      </c>
      <c r="E15" s="5" t="s">
        <v>66</v>
      </c>
    </row>
    <row r="16" spans="1:6" x14ac:dyDescent="0.25">
      <c r="A16" s="6">
        <v>41395</v>
      </c>
      <c r="B16" s="2" t="s">
        <v>49</v>
      </c>
      <c r="C16" s="8" t="s">
        <v>53</v>
      </c>
      <c r="D16" s="8" t="s">
        <v>63</v>
      </c>
      <c r="E16" s="12">
        <v>7</v>
      </c>
    </row>
    <row r="17" spans="1:5" x14ac:dyDescent="0.25">
      <c r="A17" s="6">
        <v>41395</v>
      </c>
      <c r="B17" s="7" t="s">
        <v>49</v>
      </c>
      <c r="C17" s="8" t="s">
        <v>54</v>
      </c>
      <c r="D17" s="8" t="s">
        <v>64</v>
      </c>
      <c r="E17" s="12">
        <v>7</v>
      </c>
    </row>
    <row r="18" spans="1:5" x14ac:dyDescent="0.25">
      <c r="A18" s="6">
        <v>41395</v>
      </c>
      <c r="B18" s="7" t="s">
        <v>49</v>
      </c>
      <c r="C18" s="8" t="s">
        <v>55</v>
      </c>
      <c r="D18" s="8" t="s">
        <v>63</v>
      </c>
      <c r="E18" s="12">
        <v>7</v>
      </c>
    </row>
    <row r="19" spans="1:5" x14ac:dyDescent="0.25">
      <c r="A19" s="6">
        <v>41395</v>
      </c>
      <c r="B19" s="8" t="s">
        <v>47</v>
      </c>
      <c r="C19" s="8" t="s">
        <v>56</v>
      </c>
      <c r="D19" s="8" t="s">
        <v>63</v>
      </c>
      <c r="E19" s="12">
        <v>60</v>
      </c>
    </row>
    <row r="20" spans="1:5" x14ac:dyDescent="0.25">
      <c r="A20" s="6">
        <v>41395</v>
      </c>
      <c r="B20" s="9" t="s">
        <v>48</v>
      </c>
      <c r="C20" s="8" t="s">
        <v>56</v>
      </c>
      <c r="D20" s="8" t="s">
        <v>64</v>
      </c>
      <c r="E20" s="12">
        <v>33</v>
      </c>
    </row>
    <row r="21" spans="1:5" x14ac:dyDescent="0.25">
      <c r="A21" s="6">
        <v>41395</v>
      </c>
      <c r="B21" s="2" t="s">
        <v>51</v>
      </c>
      <c r="C21" s="8" t="s">
        <v>57</v>
      </c>
      <c r="D21" s="8" t="s">
        <v>63</v>
      </c>
      <c r="E21" s="12">
        <v>67</v>
      </c>
    </row>
    <row r="22" spans="1:5" x14ac:dyDescent="0.25">
      <c r="A22" s="6">
        <v>41395</v>
      </c>
      <c r="B22" s="2" t="s">
        <v>52</v>
      </c>
      <c r="C22" s="8" t="s">
        <v>55</v>
      </c>
      <c r="D22" s="8" t="s">
        <v>63</v>
      </c>
      <c r="E22" s="12">
        <v>33</v>
      </c>
    </row>
    <row r="23" spans="1:5" x14ac:dyDescent="0.25">
      <c r="A23" s="6">
        <v>41395</v>
      </c>
      <c r="B23" s="7" t="s">
        <v>49</v>
      </c>
      <c r="C23" s="8" t="s">
        <v>58</v>
      </c>
      <c r="D23" s="8" t="s">
        <v>63</v>
      </c>
      <c r="E23" s="12">
        <v>7</v>
      </c>
    </row>
    <row r="24" spans="1:5" x14ac:dyDescent="0.25">
      <c r="A24" s="6">
        <v>41396</v>
      </c>
      <c r="B24" s="7" t="s">
        <v>49</v>
      </c>
      <c r="C24" s="8" t="s">
        <v>58</v>
      </c>
      <c r="D24" s="8" t="s">
        <v>64</v>
      </c>
      <c r="E24" s="12">
        <v>7</v>
      </c>
    </row>
    <row r="25" spans="1:5" x14ac:dyDescent="0.25">
      <c r="A25" s="6">
        <v>41396</v>
      </c>
      <c r="B25" s="7" t="s">
        <v>49</v>
      </c>
      <c r="C25" s="8" t="s">
        <v>59</v>
      </c>
      <c r="D25" s="8" t="s">
        <v>64</v>
      </c>
      <c r="E25" s="12">
        <v>17</v>
      </c>
    </row>
    <row r="26" spans="1:5" x14ac:dyDescent="0.25">
      <c r="A26" s="6">
        <v>41396</v>
      </c>
      <c r="B26" s="2" t="s">
        <v>50</v>
      </c>
      <c r="C26" s="8" t="s">
        <v>59</v>
      </c>
      <c r="D26" s="8" t="s">
        <v>63</v>
      </c>
      <c r="E26" s="12">
        <v>3</v>
      </c>
    </row>
    <row r="27" spans="1:5" x14ac:dyDescent="0.25">
      <c r="A27" s="6">
        <v>41396</v>
      </c>
      <c r="B27" s="7" t="s">
        <v>49</v>
      </c>
      <c r="C27" s="8" t="s">
        <v>58</v>
      </c>
      <c r="D27" s="8" t="s">
        <v>63</v>
      </c>
      <c r="E27" s="12">
        <v>7</v>
      </c>
    </row>
    <row r="28" spans="1:5" x14ac:dyDescent="0.25">
      <c r="A28" s="6">
        <v>41396</v>
      </c>
      <c r="B28" s="7" t="s">
        <v>49</v>
      </c>
      <c r="C28" s="8" t="s">
        <v>55</v>
      </c>
      <c r="D28" s="8" t="s">
        <v>63</v>
      </c>
      <c r="E28" s="12">
        <v>7</v>
      </c>
    </row>
    <row r="29" spans="1:5" x14ac:dyDescent="0.25">
      <c r="A29" s="6">
        <v>41396</v>
      </c>
      <c r="B29" s="7" t="s">
        <v>49</v>
      </c>
      <c r="C29" s="8" t="s">
        <v>53</v>
      </c>
      <c r="D29" s="8" t="s">
        <v>64</v>
      </c>
      <c r="E29" s="12">
        <v>7</v>
      </c>
    </row>
    <row r="30" spans="1:5" x14ac:dyDescent="0.25">
      <c r="A30" s="6">
        <v>41396</v>
      </c>
      <c r="B30" s="8" t="s">
        <v>47</v>
      </c>
      <c r="C30" s="8" t="s">
        <v>59</v>
      </c>
      <c r="D30" s="8" t="s">
        <v>63</v>
      </c>
      <c r="E30" s="12">
        <v>60</v>
      </c>
    </row>
    <row r="31" spans="1:5" x14ac:dyDescent="0.25">
      <c r="A31" s="6">
        <v>41396</v>
      </c>
      <c r="B31" s="9" t="s">
        <v>48</v>
      </c>
      <c r="C31" s="8" t="s">
        <v>57</v>
      </c>
      <c r="D31" s="8" t="s">
        <v>63</v>
      </c>
      <c r="E31" s="12">
        <v>33</v>
      </c>
    </row>
    <row r="32" spans="1:5" x14ac:dyDescent="0.25">
      <c r="A32" s="6">
        <v>41396</v>
      </c>
      <c r="B32" s="2" t="s">
        <v>51</v>
      </c>
      <c r="C32" s="8" t="s">
        <v>56</v>
      </c>
      <c r="D32" s="8" t="s">
        <v>64</v>
      </c>
      <c r="E32" s="12">
        <v>67</v>
      </c>
    </row>
    <row r="33" spans="1:5" x14ac:dyDescent="0.25">
      <c r="A33" s="6">
        <v>41396</v>
      </c>
      <c r="B33" s="7" t="s">
        <v>52</v>
      </c>
      <c r="C33" s="8" t="s">
        <v>53</v>
      </c>
      <c r="D33" s="8" t="s">
        <v>63</v>
      </c>
      <c r="E33" s="12">
        <v>33</v>
      </c>
    </row>
    <row r="34" spans="1:5" x14ac:dyDescent="0.25">
      <c r="A34" s="6">
        <v>41396</v>
      </c>
      <c r="B34" s="7" t="s">
        <v>47</v>
      </c>
      <c r="C34" s="8" t="s">
        <v>54</v>
      </c>
      <c r="D34" s="8" t="s">
        <v>63</v>
      </c>
      <c r="E34" s="12">
        <v>23</v>
      </c>
    </row>
    <row r="35" spans="1:5" x14ac:dyDescent="0.25">
      <c r="A35" s="6">
        <v>41396</v>
      </c>
      <c r="B35" s="7" t="s">
        <v>49</v>
      </c>
      <c r="C35" s="8" t="s">
        <v>59</v>
      </c>
      <c r="D35" s="8" t="s">
        <v>63</v>
      </c>
      <c r="E35" s="12">
        <v>7</v>
      </c>
    </row>
    <row r="36" spans="1:5" x14ac:dyDescent="0.25">
      <c r="A36" s="6">
        <v>41396</v>
      </c>
      <c r="B36" s="2" t="s">
        <v>49</v>
      </c>
      <c r="C36" s="8" t="s">
        <v>53</v>
      </c>
      <c r="D36" s="8" t="s">
        <v>63</v>
      </c>
      <c r="E36" s="12">
        <v>17</v>
      </c>
    </row>
    <row r="37" spans="1:5" x14ac:dyDescent="0.25">
      <c r="A37" s="6">
        <v>41396</v>
      </c>
      <c r="B37" s="7" t="s">
        <v>50</v>
      </c>
      <c r="C37" s="8" t="s">
        <v>58</v>
      </c>
      <c r="D37" s="8" t="s">
        <v>63</v>
      </c>
      <c r="E37" s="12">
        <v>3</v>
      </c>
    </row>
    <row r="38" spans="1:5" x14ac:dyDescent="0.25">
      <c r="A38" s="6">
        <v>41397</v>
      </c>
      <c r="B38" s="7" t="s">
        <v>50</v>
      </c>
      <c r="C38" s="8" t="s">
        <v>59</v>
      </c>
      <c r="D38" s="8" t="s">
        <v>64</v>
      </c>
      <c r="E38" s="12">
        <v>3</v>
      </c>
    </row>
    <row r="39" spans="1:5" x14ac:dyDescent="0.25">
      <c r="A39" s="6">
        <v>41397</v>
      </c>
      <c r="B39" s="7" t="s">
        <v>50</v>
      </c>
      <c r="C39" s="8" t="s">
        <v>55</v>
      </c>
      <c r="D39" s="8" t="s">
        <v>63</v>
      </c>
      <c r="E39" s="12">
        <v>3</v>
      </c>
    </row>
    <row r="40" spans="1:5" x14ac:dyDescent="0.25">
      <c r="A40" s="6">
        <v>41397</v>
      </c>
      <c r="B40" s="8" t="s">
        <v>47</v>
      </c>
      <c r="C40" s="8" t="s">
        <v>54</v>
      </c>
      <c r="D40" s="8" t="s">
        <v>63</v>
      </c>
      <c r="E40" s="12">
        <v>60</v>
      </c>
    </row>
    <row r="41" spans="1:5" x14ac:dyDescent="0.25">
      <c r="A41" s="6">
        <v>41397</v>
      </c>
      <c r="B41" s="9" t="s">
        <v>48</v>
      </c>
      <c r="C41" s="8" t="s">
        <v>55</v>
      </c>
      <c r="D41" s="8" t="s">
        <v>64</v>
      </c>
      <c r="E41" s="12">
        <v>33</v>
      </c>
    </row>
    <row r="42" spans="1:5" x14ac:dyDescent="0.25">
      <c r="A42" s="6">
        <v>41397</v>
      </c>
      <c r="B42" s="7" t="s">
        <v>51</v>
      </c>
      <c r="C42" s="8" t="s">
        <v>57</v>
      </c>
      <c r="D42" s="8" t="s">
        <v>63</v>
      </c>
      <c r="E42" s="12">
        <v>67</v>
      </c>
    </row>
    <row r="43" spans="1:5" x14ac:dyDescent="0.25">
      <c r="A43" s="6">
        <v>41397</v>
      </c>
      <c r="B43" s="2" t="s">
        <v>52</v>
      </c>
      <c r="C43" s="8" t="s">
        <v>54</v>
      </c>
      <c r="D43" s="8" t="s">
        <v>63</v>
      </c>
      <c r="E43" s="12">
        <v>33</v>
      </c>
    </row>
    <row r="44" spans="1:5" x14ac:dyDescent="0.25">
      <c r="A44" s="6">
        <v>41397</v>
      </c>
      <c r="B44" s="2" t="s">
        <v>47</v>
      </c>
      <c r="C44" s="8" t="s">
        <v>53</v>
      </c>
      <c r="D44" s="8" t="s">
        <v>64</v>
      </c>
      <c r="E44" s="12">
        <v>23</v>
      </c>
    </row>
    <row r="45" spans="1:5" x14ac:dyDescent="0.25">
      <c r="A45" s="6">
        <v>41397</v>
      </c>
      <c r="B45" s="2" t="s">
        <v>49</v>
      </c>
      <c r="C45" s="8" t="s">
        <v>57</v>
      </c>
      <c r="D45" s="8" t="s">
        <v>63</v>
      </c>
      <c r="E45" s="12">
        <v>7</v>
      </c>
    </row>
    <row r="46" spans="1:5" x14ac:dyDescent="0.25">
      <c r="A46" s="6">
        <v>41398</v>
      </c>
      <c r="B46" s="2" t="s">
        <v>49</v>
      </c>
      <c r="C46" s="8" t="s">
        <v>54</v>
      </c>
      <c r="D46" s="8" t="s">
        <v>63</v>
      </c>
      <c r="E46" s="12">
        <v>17</v>
      </c>
    </row>
    <row r="47" spans="1:5" x14ac:dyDescent="0.25">
      <c r="A47" s="6">
        <v>41398</v>
      </c>
      <c r="B47" s="7" t="s">
        <v>50</v>
      </c>
      <c r="C47" s="8" t="s">
        <v>56</v>
      </c>
      <c r="D47" s="8" t="s">
        <v>63</v>
      </c>
      <c r="E47" s="12">
        <v>3</v>
      </c>
    </row>
    <row r="48" spans="1:5" x14ac:dyDescent="0.25">
      <c r="A48" s="6">
        <v>41398</v>
      </c>
      <c r="B48" s="7" t="s">
        <v>50</v>
      </c>
      <c r="C48" s="8" t="s">
        <v>59</v>
      </c>
      <c r="D48" s="8" t="s">
        <v>64</v>
      </c>
      <c r="E48" s="12">
        <v>3</v>
      </c>
    </row>
    <row r="49" spans="1:5" x14ac:dyDescent="0.25">
      <c r="A49" s="6">
        <v>41398</v>
      </c>
      <c r="B49" s="9" t="s">
        <v>52</v>
      </c>
      <c r="C49" s="8" t="s">
        <v>59</v>
      </c>
      <c r="D49" s="8" t="s">
        <v>64</v>
      </c>
      <c r="E49" s="12">
        <v>40</v>
      </c>
    </row>
    <row r="50" spans="1:5" x14ac:dyDescent="0.25">
      <c r="A50" s="6">
        <v>41398</v>
      </c>
      <c r="B50" s="7" t="s">
        <v>50</v>
      </c>
      <c r="C50" s="8" t="s">
        <v>53</v>
      </c>
      <c r="D50" s="8" t="s">
        <v>64</v>
      </c>
      <c r="E50" s="12">
        <v>3</v>
      </c>
    </row>
    <row r="51" spans="1:5" x14ac:dyDescent="0.25">
      <c r="A51" s="6">
        <v>41398</v>
      </c>
      <c r="B51" s="7" t="s">
        <v>50</v>
      </c>
      <c r="C51" s="8" t="s">
        <v>54</v>
      </c>
      <c r="D51" s="8" t="s">
        <v>63</v>
      </c>
      <c r="E51" s="12">
        <v>3</v>
      </c>
    </row>
    <row r="52" spans="1:5" x14ac:dyDescent="0.25">
      <c r="A52" s="6">
        <v>41398</v>
      </c>
      <c r="B52" s="7" t="s">
        <v>50</v>
      </c>
      <c r="C52" s="8" t="s">
        <v>57</v>
      </c>
      <c r="D52" s="8" t="s">
        <v>63</v>
      </c>
      <c r="E52" s="12">
        <v>3</v>
      </c>
    </row>
    <row r="53" spans="1:5" x14ac:dyDescent="0.25">
      <c r="A53" s="6">
        <v>41399</v>
      </c>
      <c r="B53" s="7" t="s">
        <v>52</v>
      </c>
      <c r="C53" s="8" t="s">
        <v>59</v>
      </c>
      <c r="D53" s="8" t="s">
        <v>63</v>
      </c>
      <c r="E53" s="12">
        <v>33</v>
      </c>
    </row>
    <row r="54" spans="1:5" x14ac:dyDescent="0.25">
      <c r="A54" s="6">
        <v>41399</v>
      </c>
      <c r="B54" s="7" t="s">
        <v>52</v>
      </c>
      <c r="C54" s="8" t="s">
        <v>56</v>
      </c>
      <c r="D54" s="8" t="s">
        <v>64</v>
      </c>
      <c r="E54" s="12">
        <v>33</v>
      </c>
    </row>
    <row r="55" spans="1:5" x14ac:dyDescent="0.25">
      <c r="A55" s="6">
        <v>41399</v>
      </c>
      <c r="B55" s="7" t="s">
        <v>49</v>
      </c>
      <c r="C55" s="8" t="s">
        <v>54</v>
      </c>
      <c r="D55" s="8" t="s">
        <v>63</v>
      </c>
      <c r="E55" s="12">
        <v>7</v>
      </c>
    </row>
    <row r="56" spans="1:5" x14ac:dyDescent="0.25">
      <c r="A56" s="6">
        <v>41399</v>
      </c>
      <c r="B56" s="7" t="s">
        <v>49</v>
      </c>
      <c r="C56" s="8" t="s">
        <v>54</v>
      </c>
      <c r="D56" s="8" t="s">
        <v>63</v>
      </c>
      <c r="E56" s="12">
        <v>17</v>
      </c>
    </row>
    <row r="57" spans="1:5" x14ac:dyDescent="0.25">
      <c r="A57" s="6">
        <v>41399</v>
      </c>
      <c r="B57" s="10" t="s">
        <v>47</v>
      </c>
      <c r="C57" s="8" t="s">
        <v>57</v>
      </c>
      <c r="D57" s="8" t="s">
        <v>63</v>
      </c>
      <c r="E57" s="12">
        <v>33</v>
      </c>
    </row>
    <row r="58" spans="1:5" x14ac:dyDescent="0.25">
      <c r="A58" s="6">
        <v>41399</v>
      </c>
      <c r="B58" s="11" t="s">
        <v>47</v>
      </c>
      <c r="C58" s="8" t="s">
        <v>57</v>
      </c>
      <c r="D58" s="8" t="s">
        <v>64</v>
      </c>
      <c r="E58" s="12">
        <v>40</v>
      </c>
    </row>
    <row r="59" spans="1:5" x14ac:dyDescent="0.25">
      <c r="A59" s="6">
        <v>41399</v>
      </c>
      <c r="B59" s="9" t="s">
        <v>52</v>
      </c>
      <c r="C59" s="8" t="s">
        <v>57</v>
      </c>
      <c r="D59" s="8" t="s">
        <v>63</v>
      </c>
      <c r="E59" s="12">
        <v>40</v>
      </c>
    </row>
    <row r="60" spans="1:5" x14ac:dyDescent="0.25">
      <c r="A60" s="6">
        <v>41399</v>
      </c>
      <c r="B60" s="8" t="s">
        <v>47</v>
      </c>
      <c r="C60" s="8" t="s">
        <v>55</v>
      </c>
      <c r="D60" s="8" t="s">
        <v>63</v>
      </c>
      <c r="E60" s="12">
        <v>60</v>
      </c>
    </row>
    <row r="61" spans="1:5" x14ac:dyDescent="0.25">
      <c r="A61" s="6">
        <v>41399</v>
      </c>
      <c r="B61" s="9" t="s">
        <v>48</v>
      </c>
      <c r="C61" s="8" t="s">
        <v>59</v>
      </c>
      <c r="D61" s="8" t="s">
        <v>63</v>
      </c>
      <c r="E61" s="12">
        <v>33</v>
      </c>
    </row>
    <row r="62" spans="1:5" x14ac:dyDescent="0.25">
      <c r="A62" s="6">
        <v>41399</v>
      </c>
      <c r="B62" s="7" t="s">
        <v>51</v>
      </c>
      <c r="C62" s="8" t="s">
        <v>59</v>
      </c>
      <c r="D62" s="8" t="s">
        <v>63</v>
      </c>
      <c r="E62" s="12">
        <v>67</v>
      </c>
    </row>
    <row r="63" spans="1:5" x14ac:dyDescent="0.25">
      <c r="A63" s="6">
        <v>41399</v>
      </c>
      <c r="B63" s="7" t="s">
        <v>52</v>
      </c>
      <c r="C63" s="8" t="s">
        <v>54</v>
      </c>
      <c r="D63" s="8" t="s">
        <v>63</v>
      </c>
      <c r="E63" s="12">
        <v>33</v>
      </c>
    </row>
    <row r="64" spans="1:5" x14ac:dyDescent="0.25">
      <c r="A64" s="6">
        <v>41399</v>
      </c>
      <c r="B64" s="7" t="s">
        <v>49</v>
      </c>
      <c r="C64" s="8" t="s">
        <v>58</v>
      </c>
      <c r="D64" s="8" t="s">
        <v>63</v>
      </c>
      <c r="E64" s="12">
        <v>7</v>
      </c>
    </row>
    <row r="65" spans="1:5" x14ac:dyDescent="0.25">
      <c r="A65" s="6">
        <v>41399</v>
      </c>
      <c r="B65" s="7" t="s">
        <v>49</v>
      </c>
      <c r="C65" s="8" t="s">
        <v>57</v>
      </c>
      <c r="D65" s="8" t="s">
        <v>63</v>
      </c>
      <c r="E65" s="12">
        <v>7</v>
      </c>
    </row>
    <row r="66" spans="1:5" x14ac:dyDescent="0.25">
      <c r="A66" s="6">
        <v>41400</v>
      </c>
      <c r="B66" s="7" t="s">
        <v>52</v>
      </c>
      <c r="C66" s="8" t="s">
        <v>57</v>
      </c>
      <c r="D66" s="8" t="s">
        <v>63</v>
      </c>
      <c r="E66" s="12">
        <v>33</v>
      </c>
    </row>
    <row r="67" spans="1:5" x14ac:dyDescent="0.25">
      <c r="A67" s="6">
        <v>41400</v>
      </c>
      <c r="B67" s="7" t="s">
        <v>49</v>
      </c>
      <c r="C67" s="8" t="s">
        <v>59</v>
      </c>
      <c r="D67" s="8" t="s">
        <v>64</v>
      </c>
      <c r="E67" s="12">
        <v>7</v>
      </c>
    </row>
    <row r="68" spans="1:5" x14ac:dyDescent="0.25">
      <c r="A68" s="6">
        <v>41400</v>
      </c>
      <c r="B68" s="11" t="s">
        <v>47</v>
      </c>
      <c r="C68" s="8" t="s">
        <v>55</v>
      </c>
      <c r="D68" s="8" t="s">
        <v>63</v>
      </c>
      <c r="E68" s="12">
        <v>40</v>
      </c>
    </row>
    <row r="69" spans="1:5" x14ac:dyDescent="0.25">
      <c r="A69" s="6">
        <v>41400</v>
      </c>
      <c r="B69" s="9" t="s">
        <v>52</v>
      </c>
      <c r="C69" s="8" t="s">
        <v>56</v>
      </c>
      <c r="D69" s="8" t="s">
        <v>63</v>
      </c>
      <c r="E69" s="12">
        <v>40</v>
      </c>
    </row>
    <row r="70" spans="1:5" x14ac:dyDescent="0.25">
      <c r="A70" s="6">
        <v>41400</v>
      </c>
      <c r="B70" s="8" t="s">
        <v>47</v>
      </c>
      <c r="C70" s="8" t="s">
        <v>57</v>
      </c>
      <c r="D70" s="8" t="s">
        <v>63</v>
      </c>
      <c r="E70" s="12">
        <v>60</v>
      </c>
    </row>
    <row r="71" spans="1:5" x14ac:dyDescent="0.25">
      <c r="A71" s="6">
        <v>41400</v>
      </c>
      <c r="B71" s="9" t="s">
        <v>48</v>
      </c>
      <c r="C71" s="8" t="s">
        <v>58</v>
      </c>
      <c r="D71" s="8" t="s">
        <v>63</v>
      </c>
      <c r="E71" s="12">
        <v>33</v>
      </c>
    </row>
    <row r="72" spans="1:5" x14ac:dyDescent="0.25">
      <c r="A72" s="6">
        <v>41400</v>
      </c>
      <c r="B72" s="7" t="s">
        <v>51</v>
      </c>
      <c r="C72" s="8" t="s">
        <v>57</v>
      </c>
      <c r="D72" s="8" t="s">
        <v>63</v>
      </c>
      <c r="E72" s="12">
        <v>67</v>
      </c>
    </row>
    <row r="73" spans="1:5" x14ac:dyDescent="0.25">
      <c r="A73" s="6">
        <v>41400</v>
      </c>
      <c r="B73" s="7" t="s">
        <v>52</v>
      </c>
      <c r="C73" s="8" t="s">
        <v>59</v>
      </c>
      <c r="D73" s="8" t="s">
        <v>63</v>
      </c>
      <c r="E73" s="12">
        <v>33</v>
      </c>
    </row>
    <row r="74" spans="1:5" x14ac:dyDescent="0.25">
      <c r="A74" s="6">
        <v>41400</v>
      </c>
      <c r="B74" s="7" t="s">
        <v>47</v>
      </c>
      <c r="C74" s="8" t="s">
        <v>56</v>
      </c>
      <c r="D74" s="8" t="s">
        <v>63</v>
      </c>
      <c r="E74" s="12">
        <v>23</v>
      </c>
    </row>
    <row r="75" spans="1:5" x14ac:dyDescent="0.25">
      <c r="A75" s="6">
        <v>41401</v>
      </c>
      <c r="B75" s="7" t="s">
        <v>52</v>
      </c>
      <c r="C75" s="8" t="s">
        <v>59</v>
      </c>
      <c r="D75" s="8" t="s">
        <v>64</v>
      </c>
      <c r="E75" s="12">
        <v>33</v>
      </c>
    </row>
    <row r="76" spans="1:5" x14ac:dyDescent="0.25">
      <c r="A76" s="6">
        <v>41401</v>
      </c>
      <c r="B76" s="7" t="s">
        <v>49</v>
      </c>
      <c r="C76" s="8" t="s">
        <v>57</v>
      </c>
      <c r="D76" s="8" t="s">
        <v>63</v>
      </c>
      <c r="E76" s="12">
        <v>17</v>
      </c>
    </row>
    <row r="77" spans="1:5" x14ac:dyDescent="0.25">
      <c r="A77" s="6">
        <v>41401</v>
      </c>
      <c r="B77" s="10" t="s">
        <v>47</v>
      </c>
      <c r="C77" s="8" t="s">
        <v>59</v>
      </c>
      <c r="D77" s="8" t="s">
        <v>63</v>
      </c>
      <c r="E77" s="12">
        <v>33</v>
      </c>
    </row>
    <row r="78" spans="1:5" x14ac:dyDescent="0.25">
      <c r="A78" s="6">
        <v>41401</v>
      </c>
      <c r="B78" s="11" t="s">
        <v>47</v>
      </c>
      <c r="C78" s="8" t="s">
        <v>54</v>
      </c>
      <c r="D78" s="8" t="s">
        <v>63</v>
      </c>
      <c r="E78" s="12">
        <v>40</v>
      </c>
    </row>
    <row r="79" spans="1:5" x14ac:dyDescent="0.25">
      <c r="A79" s="6">
        <v>41401</v>
      </c>
      <c r="B79" s="7" t="s">
        <v>49</v>
      </c>
      <c r="C79" s="8" t="s">
        <v>57</v>
      </c>
      <c r="D79" s="8" t="s">
        <v>63</v>
      </c>
      <c r="E79" s="12">
        <v>7</v>
      </c>
    </row>
    <row r="80" spans="1:5" x14ac:dyDescent="0.25">
      <c r="A80" s="6">
        <v>41401</v>
      </c>
      <c r="B80" s="7" t="s">
        <v>49</v>
      </c>
      <c r="C80" s="8" t="s">
        <v>58</v>
      </c>
      <c r="D80" s="8" t="s">
        <v>63</v>
      </c>
      <c r="E80" s="12">
        <v>7</v>
      </c>
    </row>
    <row r="81" spans="1:5" x14ac:dyDescent="0.25">
      <c r="A81" s="6">
        <v>41402</v>
      </c>
      <c r="B81" s="9" t="s">
        <v>48</v>
      </c>
      <c r="C81" s="8" t="s">
        <v>55</v>
      </c>
      <c r="D81" s="8" t="s">
        <v>63</v>
      </c>
      <c r="E81" s="12">
        <v>33</v>
      </c>
    </row>
    <row r="82" spans="1:5" x14ac:dyDescent="0.25">
      <c r="A82" s="6">
        <v>41402</v>
      </c>
      <c r="B82" s="7" t="s">
        <v>51</v>
      </c>
      <c r="C82" s="8" t="s">
        <v>57</v>
      </c>
      <c r="D82" s="8" t="s">
        <v>64</v>
      </c>
      <c r="E82" s="12">
        <v>67</v>
      </c>
    </row>
    <row r="83" spans="1:5" x14ac:dyDescent="0.25">
      <c r="A83" s="6">
        <v>41402</v>
      </c>
      <c r="B83" s="7" t="s">
        <v>49</v>
      </c>
      <c r="C83" s="8" t="s">
        <v>55</v>
      </c>
      <c r="D83" s="8" t="s">
        <v>64</v>
      </c>
      <c r="E83" s="12">
        <v>7</v>
      </c>
    </row>
    <row r="84" spans="1:5" x14ac:dyDescent="0.25">
      <c r="A84" s="6">
        <v>41402</v>
      </c>
      <c r="B84" s="7" t="s">
        <v>49</v>
      </c>
      <c r="C84" s="8" t="s">
        <v>57</v>
      </c>
      <c r="D84" s="8" t="s">
        <v>64</v>
      </c>
      <c r="E84" s="12">
        <v>7</v>
      </c>
    </row>
    <row r="85" spans="1:5" x14ac:dyDescent="0.25">
      <c r="A85" s="6">
        <v>41402</v>
      </c>
      <c r="B85" s="7" t="s">
        <v>52</v>
      </c>
      <c r="C85" s="8" t="s">
        <v>58</v>
      </c>
      <c r="D85" s="8" t="s">
        <v>63</v>
      </c>
      <c r="E85" s="12">
        <v>33</v>
      </c>
    </row>
    <row r="86" spans="1:5" x14ac:dyDescent="0.25">
      <c r="A86" s="6">
        <v>41402</v>
      </c>
      <c r="B86" s="7" t="s">
        <v>49</v>
      </c>
      <c r="C86" s="8" t="s">
        <v>56</v>
      </c>
      <c r="D86" s="8" t="s">
        <v>63</v>
      </c>
      <c r="E86" s="12">
        <v>17</v>
      </c>
    </row>
    <row r="87" spans="1:5" x14ac:dyDescent="0.25">
      <c r="A87" s="6">
        <v>41402</v>
      </c>
      <c r="B87" s="10" t="s">
        <v>47</v>
      </c>
      <c r="C87" s="8" t="s">
        <v>57</v>
      </c>
      <c r="D87" s="8" t="s">
        <v>63</v>
      </c>
      <c r="E87" s="12">
        <v>33</v>
      </c>
    </row>
    <row r="88" spans="1:5" x14ac:dyDescent="0.25">
      <c r="A88" s="6">
        <v>41402</v>
      </c>
      <c r="B88" s="11" t="s">
        <v>47</v>
      </c>
      <c r="C88" s="8" t="s">
        <v>57</v>
      </c>
      <c r="D88" s="8" t="s">
        <v>63</v>
      </c>
      <c r="E88" s="12">
        <v>40</v>
      </c>
    </row>
    <row r="89" spans="1:5" x14ac:dyDescent="0.25">
      <c r="A89" s="6">
        <v>41402</v>
      </c>
      <c r="B89" s="7" t="s">
        <v>49</v>
      </c>
      <c r="C89" s="8" t="s">
        <v>57</v>
      </c>
      <c r="D89" s="8" t="s">
        <v>63</v>
      </c>
      <c r="E89" s="12">
        <v>7</v>
      </c>
    </row>
    <row r="90" spans="1:5" x14ac:dyDescent="0.25">
      <c r="A90" s="6">
        <v>41402</v>
      </c>
      <c r="B90" s="7" t="s">
        <v>52</v>
      </c>
      <c r="C90" s="8" t="s">
        <v>56</v>
      </c>
      <c r="D90" s="8" t="s">
        <v>64</v>
      </c>
      <c r="E90" s="12">
        <v>33</v>
      </c>
    </row>
    <row r="91" spans="1:5" x14ac:dyDescent="0.25">
      <c r="A91" s="6">
        <v>41402</v>
      </c>
      <c r="B91" s="7" t="s">
        <v>49</v>
      </c>
      <c r="C91" s="8" t="s">
        <v>59</v>
      </c>
      <c r="D91" s="8" t="s">
        <v>63</v>
      </c>
      <c r="E91" s="12">
        <v>7</v>
      </c>
    </row>
    <row r="92" spans="1:5" x14ac:dyDescent="0.25">
      <c r="A92" s="6">
        <v>41402</v>
      </c>
      <c r="B92" s="7" t="s">
        <v>52</v>
      </c>
      <c r="C92" s="8" t="s">
        <v>53</v>
      </c>
      <c r="D92" s="8" t="s">
        <v>63</v>
      </c>
      <c r="E92" s="12">
        <v>33</v>
      </c>
    </row>
    <row r="93" spans="1:5" x14ac:dyDescent="0.25">
      <c r="A93" s="6">
        <v>41402</v>
      </c>
      <c r="B93" s="7" t="s">
        <v>49</v>
      </c>
      <c r="C93" s="8" t="s">
        <v>58</v>
      </c>
      <c r="D93" s="8" t="s">
        <v>64</v>
      </c>
      <c r="E93" s="12">
        <v>7</v>
      </c>
    </row>
    <row r="94" spans="1:5" x14ac:dyDescent="0.25">
      <c r="A94" s="6">
        <v>41403</v>
      </c>
      <c r="B94" s="7" t="s">
        <v>49</v>
      </c>
      <c r="C94" s="8" t="s">
        <v>58</v>
      </c>
      <c r="D94" s="8" t="s">
        <v>64</v>
      </c>
      <c r="E94" s="12">
        <v>7</v>
      </c>
    </row>
    <row r="95" spans="1:5" x14ac:dyDescent="0.25">
      <c r="A95" s="6">
        <v>41403</v>
      </c>
      <c r="B95" s="7" t="s">
        <v>49</v>
      </c>
      <c r="C95" s="8" t="s">
        <v>57</v>
      </c>
      <c r="D95" s="8" t="s">
        <v>63</v>
      </c>
      <c r="E95" s="12">
        <v>7</v>
      </c>
    </row>
    <row r="96" spans="1:5" x14ac:dyDescent="0.25">
      <c r="A96" s="6">
        <v>41403</v>
      </c>
      <c r="B96" s="7" t="s">
        <v>49</v>
      </c>
      <c r="C96" s="8" t="s">
        <v>57</v>
      </c>
      <c r="D96" s="8" t="s">
        <v>64</v>
      </c>
      <c r="E96" s="12">
        <v>17</v>
      </c>
    </row>
    <row r="97" spans="1:5" x14ac:dyDescent="0.25">
      <c r="A97" s="6">
        <v>41403</v>
      </c>
      <c r="B97" s="10" t="s">
        <v>47</v>
      </c>
      <c r="C97" s="8" t="s">
        <v>53</v>
      </c>
      <c r="D97" s="8" t="s">
        <v>64</v>
      </c>
      <c r="E97" s="12">
        <v>33</v>
      </c>
    </row>
    <row r="98" spans="1:5" x14ac:dyDescent="0.25">
      <c r="A98" s="6">
        <v>41403</v>
      </c>
      <c r="B98" s="11" t="s">
        <v>47</v>
      </c>
      <c r="C98" s="8" t="s">
        <v>55</v>
      </c>
      <c r="D98" s="8" t="s">
        <v>63</v>
      </c>
      <c r="E98" s="12">
        <v>40</v>
      </c>
    </row>
    <row r="99" spans="1:5" x14ac:dyDescent="0.25">
      <c r="A99" s="6">
        <v>41403</v>
      </c>
      <c r="B99" s="7" t="s">
        <v>49</v>
      </c>
      <c r="C99" s="8" t="s">
        <v>57</v>
      </c>
      <c r="D99" s="8" t="s">
        <v>63</v>
      </c>
      <c r="E99" s="12">
        <v>7</v>
      </c>
    </row>
    <row r="100" spans="1:5" x14ac:dyDescent="0.25">
      <c r="A100" s="6">
        <v>41403</v>
      </c>
      <c r="B100" s="7" t="s">
        <v>49</v>
      </c>
      <c r="C100" s="8" t="s">
        <v>58</v>
      </c>
      <c r="D100" s="8" t="s">
        <v>63</v>
      </c>
      <c r="E100" s="12">
        <v>7</v>
      </c>
    </row>
    <row r="101" spans="1:5" x14ac:dyDescent="0.25">
      <c r="A101" s="6">
        <v>41403</v>
      </c>
      <c r="B101" s="9" t="s">
        <v>48</v>
      </c>
      <c r="C101" s="8" t="s">
        <v>57</v>
      </c>
      <c r="D101" s="8" t="s">
        <v>63</v>
      </c>
      <c r="E101" s="12">
        <v>33</v>
      </c>
    </row>
    <row r="102" spans="1:5" x14ac:dyDescent="0.25">
      <c r="A102" s="6">
        <v>41403</v>
      </c>
      <c r="B102" s="7" t="s">
        <v>49</v>
      </c>
      <c r="C102" s="8" t="s">
        <v>54</v>
      </c>
      <c r="D102" s="8" t="s">
        <v>64</v>
      </c>
      <c r="E102" s="12">
        <v>7</v>
      </c>
    </row>
    <row r="103" spans="1:5" x14ac:dyDescent="0.25">
      <c r="A103" s="6">
        <v>41403</v>
      </c>
      <c r="B103" s="9" t="s">
        <v>48</v>
      </c>
      <c r="C103" s="8" t="s">
        <v>55</v>
      </c>
      <c r="D103" s="8" t="s">
        <v>63</v>
      </c>
      <c r="E103" s="12">
        <v>33</v>
      </c>
    </row>
    <row r="104" spans="1:5" x14ac:dyDescent="0.25">
      <c r="A104" s="6">
        <v>41404</v>
      </c>
      <c r="B104" s="7" t="s">
        <v>47</v>
      </c>
      <c r="C104" s="8" t="s">
        <v>53</v>
      </c>
      <c r="D104" s="8" t="s">
        <v>63</v>
      </c>
      <c r="E104" s="12">
        <v>23</v>
      </c>
    </row>
    <row r="105" spans="1:5" x14ac:dyDescent="0.25">
      <c r="A105" s="6">
        <v>41404</v>
      </c>
      <c r="B105" s="7" t="s">
        <v>49</v>
      </c>
      <c r="C105" s="8" t="s">
        <v>57</v>
      </c>
      <c r="D105" s="8" t="s">
        <v>63</v>
      </c>
      <c r="E105" s="12">
        <v>7</v>
      </c>
    </row>
    <row r="106" spans="1:5" x14ac:dyDescent="0.25">
      <c r="A106" s="6">
        <v>41404</v>
      </c>
      <c r="B106" s="7" t="s">
        <v>49</v>
      </c>
      <c r="C106" s="8" t="s">
        <v>57</v>
      </c>
      <c r="D106" s="8" t="s">
        <v>64</v>
      </c>
      <c r="E106" s="12">
        <v>17</v>
      </c>
    </row>
    <row r="107" spans="1:5" x14ac:dyDescent="0.25">
      <c r="A107" s="6">
        <v>41404</v>
      </c>
      <c r="B107" s="10" t="s">
        <v>47</v>
      </c>
      <c r="C107" s="8" t="s">
        <v>56</v>
      </c>
      <c r="D107" s="8" t="s">
        <v>63</v>
      </c>
      <c r="E107" s="12">
        <v>33</v>
      </c>
    </row>
    <row r="108" spans="1:5" x14ac:dyDescent="0.25">
      <c r="A108" s="6">
        <v>41404</v>
      </c>
      <c r="B108" s="7" t="s">
        <v>52</v>
      </c>
      <c r="C108" s="8" t="s">
        <v>57</v>
      </c>
      <c r="D108" s="8" t="s">
        <v>64</v>
      </c>
      <c r="E108" s="12">
        <v>33</v>
      </c>
    </row>
    <row r="109" spans="1:5" x14ac:dyDescent="0.25">
      <c r="A109" s="6">
        <v>41404</v>
      </c>
      <c r="B109" s="9" t="s">
        <v>52</v>
      </c>
      <c r="C109" s="8" t="s">
        <v>58</v>
      </c>
      <c r="D109" s="8" t="s">
        <v>63</v>
      </c>
      <c r="E109" s="12">
        <v>40</v>
      </c>
    </row>
    <row r="110" spans="1:5" x14ac:dyDescent="0.25">
      <c r="A110" s="6">
        <v>41404</v>
      </c>
      <c r="B110" s="8" t="s">
        <v>47</v>
      </c>
      <c r="C110" s="8" t="s">
        <v>56</v>
      </c>
      <c r="D110" s="8" t="s">
        <v>63</v>
      </c>
      <c r="E110" s="12">
        <v>60</v>
      </c>
    </row>
    <row r="111" spans="1:5" x14ac:dyDescent="0.25">
      <c r="A111" s="6">
        <v>41404</v>
      </c>
      <c r="B111" s="9" t="s">
        <v>48</v>
      </c>
      <c r="C111" s="8" t="s">
        <v>56</v>
      </c>
      <c r="D111" s="8" t="s">
        <v>63</v>
      </c>
      <c r="E111" s="12">
        <v>33</v>
      </c>
    </row>
    <row r="112" spans="1:5" x14ac:dyDescent="0.25">
      <c r="A112" s="6">
        <v>41404</v>
      </c>
      <c r="B112" s="7" t="s">
        <v>51</v>
      </c>
      <c r="C112" s="8" t="s">
        <v>58</v>
      </c>
      <c r="D112" s="8" t="s">
        <v>63</v>
      </c>
      <c r="E112" s="12">
        <v>67</v>
      </c>
    </row>
    <row r="113" spans="1:5" x14ac:dyDescent="0.25">
      <c r="A113" s="6">
        <v>41404</v>
      </c>
      <c r="B113" s="7" t="s">
        <v>52</v>
      </c>
      <c r="C113" s="8" t="s">
        <v>57</v>
      </c>
      <c r="D113" s="8" t="s">
        <v>64</v>
      </c>
      <c r="E113" s="12">
        <v>33</v>
      </c>
    </row>
    <row r="114" spans="1:5" x14ac:dyDescent="0.25">
      <c r="A114" s="6">
        <v>41404</v>
      </c>
      <c r="B114" s="7" t="s">
        <v>47</v>
      </c>
      <c r="C114" s="8" t="s">
        <v>53</v>
      </c>
      <c r="D114" s="8" t="s">
        <v>64</v>
      </c>
      <c r="E114" s="12">
        <v>23</v>
      </c>
    </row>
    <row r="115" spans="1:5" x14ac:dyDescent="0.25">
      <c r="A115" s="6">
        <v>41405</v>
      </c>
      <c r="B115" s="7" t="s">
        <v>49</v>
      </c>
      <c r="C115" s="8" t="s">
        <v>59</v>
      </c>
      <c r="D115" s="8" t="s">
        <v>64</v>
      </c>
      <c r="E115" s="12">
        <v>7</v>
      </c>
    </row>
    <row r="116" spans="1:5" x14ac:dyDescent="0.25">
      <c r="A116" s="6">
        <v>41405</v>
      </c>
      <c r="B116" s="7" t="s">
        <v>49</v>
      </c>
      <c r="C116" s="8" t="s">
        <v>56</v>
      </c>
      <c r="D116" s="8" t="s">
        <v>64</v>
      </c>
      <c r="E116" s="12">
        <v>17</v>
      </c>
    </row>
    <row r="117" spans="1:5" x14ac:dyDescent="0.25">
      <c r="A117" s="6">
        <v>41405</v>
      </c>
      <c r="B117" s="10" t="s">
        <v>47</v>
      </c>
      <c r="C117" s="8" t="s">
        <v>59</v>
      </c>
      <c r="D117" s="8" t="s">
        <v>64</v>
      </c>
      <c r="E117" s="12">
        <v>33</v>
      </c>
    </row>
    <row r="118" spans="1:5" x14ac:dyDescent="0.25">
      <c r="A118" s="6">
        <v>41405</v>
      </c>
      <c r="B118" s="7" t="s">
        <v>49</v>
      </c>
      <c r="C118" s="8" t="s">
        <v>54</v>
      </c>
      <c r="D118" s="8" t="s">
        <v>63</v>
      </c>
      <c r="E118" s="12">
        <v>7</v>
      </c>
    </row>
    <row r="119" spans="1:5" x14ac:dyDescent="0.25">
      <c r="A119" s="6">
        <v>41405</v>
      </c>
      <c r="B119" s="9" t="s">
        <v>48</v>
      </c>
      <c r="C119" s="8" t="s">
        <v>58</v>
      </c>
      <c r="D119" s="8" t="s">
        <v>63</v>
      </c>
      <c r="E119" s="12">
        <v>33</v>
      </c>
    </row>
    <row r="120" spans="1:5" x14ac:dyDescent="0.25">
      <c r="A120" s="6">
        <v>41405</v>
      </c>
      <c r="B120" s="9" t="s">
        <v>48</v>
      </c>
      <c r="C120" s="8" t="s">
        <v>54</v>
      </c>
      <c r="D120" s="8" t="s">
        <v>63</v>
      </c>
      <c r="E120" s="12">
        <v>33</v>
      </c>
    </row>
    <row r="121" spans="1:5" x14ac:dyDescent="0.25">
      <c r="A121" s="6">
        <v>41405</v>
      </c>
      <c r="B121" s="9" t="s">
        <v>48</v>
      </c>
      <c r="C121" s="8" t="s">
        <v>57</v>
      </c>
      <c r="D121" s="8" t="s">
        <v>63</v>
      </c>
      <c r="E121" s="12">
        <v>33</v>
      </c>
    </row>
    <row r="122" spans="1:5" x14ac:dyDescent="0.25">
      <c r="A122" s="6">
        <v>41405</v>
      </c>
      <c r="B122" s="7" t="s">
        <v>49</v>
      </c>
      <c r="C122" s="8" t="s">
        <v>56</v>
      </c>
      <c r="D122" s="8" t="s">
        <v>63</v>
      </c>
      <c r="E122" s="12">
        <v>7</v>
      </c>
    </row>
    <row r="123" spans="1:5" x14ac:dyDescent="0.25">
      <c r="A123" s="6">
        <v>41405</v>
      </c>
      <c r="B123" s="7" t="s">
        <v>52</v>
      </c>
      <c r="C123" s="8" t="s">
        <v>55</v>
      </c>
      <c r="D123" s="8" t="s">
        <v>63</v>
      </c>
      <c r="E123" s="12">
        <v>33</v>
      </c>
    </row>
    <row r="124" spans="1:5" x14ac:dyDescent="0.25">
      <c r="A124" s="6">
        <v>41405</v>
      </c>
      <c r="B124" s="7" t="s">
        <v>47</v>
      </c>
      <c r="C124" s="8" t="s">
        <v>56</v>
      </c>
      <c r="D124" s="8" t="s">
        <v>64</v>
      </c>
      <c r="E124" s="12">
        <v>23</v>
      </c>
    </row>
    <row r="125" spans="1:5" x14ac:dyDescent="0.25">
      <c r="A125" s="6">
        <v>41406</v>
      </c>
      <c r="B125" s="7" t="s">
        <v>49</v>
      </c>
      <c r="C125" s="8" t="s">
        <v>58</v>
      </c>
      <c r="D125" s="8" t="s">
        <v>64</v>
      </c>
      <c r="E125" s="12">
        <v>7</v>
      </c>
    </row>
    <row r="126" spans="1:5" x14ac:dyDescent="0.25">
      <c r="A126" s="6">
        <v>41406</v>
      </c>
      <c r="B126" s="7" t="s">
        <v>49</v>
      </c>
      <c r="C126" s="8" t="s">
        <v>58</v>
      </c>
      <c r="D126" s="8" t="s">
        <v>63</v>
      </c>
      <c r="E126" s="12">
        <v>17</v>
      </c>
    </row>
    <row r="127" spans="1:5" x14ac:dyDescent="0.25">
      <c r="A127" s="6">
        <v>41406</v>
      </c>
      <c r="B127" s="9" t="s">
        <v>48</v>
      </c>
      <c r="C127" s="8" t="s">
        <v>58</v>
      </c>
      <c r="D127" s="8" t="s">
        <v>63</v>
      </c>
      <c r="E127" s="12">
        <v>33</v>
      </c>
    </row>
    <row r="128" spans="1:5" x14ac:dyDescent="0.25">
      <c r="A128" s="6">
        <v>41406</v>
      </c>
      <c r="B128" s="7" t="s">
        <v>49</v>
      </c>
      <c r="C128" s="8" t="s">
        <v>53</v>
      </c>
      <c r="D128" s="8" t="s">
        <v>63</v>
      </c>
      <c r="E128" s="12">
        <v>7</v>
      </c>
    </row>
    <row r="129" spans="1:5" x14ac:dyDescent="0.25">
      <c r="A129" s="6">
        <v>41406</v>
      </c>
      <c r="B129" s="7" t="s">
        <v>49</v>
      </c>
      <c r="C129" s="8" t="s">
        <v>58</v>
      </c>
      <c r="D129" s="8" t="s">
        <v>64</v>
      </c>
      <c r="E129" s="12">
        <v>7</v>
      </c>
    </row>
    <row r="130" spans="1:5" x14ac:dyDescent="0.25">
      <c r="A130" s="6">
        <v>41406</v>
      </c>
      <c r="B130" s="8" t="s">
        <v>47</v>
      </c>
      <c r="C130" s="8" t="s">
        <v>55</v>
      </c>
      <c r="D130" s="8" t="s">
        <v>63</v>
      </c>
      <c r="E130" s="12">
        <v>60</v>
      </c>
    </row>
    <row r="131" spans="1:5" x14ac:dyDescent="0.25">
      <c r="A131" s="6">
        <v>41406</v>
      </c>
      <c r="B131" s="9" t="s">
        <v>48</v>
      </c>
      <c r="C131" s="8" t="s">
        <v>53</v>
      </c>
      <c r="D131" s="8" t="s">
        <v>64</v>
      </c>
      <c r="E131" s="12">
        <v>33</v>
      </c>
    </row>
    <row r="132" spans="1:5" x14ac:dyDescent="0.25">
      <c r="A132" s="6">
        <v>41406</v>
      </c>
      <c r="B132" s="7" t="s">
        <v>49</v>
      </c>
      <c r="C132" s="8" t="s">
        <v>53</v>
      </c>
      <c r="D132" s="8" t="s">
        <v>64</v>
      </c>
      <c r="E132" s="12">
        <v>7</v>
      </c>
    </row>
    <row r="133" spans="1:5" x14ac:dyDescent="0.25">
      <c r="A133" s="6">
        <v>41407</v>
      </c>
      <c r="B133" s="7" t="s">
        <v>49</v>
      </c>
      <c r="C133" s="8" t="s">
        <v>55</v>
      </c>
      <c r="D133" s="8" t="s">
        <v>63</v>
      </c>
      <c r="E133" s="12">
        <v>7</v>
      </c>
    </row>
    <row r="134" spans="1:5" x14ac:dyDescent="0.25">
      <c r="A134" s="6">
        <v>41407</v>
      </c>
      <c r="B134" s="9" t="s">
        <v>48</v>
      </c>
      <c r="C134" s="8" t="s">
        <v>53</v>
      </c>
      <c r="D134" s="8" t="s">
        <v>64</v>
      </c>
      <c r="E134" s="12">
        <v>33</v>
      </c>
    </row>
    <row r="135" spans="1:5" x14ac:dyDescent="0.25">
      <c r="A135" s="6">
        <v>41407</v>
      </c>
      <c r="B135" s="7" t="s">
        <v>49</v>
      </c>
      <c r="C135" s="8" t="s">
        <v>57</v>
      </c>
      <c r="D135" s="8" t="s">
        <v>63</v>
      </c>
      <c r="E135" s="12">
        <v>7</v>
      </c>
    </row>
    <row r="136" spans="1:5" x14ac:dyDescent="0.25">
      <c r="A136" s="6">
        <v>41407</v>
      </c>
      <c r="B136" s="7" t="s">
        <v>49</v>
      </c>
      <c r="C136" s="8" t="s">
        <v>57</v>
      </c>
      <c r="D136" s="8" t="s">
        <v>63</v>
      </c>
      <c r="E136" s="12">
        <v>7</v>
      </c>
    </row>
    <row r="137" spans="1:5" x14ac:dyDescent="0.25">
      <c r="A137" s="6">
        <v>41407</v>
      </c>
      <c r="B137" s="10" t="s">
        <v>47</v>
      </c>
      <c r="C137" s="8" t="s">
        <v>56</v>
      </c>
      <c r="D137" s="8" t="s">
        <v>64</v>
      </c>
      <c r="E137" s="12">
        <v>33</v>
      </c>
    </row>
    <row r="138" spans="1:5" x14ac:dyDescent="0.25">
      <c r="A138" s="6">
        <v>41407</v>
      </c>
      <c r="B138" s="9" t="s">
        <v>48</v>
      </c>
      <c r="C138" s="8" t="s">
        <v>54</v>
      </c>
      <c r="D138" s="8" t="s">
        <v>63</v>
      </c>
      <c r="E138" s="12">
        <v>33</v>
      </c>
    </row>
    <row r="139" spans="1:5" x14ac:dyDescent="0.25">
      <c r="A139" s="6">
        <v>41407</v>
      </c>
      <c r="B139" s="9" t="s">
        <v>48</v>
      </c>
      <c r="C139" s="8" t="s">
        <v>57</v>
      </c>
      <c r="D139" s="8" t="s">
        <v>63</v>
      </c>
      <c r="E139" s="12">
        <v>33</v>
      </c>
    </row>
    <row r="140" spans="1:5" x14ac:dyDescent="0.25">
      <c r="A140" s="6">
        <v>41407</v>
      </c>
      <c r="B140" s="9" t="s">
        <v>48</v>
      </c>
      <c r="C140" s="8" t="s">
        <v>59</v>
      </c>
      <c r="D140" s="8" t="s">
        <v>63</v>
      </c>
      <c r="E140" s="12">
        <v>33</v>
      </c>
    </row>
    <row r="141" spans="1:5" x14ac:dyDescent="0.25">
      <c r="A141" s="6">
        <v>41407</v>
      </c>
      <c r="B141" s="9" t="s">
        <v>48</v>
      </c>
      <c r="C141" s="8" t="s">
        <v>55</v>
      </c>
      <c r="D141" s="8" t="s">
        <v>63</v>
      </c>
      <c r="E141" s="12">
        <v>33</v>
      </c>
    </row>
    <row r="142" spans="1:5" x14ac:dyDescent="0.25">
      <c r="A142" s="6">
        <v>41407</v>
      </c>
      <c r="B142" s="7" t="s">
        <v>51</v>
      </c>
      <c r="C142" s="8" t="s">
        <v>59</v>
      </c>
      <c r="D142" s="8" t="s">
        <v>63</v>
      </c>
      <c r="E142" s="12">
        <v>67</v>
      </c>
    </row>
    <row r="143" spans="1:5" x14ac:dyDescent="0.25">
      <c r="A143" s="6">
        <v>41407</v>
      </c>
      <c r="B143" s="9" t="s">
        <v>48</v>
      </c>
      <c r="C143" s="8" t="s">
        <v>59</v>
      </c>
      <c r="D143" s="8" t="s">
        <v>63</v>
      </c>
      <c r="E143" s="12">
        <v>33</v>
      </c>
    </row>
    <row r="144" spans="1:5" x14ac:dyDescent="0.25">
      <c r="A144" s="6">
        <v>41407</v>
      </c>
      <c r="B144" s="7" t="s">
        <v>51</v>
      </c>
      <c r="C144" s="8" t="s">
        <v>57</v>
      </c>
      <c r="D144" s="8" t="s">
        <v>64</v>
      </c>
      <c r="E144" s="12">
        <v>67</v>
      </c>
    </row>
    <row r="145" spans="1:5" x14ac:dyDescent="0.25">
      <c r="A145" s="6">
        <v>41407</v>
      </c>
      <c r="B145" s="7" t="s">
        <v>49</v>
      </c>
      <c r="C145" s="8" t="s">
        <v>56</v>
      </c>
      <c r="D145" s="8" t="s">
        <v>64</v>
      </c>
      <c r="E145" s="12">
        <v>7</v>
      </c>
    </row>
    <row r="146" spans="1:5" x14ac:dyDescent="0.25">
      <c r="A146" s="6">
        <v>41407</v>
      </c>
      <c r="B146" s="7" t="s">
        <v>49</v>
      </c>
      <c r="C146" s="8" t="s">
        <v>54</v>
      </c>
      <c r="D146" s="8" t="s">
        <v>63</v>
      </c>
      <c r="E146" s="12">
        <v>17</v>
      </c>
    </row>
    <row r="147" spans="1:5" x14ac:dyDescent="0.25">
      <c r="A147" s="6">
        <v>41408</v>
      </c>
      <c r="B147" s="10" t="s">
        <v>47</v>
      </c>
      <c r="C147" s="8" t="s">
        <v>53</v>
      </c>
      <c r="D147" s="8" t="s">
        <v>63</v>
      </c>
      <c r="E147" s="12">
        <v>33</v>
      </c>
    </row>
    <row r="148" spans="1:5" x14ac:dyDescent="0.25">
      <c r="A148" s="6">
        <v>41408</v>
      </c>
      <c r="B148" s="9" t="s">
        <v>48</v>
      </c>
      <c r="C148" s="8" t="s">
        <v>54</v>
      </c>
      <c r="D148" s="8" t="s">
        <v>64</v>
      </c>
      <c r="E148" s="12">
        <v>33</v>
      </c>
    </row>
    <row r="149" spans="1:5" x14ac:dyDescent="0.25">
      <c r="A149" s="6">
        <v>41408</v>
      </c>
      <c r="B149" s="9" t="s">
        <v>52</v>
      </c>
      <c r="C149" s="8" t="s">
        <v>54</v>
      </c>
      <c r="D149" s="8" t="s">
        <v>64</v>
      </c>
      <c r="E149" s="12">
        <v>40</v>
      </c>
    </row>
    <row r="150" spans="1:5" x14ac:dyDescent="0.25">
      <c r="A150" s="6">
        <v>41408</v>
      </c>
      <c r="B150" s="7" t="s">
        <v>51</v>
      </c>
      <c r="C150" s="8" t="s">
        <v>55</v>
      </c>
      <c r="D150" s="8" t="s">
        <v>63</v>
      </c>
      <c r="E150" s="12">
        <v>67</v>
      </c>
    </row>
    <row r="151" spans="1:5" x14ac:dyDescent="0.25">
      <c r="A151" s="6">
        <v>41408</v>
      </c>
      <c r="B151" s="7" t="s">
        <v>51</v>
      </c>
      <c r="C151" s="8" t="s">
        <v>55</v>
      </c>
      <c r="D151" s="8" t="s">
        <v>63</v>
      </c>
      <c r="E151" s="12">
        <v>67</v>
      </c>
    </row>
    <row r="152" spans="1:5" x14ac:dyDescent="0.25">
      <c r="A152" s="6">
        <v>41408</v>
      </c>
      <c r="B152" s="9" t="s">
        <v>48</v>
      </c>
      <c r="C152" s="8" t="s">
        <v>56</v>
      </c>
      <c r="D152" s="8" t="s">
        <v>63</v>
      </c>
      <c r="E152" s="12">
        <v>33</v>
      </c>
    </row>
    <row r="153" spans="1:5" x14ac:dyDescent="0.25">
      <c r="A153" s="6">
        <v>41408</v>
      </c>
      <c r="B153" s="9" t="s">
        <v>48</v>
      </c>
      <c r="C153" s="8" t="s">
        <v>58</v>
      </c>
      <c r="D153" s="8" t="s">
        <v>63</v>
      </c>
      <c r="E153" s="12">
        <v>33</v>
      </c>
    </row>
    <row r="154" spans="1:5" x14ac:dyDescent="0.25">
      <c r="A154" s="6">
        <v>41408</v>
      </c>
      <c r="B154" s="7" t="s">
        <v>51</v>
      </c>
      <c r="C154" s="8" t="s">
        <v>57</v>
      </c>
      <c r="D154" s="8" t="s">
        <v>63</v>
      </c>
      <c r="E154" s="12">
        <v>67</v>
      </c>
    </row>
    <row r="155" spans="1:5" x14ac:dyDescent="0.25">
      <c r="A155" s="6">
        <v>41408</v>
      </c>
      <c r="B155" s="9" t="s">
        <v>48</v>
      </c>
      <c r="C155" s="8" t="s">
        <v>54</v>
      </c>
      <c r="D155" s="8" t="s">
        <v>63</v>
      </c>
      <c r="E155" s="12">
        <v>33</v>
      </c>
    </row>
    <row r="156" spans="1:5" x14ac:dyDescent="0.25">
      <c r="A156" s="6">
        <v>41409</v>
      </c>
      <c r="B156" s="7" t="s">
        <v>49</v>
      </c>
      <c r="C156" s="8" t="s">
        <v>58</v>
      </c>
      <c r="D156" s="8" t="s">
        <v>64</v>
      </c>
      <c r="E156" s="12">
        <v>17</v>
      </c>
    </row>
    <row r="157" spans="1:5" x14ac:dyDescent="0.25">
      <c r="A157" s="6">
        <v>41409</v>
      </c>
      <c r="B157" s="10" t="s">
        <v>47</v>
      </c>
      <c r="C157" s="8" t="s">
        <v>56</v>
      </c>
      <c r="D157" s="8" t="s">
        <v>64</v>
      </c>
      <c r="E157" s="12">
        <v>33</v>
      </c>
    </row>
    <row r="158" spans="1:5" x14ac:dyDescent="0.25">
      <c r="A158" s="6">
        <v>41409</v>
      </c>
      <c r="B158" s="11" t="s">
        <v>47</v>
      </c>
      <c r="C158" s="8" t="s">
        <v>57</v>
      </c>
      <c r="D158" s="8" t="s">
        <v>63</v>
      </c>
      <c r="E158" s="12">
        <v>40</v>
      </c>
    </row>
    <row r="159" spans="1:5" x14ac:dyDescent="0.25">
      <c r="A159" s="6">
        <v>41409</v>
      </c>
      <c r="B159" s="9" t="s">
        <v>52</v>
      </c>
      <c r="C159" s="8" t="s">
        <v>53</v>
      </c>
      <c r="D159" s="8" t="s">
        <v>64</v>
      </c>
      <c r="E159" s="12">
        <v>40</v>
      </c>
    </row>
    <row r="160" spans="1:5" x14ac:dyDescent="0.25">
      <c r="A160" s="6">
        <v>41409</v>
      </c>
      <c r="B160" s="9" t="s">
        <v>48</v>
      </c>
      <c r="C160" s="8" t="s">
        <v>56</v>
      </c>
      <c r="D160" s="8" t="s">
        <v>63</v>
      </c>
      <c r="E160" s="12">
        <v>33</v>
      </c>
    </row>
    <row r="161" spans="1:5" x14ac:dyDescent="0.25">
      <c r="A161" s="6">
        <v>41409</v>
      </c>
      <c r="B161" s="9" t="s">
        <v>48</v>
      </c>
      <c r="C161" s="8" t="s">
        <v>57</v>
      </c>
      <c r="D161" s="8" t="s">
        <v>63</v>
      </c>
      <c r="E161" s="12">
        <v>33</v>
      </c>
    </row>
    <row r="162" spans="1:5" x14ac:dyDescent="0.25">
      <c r="A162" s="6">
        <v>41409</v>
      </c>
      <c r="B162" s="7" t="s">
        <v>51</v>
      </c>
      <c r="C162" s="8" t="s">
        <v>54</v>
      </c>
      <c r="D162" s="8" t="s">
        <v>63</v>
      </c>
      <c r="E162" s="12">
        <v>67</v>
      </c>
    </row>
    <row r="163" spans="1:5" x14ac:dyDescent="0.25">
      <c r="A163" s="6">
        <v>41409</v>
      </c>
      <c r="B163" s="7" t="s">
        <v>51</v>
      </c>
      <c r="C163" s="8" t="s">
        <v>53</v>
      </c>
      <c r="D163" s="8" t="s">
        <v>64</v>
      </c>
      <c r="E163" s="12">
        <v>67</v>
      </c>
    </row>
    <row r="164" spans="1:5" x14ac:dyDescent="0.25">
      <c r="A164" s="6">
        <v>41409</v>
      </c>
      <c r="B164" s="7" t="s">
        <v>47</v>
      </c>
      <c r="C164" s="8" t="s">
        <v>59</v>
      </c>
      <c r="D164" s="8" t="s">
        <v>64</v>
      </c>
      <c r="E164" s="12">
        <v>23</v>
      </c>
    </row>
    <row r="165" spans="1:5" x14ac:dyDescent="0.25">
      <c r="A165" s="6">
        <v>41410</v>
      </c>
      <c r="B165" s="7" t="s">
        <v>49</v>
      </c>
      <c r="C165" s="8" t="s">
        <v>59</v>
      </c>
      <c r="D165" s="8" t="s">
        <v>63</v>
      </c>
      <c r="E165" s="12">
        <v>7</v>
      </c>
    </row>
    <row r="166" spans="1:5" x14ac:dyDescent="0.25">
      <c r="A166" s="6">
        <v>41410</v>
      </c>
      <c r="B166" s="7" t="s">
        <v>49</v>
      </c>
      <c r="C166" s="8" t="s">
        <v>58</v>
      </c>
      <c r="D166" s="8" t="s">
        <v>63</v>
      </c>
      <c r="E166" s="12">
        <v>17</v>
      </c>
    </row>
    <row r="167" spans="1:5" x14ac:dyDescent="0.25">
      <c r="A167" s="6">
        <v>41410</v>
      </c>
      <c r="B167" s="9" t="s">
        <v>48</v>
      </c>
      <c r="C167" s="8" t="s">
        <v>59</v>
      </c>
      <c r="D167" s="8" t="s">
        <v>64</v>
      </c>
      <c r="E167" s="12">
        <v>33</v>
      </c>
    </row>
    <row r="168" spans="1:5" x14ac:dyDescent="0.25">
      <c r="A168" s="6">
        <v>41410</v>
      </c>
      <c r="B168" s="9" t="s">
        <v>48</v>
      </c>
      <c r="C168" s="8" t="s">
        <v>54</v>
      </c>
      <c r="D168" s="8" t="s">
        <v>64</v>
      </c>
      <c r="E168" s="12">
        <v>33</v>
      </c>
    </row>
    <row r="169" spans="1:5" x14ac:dyDescent="0.25">
      <c r="A169" s="6">
        <v>41410</v>
      </c>
      <c r="B169" s="9" t="s">
        <v>52</v>
      </c>
      <c r="C169" s="8" t="s">
        <v>58</v>
      </c>
      <c r="D169" s="8" t="s">
        <v>63</v>
      </c>
      <c r="E169" s="12">
        <v>40</v>
      </c>
    </row>
    <row r="170" spans="1:5" x14ac:dyDescent="0.25">
      <c r="A170" s="6">
        <v>41410</v>
      </c>
      <c r="B170" s="8" t="s">
        <v>47</v>
      </c>
      <c r="C170" s="8" t="s">
        <v>59</v>
      </c>
      <c r="D170" s="8" t="s">
        <v>63</v>
      </c>
      <c r="E170" s="12">
        <v>60</v>
      </c>
    </row>
    <row r="171" spans="1:5" x14ac:dyDescent="0.25">
      <c r="A171" s="6">
        <v>41410</v>
      </c>
      <c r="B171" s="9" t="s">
        <v>48</v>
      </c>
      <c r="C171" s="8" t="s">
        <v>53</v>
      </c>
      <c r="D171" s="8" t="s">
        <v>63</v>
      </c>
      <c r="E171" s="12">
        <v>33</v>
      </c>
    </row>
    <row r="172" spans="1:5" x14ac:dyDescent="0.25">
      <c r="A172" s="6">
        <v>41410</v>
      </c>
      <c r="B172" s="7" t="s">
        <v>51</v>
      </c>
      <c r="C172" s="8" t="s">
        <v>58</v>
      </c>
      <c r="D172" s="8" t="s">
        <v>63</v>
      </c>
      <c r="E172" s="12">
        <v>67</v>
      </c>
    </row>
    <row r="173" spans="1:5" x14ac:dyDescent="0.25">
      <c r="A173" s="6">
        <v>41410</v>
      </c>
      <c r="B173" s="7" t="s">
        <v>52</v>
      </c>
      <c r="C173" s="8" t="s">
        <v>56</v>
      </c>
      <c r="D173" s="8" t="s">
        <v>64</v>
      </c>
      <c r="E173" s="12">
        <v>33</v>
      </c>
    </row>
    <row r="174" spans="1:5" x14ac:dyDescent="0.25">
      <c r="A174" s="6">
        <v>41410</v>
      </c>
      <c r="B174" s="7" t="s">
        <v>47</v>
      </c>
      <c r="C174" s="8" t="s">
        <v>59</v>
      </c>
      <c r="D174" s="8" t="s">
        <v>63</v>
      </c>
      <c r="E174" s="12">
        <v>23</v>
      </c>
    </row>
    <row r="175" spans="1:5" x14ac:dyDescent="0.25">
      <c r="A175" s="6">
        <v>41410</v>
      </c>
      <c r="B175" s="7" t="s">
        <v>49</v>
      </c>
      <c r="C175" s="8" t="s">
        <v>57</v>
      </c>
      <c r="D175" s="8" t="s">
        <v>63</v>
      </c>
      <c r="E175" s="12">
        <v>7</v>
      </c>
    </row>
    <row r="176" spans="1:5" x14ac:dyDescent="0.25">
      <c r="A176" s="6">
        <v>41410</v>
      </c>
      <c r="B176" s="7" t="s">
        <v>49</v>
      </c>
      <c r="C176" s="8" t="s">
        <v>55</v>
      </c>
      <c r="D176" s="8" t="s">
        <v>64</v>
      </c>
      <c r="E176" s="12">
        <v>17</v>
      </c>
    </row>
    <row r="177" spans="1:5" x14ac:dyDescent="0.25">
      <c r="A177" s="6">
        <v>41410</v>
      </c>
      <c r="B177" s="10" t="s">
        <v>47</v>
      </c>
      <c r="C177" s="8" t="s">
        <v>57</v>
      </c>
      <c r="D177" s="8" t="s">
        <v>63</v>
      </c>
      <c r="E177" s="12">
        <v>33</v>
      </c>
    </row>
    <row r="178" spans="1:5" x14ac:dyDescent="0.25">
      <c r="A178" s="6">
        <v>41411</v>
      </c>
      <c r="B178" s="9" t="s">
        <v>48</v>
      </c>
      <c r="C178" s="8" t="s">
        <v>58</v>
      </c>
      <c r="D178" s="8" t="s">
        <v>63</v>
      </c>
      <c r="E178" s="12">
        <v>33</v>
      </c>
    </row>
    <row r="179" spans="1:5" x14ac:dyDescent="0.25">
      <c r="A179" s="6">
        <v>41411</v>
      </c>
      <c r="B179" s="9" t="s">
        <v>48</v>
      </c>
      <c r="C179" s="8" t="s">
        <v>59</v>
      </c>
      <c r="D179" s="8" t="s">
        <v>63</v>
      </c>
      <c r="E179" s="12">
        <v>33</v>
      </c>
    </row>
    <row r="180" spans="1:5" x14ac:dyDescent="0.25">
      <c r="A180" s="6">
        <v>41411</v>
      </c>
      <c r="B180" s="8" t="s">
        <v>47</v>
      </c>
      <c r="C180" s="8" t="s">
        <v>57</v>
      </c>
      <c r="D180" s="8" t="s">
        <v>64</v>
      </c>
      <c r="E180" s="12">
        <v>60</v>
      </c>
    </row>
    <row r="181" spans="1:5" x14ac:dyDescent="0.25">
      <c r="A181" s="6">
        <v>41411</v>
      </c>
      <c r="B181" s="9" t="s">
        <v>48</v>
      </c>
      <c r="C181" s="8" t="s">
        <v>59</v>
      </c>
      <c r="D181" s="8" t="s">
        <v>64</v>
      </c>
      <c r="E181" s="12">
        <v>33</v>
      </c>
    </row>
    <row r="182" spans="1:5" x14ac:dyDescent="0.25">
      <c r="A182" s="6">
        <v>41411</v>
      </c>
      <c r="B182" s="7" t="s">
        <v>51</v>
      </c>
      <c r="C182" s="8" t="s">
        <v>54</v>
      </c>
      <c r="D182" s="8" t="s">
        <v>64</v>
      </c>
      <c r="E182" s="12">
        <v>67</v>
      </c>
    </row>
    <row r="183" spans="1:5" x14ac:dyDescent="0.25">
      <c r="A183" s="6">
        <v>41411</v>
      </c>
      <c r="B183" s="7" t="s">
        <v>52</v>
      </c>
      <c r="C183" s="8" t="s">
        <v>57</v>
      </c>
      <c r="D183" s="8" t="s">
        <v>64</v>
      </c>
      <c r="E183" s="12">
        <v>33</v>
      </c>
    </row>
    <row r="184" spans="1:5" x14ac:dyDescent="0.25">
      <c r="A184" s="6">
        <v>41411</v>
      </c>
      <c r="B184" s="9" t="s">
        <v>48</v>
      </c>
      <c r="C184" s="8" t="s">
        <v>57</v>
      </c>
      <c r="D184" s="8" t="s">
        <v>63</v>
      </c>
      <c r="E184" s="12">
        <v>33</v>
      </c>
    </row>
    <row r="185" spans="1:5" x14ac:dyDescent="0.25">
      <c r="A185" s="6">
        <v>41411</v>
      </c>
      <c r="B185" s="7" t="s">
        <v>49</v>
      </c>
      <c r="C185" s="8" t="s">
        <v>59</v>
      </c>
      <c r="D185" s="8" t="s">
        <v>63</v>
      </c>
      <c r="E185" s="12">
        <v>7</v>
      </c>
    </row>
    <row r="186" spans="1:5" x14ac:dyDescent="0.25">
      <c r="A186" s="6">
        <v>41412</v>
      </c>
      <c r="B186" s="7" t="s">
        <v>49</v>
      </c>
      <c r="C186" s="8" t="s">
        <v>55</v>
      </c>
      <c r="D186" s="8" t="s">
        <v>63</v>
      </c>
      <c r="E186" s="12">
        <v>17</v>
      </c>
    </row>
    <row r="187" spans="1:5" x14ac:dyDescent="0.25">
      <c r="A187" s="6">
        <v>41412</v>
      </c>
      <c r="B187" s="7" t="s">
        <v>49</v>
      </c>
      <c r="C187" s="8" t="s">
        <v>58</v>
      </c>
      <c r="D187" s="8" t="s">
        <v>63</v>
      </c>
      <c r="E187" s="12">
        <v>7</v>
      </c>
    </row>
    <row r="188" spans="1:5" x14ac:dyDescent="0.25">
      <c r="A188" s="6">
        <v>41412</v>
      </c>
      <c r="B188" s="7" t="s">
        <v>49</v>
      </c>
      <c r="C188" s="8" t="s">
        <v>53</v>
      </c>
      <c r="D188" s="8" t="s">
        <v>64</v>
      </c>
      <c r="E188" s="12">
        <v>17</v>
      </c>
    </row>
    <row r="189" spans="1:5" x14ac:dyDescent="0.25">
      <c r="A189" s="6">
        <v>41412</v>
      </c>
      <c r="B189" s="9" t="s">
        <v>48</v>
      </c>
      <c r="C189" s="8" t="s">
        <v>54</v>
      </c>
      <c r="D189" s="8" t="s">
        <v>63</v>
      </c>
      <c r="E189" s="12">
        <v>33</v>
      </c>
    </row>
    <row r="190" spans="1:5" x14ac:dyDescent="0.25">
      <c r="A190" s="6">
        <v>41412</v>
      </c>
      <c r="B190" s="7" t="s">
        <v>49</v>
      </c>
      <c r="C190" s="8" t="s">
        <v>59</v>
      </c>
      <c r="D190" s="8" t="s">
        <v>63</v>
      </c>
      <c r="E190" s="12">
        <v>7</v>
      </c>
    </row>
    <row r="191" spans="1:5" x14ac:dyDescent="0.25">
      <c r="A191" s="6">
        <v>41412</v>
      </c>
      <c r="B191" s="7" t="s">
        <v>49</v>
      </c>
      <c r="C191" s="8" t="s">
        <v>55</v>
      </c>
      <c r="D191" s="8" t="s">
        <v>64</v>
      </c>
      <c r="E191" s="12">
        <v>7</v>
      </c>
    </row>
    <row r="192" spans="1:5" x14ac:dyDescent="0.25">
      <c r="A192" s="6">
        <v>41412</v>
      </c>
      <c r="B192" s="9" t="s">
        <v>48</v>
      </c>
      <c r="C192" s="8" t="s">
        <v>54</v>
      </c>
      <c r="D192" s="8" t="s">
        <v>64</v>
      </c>
      <c r="E192" s="12">
        <v>33</v>
      </c>
    </row>
    <row r="193" spans="1:5" x14ac:dyDescent="0.25">
      <c r="A193" s="6">
        <v>41413</v>
      </c>
      <c r="B193" s="7" t="s">
        <v>49</v>
      </c>
      <c r="C193" s="8" t="s">
        <v>59</v>
      </c>
      <c r="D193" s="8" t="s">
        <v>64</v>
      </c>
      <c r="E193" s="12">
        <v>7</v>
      </c>
    </row>
    <row r="194" spans="1:5" x14ac:dyDescent="0.25">
      <c r="A194" s="6">
        <v>41414</v>
      </c>
      <c r="B194" s="7" t="s">
        <v>49</v>
      </c>
      <c r="C194" s="8" t="s">
        <v>56</v>
      </c>
      <c r="D194" s="8" t="s">
        <v>64</v>
      </c>
      <c r="E194" s="12">
        <v>7</v>
      </c>
    </row>
    <row r="195" spans="1:5" x14ac:dyDescent="0.25">
      <c r="A195" s="6">
        <v>41414</v>
      </c>
      <c r="B195" s="9" t="s">
        <v>48</v>
      </c>
      <c r="C195" s="8" t="s">
        <v>59</v>
      </c>
      <c r="D195" s="8" t="s">
        <v>64</v>
      </c>
      <c r="E195" s="12">
        <v>33</v>
      </c>
    </row>
    <row r="196" spans="1:5" x14ac:dyDescent="0.25">
      <c r="A196" s="6">
        <v>41414</v>
      </c>
      <c r="B196" s="7" t="s">
        <v>49</v>
      </c>
      <c r="C196" s="8" t="s">
        <v>57</v>
      </c>
      <c r="D196" s="8" t="s">
        <v>64</v>
      </c>
      <c r="E196" s="12">
        <v>7</v>
      </c>
    </row>
    <row r="197" spans="1:5" x14ac:dyDescent="0.25">
      <c r="A197" s="6">
        <v>41415</v>
      </c>
      <c r="B197" s="7" t="s">
        <v>49</v>
      </c>
      <c r="C197" s="8" t="s">
        <v>58</v>
      </c>
      <c r="D197" s="8" t="s">
        <v>64</v>
      </c>
      <c r="E197" s="12">
        <v>7</v>
      </c>
    </row>
    <row r="198" spans="1:5" x14ac:dyDescent="0.25">
      <c r="A198" s="6">
        <v>41415</v>
      </c>
      <c r="B198" s="7" t="s">
        <v>49</v>
      </c>
      <c r="C198" s="8" t="s">
        <v>57</v>
      </c>
      <c r="D198" s="8" t="s">
        <v>63</v>
      </c>
      <c r="E198" s="12">
        <v>7</v>
      </c>
    </row>
    <row r="199" spans="1:5" x14ac:dyDescent="0.25">
      <c r="A199" s="6">
        <v>41415</v>
      </c>
      <c r="B199" s="9" t="s">
        <v>48</v>
      </c>
      <c r="C199" s="8" t="s">
        <v>57</v>
      </c>
      <c r="D199" s="8" t="s">
        <v>63</v>
      </c>
      <c r="E199" s="12">
        <v>33</v>
      </c>
    </row>
    <row r="200" spans="1:5" x14ac:dyDescent="0.25">
      <c r="A200" s="6">
        <v>41416</v>
      </c>
      <c r="B200" s="9" t="s">
        <v>52</v>
      </c>
      <c r="C200" s="8" t="s">
        <v>54</v>
      </c>
      <c r="D200" s="8" t="s">
        <v>63</v>
      </c>
      <c r="E200" s="12">
        <v>40</v>
      </c>
    </row>
    <row r="201" spans="1:5" x14ac:dyDescent="0.25">
      <c r="A201" s="6">
        <v>41417</v>
      </c>
      <c r="B201" s="9" t="s">
        <v>48</v>
      </c>
      <c r="C201" s="8" t="s">
        <v>54</v>
      </c>
      <c r="D201" s="8" t="s">
        <v>64</v>
      </c>
      <c r="E201" s="12">
        <v>33</v>
      </c>
    </row>
    <row r="202" spans="1:5" x14ac:dyDescent="0.25">
      <c r="A202" s="6">
        <v>41417</v>
      </c>
      <c r="B202" s="9" t="s">
        <v>52</v>
      </c>
      <c r="C202" s="8" t="s">
        <v>56</v>
      </c>
      <c r="D202" s="8" t="s">
        <v>63</v>
      </c>
      <c r="E202" s="12">
        <v>40</v>
      </c>
    </row>
    <row r="203" spans="1:5" x14ac:dyDescent="0.25">
      <c r="A203" s="6">
        <v>41418</v>
      </c>
      <c r="B203" s="7" t="s">
        <v>52</v>
      </c>
      <c r="C203" s="8" t="s">
        <v>57</v>
      </c>
      <c r="D203" s="8" t="s">
        <v>64</v>
      </c>
      <c r="E203" s="12">
        <v>33</v>
      </c>
    </row>
    <row r="204" spans="1:5" x14ac:dyDescent="0.25">
      <c r="A204" s="6">
        <v>41418</v>
      </c>
      <c r="B204" s="7" t="s">
        <v>52</v>
      </c>
      <c r="C204" s="8" t="s">
        <v>57</v>
      </c>
      <c r="D204" s="8" t="s">
        <v>63</v>
      </c>
      <c r="E204" s="12">
        <v>33</v>
      </c>
    </row>
    <row r="205" spans="1:5" x14ac:dyDescent="0.25">
      <c r="A205" s="6">
        <v>41418</v>
      </c>
      <c r="B205" s="7" t="s">
        <v>52</v>
      </c>
      <c r="C205" s="8" t="s">
        <v>54</v>
      </c>
      <c r="D205" s="8" t="s">
        <v>63</v>
      </c>
      <c r="E205" s="12">
        <v>33</v>
      </c>
    </row>
    <row r="206" spans="1:5" x14ac:dyDescent="0.25">
      <c r="A206" s="6">
        <v>41418</v>
      </c>
      <c r="B206" s="8" t="s">
        <v>47</v>
      </c>
      <c r="C206" s="8" t="s">
        <v>55</v>
      </c>
      <c r="D206" s="8" t="s">
        <v>64</v>
      </c>
      <c r="E206" s="12">
        <v>60</v>
      </c>
    </row>
    <row r="207" spans="1:5" x14ac:dyDescent="0.25">
      <c r="A207" s="6">
        <v>41418</v>
      </c>
      <c r="B207" s="9" t="s">
        <v>48</v>
      </c>
      <c r="C207" s="8" t="s">
        <v>53</v>
      </c>
      <c r="D207" s="8" t="s">
        <v>63</v>
      </c>
      <c r="E207" s="12">
        <v>33</v>
      </c>
    </row>
    <row r="208" spans="1:5" x14ac:dyDescent="0.25">
      <c r="A208" s="6">
        <v>41418</v>
      </c>
      <c r="B208" s="8" t="s">
        <v>47</v>
      </c>
      <c r="C208" s="8" t="s">
        <v>54</v>
      </c>
      <c r="D208" s="8" t="s">
        <v>64</v>
      </c>
      <c r="E208" s="12">
        <v>60</v>
      </c>
    </row>
    <row r="209" spans="1:5" x14ac:dyDescent="0.25">
      <c r="A209" s="6">
        <v>41419</v>
      </c>
      <c r="B209" s="7" t="s">
        <v>49</v>
      </c>
      <c r="C209" s="8" t="s">
        <v>55</v>
      </c>
      <c r="D209" s="8" t="s">
        <v>64</v>
      </c>
      <c r="E209" s="12">
        <v>17</v>
      </c>
    </row>
    <row r="210" spans="1:5" x14ac:dyDescent="0.25">
      <c r="A210" s="6">
        <v>41419</v>
      </c>
      <c r="B210" s="9" t="s">
        <v>48</v>
      </c>
      <c r="C210" s="8" t="s">
        <v>57</v>
      </c>
      <c r="D210" s="8" t="s">
        <v>64</v>
      </c>
      <c r="E210" s="12">
        <v>33</v>
      </c>
    </row>
    <row r="211" spans="1:5" x14ac:dyDescent="0.25">
      <c r="A211" s="6">
        <v>41419</v>
      </c>
      <c r="B211" s="8" t="s">
        <v>47</v>
      </c>
      <c r="C211" s="8" t="s">
        <v>59</v>
      </c>
      <c r="D211" s="8" t="s">
        <v>63</v>
      </c>
      <c r="E211" s="12">
        <v>60</v>
      </c>
    </row>
    <row r="212" spans="1:5" x14ac:dyDescent="0.25">
      <c r="A212" s="6">
        <v>41419</v>
      </c>
      <c r="B212" s="8" t="s">
        <v>47</v>
      </c>
      <c r="C212" s="8" t="s">
        <v>55</v>
      </c>
      <c r="D212" s="8" t="s">
        <v>63</v>
      </c>
      <c r="E212" s="12">
        <v>60</v>
      </c>
    </row>
    <row r="213" spans="1:5" x14ac:dyDescent="0.25">
      <c r="A213" s="6">
        <v>41420</v>
      </c>
      <c r="B213" s="7" t="s">
        <v>49</v>
      </c>
      <c r="C213" s="8" t="s">
        <v>57</v>
      </c>
      <c r="D213" s="8" t="s">
        <v>63</v>
      </c>
      <c r="E213" s="12">
        <v>17</v>
      </c>
    </row>
    <row r="214" spans="1:5" x14ac:dyDescent="0.25">
      <c r="A214" s="6">
        <v>41420</v>
      </c>
      <c r="B214" s="7" t="s">
        <v>49</v>
      </c>
      <c r="C214" s="8" t="s">
        <v>54</v>
      </c>
      <c r="D214" s="8" t="s">
        <v>63</v>
      </c>
      <c r="E214" s="12">
        <v>17</v>
      </c>
    </row>
    <row r="215" spans="1:5" x14ac:dyDescent="0.25">
      <c r="A215" s="6">
        <v>41420</v>
      </c>
      <c r="B215" s="9" t="s">
        <v>48</v>
      </c>
      <c r="C215" s="8" t="s">
        <v>59</v>
      </c>
      <c r="D215" s="8" t="s">
        <v>64</v>
      </c>
      <c r="E215" s="12">
        <v>33</v>
      </c>
    </row>
    <row r="216" spans="1:5" x14ac:dyDescent="0.25">
      <c r="A216" s="6">
        <v>41421</v>
      </c>
      <c r="B216" s="7" t="s">
        <v>51</v>
      </c>
      <c r="C216" s="8" t="s">
        <v>57</v>
      </c>
      <c r="D216" s="8" t="s">
        <v>63</v>
      </c>
      <c r="E216" s="12">
        <v>67</v>
      </c>
    </row>
    <row r="217" spans="1:5" x14ac:dyDescent="0.25">
      <c r="A217" s="6">
        <v>41421</v>
      </c>
      <c r="B217" s="8" t="s">
        <v>47</v>
      </c>
      <c r="C217" s="8" t="s">
        <v>53</v>
      </c>
      <c r="D217" s="8" t="s">
        <v>64</v>
      </c>
      <c r="E217" s="12">
        <v>60</v>
      </c>
    </row>
    <row r="218" spans="1:5" x14ac:dyDescent="0.25">
      <c r="A218" s="6">
        <v>41421</v>
      </c>
      <c r="B218" s="8" t="s">
        <v>47</v>
      </c>
      <c r="C218" s="8" t="s">
        <v>57</v>
      </c>
      <c r="D218" s="8" t="s">
        <v>63</v>
      </c>
      <c r="E218" s="12">
        <v>60</v>
      </c>
    </row>
    <row r="219" spans="1:5" x14ac:dyDescent="0.25">
      <c r="A219" s="6">
        <v>41421</v>
      </c>
      <c r="B219" s="7" t="s">
        <v>51</v>
      </c>
      <c r="C219" s="8" t="s">
        <v>57</v>
      </c>
      <c r="D219" s="8" t="s">
        <v>63</v>
      </c>
      <c r="E219" s="12">
        <v>67</v>
      </c>
    </row>
    <row r="220" spans="1:5" x14ac:dyDescent="0.25">
      <c r="A220" s="6">
        <v>41422</v>
      </c>
      <c r="B220" s="9" t="s">
        <v>48</v>
      </c>
      <c r="C220" s="8" t="s">
        <v>59</v>
      </c>
      <c r="D220" s="8" t="s">
        <v>63</v>
      </c>
      <c r="E220" s="12">
        <v>33</v>
      </c>
    </row>
    <row r="221" spans="1:5" x14ac:dyDescent="0.25">
      <c r="A221" s="6">
        <v>41422</v>
      </c>
      <c r="B221" s="7" t="s">
        <v>52</v>
      </c>
      <c r="C221" s="8" t="s">
        <v>58</v>
      </c>
      <c r="D221" s="8" t="s">
        <v>63</v>
      </c>
      <c r="E221" s="12">
        <v>33</v>
      </c>
    </row>
    <row r="222" spans="1:5" x14ac:dyDescent="0.25">
      <c r="A222" s="6">
        <v>41422</v>
      </c>
      <c r="B222" s="9" t="s">
        <v>48</v>
      </c>
      <c r="C222" s="8" t="s">
        <v>57</v>
      </c>
      <c r="D222" s="8" t="s">
        <v>63</v>
      </c>
      <c r="E222" s="12">
        <v>33</v>
      </c>
    </row>
    <row r="223" spans="1:5" x14ac:dyDescent="0.25">
      <c r="A223" s="6">
        <v>41422</v>
      </c>
      <c r="B223" s="7" t="s">
        <v>52</v>
      </c>
      <c r="C223" s="8" t="s">
        <v>54</v>
      </c>
      <c r="D223" s="8" t="s">
        <v>63</v>
      </c>
      <c r="E223" s="12">
        <v>33</v>
      </c>
    </row>
    <row r="224" spans="1:5" x14ac:dyDescent="0.25">
      <c r="A224" s="6">
        <v>41422</v>
      </c>
      <c r="B224" s="7" t="s">
        <v>52</v>
      </c>
      <c r="C224" s="8" t="s">
        <v>55</v>
      </c>
      <c r="D224" s="8" t="s">
        <v>63</v>
      </c>
      <c r="E224" s="12">
        <v>33</v>
      </c>
    </row>
    <row r="225" spans="1:5" x14ac:dyDescent="0.25">
      <c r="A225" s="6">
        <v>41422</v>
      </c>
      <c r="B225" s="9" t="s">
        <v>48</v>
      </c>
      <c r="C225" s="8" t="s">
        <v>53</v>
      </c>
      <c r="D225" s="8" t="s">
        <v>63</v>
      </c>
      <c r="E225" s="12">
        <v>33</v>
      </c>
    </row>
    <row r="226" spans="1:5" x14ac:dyDescent="0.25">
      <c r="A226" s="6">
        <v>41422</v>
      </c>
      <c r="B226" s="11" t="s">
        <v>47</v>
      </c>
      <c r="C226" s="8" t="s">
        <v>58</v>
      </c>
      <c r="D226" s="8" t="s">
        <v>63</v>
      </c>
      <c r="E226" s="12">
        <v>40</v>
      </c>
    </row>
    <row r="227" spans="1:5" x14ac:dyDescent="0.25">
      <c r="A227" s="6">
        <v>41423</v>
      </c>
      <c r="B227" s="9" t="s">
        <v>48</v>
      </c>
      <c r="C227" s="8" t="s">
        <v>53</v>
      </c>
      <c r="D227" s="8" t="s">
        <v>63</v>
      </c>
      <c r="E227" s="12">
        <v>33</v>
      </c>
    </row>
    <row r="228" spans="1:5" x14ac:dyDescent="0.25">
      <c r="A228" s="6">
        <v>41423</v>
      </c>
      <c r="B228" s="9" t="s">
        <v>48</v>
      </c>
      <c r="C228" s="8" t="s">
        <v>55</v>
      </c>
      <c r="D228" s="8" t="s">
        <v>63</v>
      </c>
      <c r="E228" s="12">
        <v>33</v>
      </c>
    </row>
    <row r="229" spans="1:5" x14ac:dyDescent="0.25">
      <c r="A229" s="6">
        <v>41424</v>
      </c>
      <c r="B229" s="11" t="s">
        <v>47</v>
      </c>
      <c r="C229" s="8" t="s">
        <v>55</v>
      </c>
      <c r="D229" s="8" t="s">
        <v>63</v>
      </c>
      <c r="E229" s="12">
        <v>40</v>
      </c>
    </row>
    <row r="230" spans="1:5" x14ac:dyDescent="0.25">
      <c r="A230" s="6">
        <v>41424</v>
      </c>
      <c r="B230" s="9" t="s">
        <v>48</v>
      </c>
      <c r="C230" s="8" t="s">
        <v>59</v>
      </c>
      <c r="D230" s="8" t="s">
        <v>64</v>
      </c>
      <c r="E230" s="12">
        <v>33</v>
      </c>
    </row>
    <row r="231" spans="1:5" x14ac:dyDescent="0.25">
      <c r="A231" s="6">
        <v>41424</v>
      </c>
      <c r="B231" s="9" t="s">
        <v>48</v>
      </c>
      <c r="C231" s="8" t="s">
        <v>57</v>
      </c>
      <c r="D231" s="8" t="s">
        <v>64</v>
      </c>
      <c r="E231" s="12">
        <v>33</v>
      </c>
    </row>
    <row r="232" spans="1:5" x14ac:dyDescent="0.25">
      <c r="A232" s="6">
        <v>41424</v>
      </c>
      <c r="B232" s="7" t="s">
        <v>49</v>
      </c>
      <c r="C232" s="8" t="s">
        <v>53</v>
      </c>
      <c r="D232" s="8" t="s">
        <v>64</v>
      </c>
      <c r="E232" s="12">
        <v>17</v>
      </c>
    </row>
    <row r="233" spans="1:5" x14ac:dyDescent="0.25">
      <c r="A233" s="6">
        <v>41424</v>
      </c>
      <c r="B233" s="9" t="s">
        <v>48</v>
      </c>
      <c r="C233" s="8" t="s">
        <v>57</v>
      </c>
      <c r="D233" s="8" t="s">
        <v>63</v>
      </c>
      <c r="E233" s="12">
        <v>33</v>
      </c>
    </row>
    <row r="234" spans="1:5" x14ac:dyDescent="0.25">
      <c r="A234" s="6">
        <v>41425</v>
      </c>
      <c r="B234" s="11" t="s">
        <v>47</v>
      </c>
      <c r="C234" s="8" t="s">
        <v>53</v>
      </c>
      <c r="D234" s="8" t="s">
        <v>63</v>
      </c>
      <c r="E234" s="12">
        <v>40</v>
      </c>
    </row>
    <row r="235" spans="1:5" x14ac:dyDescent="0.25">
      <c r="A235" s="6">
        <v>41425</v>
      </c>
      <c r="B235" s="11" t="s">
        <v>47</v>
      </c>
      <c r="C235" s="8" t="s">
        <v>55</v>
      </c>
      <c r="D235" s="8" t="s">
        <v>64</v>
      </c>
      <c r="E235" s="12">
        <v>40</v>
      </c>
    </row>
    <row r="236" spans="1:5" x14ac:dyDescent="0.25">
      <c r="A236" s="6">
        <v>41425</v>
      </c>
      <c r="B236" s="9" t="s">
        <v>48</v>
      </c>
      <c r="C236" s="8" t="s">
        <v>54</v>
      </c>
      <c r="D236" s="8" t="s">
        <v>63</v>
      </c>
      <c r="E236" s="12">
        <v>33</v>
      </c>
    </row>
    <row r="237" spans="1:5" x14ac:dyDescent="0.25">
      <c r="A237" s="6">
        <v>41425</v>
      </c>
      <c r="B237" s="11" t="s">
        <v>47</v>
      </c>
      <c r="C237" s="8" t="s">
        <v>54</v>
      </c>
      <c r="D237" s="8" t="s">
        <v>63</v>
      </c>
      <c r="E237" s="12">
        <v>40</v>
      </c>
    </row>
    <row r="238" spans="1:5" x14ac:dyDescent="0.25">
      <c r="A238" s="6">
        <v>41425</v>
      </c>
      <c r="B238" s="7" t="s">
        <v>49</v>
      </c>
      <c r="C238" s="8" t="s">
        <v>59</v>
      </c>
      <c r="D238" s="8" t="s">
        <v>63</v>
      </c>
      <c r="E238" s="12">
        <v>17</v>
      </c>
    </row>
    <row r="239" spans="1:5" x14ac:dyDescent="0.25">
      <c r="A239" s="6">
        <v>41425</v>
      </c>
      <c r="B239" s="7" t="s">
        <v>49</v>
      </c>
      <c r="C239" s="8" t="s">
        <v>57</v>
      </c>
      <c r="D239" s="8" t="s">
        <v>64</v>
      </c>
      <c r="E239" s="12">
        <v>17</v>
      </c>
    </row>
    <row r="240" spans="1:5" x14ac:dyDescent="0.25">
      <c r="A240" s="6">
        <v>41425</v>
      </c>
      <c r="B240" s="11" t="s">
        <v>47</v>
      </c>
      <c r="C240" s="8" t="s">
        <v>58</v>
      </c>
      <c r="D240" s="8" t="s">
        <v>63</v>
      </c>
      <c r="E240" s="12">
        <v>40</v>
      </c>
    </row>
    <row r="241" spans="1:5" x14ac:dyDescent="0.25">
      <c r="A241" s="6">
        <v>41425</v>
      </c>
      <c r="B241" s="11" t="s">
        <v>47</v>
      </c>
      <c r="C241" s="8" t="s">
        <v>57</v>
      </c>
      <c r="D241" s="8" t="s">
        <v>64</v>
      </c>
      <c r="E241" s="12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41"/>
  <sheetViews>
    <sheetView workbookViewId="0">
      <selection activeCell="F10" sqref="F10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4.25" customHeight="1" x14ac:dyDescent="0.25">
      <c r="A1" s="13" t="s">
        <v>60</v>
      </c>
      <c r="B1" s="13" t="s">
        <v>68</v>
      </c>
      <c r="C1" s="13" t="s">
        <v>67</v>
      </c>
      <c r="D1" s="14" t="s">
        <v>69</v>
      </c>
      <c r="E1" s="14" t="s">
        <v>70</v>
      </c>
      <c r="F1" s="14" t="s">
        <v>71</v>
      </c>
    </row>
    <row r="2" spans="1:6" x14ac:dyDescent="0.25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25">
      <c r="A3" s="8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25">
      <c r="A4" s="9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25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25">
      <c r="A6" s="16"/>
      <c r="B6" s="16"/>
      <c r="C6" s="16"/>
      <c r="D6" s="16"/>
      <c r="E6" s="16"/>
      <c r="F6" s="16"/>
    </row>
    <row r="8" spans="1:6" ht="48.75" customHeight="1" x14ac:dyDescent="0.25">
      <c r="A8" s="13" t="s">
        <v>61</v>
      </c>
      <c r="B8" s="13" t="s">
        <v>68</v>
      </c>
      <c r="C8" s="13" t="s">
        <v>67</v>
      </c>
      <c r="D8" s="13" t="s">
        <v>72</v>
      </c>
      <c r="E8" s="13" t="s">
        <v>73</v>
      </c>
      <c r="F8" s="13" t="s">
        <v>74</v>
      </c>
    </row>
    <row r="9" spans="1:6" x14ac:dyDescent="0.25">
      <c r="A9" s="8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31</v>
      </c>
    </row>
    <row r="10" spans="1:6" x14ac:dyDescent="0.25">
      <c r="A10" s="8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>COUNTIFS($C$16:$C$241,A10,$B$16:$B$241,"Kids")</f>
        <v>1</v>
      </c>
      <c r="F10" s="2">
        <f>SUMIFS($E$16:$E$241,$C$16:$C$241,A10,$B$16:$B$241,"Shaving",$A$16:$A$241,"&gt;=5/10/2013",$A$16:$A$241,"&lt;=5/20/2013")</f>
        <v>24</v>
      </c>
    </row>
    <row r="11" spans="1:6" x14ac:dyDescent="0.25">
      <c r="A11" s="8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ref="E10:E11" si="8">COUNTIFS($C$16:$C$241,A11,$B$16:$B$241,"Kids")</f>
        <v>1</v>
      </c>
      <c r="F11" s="2">
        <f>SUMIFS($E$16:$E$241,$C$16:$C$241,A11,$B$16:$B$241,"Shaving",$A$16:$A$241,"&gt;=5/10/2013",$A$16:$A$241,"&lt;=5/20/2013")</f>
        <v>38</v>
      </c>
    </row>
    <row r="12" spans="1:6" x14ac:dyDescent="0.25">
      <c r="B12" s="15"/>
    </row>
    <row r="13" spans="1:6" x14ac:dyDescent="0.25">
      <c r="B13" s="15"/>
    </row>
    <row r="14" spans="1:6" x14ac:dyDescent="0.25">
      <c r="A14" s="20" t="s">
        <v>65</v>
      </c>
      <c r="B14" s="20"/>
      <c r="C14" s="20"/>
      <c r="D14" s="20"/>
      <c r="E14" s="20"/>
    </row>
    <row r="15" spans="1:6" x14ac:dyDescent="0.25">
      <c r="A15" s="5" t="s">
        <v>1</v>
      </c>
      <c r="B15" s="5" t="s">
        <v>60</v>
      </c>
      <c r="C15" s="5" t="s">
        <v>61</v>
      </c>
      <c r="D15" s="5" t="s">
        <v>62</v>
      </c>
      <c r="E15" s="5" t="s">
        <v>66</v>
      </c>
    </row>
    <row r="16" spans="1:6" x14ac:dyDescent="0.25">
      <c r="A16" s="6">
        <v>41395</v>
      </c>
      <c r="B16" s="2" t="s">
        <v>49</v>
      </c>
      <c r="C16" s="8" t="s">
        <v>53</v>
      </c>
      <c r="D16" s="8" t="s">
        <v>63</v>
      </c>
      <c r="E16" s="12">
        <v>7</v>
      </c>
    </row>
    <row r="17" spans="1:5" x14ac:dyDescent="0.25">
      <c r="A17" s="6">
        <v>41395</v>
      </c>
      <c r="B17" s="7" t="s">
        <v>49</v>
      </c>
      <c r="C17" s="8" t="s">
        <v>54</v>
      </c>
      <c r="D17" s="8" t="s">
        <v>64</v>
      </c>
      <c r="E17" s="12">
        <v>7</v>
      </c>
    </row>
    <row r="18" spans="1:5" x14ac:dyDescent="0.25">
      <c r="A18" s="6">
        <v>41395</v>
      </c>
      <c r="B18" s="7" t="s">
        <v>49</v>
      </c>
      <c r="C18" s="8" t="s">
        <v>55</v>
      </c>
      <c r="D18" s="8" t="s">
        <v>63</v>
      </c>
      <c r="E18" s="12">
        <v>7</v>
      </c>
    </row>
    <row r="19" spans="1:5" x14ac:dyDescent="0.25">
      <c r="A19" s="6">
        <v>41395</v>
      </c>
      <c r="B19" s="8" t="s">
        <v>47</v>
      </c>
      <c r="C19" s="8" t="s">
        <v>56</v>
      </c>
      <c r="D19" s="8" t="s">
        <v>63</v>
      </c>
      <c r="E19" s="12">
        <v>60</v>
      </c>
    </row>
    <row r="20" spans="1:5" x14ac:dyDescent="0.25">
      <c r="A20" s="6">
        <v>41395</v>
      </c>
      <c r="B20" s="9" t="s">
        <v>48</v>
      </c>
      <c r="C20" s="8" t="s">
        <v>56</v>
      </c>
      <c r="D20" s="8" t="s">
        <v>64</v>
      </c>
      <c r="E20" s="12">
        <v>33</v>
      </c>
    </row>
    <row r="21" spans="1:5" x14ac:dyDescent="0.25">
      <c r="A21" s="6">
        <v>41395</v>
      </c>
      <c r="B21" s="2" t="s">
        <v>51</v>
      </c>
      <c r="C21" s="8" t="s">
        <v>57</v>
      </c>
      <c r="D21" s="8" t="s">
        <v>63</v>
      </c>
      <c r="E21" s="12">
        <v>67</v>
      </c>
    </row>
    <row r="22" spans="1:5" x14ac:dyDescent="0.25">
      <c r="A22" s="6">
        <v>41395</v>
      </c>
      <c r="B22" s="2" t="s">
        <v>52</v>
      </c>
      <c r="C22" s="8" t="s">
        <v>55</v>
      </c>
      <c r="D22" s="8" t="s">
        <v>63</v>
      </c>
      <c r="E22" s="12">
        <v>33</v>
      </c>
    </row>
    <row r="23" spans="1:5" x14ac:dyDescent="0.25">
      <c r="A23" s="6">
        <v>41395</v>
      </c>
      <c r="B23" s="7" t="s">
        <v>49</v>
      </c>
      <c r="C23" s="8" t="s">
        <v>58</v>
      </c>
      <c r="D23" s="8" t="s">
        <v>63</v>
      </c>
      <c r="E23" s="12">
        <v>7</v>
      </c>
    </row>
    <row r="24" spans="1:5" x14ac:dyDescent="0.25">
      <c r="A24" s="6">
        <v>41396</v>
      </c>
      <c r="B24" s="7" t="s">
        <v>49</v>
      </c>
      <c r="C24" s="8" t="s">
        <v>58</v>
      </c>
      <c r="D24" s="8" t="s">
        <v>64</v>
      </c>
      <c r="E24" s="12">
        <v>7</v>
      </c>
    </row>
    <row r="25" spans="1:5" x14ac:dyDescent="0.25">
      <c r="A25" s="6">
        <v>41396</v>
      </c>
      <c r="B25" s="7" t="s">
        <v>49</v>
      </c>
      <c r="C25" s="8" t="s">
        <v>59</v>
      </c>
      <c r="D25" s="8" t="s">
        <v>64</v>
      </c>
      <c r="E25" s="12">
        <v>17</v>
      </c>
    </row>
    <row r="26" spans="1:5" x14ac:dyDescent="0.25">
      <c r="A26" s="6">
        <v>41396</v>
      </c>
      <c r="B26" s="2" t="s">
        <v>50</v>
      </c>
      <c r="C26" s="8" t="s">
        <v>59</v>
      </c>
      <c r="D26" s="8" t="s">
        <v>63</v>
      </c>
      <c r="E26" s="12">
        <v>3</v>
      </c>
    </row>
    <row r="27" spans="1:5" x14ac:dyDescent="0.25">
      <c r="A27" s="6">
        <v>41396</v>
      </c>
      <c r="B27" s="7" t="s">
        <v>49</v>
      </c>
      <c r="C27" s="8" t="s">
        <v>58</v>
      </c>
      <c r="D27" s="8" t="s">
        <v>63</v>
      </c>
      <c r="E27" s="12">
        <v>7</v>
      </c>
    </row>
    <row r="28" spans="1:5" x14ac:dyDescent="0.25">
      <c r="A28" s="6">
        <v>41396</v>
      </c>
      <c r="B28" s="7" t="s">
        <v>49</v>
      </c>
      <c r="C28" s="8" t="s">
        <v>55</v>
      </c>
      <c r="D28" s="8" t="s">
        <v>63</v>
      </c>
      <c r="E28" s="12">
        <v>7</v>
      </c>
    </row>
    <row r="29" spans="1:5" x14ac:dyDescent="0.25">
      <c r="A29" s="6">
        <v>41396</v>
      </c>
      <c r="B29" s="7" t="s">
        <v>49</v>
      </c>
      <c r="C29" s="8" t="s">
        <v>53</v>
      </c>
      <c r="D29" s="8" t="s">
        <v>64</v>
      </c>
      <c r="E29" s="12">
        <v>7</v>
      </c>
    </row>
    <row r="30" spans="1:5" x14ac:dyDescent="0.25">
      <c r="A30" s="6">
        <v>41396</v>
      </c>
      <c r="B30" s="8" t="s">
        <v>47</v>
      </c>
      <c r="C30" s="8" t="s">
        <v>59</v>
      </c>
      <c r="D30" s="8" t="s">
        <v>63</v>
      </c>
      <c r="E30" s="12">
        <v>60</v>
      </c>
    </row>
    <row r="31" spans="1:5" x14ac:dyDescent="0.25">
      <c r="A31" s="6">
        <v>41396</v>
      </c>
      <c r="B31" s="9" t="s">
        <v>48</v>
      </c>
      <c r="C31" s="8" t="s">
        <v>57</v>
      </c>
      <c r="D31" s="8" t="s">
        <v>63</v>
      </c>
      <c r="E31" s="12">
        <v>33</v>
      </c>
    </row>
    <row r="32" spans="1:5" x14ac:dyDescent="0.25">
      <c r="A32" s="6">
        <v>41396</v>
      </c>
      <c r="B32" s="2" t="s">
        <v>51</v>
      </c>
      <c r="C32" s="8" t="s">
        <v>56</v>
      </c>
      <c r="D32" s="8" t="s">
        <v>64</v>
      </c>
      <c r="E32" s="12">
        <v>67</v>
      </c>
    </row>
    <row r="33" spans="1:5" x14ac:dyDescent="0.25">
      <c r="A33" s="6">
        <v>41396</v>
      </c>
      <c r="B33" s="7" t="s">
        <v>52</v>
      </c>
      <c r="C33" s="8" t="s">
        <v>53</v>
      </c>
      <c r="D33" s="8" t="s">
        <v>63</v>
      </c>
      <c r="E33" s="12">
        <v>33</v>
      </c>
    </row>
    <row r="34" spans="1:5" x14ac:dyDescent="0.25">
      <c r="A34" s="6">
        <v>41396</v>
      </c>
      <c r="B34" s="7" t="s">
        <v>47</v>
      </c>
      <c r="C34" s="8" t="s">
        <v>54</v>
      </c>
      <c r="D34" s="8" t="s">
        <v>63</v>
      </c>
      <c r="E34" s="12">
        <v>23</v>
      </c>
    </row>
    <row r="35" spans="1:5" x14ac:dyDescent="0.25">
      <c r="A35" s="6">
        <v>41396</v>
      </c>
      <c r="B35" s="7" t="s">
        <v>49</v>
      </c>
      <c r="C35" s="8" t="s">
        <v>59</v>
      </c>
      <c r="D35" s="8" t="s">
        <v>63</v>
      </c>
      <c r="E35" s="12">
        <v>7</v>
      </c>
    </row>
    <row r="36" spans="1:5" x14ac:dyDescent="0.25">
      <c r="A36" s="6">
        <v>41396</v>
      </c>
      <c r="B36" s="2" t="s">
        <v>49</v>
      </c>
      <c r="C36" s="8" t="s">
        <v>53</v>
      </c>
      <c r="D36" s="8" t="s">
        <v>63</v>
      </c>
      <c r="E36" s="12">
        <v>17</v>
      </c>
    </row>
    <row r="37" spans="1:5" x14ac:dyDescent="0.25">
      <c r="A37" s="6">
        <v>41396</v>
      </c>
      <c r="B37" s="7" t="s">
        <v>50</v>
      </c>
      <c r="C37" s="8" t="s">
        <v>58</v>
      </c>
      <c r="D37" s="8" t="s">
        <v>63</v>
      </c>
      <c r="E37" s="12">
        <v>3</v>
      </c>
    </row>
    <row r="38" spans="1:5" x14ac:dyDescent="0.25">
      <c r="A38" s="6">
        <v>41397</v>
      </c>
      <c r="B38" s="7" t="s">
        <v>50</v>
      </c>
      <c r="C38" s="8" t="s">
        <v>59</v>
      </c>
      <c r="D38" s="8" t="s">
        <v>64</v>
      </c>
      <c r="E38" s="12">
        <v>3</v>
      </c>
    </row>
    <row r="39" spans="1:5" x14ac:dyDescent="0.25">
      <c r="A39" s="6">
        <v>41397</v>
      </c>
      <c r="B39" s="7" t="s">
        <v>50</v>
      </c>
      <c r="C39" s="8" t="s">
        <v>55</v>
      </c>
      <c r="D39" s="8" t="s">
        <v>63</v>
      </c>
      <c r="E39" s="12">
        <v>3</v>
      </c>
    </row>
    <row r="40" spans="1:5" x14ac:dyDescent="0.25">
      <c r="A40" s="6">
        <v>41397</v>
      </c>
      <c r="B40" s="8" t="s">
        <v>47</v>
      </c>
      <c r="C40" s="8" t="s">
        <v>54</v>
      </c>
      <c r="D40" s="8" t="s">
        <v>63</v>
      </c>
      <c r="E40" s="12">
        <v>60</v>
      </c>
    </row>
    <row r="41" spans="1:5" x14ac:dyDescent="0.25">
      <c r="A41" s="6">
        <v>41397</v>
      </c>
      <c r="B41" s="9" t="s">
        <v>48</v>
      </c>
      <c r="C41" s="8" t="s">
        <v>55</v>
      </c>
      <c r="D41" s="8" t="s">
        <v>64</v>
      </c>
      <c r="E41" s="12">
        <v>33</v>
      </c>
    </row>
    <row r="42" spans="1:5" x14ac:dyDescent="0.25">
      <c r="A42" s="6">
        <v>41397</v>
      </c>
      <c r="B42" s="7" t="s">
        <v>51</v>
      </c>
      <c r="C42" s="8" t="s">
        <v>57</v>
      </c>
      <c r="D42" s="8" t="s">
        <v>63</v>
      </c>
      <c r="E42" s="12">
        <v>67</v>
      </c>
    </row>
    <row r="43" spans="1:5" x14ac:dyDescent="0.25">
      <c r="A43" s="6">
        <v>41397</v>
      </c>
      <c r="B43" s="2" t="s">
        <v>52</v>
      </c>
      <c r="C43" s="8" t="s">
        <v>54</v>
      </c>
      <c r="D43" s="8" t="s">
        <v>63</v>
      </c>
      <c r="E43" s="12">
        <v>33</v>
      </c>
    </row>
    <row r="44" spans="1:5" x14ac:dyDescent="0.25">
      <c r="A44" s="6">
        <v>41397</v>
      </c>
      <c r="B44" s="2" t="s">
        <v>47</v>
      </c>
      <c r="C44" s="8" t="s">
        <v>53</v>
      </c>
      <c r="D44" s="8" t="s">
        <v>64</v>
      </c>
      <c r="E44" s="12">
        <v>23</v>
      </c>
    </row>
    <row r="45" spans="1:5" x14ac:dyDescent="0.25">
      <c r="A45" s="6">
        <v>41397</v>
      </c>
      <c r="B45" s="2" t="s">
        <v>49</v>
      </c>
      <c r="C45" s="8" t="s">
        <v>57</v>
      </c>
      <c r="D45" s="8" t="s">
        <v>63</v>
      </c>
      <c r="E45" s="12">
        <v>7</v>
      </c>
    </row>
    <row r="46" spans="1:5" x14ac:dyDescent="0.25">
      <c r="A46" s="6">
        <v>41398</v>
      </c>
      <c r="B46" s="2" t="s">
        <v>49</v>
      </c>
      <c r="C46" s="8" t="s">
        <v>54</v>
      </c>
      <c r="D46" s="8" t="s">
        <v>63</v>
      </c>
      <c r="E46" s="12">
        <v>17</v>
      </c>
    </row>
    <row r="47" spans="1:5" x14ac:dyDescent="0.25">
      <c r="A47" s="6">
        <v>41398</v>
      </c>
      <c r="B47" s="7" t="s">
        <v>50</v>
      </c>
      <c r="C47" s="8" t="s">
        <v>56</v>
      </c>
      <c r="D47" s="8" t="s">
        <v>63</v>
      </c>
      <c r="E47" s="12">
        <v>3</v>
      </c>
    </row>
    <row r="48" spans="1:5" x14ac:dyDescent="0.25">
      <c r="A48" s="6">
        <v>41398</v>
      </c>
      <c r="B48" s="7" t="s">
        <v>50</v>
      </c>
      <c r="C48" s="8" t="s">
        <v>59</v>
      </c>
      <c r="D48" s="8" t="s">
        <v>64</v>
      </c>
      <c r="E48" s="12">
        <v>3</v>
      </c>
    </row>
    <row r="49" spans="1:5" x14ac:dyDescent="0.25">
      <c r="A49" s="6">
        <v>41398</v>
      </c>
      <c r="B49" s="9" t="s">
        <v>52</v>
      </c>
      <c r="C49" s="8" t="s">
        <v>59</v>
      </c>
      <c r="D49" s="8" t="s">
        <v>64</v>
      </c>
      <c r="E49" s="12">
        <v>40</v>
      </c>
    </row>
    <row r="50" spans="1:5" x14ac:dyDescent="0.25">
      <c r="A50" s="6">
        <v>41398</v>
      </c>
      <c r="B50" s="7" t="s">
        <v>50</v>
      </c>
      <c r="C50" s="8" t="s">
        <v>53</v>
      </c>
      <c r="D50" s="8" t="s">
        <v>64</v>
      </c>
      <c r="E50" s="12">
        <v>3</v>
      </c>
    </row>
    <row r="51" spans="1:5" x14ac:dyDescent="0.25">
      <c r="A51" s="6">
        <v>41398</v>
      </c>
      <c r="B51" s="7" t="s">
        <v>50</v>
      </c>
      <c r="C51" s="8" t="s">
        <v>54</v>
      </c>
      <c r="D51" s="8" t="s">
        <v>63</v>
      </c>
      <c r="E51" s="12">
        <v>3</v>
      </c>
    </row>
    <row r="52" spans="1:5" x14ac:dyDescent="0.25">
      <c r="A52" s="6">
        <v>41398</v>
      </c>
      <c r="B52" s="7" t="s">
        <v>50</v>
      </c>
      <c r="C52" s="8" t="s">
        <v>57</v>
      </c>
      <c r="D52" s="8" t="s">
        <v>63</v>
      </c>
      <c r="E52" s="12">
        <v>3</v>
      </c>
    </row>
    <row r="53" spans="1:5" x14ac:dyDescent="0.25">
      <c r="A53" s="6">
        <v>41399</v>
      </c>
      <c r="B53" s="7" t="s">
        <v>52</v>
      </c>
      <c r="C53" s="8" t="s">
        <v>59</v>
      </c>
      <c r="D53" s="8" t="s">
        <v>63</v>
      </c>
      <c r="E53" s="12">
        <v>33</v>
      </c>
    </row>
    <row r="54" spans="1:5" x14ac:dyDescent="0.25">
      <c r="A54" s="6">
        <v>41399</v>
      </c>
      <c r="B54" s="7" t="s">
        <v>52</v>
      </c>
      <c r="C54" s="8" t="s">
        <v>56</v>
      </c>
      <c r="D54" s="8" t="s">
        <v>64</v>
      </c>
      <c r="E54" s="12">
        <v>33</v>
      </c>
    </row>
    <row r="55" spans="1:5" x14ac:dyDescent="0.25">
      <c r="A55" s="6">
        <v>41399</v>
      </c>
      <c r="B55" s="7" t="s">
        <v>49</v>
      </c>
      <c r="C55" s="8" t="s">
        <v>54</v>
      </c>
      <c r="D55" s="8" t="s">
        <v>63</v>
      </c>
      <c r="E55" s="12">
        <v>7</v>
      </c>
    </row>
    <row r="56" spans="1:5" x14ac:dyDescent="0.25">
      <c r="A56" s="6">
        <v>41399</v>
      </c>
      <c r="B56" s="7" t="s">
        <v>49</v>
      </c>
      <c r="C56" s="8" t="s">
        <v>54</v>
      </c>
      <c r="D56" s="8" t="s">
        <v>63</v>
      </c>
      <c r="E56" s="12">
        <v>17</v>
      </c>
    </row>
    <row r="57" spans="1:5" x14ac:dyDescent="0.25">
      <c r="A57" s="6">
        <v>41399</v>
      </c>
      <c r="B57" s="10" t="s">
        <v>47</v>
      </c>
      <c r="C57" s="8" t="s">
        <v>57</v>
      </c>
      <c r="D57" s="8" t="s">
        <v>63</v>
      </c>
      <c r="E57" s="12">
        <v>33</v>
      </c>
    </row>
    <row r="58" spans="1:5" x14ac:dyDescent="0.25">
      <c r="A58" s="6">
        <v>41399</v>
      </c>
      <c r="B58" s="11" t="s">
        <v>47</v>
      </c>
      <c r="C58" s="8" t="s">
        <v>57</v>
      </c>
      <c r="D58" s="8" t="s">
        <v>64</v>
      </c>
      <c r="E58" s="12">
        <v>40</v>
      </c>
    </row>
    <row r="59" spans="1:5" x14ac:dyDescent="0.25">
      <c r="A59" s="6">
        <v>41399</v>
      </c>
      <c r="B59" s="9" t="s">
        <v>52</v>
      </c>
      <c r="C59" s="8" t="s">
        <v>57</v>
      </c>
      <c r="D59" s="8" t="s">
        <v>63</v>
      </c>
      <c r="E59" s="12">
        <v>40</v>
      </c>
    </row>
    <row r="60" spans="1:5" x14ac:dyDescent="0.25">
      <c r="A60" s="6">
        <v>41399</v>
      </c>
      <c r="B60" s="8" t="s">
        <v>47</v>
      </c>
      <c r="C60" s="8" t="s">
        <v>55</v>
      </c>
      <c r="D60" s="8" t="s">
        <v>63</v>
      </c>
      <c r="E60" s="12">
        <v>60</v>
      </c>
    </row>
    <row r="61" spans="1:5" x14ac:dyDescent="0.25">
      <c r="A61" s="6">
        <v>41399</v>
      </c>
      <c r="B61" s="9" t="s">
        <v>48</v>
      </c>
      <c r="C61" s="8" t="s">
        <v>59</v>
      </c>
      <c r="D61" s="8" t="s">
        <v>63</v>
      </c>
      <c r="E61" s="12">
        <v>33</v>
      </c>
    </row>
    <row r="62" spans="1:5" x14ac:dyDescent="0.25">
      <c r="A62" s="6">
        <v>41399</v>
      </c>
      <c r="B62" s="7" t="s">
        <v>51</v>
      </c>
      <c r="C62" s="8" t="s">
        <v>59</v>
      </c>
      <c r="D62" s="8" t="s">
        <v>63</v>
      </c>
      <c r="E62" s="12">
        <v>67</v>
      </c>
    </row>
    <row r="63" spans="1:5" x14ac:dyDescent="0.25">
      <c r="A63" s="6">
        <v>41399</v>
      </c>
      <c r="B63" s="7" t="s">
        <v>52</v>
      </c>
      <c r="C63" s="8" t="s">
        <v>54</v>
      </c>
      <c r="D63" s="8" t="s">
        <v>63</v>
      </c>
      <c r="E63" s="12">
        <v>33</v>
      </c>
    </row>
    <row r="64" spans="1:5" x14ac:dyDescent="0.25">
      <c r="A64" s="6">
        <v>41399</v>
      </c>
      <c r="B64" s="7" t="s">
        <v>49</v>
      </c>
      <c r="C64" s="8" t="s">
        <v>58</v>
      </c>
      <c r="D64" s="8" t="s">
        <v>63</v>
      </c>
      <c r="E64" s="12">
        <v>7</v>
      </c>
    </row>
    <row r="65" spans="1:5" x14ac:dyDescent="0.25">
      <c r="A65" s="6">
        <v>41399</v>
      </c>
      <c r="B65" s="7" t="s">
        <v>49</v>
      </c>
      <c r="C65" s="8" t="s">
        <v>57</v>
      </c>
      <c r="D65" s="8" t="s">
        <v>63</v>
      </c>
      <c r="E65" s="12">
        <v>7</v>
      </c>
    </row>
    <row r="66" spans="1:5" x14ac:dyDescent="0.25">
      <c r="A66" s="6">
        <v>41400</v>
      </c>
      <c r="B66" s="7" t="s">
        <v>52</v>
      </c>
      <c r="C66" s="8" t="s">
        <v>57</v>
      </c>
      <c r="D66" s="8" t="s">
        <v>63</v>
      </c>
      <c r="E66" s="12">
        <v>33</v>
      </c>
    </row>
    <row r="67" spans="1:5" x14ac:dyDescent="0.25">
      <c r="A67" s="6">
        <v>41400</v>
      </c>
      <c r="B67" s="7" t="s">
        <v>49</v>
      </c>
      <c r="C67" s="8" t="s">
        <v>59</v>
      </c>
      <c r="D67" s="8" t="s">
        <v>64</v>
      </c>
      <c r="E67" s="12">
        <v>7</v>
      </c>
    </row>
    <row r="68" spans="1:5" x14ac:dyDescent="0.25">
      <c r="A68" s="6">
        <v>41400</v>
      </c>
      <c r="B68" s="11" t="s">
        <v>47</v>
      </c>
      <c r="C68" s="8" t="s">
        <v>55</v>
      </c>
      <c r="D68" s="8" t="s">
        <v>63</v>
      </c>
      <c r="E68" s="12">
        <v>40</v>
      </c>
    </row>
    <row r="69" spans="1:5" x14ac:dyDescent="0.25">
      <c r="A69" s="6">
        <v>41400</v>
      </c>
      <c r="B69" s="9" t="s">
        <v>52</v>
      </c>
      <c r="C69" s="8" t="s">
        <v>56</v>
      </c>
      <c r="D69" s="8" t="s">
        <v>63</v>
      </c>
      <c r="E69" s="12">
        <v>40</v>
      </c>
    </row>
    <row r="70" spans="1:5" x14ac:dyDescent="0.25">
      <c r="A70" s="6">
        <v>41400</v>
      </c>
      <c r="B70" s="8" t="s">
        <v>47</v>
      </c>
      <c r="C70" s="8" t="s">
        <v>57</v>
      </c>
      <c r="D70" s="8" t="s">
        <v>63</v>
      </c>
      <c r="E70" s="12">
        <v>60</v>
      </c>
    </row>
    <row r="71" spans="1:5" x14ac:dyDescent="0.25">
      <c r="A71" s="6">
        <v>41400</v>
      </c>
      <c r="B71" s="9" t="s">
        <v>48</v>
      </c>
      <c r="C71" s="8" t="s">
        <v>58</v>
      </c>
      <c r="D71" s="8" t="s">
        <v>63</v>
      </c>
      <c r="E71" s="12">
        <v>33</v>
      </c>
    </row>
    <row r="72" spans="1:5" x14ac:dyDescent="0.25">
      <c r="A72" s="6">
        <v>41400</v>
      </c>
      <c r="B72" s="7" t="s">
        <v>51</v>
      </c>
      <c r="C72" s="8" t="s">
        <v>57</v>
      </c>
      <c r="D72" s="8" t="s">
        <v>63</v>
      </c>
      <c r="E72" s="12">
        <v>67</v>
      </c>
    </row>
    <row r="73" spans="1:5" x14ac:dyDescent="0.25">
      <c r="A73" s="6">
        <v>41400</v>
      </c>
      <c r="B73" s="7" t="s">
        <v>52</v>
      </c>
      <c r="C73" s="8" t="s">
        <v>59</v>
      </c>
      <c r="D73" s="8" t="s">
        <v>63</v>
      </c>
      <c r="E73" s="12">
        <v>33</v>
      </c>
    </row>
    <row r="74" spans="1:5" x14ac:dyDescent="0.25">
      <c r="A74" s="6">
        <v>41400</v>
      </c>
      <c r="B74" s="7" t="s">
        <v>47</v>
      </c>
      <c r="C74" s="8" t="s">
        <v>56</v>
      </c>
      <c r="D74" s="8" t="s">
        <v>63</v>
      </c>
      <c r="E74" s="12">
        <v>23</v>
      </c>
    </row>
    <row r="75" spans="1:5" x14ac:dyDescent="0.25">
      <c r="A75" s="6">
        <v>41401</v>
      </c>
      <c r="B75" s="7" t="s">
        <v>52</v>
      </c>
      <c r="C75" s="8" t="s">
        <v>59</v>
      </c>
      <c r="D75" s="8" t="s">
        <v>64</v>
      </c>
      <c r="E75" s="12">
        <v>33</v>
      </c>
    </row>
    <row r="76" spans="1:5" x14ac:dyDescent="0.25">
      <c r="A76" s="6">
        <v>41401</v>
      </c>
      <c r="B76" s="7" t="s">
        <v>49</v>
      </c>
      <c r="C76" s="8" t="s">
        <v>57</v>
      </c>
      <c r="D76" s="8" t="s">
        <v>63</v>
      </c>
      <c r="E76" s="12">
        <v>17</v>
      </c>
    </row>
    <row r="77" spans="1:5" x14ac:dyDescent="0.25">
      <c r="A77" s="6">
        <v>41401</v>
      </c>
      <c r="B77" s="10" t="s">
        <v>47</v>
      </c>
      <c r="C77" s="8" t="s">
        <v>59</v>
      </c>
      <c r="D77" s="8" t="s">
        <v>63</v>
      </c>
      <c r="E77" s="12">
        <v>33</v>
      </c>
    </row>
    <row r="78" spans="1:5" x14ac:dyDescent="0.25">
      <c r="A78" s="6">
        <v>41401</v>
      </c>
      <c r="B78" s="11" t="s">
        <v>47</v>
      </c>
      <c r="C78" s="8" t="s">
        <v>54</v>
      </c>
      <c r="D78" s="8" t="s">
        <v>63</v>
      </c>
      <c r="E78" s="12">
        <v>40</v>
      </c>
    </row>
    <row r="79" spans="1:5" x14ac:dyDescent="0.25">
      <c r="A79" s="6">
        <v>41401</v>
      </c>
      <c r="B79" s="7" t="s">
        <v>49</v>
      </c>
      <c r="C79" s="8" t="s">
        <v>57</v>
      </c>
      <c r="D79" s="8" t="s">
        <v>63</v>
      </c>
      <c r="E79" s="12">
        <v>7</v>
      </c>
    </row>
    <row r="80" spans="1:5" x14ac:dyDescent="0.25">
      <c r="A80" s="6">
        <v>41401</v>
      </c>
      <c r="B80" s="7" t="s">
        <v>49</v>
      </c>
      <c r="C80" s="8" t="s">
        <v>58</v>
      </c>
      <c r="D80" s="8" t="s">
        <v>63</v>
      </c>
      <c r="E80" s="12">
        <v>7</v>
      </c>
    </row>
    <row r="81" spans="1:5" x14ac:dyDescent="0.25">
      <c r="A81" s="6">
        <v>41402</v>
      </c>
      <c r="B81" s="9" t="s">
        <v>48</v>
      </c>
      <c r="C81" s="8" t="s">
        <v>55</v>
      </c>
      <c r="D81" s="8" t="s">
        <v>63</v>
      </c>
      <c r="E81" s="12">
        <v>33</v>
      </c>
    </row>
    <row r="82" spans="1:5" x14ac:dyDescent="0.25">
      <c r="A82" s="6">
        <v>41402</v>
      </c>
      <c r="B82" s="7" t="s">
        <v>51</v>
      </c>
      <c r="C82" s="8" t="s">
        <v>57</v>
      </c>
      <c r="D82" s="8" t="s">
        <v>64</v>
      </c>
      <c r="E82" s="12">
        <v>67</v>
      </c>
    </row>
    <row r="83" spans="1:5" x14ac:dyDescent="0.25">
      <c r="A83" s="6">
        <v>41402</v>
      </c>
      <c r="B83" s="7" t="s">
        <v>49</v>
      </c>
      <c r="C83" s="8" t="s">
        <v>55</v>
      </c>
      <c r="D83" s="8" t="s">
        <v>64</v>
      </c>
      <c r="E83" s="12">
        <v>7</v>
      </c>
    </row>
    <row r="84" spans="1:5" x14ac:dyDescent="0.25">
      <c r="A84" s="6">
        <v>41402</v>
      </c>
      <c r="B84" s="7" t="s">
        <v>49</v>
      </c>
      <c r="C84" s="8" t="s">
        <v>57</v>
      </c>
      <c r="D84" s="8" t="s">
        <v>64</v>
      </c>
      <c r="E84" s="12">
        <v>7</v>
      </c>
    </row>
    <row r="85" spans="1:5" x14ac:dyDescent="0.25">
      <c r="A85" s="6">
        <v>41402</v>
      </c>
      <c r="B85" s="7" t="s">
        <v>52</v>
      </c>
      <c r="C85" s="8" t="s">
        <v>58</v>
      </c>
      <c r="D85" s="8" t="s">
        <v>63</v>
      </c>
      <c r="E85" s="12">
        <v>33</v>
      </c>
    </row>
    <row r="86" spans="1:5" x14ac:dyDescent="0.25">
      <c r="A86" s="6">
        <v>41402</v>
      </c>
      <c r="B86" s="7" t="s">
        <v>49</v>
      </c>
      <c r="C86" s="8" t="s">
        <v>56</v>
      </c>
      <c r="D86" s="8" t="s">
        <v>63</v>
      </c>
      <c r="E86" s="12">
        <v>17</v>
      </c>
    </row>
    <row r="87" spans="1:5" x14ac:dyDescent="0.25">
      <c r="A87" s="6">
        <v>41402</v>
      </c>
      <c r="B87" s="10" t="s">
        <v>47</v>
      </c>
      <c r="C87" s="8" t="s">
        <v>57</v>
      </c>
      <c r="D87" s="8" t="s">
        <v>63</v>
      </c>
      <c r="E87" s="12">
        <v>33</v>
      </c>
    </row>
    <row r="88" spans="1:5" x14ac:dyDescent="0.25">
      <c r="A88" s="6">
        <v>41402</v>
      </c>
      <c r="B88" s="11" t="s">
        <v>47</v>
      </c>
      <c r="C88" s="8" t="s">
        <v>57</v>
      </c>
      <c r="D88" s="8" t="s">
        <v>63</v>
      </c>
      <c r="E88" s="12">
        <v>40</v>
      </c>
    </row>
    <row r="89" spans="1:5" x14ac:dyDescent="0.25">
      <c r="A89" s="6">
        <v>41402</v>
      </c>
      <c r="B89" s="7" t="s">
        <v>49</v>
      </c>
      <c r="C89" s="8" t="s">
        <v>57</v>
      </c>
      <c r="D89" s="8" t="s">
        <v>63</v>
      </c>
      <c r="E89" s="12">
        <v>7</v>
      </c>
    </row>
    <row r="90" spans="1:5" x14ac:dyDescent="0.25">
      <c r="A90" s="6">
        <v>41402</v>
      </c>
      <c r="B90" s="7" t="s">
        <v>52</v>
      </c>
      <c r="C90" s="8" t="s">
        <v>56</v>
      </c>
      <c r="D90" s="8" t="s">
        <v>64</v>
      </c>
      <c r="E90" s="12">
        <v>33</v>
      </c>
    </row>
    <row r="91" spans="1:5" x14ac:dyDescent="0.25">
      <c r="A91" s="6">
        <v>41402</v>
      </c>
      <c r="B91" s="7" t="s">
        <v>49</v>
      </c>
      <c r="C91" s="8" t="s">
        <v>59</v>
      </c>
      <c r="D91" s="8" t="s">
        <v>63</v>
      </c>
      <c r="E91" s="12">
        <v>7</v>
      </c>
    </row>
    <row r="92" spans="1:5" x14ac:dyDescent="0.25">
      <c r="A92" s="6">
        <v>41402</v>
      </c>
      <c r="B92" s="7" t="s">
        <v>52</v>
      </c>
      <c r="C92" s="8" t="s">
        <v>53</v>
      </c>
      <c r="D92" s="8" t="s">
        <v>63</v>
      </c>
      <c r="E92" s="12">
        <v>33</v>
      </c>
    </row>
    <row r="93" spans="1:5" x14ac:dyDescent="0.25">
      <c r="A93" s="6">
        <v>41402</v>
      </c>
      <c r="B93" s="7" t="s">
        <v>49</v>
      </c>
      <c r="C93" s="8" t="s">
        <v>58</v>
      </c>
      <c r="D93" s="8" t="s">
        <v>64</v>
      </c>
      <c r="E93" s="12">
        <v>7</v>
      </c>
    </row>
    <row r="94" spans="1:5" x14ac:dyDescent="0.25">
      <c r="A94" s="6">
        <v>41403</v>
      </c>
      <c r="B94" s="7" t="s">
        <v>49</v>
      </c>
      <c r="C94" s="8" t="s">
        <v>58</v>
      </c>
      <c r="D94" s="8" t="s">
        <v>64</v>
      </c>
      <c r="E94" s="12">
        <v>7</v>
      </c>
    </row>
    <row r="95" spans="1:5" x14ac:dyDescent="0.25">
      <c r="A95" s="6">
        <v>41403</v>
      </c>
      <c r="B95" s="7" t="s">
        <v>49</v>
      </c>
      <c r="C95" s="8" t="s">
        <v>57</v>
      </c>
      <c r="D95" s="8" t="s">
        <v>63</v>
      </c>
      <c r="E95" s="12">
        <v>7</v>
      </c>
    </row>
    <row r="96" spans="1:5" x14ac:dyDescent="0.25">
      <c r="A96" s="6">
        <v>41403</v>
      </c>
      <c r="B96" s="7" t="s">
        <v>49</v>
      </c>
      <c r="C96" s="8" t="s">
        <v>57</v>
      </c>
      <c r="D96" s="8" t="s">
        <v>64</v>
      </c>
      <c r="E96" s="12">
        <v>17</v>
      </c>
    </row>
    <row r="97" spans="1:5" x14ac:dyDescent="0.25">
      <c r="A97" s="6">
        <v>41403</v>
      </c>
      <c r="B97" s="10" t="s">
        <v>47</v>
      </c>
      <c r="C97" s="8" t="s">
        <v>53</v>
      </c>
      <c r="D97" s="8" t="s">
        <v>64</v>
      </c>
      <c r="E97" s="12">
        <v>33</v>
      </c>
    </row>
    <row r="98" spans="1:5" x14ac:dyDescent="0.25">
      <c r="A98" s="6">
        <v>41403</v>
      </c>
      <c r="B98" s="11" t="s">
        <v>47</v>
      </c>
      <c r="C98" s="8" t="s">
        <v>55</v>
      </c>
      <c r="D98" s="8" t="s">
        <v>63</v>
      </c>
      <c r="E98" s="12">
        <v>40</v>
      </c>
    </row>
    <row r="99" spans="1:5" x14ac:dyDescent="0.25">
      <c r="A99" s="6">
        <v>41403</v>
      </c>
      <c r="B99" s="7" t="s">
        <v>49</v>
      </c>
      <c r="C99" s="8" t="s">
        <v>57</v>
      </c>
      <c r="D99" s="8" t="s">
        <v>63</v>
      </c>
      <c r="E99" s="12">
        <v>7</v>
      </c>
    </row>
    <row r="100" spans="1:5" x14ac:dyDescent="0.25">
      <c r="A100" s="6">
        <v>41403</v>
      </c>
      <c r="B100" s="7" t="s">
        <v>49</v>
      </c>
      <c r="C100" s="8" t="s">
        <v>58</v>
      </c>
      <c r="D100" s="8" t="s">
        <v>63</v>
      </c>
      <c r="E100" s="12">
        <v>7</v>
      </c>
    </row>
    <row r="101" spans="1:5" x14ac:dyDescent="0.25">
      <c r="A101" s="6">
        <v>41403</v>
      </c>
      <c r="B101" s="9" t="s">
        <v>48</v>
      </c>
      <c r="C101" s="8" t="s">
        <v>57</v>
      </c>
      <c r="D101" s="8" t="s">
        <v>63</v>
      </c>
      <c r="E101" s="12">
        <v>33</v>
      </c>
    </row>
    <row r="102" spans="1:5" x14ac:dyDescent="0.25">
      <c r="A102" s="6">
        <v>41403</v>
      </c>
      <c r="B102" s="7" t="s">
        <v>49</v>
      </c>
      <c r="C102" s="8" t="s">
        <v>54</v>
      </c>
      <c r="D102" s="8" t="s">
        <v>64</v>
      </c>
      <c r="E102" s="12">
        <v>7</v>
      </c>
    </row>
    <row r="103" spans="1:5" x14ac:dyDescent="0.25">
      <c r="A103" s="6">
        <v>41403</v>
      </c>
      <c r="B103" s="9" t="s">
        <v>48</v>
      </c>
      <c r="C103" s="8" t="s">
        <v>55</v>
      </c>
      <c r="D103" s="8" t="s">
        <v>63</v>
      </c>
      <c r="E103" s="12">
        <v>33</v>
      </c>
    </row>
    <row r="104" spans="1:5" x14ac:dyDescent="0.25">
      <c r="A104" s="6">
        <v>41404</v>
      </c>
      <c r="B104" s="7" t="s">
        <v>47</v>
      </c>
      <c r="C104" s="8" t="s">
        <v>53</v>
      </c>
      <c r="D104" s="8" t="s">
        <v>63</v>
      </c>
      <c r="E104" s="12">
        <v>23</v>
      </c>
    </row>
    <row r="105" spans="1:5" x14ac:dyDescent="0.25">
      <c r="A105" s="6">
        <v>41404</v>
      </c>
      <c r="B105" s="7" t="s">
        <v>49</v>
      </c>
      <c r="C105" s="8" t="s">
        <v>57</v>
      </c>
      <c r="D105" s="8" t="s">
        <v>63</v>
      </c>
      <c r="E105" s="12">
        <v>7</v>
      </c>
    </row>
    <row r="106" spans="1:5" x14ac:dyDescent="0.25">
      <c r="A106" s="6">
        <v>41404</v>
      </c>
      <c r="B106" s="7" t="s">
        <v>49</v>
      </c>
      <c r="C106" s="8" t="s">
        <v>57</v>
      </c>
      <c r="D106" s="8" t="s">
        <v>64</v>
      </c>
      <c r="E106" s="12">
        <v>17</v>
      </c>
    </row>
    <row r="107" spans="1:5" x14ac:dyDescent="0.25">
      <c r="A107" s="6">
        <v>41404</v>
      </c>
      <c r="B107" s="10" t="s">
        <v>47</v>
      </c>
      <c r="C107" s="8" t="s">
        <v>56</v>
      </c>
      <c r="D107" s="8" t="s">
        <v>63</v>
      </c>
      <c r="E107" s="12">
        <v>33</v>
      </c>
    </row>
    <row r="108" spans="1:5" x14ac:dyDescent="0.25">
      <c r="A108" s="6">
        <v>41404</v>
      </c>
      <c r="B108" s="7" t="s">
        <v>52</v>
      </c>
      <c r="C108" s="8" t="s">
        <v>57</v>
      </c>
      <c r="D108" s="8" t="s">
        <v>64</v>
      </c>
      <c r="E108" s="12">
        <v>33</v>
      </c>
    </row>
    <row r="109" spans="1:5" x14ac:dyDescent="0.25">
      <c r="A109" s="6">
        <v>41404</v>
      </c>
      <c r="B109" s="9" t="s">
        <v>52</v>
      </c>
      <c r="C109" s="8" t="s">
        <v>58</v>
      </c>
      <c r="D109" s="8" t="s">
        <v>63</v>
      </c>
      <c r="E109" s="12">
        <v>40</v>
      </c>
    </row>
    <row r="110" spans="1:5" x14ac:dyDescent="0.25">
      <c r="A110" s="6">
        <v>41404</v>
      </c>
      <c r="B110" s="8" t="s">
        <v>47</v>
      </c>
      <c r="C110" s="8" t="s">
        <v>56</v>
      </c>
      <c r="D110" s="8" t="s">
        <v>63</v>
      </c>
      <c r="E110" s="12">
        <v>60</v>
      </c>
    </row>
    <row r="111" spans="1:5" x14ac:dyDescent="0.25">
      <c r="A111" s="6">
        <v>41404</v>
      </c>
      <c r="B111" s="9" t="s">
        <v>48</v>
      </c>
      <c r="C111" s="8" t="s">
        <v>56</v>
      </c>
      <c r="D111" s="8" t="s">
        <v>63</v>
      </c>
      <c r="E111" s="12">
        <v>33</v>
      </c>
    </row>
    <row r="112" spans="1:5" x14ac:dyDescent="0.25">
      <c r="A112" s="6">
        <v>41404</v>
      </c>
      <c r="B112" s="7" t="s">
        <v>51</v>
      </c>
      <c r="C112" s="8" t="s">
        <v>58</v>
      </c>
      <c r="D112" s="8" t="s">
        <v>63</v>
      </c>
      <c r="E112" s="12">
        <v>67</v>
      </c>
    </row>
    <row r="113" spans="1:5" x14ac:dyDescent="0.25">
      <c r="A113" s="6">
        <v>41404</v>
      </c>
      <c r="B113" s="7" t="s">
        <v>52</v>
      </c>
      <c r="C113" s="8" t="s">
        <v>57</v>
      </c>
      <c r="D113" s="8" t="s">
        <v>64</v>
      </c>
      <c r="E113" s="12">
        <v>33</v>
      </c>
    </row>
    <row r="114" spans="1:5" x14ac:dyDescent="0.25">
      <c r="A114" s="6">
        <v>41404</v>
      </c>
      <c r="B114" s="7" t="s">
        <v>47</v>
      </c>
      <c r="C114" s="8" t="s">
        <v>53</v>
      </c>
      <c r="D114" s="8" t="s">
        <v>64</v>
      </c>
      <c r="E114" s="12">
        <v>23</v>
      </c>
    </row>
    <row r="115" spans="1:5" x14ac:dyDescent="0.25">
      <c r="A115" s="6">
        <v>41405</v>
      </c>
      <c r="B115" s="7" t="s">
        <v>49</v>
      </c>
      <c r="C115" s="8" t="s">
        <v>59</v>
      </c>
      <c r="D115" s="8" t="s">
        <v>64</v>
      </c>
      <c r="E115" s="12">
        <v>7</v>
      </c>
    </row>
    <row r="116" spans="1:5" x14ac:dyDescent="0.25">
      <c r="A116" s="6">
        <v>41405</v>
      </c>
      <c r="B116" s="7" t="s">
        <v>49</v>
      </c>
      <c r="C116" s="8" t="s">
        <v>56</v>
      </c>
      <c r="D116" s="8" t="s">
        <v>64</v>
      </c>
      <c r="E116" s="12">
        <v>17</v>
      </c>
    </row>
    <row r="117" spans="1:5" x14ac:dyDescent="0.25">
      <c r="A117" s="6">
        <v>41405</v>
      </c>
      <c r="B117" s="10" t="s">
        <v>47</v>
      </c>
      <c r="C117" s="8" t="s">
        <v>59</v>
      </c>
      <c r="D117" s="8" t="s">
        <v>64</v>
      </c>
      <c r="E117" s="12">
        <v>33</v>
      </c>
    </row>
    <row r="118" spans="1:5" x14ac:dyDescent="0.25">
      <c r="A118" s="6">
        <v>41405</v>
      </c>
      <c r="B118" s="7" t="s">
        <v>49</v>
      </c>
      <c r="C118" s="8" t="s">
        <v>54</v>
      </c>
      <c r="D118" s="8" t="s">
        <v>63</v>
      </c>
      <c r="E118" s="12">
        <v>7</v>
      </c>
    </row>
    <row r="119" spans="1:5" x14ac:dyDescent="0.25">
      <c r="A119" s="6">
        <v>41405</v>
      </c>
      <c r="B119" s="9" t="s">
        <v>48</v>
      </c>
      <c r="C119" s="8" t="s">
        <v>58</v>
      </c>
      <c r="D119" s="8" t="s">
        <v>63</v>
      </c>
      <c r="E119" s="12">
        <v>33</v>
      </c>
    </row>
    <row r="120" spans="1:5" x14ac:dyDescent="0.25">
      <c r="A120" s="6">
        <v>41405</v>
      </c>
      <c r="B120" s="9" t="s">
        <v>48</v>
      </c>
      <c r="C120" s="8" t="s">
        <v>54</v>
      </c>
      <c r="D120" s="8" t="s">
        <v>63</v>
      </c>
      <c r="E120" s="12">
        <v>33</v>
      </c>
    </row>
    <row r="121" spans="1:5" x14ac:dyDescent="0.25">
      <c r="A121" s="6">
        <v>41405</v>
      </c>
      <c r="B121" s="9" t="s">
        <v>48</v>
      </c>
      <c r="C121" s="8" t="s">
        <v>57</v>
      </c>
      <c r="D121" s="8" t="s">
        <v>63</v>
      </c>
      <c r="E121" s="12">
        <v>33</v>
      </c>
    </row>
    <row r="122" spans="1:5" x14ac:dyDescent="0.25">
      <c r="A122" s="6">
        <v>41405</v>
      </c>
      <c r="B122" s="7" t="s">
        <v>49</v>
      </c>
      <c r="C122" s="8" t="s">
        <v>56</v>
      </c>
      <c r="D122" s="8" t="s">
        <v>63</v>
      </c>
      <c r="E122" s="12">
        <v>7</v>
      </c>
    </row>
    <row r="123" spans="1:5" x14ac:dyDescent="0.25">
      <c r="A123" s="6">
        <v>41405</v>
      </c>
      <c r="B123" s="7" t="s">
        <v>52</v>
      </c>
      <c r="C123" s="8" t="s">
        <v>55</v>
      </c>
      <c r="D123" s="8" t="s">
        <v>63</v>
      </c>
      <c r="E123" s="12">
        <v>33</v>
      </c>
    </row>
    <row r="124" spans="1:5" x14ac:dyDescent="0.25">
      <c r="A124" s="6">
        <v>41405</v>
      </c>
      <c r="B124" s="7" t="s">
        <v>47</v>
      </c>
      <c r="C124" s="8" t="s">
        <v>56</v>
      </c>
      <c r="D124" s="8" t="s">
        <v>64</v>
      </c>
      <c r="E124" s="12">
        <v>23</v>
      </c>
    </row>
    <row r="125" spans="1:5" x14ac:dyDescent="0.25">
      <c r="A125" s="6">
        <v>41406</v>
      </c>
      <c r="B125" s="7" t="s">
        <v>49</v>
      </c>
      <c r="C125" s="8" t="s">
        <v>58</v>
      </c>
      <c r="D125" s="8" t="s">
        <v>64</v>
      </c>
      <c r="E125" s="12">
        <v>7</v>
      </c>
    </row>
    <row r="126" spans="1:5" x14ac:dyDescent="0.25">
      <c r="A126" s="6">
        <v>41406</v>
      </c>
      <c r="B126" s="7" t="s">
        <v>49</v>
      </c>
      <c r="C126" s="8" t="s">
        <v>58</v>
      </c>
      <c r="D126" s="8" t="s">
        <v>63</v>
      </c>
      <c r="E126" s="12">
        <v>17</v>
      </c>
    </row>
    <row r="127" spans="1:5" x14ac:dyDescent="0.25">
      <c r="A127" s="6">
        <v>41406</v>
      </c>
      <c r="B127" s="9" t="s">
        <v>48</v>
      </c>
      <c r="C127" s="8" t="s">
        <v>58</v>
      </c>
      <c r="D127" s="8" t="s">
        <v>63</v>
      </c>
      <c r="E127" s="12">
        <v>33</v>
      </c>
    </row>
    <row r="128" spans="1:5" x14ac:dyDescent="0.25">
      <c r="A128" s="6">
        <v>41406</v>
      </c>
      <c r="B128" s="7" t="s">
        <v>49</v>
      </c>
      <c r="C128" s="8" t="s">
        <v>53</v>
      </c>
      <c r="D128" s="8" t="s">
        <v>63</v>
      </c>
      <c r="E128" s="12">
        <v>7</v>
      </c>
    </row>
    <row r="129" spans="1:5" x14ac:dyDescent="0.25">
      <c r="A129" s="6">
        <v>41406</v>
      </c>
      <c r="B129" s="7" t="s">
        <v>49</v>
      </c>
      <c r="C129" s="8" t="s">
        <v>58</v>
      </c>
      <c r="D129" s="8" t="s">
        <v>64</v>
      </c>
      <c r="E129" s="12">
        <v>7</v>
      </c>
    </row>
    <row r="130" spans="1:5" x14ac:dyDescent="0.25">
      <c r="A130" s="6">
        <v>41406</v>
      </c>
      <c r="B130" s="8" t="s">
        <v>47</v>
      </c>
      <c r="C130" s="8" t="s">
        <v>55</v>
      </c>
      <c r="D130" s="8" t="s">
        <v>63</v>
      </c>
      <c r="E130" s="12">
        <v>60</v>
      </c>
    </row>
    <row r="131" spans="1:5" x14ac:dyDescent="0.25">
      <c r="A131" s="6">
        <v>41406</v>
      </c>
      <c r="B131" s="9" t="s">
        <v>48</v>
      </c>
      <c r="C131" s="8" t="s">
        <v>53</v>
      </c>
      <c r="D131" s="8" t="s">
        <v>64</v>
      </c>
      <c r="E131" s="12">
        <v>33</v>
      </c>
    </row>
    <row r="132" spans="1:5" x14ac:dyDescent="0.25">
      <c r="A132" s="6">
        <v>41406</v>
      </c>
      <c r="B132" s="7" t="s">
        <v>49</v>
      </c>
      <c r="C132" s="8" t="s">
        <v>53</v>
      </c>
      <c r="D132" s="8" t="s">
        <v>64</v>
      </c>
      <c r="E132" s="12">
        <v>7</v>
      </c>
    </row>
    <row r="133" spans="1:5" x14ac:dyDescent="0.25">
      <c r="A133" s="6">
        <v>41407</v>
      </c>
      <c r="B133" s="7" t="s">
        <v>49</v>
      </c>
      <c r="C133" s="8" t="s">
        <v>55</v>
      </c>
      <c r="D133" s="8" t="s">
        <v>63</v>
      </c>
      <c r="E133" s="12">
        <v>7</v>
      </c>
    </row>
    <row r="134" spans="1:5" x14ac:dyDescent="0.25">
      <c r="A134" s="6">
        <v>41407</v>
      </c>
      <c r="B134" s="9" t="s">
        <v>48</v>
      </c>
      <c r="C134" s="8" t="s">
        <v>53</v>
      </c>
      <c r="D134" s="8" t="s">
        <v>64</v>
      </c>
      <c r="E134" s="12">
        <v>33</v>
      </c>
    </row>
    <row r="135" spans="1:5" x14ac:dyDescent="0.25">
      <c r="A135" s="6">
        <v>41407</v>
      </c>
      <c r="B135" s="7" t="s">
        <v>49</v>
      </c>
      <c r="C135" s="8" t="s">
        <v>57</v>
      </c>
      <c r="D135" s="8" t="s">
        <v>63</v>
      </c>
      <c r="E135" s="12">
        <v>7</v>
      </c>
    </row>
    <row r="136" spans="1:5" x14ac:dyDescent="0.25">
      <c r="A136" s="6">
        <v>41407</v>
      </c>
      <c r="B136" s="7" t="s">
        <v>49</v>
      </c>
      <c r="C136" s="8" t="s">
        <v>57</v>
      </c>
      <c r="D136" s="8" t="s">
        <v>63</v>
      </c>
      <c r="E136" s="12">
        <v>7</v>
      </c>
    </row>
    <row r="137" spans="1:5" x14ac:dyDescent="0.25">
      <c r="A137" s="6">
        <v>41407</v>
      </c>
      <c r="B137" s="10" t="s">
        <v>47</v>
      </c>
      <c r="C137" s="8" t="s">
        <v>56</v>
      </c>
      <c r="D137" s="8" t="s">
        <v>64</v>
      </c>
      <c r="E137" s="12">
        <v>33</v>
      </c>
    </row>
    <row r="138" spans="1:5" x14ac:dyDescent="0.25">
      <c r="A138" s="6">
        <v>41407</v>
      </c>
      <c r="B138" s="9" t="s">
        <v>48</v>
      </c>
      <c r="C138" s="8" t="s">
        <v>54</v>
      </c>
      <c r="D138" s="8" t="s">
        <v>63</v>
      </c>
      <c r="E138" s="12">
        <v>33</v>
      </c>
    </row>
    <row r="139" spans="1:5" x14ac:dyDescent="0.25">
      <c r="A139" s="6">
        <v>41407</v>
      </c>
      <c r="B139" s="9" t="s">
        <v>48</v>
      </c>
      <c r="C139" s="8" t="s">
        <v>57</v>
      </c>
      <c r="D139" s="8" t="s">
        <v>63</v>
      </c>
      <c r="E139" s="12">
        <v>33</v>
      </c>
    </row>
    <row r="140" spans="1:5" x14ac:dyDescent="0.25">
      <c r="A140" s="6">
        <v>41407</v>
      </c>
      <c r="B140" s="9" t="s">
        <v>48</v>
      </c>
      <c r="C140" s="8" t="s">
        <v>59</v>
      </c>
      <c r="D140" s="8" t="s">
        <v>63</v>
      </c>
      <c r="E140" s="12">
        <v>33</v>
      </c>
    </row>
    <row r="141" spans="1:5" x14ac:dyDescent="0.25">
      <c r="A141" s="6">
        <v>41407</v>
      </c>
      <c r="B141" s="9" t="s">
        <v>48</v>
      </c>
      <c r="C141" s="8" t="s">
        <v>55</v>
      </c>
      <c r="D141" s="8" t="s">
        <v>63</v>
      </c>
      <c r="E141" s="12">
        <v>33</v>
      </c>
    </row>
    <row r="142" spans="1:5" x14ac:dyDescent="0.25">
      <c r="A142" s="6">
        <v>41407</v>
      </c>
      <c r="B142" s="7" t="s">
        <v>51</v>
      </c>
      <c r="C142" s="8" t="s">
        <v>59</v>
      </c>
      <c r="D142" s="8" t="s">
        <v>63</v>
      </c>
      <c r="E142" s="12">
        <v>67</v>
      </c>
    </row>
    <row r="143" spans="1:5" x14ac:dyDescent="0.25">
      <c r="A143" s="6">
        <v>41407</v>
      </c>
      <c r="B143" s="9" t="s">
        <v>48</v>
      </c>
      <c r="C143" s="8" t="s">
        <v>59</v>
      </c>
      <c r="D143" s="8" t="s">
        <v>63</v>
      </c>
      <c r="E143" s="12">
        <v>33</v>
      </c>
    </row>
    <row r="144" spans="1:5" x14ac:dyDescent="0.25">
      <c r="A144" s="6">
        <v>41407</v>
      </c>
      <c r="B144" s="7" t="s">
        <v>51</v>
      </c>
      <c r="C144" s="8" t="s">
        <v>57</v>
      </c>
      <c r="D144" s="8" t="s">
        <v>64</v>
      </c>
      <c r="E144" s="12">
        <v>67</v>
      </c>
    </row>
    <row r="145" spans="1:5" x14ac:dyDescent="0.25">
      <c r="A145" s="6">
        <v>41407</v>
      </c>
      <c r="B145" s="7" t="s">
        <v>49</v>
      </c>
      <c r="C145" s="8" t="s">
        <v>56</v>
      </c>
      <c r="D145" s="8" t="s">
        <v>64</v>
      </c>
      <c r="E145" s="12">
        <v>7</v>
      </c>
    </row>
    <row r="146" spans="1:5" x14ac:dyDescent="0.25">
      <c r="A146" s="6">
        <v>41407</v>
      </c>
      <c r="B146" s="7" t="s">
        <v>49</v>
      </c>
      <c r="C146" s="8" t="s">
        <v>54</v>
      </c>
      <c r="D146" s="8" t="s">
        <v>63</v>
      </c>
      <c r="E146" s="12">
        <v>17</v>
      </c>
    </row>
    <row r="147" spans="1:5" x14ac:dyDescent="0.25">
      <c r="A147" s="6">
        <v>41408</v>
      </c>
      <c r="B147" s="10" t="s">
        <v>47</v>
      </c>
      <c r="C147" s="8" t="s">
        <v>53</v>
      </c>
      <c r="D147" s="8" t="s">
        <v>63</v>
      </c>
      <c r="E147" s="12">
        <v>33</v>
      </c>
    </row>
    <row r="148" spans="1:5" x14ac:dyDescent="0.25">
      <c r="A148" s="6">
        <v>41408</v>
      </c>
      <c r="B148" s="9" t="s">
        <v>48</v>
      </c>
      <c r="C148" s="8" t="s">
        <v>54</v>
      </c>
      <c r="D148" s="8" t="s">
        <v>64</v>
      </c>
      <c r="E148" s="12">
        <v>33</v>
      </c>
    </row>
    <row r="149" spans="1:5" x14ac:dyDescent="0.25">
      <c r="A149" s="6">
        <v>41408</v>
      </c>
      <c r="B149" s="9" t="s">
        <v>52</v>
      </c>
      <c r="C149" s="8" t="s">
        <v>54</v>
      </c>
      <c r="D149" s="8" t="s">
        <v>64</v>
      </c>
      <c r="E149" s="12">
        <v>40</v>
      </c>
    </row>
    <row r="150" spans="1:5" x14ac:dyDescent="0.25">
      <c r="A150" s="6">
        <v>41408</v>
      </c>
      <c r="B150" s="7" t="s">
        <v>51</v>
      </c>
      <c r="C150" s="8" t="s">
        <v>55</v>
      </c>
      <c r="D150" s="8" t="s">
        <v>63</v>
      </c>
      <c r="E150" s="12">
        <v>67</v>
      </c>
    </row>
    <row r="151" spans="1:5" x14ac:dyDescent="0.25">
      <c r="A151" s="6">
        <v>41408</v>
      </c>
      <c r="B151" s="7" t="s">
        <v>51</v>
      </c>
      <c r="C151" s="8" t="s">
        <v>55</v>
      </c>
      <c r="D151" s="8" t="s">
        <v>63</v>
      </c>
      <c r="E151" s="12">
        <v>67</v>
      </c>
    </row>
    <row r="152" spans="1:5" x14ac:dyDescent="0.25">
      <c r="A152" s="6">
        <v>41408</v>
      </c>
      <c r="B152" s="9" t="s">
        <v>48</v>
      </c>
      <c r="C152" s="8" t="s">
        <v>56</v>
      </c>
      <c r="D152" s="8" t="s">
        <v>63</v>
      </c>
      <c r="E152" s="12">
        <v>33</v>
      </c>
    </row>
    <row r="153" spans="1:5" x14ac:dyDescent="0.25">
      <c r="A153" s="6">
        <v>41408</v>
      </c>
      <c r="B153" s="9" t="s">
        <v>48</v>
      </c>
      <c r="C153" s="8" t="s">
        <v>58</v>
      </c>
      <c r="D153" s="8" t="s">
        <v>63</v>
      </c>
      <c r="E153" s="12">
        <v>33</v>
      </c>
    </row>
    <row r="154" spans="1:5" x14ac:dyDescent="0.25">
      <c r="A154" s="6">
        <v>41408</v>
      </c>
      <c r="B154" s="7" t="s">
        <v>51</v>
      </c>
      <c r="C154" s="8" t="s">
        <v>57</v>
      </c>
      <c r="D154" s="8" t="s">
        <v>63</v>
      </c>
      <c r="E154" s="12">
        <v>67</v>
      </c>
    </row>
    <row r="155" spans="1:5" x14ac:dyDescent="0.25">
      <c r="A155" s="6">
        <v>41408</v>
      </c>
      <c r="B155" s="9" t="s">
        <v>48</v>
      </c>
      <c r="C155" s="8" t="s">
        <v>54</v>
      </c>
      <c r="D155" s="8" t="s">
        <v>63</v>
      </c>
      <c r="E155" s="12">
        <v>33</v>
      </c>
    </row>
    <row r="156" spans="1:5" x14ac:dyDescent="0.25">
      <c r="A156" s="6">
        <v>41409</v>
      </c>
      <c r="B156" s="7" t="s">
        <v>49</v>
      </c>
      <c r="C156" s="8" t="s">
        <v>58</v>
      </c>
      <c r="D156" s="8" t="s">
        <v>64</v>
      </c>
      <c r="E156" s="12">
        <v>17</v>
      </c>
    </row>
    <row r="157" spans="1:5" x14ac:dyDescent="0.25">
      <c r="A157" s="6">
        <v>41409</v>
      </c>
      <c r="B157" s="10" t="s">
        <v>47</v>
      </c>
      <c r="C157" s="8" t="s">
        <v>56</v>
      </c>
      <c r="D157" s="8" t="s">
        <v>64</v>
      </c>
      <c r="E157" s="12">
        <v>33</v>
      </c>
    </row>
    <row r="158" spans="1:5" x14ac:dyDescent="0.25">
      <c r="A158" s="6">
        <v>41409</v>
      </c>
      <c r="B158" s="11" t="s">
        <v>47</v>
      </c>
      <c r="C158" s="8" t="s">
        <v>57</v>
      </c>
      <c r="D158" s="8" t="s">
        <v>63</v>
      </c>
      <c r="E158" s="12">
        <v>40</v>
      </c>
    </row>
    <row r="159" spans="1:5" x14ac:dyDescent="0.25">
      <c r="A159" s="6">
        <v>41409</v>
      </c>
      <c r="B159" s="9" t="s">
        <v>52</v>
      </c>
      <c r="C159" s="8" t="s">
        <v>53</v>
      </c>
      <c r="D159" s="8" t="s">
        <v>64</v>
      </c>
      <c r="E159" s="12">
        <v>40</v>
      </c>
    </row>
    <row r="160" spans="1:5" x14ac:dyDescent="0.25">
      <c r="A160" s="6">
        <v>41409</v>
      </c>
      <c r="B160" s="9" t="s">
        <v>48</v>
      </c>
      <c r="C160" s="8" t="s">
        <v>56</v>
      </c>
      <c r="D160" s="8" t="s">
        <v>63</v>
      </c>
      <c r="E160" s="12">
        <v>33</v>
      </c>
    </row>
    <row r="161" spans="1:5" x14ac:dyDescent="0.25">
      <c r="A161" s="6">
        <v>41409</v>
      </c>
      <c r="B161" s="9" t="s">
        <v>48</v>
      </c>
      <c r="C161" s="8" t="s">
        <v>57</v>
      </c>
      <c r="D161" s="8" t="s">
        <v>63</v>
      </c>
      <c r="E161" s="12">
        <v>33</v>
      </c>
    </row>
    <row r="162" spans="1:5" x14ac:dyDescent="0.25">
      <c r="A162" s="6">
        <v>41409</v>
      </c>
      <c r="B162" s="7" t="s">
        <v>51</v>
      </c>
      <c r="C162" s="8" t="s">
        <v>54</v>
      </c>
      <c r="D162" s="8" t="s">
        <v>63</v>
      </c>
      <c r="E162" s="12">
        <v>67</v>
      </c>
    </row>
    <row r="163" spans="1:5" x14ac:dyDescent="0.25">
      <c r="A163" s="6">
        <v>41409</v>
      </c>
      <c r="B163" s="7" t="s">
        <v>51</v>
      </c>
      <c r="C163" s="8" t="s">
        <v>53</v>
      </c>
      <c r="D163" s="8" t="s">
        <v>64</v>
      </c>
      <c r="E163" s="12">
        <v>67</v>
      </c>
    </row>
    <row r="164" spans="1:5" x14ac:dyDescent="0.25">
      <c r="A164" s="6">
        <v>41409</v>
      </c>
      <c r="B164" s="7" t="s">
        <v>47</v>
      </c>
      <c r="C164" s="8" t="s">
        <v>59</v>
      </c>
      <c r="D164" s="8" t="s">
        <v>64</v>
      </c>
      <c r="E164" s="12">
        <v>23</v>
      </c>
    </row>
    <row r="165" spans="1:5" x14ac:dyDescent="0.25">
      <c r="A165" s="6">
        <v>41410</v>
      </c>
      <c r="B165" s="7" t="s">
        <v>49</v>
      </c>
      <c r="C165" s="8" t="s">
        <v>59</v>
      </c>
      <c r="D165" s="8" t="s">
        <v>63</v>
      </c>
      <c r="E165" s="12">
        <v>7</v>
      </c>
    </row>
    <row r="166" spans="1:5" x14ac:dyDescent="0.25">
      <c r="A166" s="6">
        <v>41410</v>
      </c>
      <c r="B166" s="7" t="s">
        <v>49</v>
      </c>
      <c r="C166" s="8" t="s">
        <v>58</v>
      </c>
      <c r="D166" s="8" t="s">
        <v>63</v>
      </c>
      <c r="E166" s="12">
        <v>17</v>
      </c>
    </row>
    <row r="167" spans="1:5" x14ac:dyDescent="0.25">
      <c r="A167" s="6">
        <v>41410</v>
      </c>
      <c r="B167" s="9" t="s">
        <v>48</v>
      </c>
      <c r="C167" s="8" t="s">
        <v>59</v>
      </c>
      <c r="D167" s="8" t="s">
        <v>64</v>
      </c>
      <c r="E167" s="12">
        <v>33</v>
      </c>
    </row>
    <row r="168" spans="1:5" x14ac:dyDescent="0.25">
      <c r="A168" s="6">
        <v>41410</v>
      </c>
      <c r="B168" s="9" t="s">
        <v>48</v>
      </c>
      <c r="C168" s="8" t="s">
        <v>54</v>
      </c>
      <c r="D168" s="8" t="s">
        <v>64</v>
      </c>
      <c r="E168" s="12">
        <v>33</v>
      </c>
    </row>
    <row r="169" spans="1:5" x14ac:dyDescent="0.25">
      <c r="A169" s="6">
        <v>41410</v>
      </c>
      <c r="B169" s="9" t="s">
        <v>52</v>
      </c>
      <c r="C169" s="8" t="s">
        <v>58</v>
      </c>
      <c r="D169" s="8" t="s">
        <v>63</v>
      </c>
      <c r="E169" s="12">
        <v>40</v>
      </c>
    </row>
    <row r="170" spans="1:5" x14ac:dyDescent="0.25">
      <c r="A170" s="6">
        <v>41410</v>
      </c>
      <c r="B170" s="8" t="s">
        <v>47</v>
      </c>
      <c r="C170" s="8" t="s">
        <v>59</v>
      </c>
      <c r="D170" s="8" t="s">
        <v>63</v>
      </c>
      <c r="E170" s="12">
        <v>60</v>
      </c>
    </row>
    <row r="171" spans="1:5" x14ac:dyDescent="0.25">
      <c r="A171" s="6">
        <v>41410</v>
      </c>
      <c r="B171" s="9" t="s">
        <v>48</v>
      </c>
      <c r="C171" s="8" t="s">
        <v>53</v>
      </c>
      <c r="D171" s="8" t="s">
        <v>63</v>
      </c>
      <c r="E171" s="12">
        <v>33</v>
      </c>
    </row>
    <row r="172" spans="1:5" x14ac:dyDescent="0.25">
      <c r="A172" s="6">
        <v>41410</v>
      </c>
      <c r="B172" s="7" t="s">
        <v>51</v>
      </c>
      <c r="C172" s="8" t="s">
        <v>58</v>
      </c>
      <c r="D172" s="8" t="s">
        <v>63</v>
      </c>
      <c r="E172" s="12">
        <v>67</v>
      </c>
    </row>
    <row r="173" spans="1:5" x14ac:dyDescent="0.25">
      <c r="A173" s="6">
        <v>41410</v>
      </c>
      <c r="B173" s="7" t="s">
        <v>52</v>
      </c>
      <c r="C173" s="8" t="s">
        <v>56</v>
      </c>
      <c r="D173" s="8" t="s">
        <v>64</v>
      </c>
      <c r="E173" s="12">
        <v>33</v>
      </c>
    </row>
    <row r="174" spans="1:5" x14ac:dyDescent="0.25">
      <c r="A174" s="6">
        <v>41410</v>
      </c>
      <c r="B174" s="7" t="s">
        <v>47</v>
      </c>
      <c r="C174" s="8" t="s">
        <v>59</v>
      </c>
      <c r="D174" s="8" t="s">
        <v>63</v>
      </c>
      <c r="E174" s="12">
        <v>23</v>
      </c>
    </row>
    <row r="175" spans="1:5" x14ac:dyDescent="0.25">
      <c r="A175" s="6">
        <v>41410</v>
      </c>
      <c r="B175" s="7" t="s">
        <v>49</v>
      </c>
      <c r="C175" s="8" t="s">
        <v>57</v>
      </c>
      <c r="D175" s="8" t="s">
        <v>63</v>
      </c>
      <c r="E175" s="12">
        <v>7</v>
      </c>
    </row>
    <row r="176" spans="1:5" x14ac:dyDescent="0.25">
      <c r="A176" s="6">
        <v>41410</v>
      </c>
      <c r="B176" s="7" t="s">
        <v>49</v>
      </c>
      <c r="C176" s="8" t="s">
        <v>55</v>
      </c>
      <c r="D176" s="8" t="s">
        <v>64</v>
      </c>
      <c r="E176" s="12">
        <v>17</v>
      </c>
    </row>
    <row r="177" spans="1:5" x14ac:dyDescent="0.25">
      <c r="A177" s="6">
        <v>41410</v>
      </c>
      <c r="B177" s="10" t="s">
        <v>47</v>
      </c>
      <c r="C177" s="8" t="s">
        <v>57</v>
      </c>
      <c r="D177" s="8" t="s">
        <v>63</v>
      </c>
      <c r="E177" s="12">
        <v>33</v>
      </c>
    </row>
    <row r="178" spans="1:5" x14ac:dyDescent="0.25">
      <c r="A178" s="6">
        <v>41411</v>
      </c>
      <c r="B178" s="9" t="s">
        <v>48</v>
      </c>
      <c r="C178" s="8" t="s">
        <v>58</v>
      </c>
      <c r="D178" s="8" t="s">
        <v>63</v>
      </c>
      <c r="E178" s="12">
        <v>33</v>
      </c>
    </row>
    <row r="179" spans="1:5" x14ac:dyDescent="0.25">
      <c r="A179" s="6">
        <v>41411</v>
      </c>
      <c r="B179" s="9" t="s">
        <v>48</v>
      </c>
      <c r="C179" s="8" t="s">
        <v>59</v>
      </c>
      <c r="D179" s="8" t="s">
        <v>63</v>
      </c>
      <c r="E179" s="12">
        <v>33</v>
      </c>
    </row>
    <row r="180" spans="1:5" x14ac:dyDescent="0.25">
      <c r="A180" s="6">
        <v>41411</v>
      </c>
      <c r="B180" s="8" t="s">
        <v>47</v>
      </c>
      <c r="C180" s="8" t="s">
        <v>57</v>
      </c>
      <c r="D180" s="8" t="s">
        <v>64</v>
      </c>
      <c r="E180" s="12">
        <v>60</v>
      </c>
    </row>
    <row r="181" spans="1:5" x14ac:dyDescent="0.25">
      <c r="A181" s="6">
        <v>41411</v>
      </c>
      <c r="B181" s="9" t="s">
        <v>48</v>
      </c>
      <c r="C181" s="8" t="s">
        <v>59</v>
      </c>
      <c r="D181" s="8" t="s">
        <v>64</v>
      </c>
      <c r="E181" s="12">
        <v>33</v>
      </c>
    </row>
    <row r="182" spans="1:5" x14ac:dyDescent="0.25">
      <c r="A182" s="6">
        <v>41411</v>
      </c>
      <c r="B182" s="7" t="s">
        <v>51</v>
      </c>
      <c r="C182" s="8" t="s">
        <v>54</v>
      </c>
      <c r="D182" s="8" t="s">
        <v>64</v>
      </c>
      <c r="E182" s="12">
        <v>67</v>
      </c>
    </row>
    <row r="183" spans="1:5" x14ac:dyDescent="0.25">
      <c r="A183" s="6">
        <v>41411</v>
      </c>
      <c r="B183" s="7" t="s">
        <v>52</v>
      </c>
      <c r="C183" s="8" t="s">
        <v>57</v>
      </c>
      <c r="D183" s="8" t="s">
        <v>64</v>
      </c>
      <c r="E183" s="12">
        <v>33</v>
      </c>
    </row>
    <row r="184" spans="1:5" x14ac:dyDescent="0.25">
      <c r="A184" s="6">
        <v>41411</v>
      </c>
      <c r="B184" s="9" t="s">
        <v>48</v>
      </c>
      <c r="C184" s="8" t="s">
        <v>57</v>
      </c>
      <c r="D184" s="8" t="s">
        <v>63</v>
      </c>
      <c r="E184" s="12">
        <v>33</v>
      </c>
    </row>
    <row r="185" spans="1:5" x14ac:dyDescent="0.25">
      <c r="A185" s="6">
        <v>41411</v>
      </c>
      <c r="B185" s="7" t="s">
        <v>49</v>
      </c>
      <c r="C185" s="8" t="s">
        <v>59</v>
      </c>
      <c r="D185" s="8" t="s">
        <v>63</v>
      </c>
      <c r="E185" s="12">
        <v>7</v>
      </c>
    </row>
    <row r="186" spans="1:5" x14ac:dyDescent="0.25">
      <c r="A186" s="6">
        <v>41412</v>
      </c>
      <c r="B186" s="7" t="s">
        <v>49</v>
      </c>
      <c r="C186" s="8" t="s">
        <v>55</v>
      </c>
      <c r="D186" s="8" t="s">
        <v>63</v>
      </c>
      <c r="E186" s="12">
        <v>17</v>
      </c>
    </row>
    <row r="187" spans="1:5" x14ac:dyDescent="0.25">
      <c r="A187" s="6">
        <v>41412</v>
      </c>
      <c r="B187" s="7" t="s">
        <v>49</v>
      </c>
      <c r="C187" s="8" t="s">
        <v>58</v>
      </c>
      <c r="D187" s="8" t="s">
        <v>63</v>
      </c>
      <c r="E187" s="12">
        <v>7</v>
      </c>
    </row>
    <row r="188" spans="1:5" x14ac:dyDescent="0.25">
      <c r="A188" s="6">
        <v>41412</v>
      </c>
      <c r="B188" s="7" t="s">
        <v>49</v>
      </c>
      <c r="C188" s="8" t="s">
        <v>53</v>
      </c>
      <c r="D188" s="8" t="s">
        <v>64</v>
      </c>
      <c r="E188" s="12">
        <v>17</v>
      </c>
    </row>
    <row r="189" spans="1:5" x14ac:dyDescent="0.25">
      <c r="A189" s="6">
        <v>41412</v>
      </c>
      <c r="B189" s="9" t="s">
        <v>48</v>
      </c>
      <c r="C189" s="8" t="s">
        <v>54</v>
      </c>
      <c r="D189" s="8" t="s">
        <v>63</v>
      </c>
      <c r="E189" s="12">
        <v>33</v>
      </c>
    </row>
    <row r="190" spans="1:5" x14ac:dyDescent="0.25">
      <c r="A190" s="6">
        <v>41412</v>
      </c>
      <c r="B190" s="7" t="s">
        <v>49</v>
      </c>
      <c r="C190" s="8" t="s">
        <v>59</v>
      </c>
      <c r="D190" s="8" t="s">
        <v>63</v>
      </c>
      <c r="E190" s="12">
        <v>7</v>
      </c>
    </row>
    <row r="191" spans="1:5" x14ac:dyDescent="0.25">
      <c r="A191" s="6">
        <v>41412</v>
      </c>
      <c r="B191" s="7" t="s">
        <v>49</v>
      </c>
      <c r="C191" s="8" t="s">
        <v>55</v>
      </c>
      <c r="D191" s="8" t="s">
        <v>64</v>
      </c>
      <c r="E191" s="12">
        <v>7</v>
      </c>
    </row>
    <row r="192" spans="1:5" x14ac:dyDescent="0.25">
      <c r="A192" s="6">
        <v>41412</v>
      </c>
      <c r="B192" s="9" t="s">
        <v>48</v>
      </c>
      <c r="C192" s="8" t="s">
        <v>54</v>
      </c>
      <c r="D192" s="8" t="s">
        <v>64</v>
      </c>
      <c r="E192" s="12">
        <v>33</v>
      </c>
    </row>
    <row r="193" spans="1:5" x14ac:dyDescent="0.25">
      <c r="A193" s="6">
        <v>41413</v>
      </c>
      <c r="B193" s="7" t="s">
        <v>49</v>
      </c>
      <c r="C193" s="8" t="s">
        <v>59</v>
      </c>
      <c r="D193" s="8" t="s">
        <v>64</v>
      </c>
      <c r="E193" s="12">
        <v>7</v>
      </c>
    </row>
    <row r="194" spans="1:5" x14ac:dyDescent="0.25">
      <c r="A194" s="6">
        <v>41414</v>
      </c>
      <c r="B194" s="7" t="s">
        <v>49</v>
      </c>
      <c r="C194" s="8" t="s">
        <v>56</v>
      </c>
      <c r="D194" s="8" t="s">
        <v>64</v>
      </c>
      <c r="E194" s="12">
        <v>7</v>
      </c>
    </row>
    <row r="195" spans="1:5" x14ac:dyDescent="0.25">
      <c r="A195" s="6">
        <v>41414</v>
      </c>
      <c r="B195" s="9" t="s">
        <v>48</v>
      </c>
      <c r="C195" s="8" t="s">
        <v>59</v>
      </c>
      <c r="D195" s="8" t="s">
        <v>64</v>
      </c>
      <c r="E195" s="12">
        <v>33</v>
      </c>
    </row>
    <row r="196" spans="1:5" x14ac:dyDescent="0.25">
      <c r="A196" s="6">
        <v>41414</v>
      </c>
      <c r="B196" s="7" t="s">
        <v>49</v>
      </c>
      <c r="C196" s="8" t="s">
        <v>57</v>
      </c>
      <c r="D196" s="8" t="s">
        <v>64</v>
      </c>
      <c r="E196" s="12">
        <v>7</v>
      </c>
    </row>
    <row r="197" spans="1:5" x14ac:dyDescent="0.25">
      <c r="A197" s="6">
        <v>41415</v>
      </c>
      <c r="B197" s="7" t="s">
        <v>49</v>
      </c>
      <c r="C197" s="8" t="s">
        <v>58</v>
      </c>
      <c r="D197" s="8" t="s">
        <v>64</v>
      </c>
      <c r="E197" s="12">
        <v>7</v>
      </c>
    </row>
    <row r="198" spans="1:5" x14ac:dyDescent="0.25">
      <c r="A198" s="6">
        <v>41415</v>
      </c>
      <c r="B198" s="7" t="s">
        <v>49</v>
      </c>
      <c r="C198" s="8" t="s">
        <v>57</v>
      </c>
      <c r="D198" s="8" t="s">
        <v>63</v>
      </c>
      <c r="E198" s="12">
        <v>7</v>
      </c>
    </row>
    <row r="199" spans="1:5" x14ac:dyDescent="0.25">
      <c r="A199" s="6">
        <v>41415</v>
      </c>
      <c r="B199" s="9" t="s">
        <v>48</v>
      </c>
      <c r="C199" s="8" t="s">
        <v>57</v>
      </c>
      <c r="D199" s="8" t="s">
        <v>63</v>
      </c>
      <c r="E199" s="12">
        <v>33</v>
      </c>
    </row>
    <row r="200" spans="1:5" x14ac:dyDescent="0.25">
      <c r="A200" s="6">
        <v>41416</v>
      </c>
      <c r="B200" s="9" t="s">
        <v>52</v>
      </c>
      <c r="C200" s="8" t="s">
        <v>54</v>
      </c>
      <c r="D200" s="8" t="s">
        <v>63</v>
      </c>
      <c r="E200" s="12">
        <v>40</v>
      </c>
    </row>
    <row r="201" spans="1:5" x14ac:dyDescent="0.25">
      <c r="A201" s="6">
        <v>41417</v>
      </c>
      <c r="B201" s="9" t="s">
        <v>48</v>
      </c>
      <c r="C201" s="8" t="s">
        <v>54</v>
      </c>
      <c r="D201" s="8" t="s">
        <v>64</v>
      </c>
      <c r="E201" s="12">
        <v>33</v>
      </c>
    </row>
    <row r="202" spans="1:5" x14ac:dyDescent="0.25">
      <c r="A202" s="6">
        <v>41417</v>
      </c>
      <c r="B202" s="9" t="s">
        <v>52</v>
      </c>
      <c r="C202" s="8" t="s">
        <v>56</v>
      </c>
      <c r="D202" s="8" t="s">
        <v>63</v>
      </c>
      <c r="E202" s="12">
        <v>40</v>
      </c>
    </row>
    <row r="203" spans="1:5" x14ac:dyDescent="0.25">
      <c r="A203" s="6">
        <v>41418</v>
      </c>
      <c r="B203" s="7" t="s">
        <v>52</v>
      </c>
      <c r="C203" s="8" t="s">
        <v>57</v>
      </c>
      <c r="D203" s="8" t="s">
        <v>64</v>
      </c>
      <c r="E203" s="12">
        <v>33</v>
      </c>
    </row>
    <row r="204" spans="1:5" x14ac:dyDescent="0.25">
      <c r="A204" s="6">
        <v>41418</v>
      </c>
      <c r="B204" s="7" t="s">
        <v>52</v>
      </c>
      <c r="C204" s="8" t="s">
        <v>57</v>
      </c>
      <c r="D204" s="8" t="s">
        <v>63</v>
      </c>
      <c r="E204" s="12">
        <v>33</v>
      </c>
    </row>
    <row r="205" spans="1:5" x14ac:dyDescent="0.25">
      <c r="A205" s="6">
        <v>41418</v>
      </c>
      <c r="B205" s="7" t="s">
        <v>52</v>
      </c>
      <c r="C205" s="8" t="s">
        <v>54</v>
      </c>
      <c r="D205" s="8" t="s">
        <v>63</v>
      </c>
      <c r="E205" s="12">
        <v>33</v>
      </c>
    </row>
    <row r="206" spans="1:5" x14ac:dyDescent="0.25">
      <c r="A206" s="6">
        <v>41418</v>
      </c>
      <c r="B206" s="8" t="s">
        <v>47</v>
      </c>
      <c r="C206" s="8" t="s">
        <v>55</v>
      </c>
      <c r="D206" s="8" t="s">
        <v>64</v>
      </c>
      <c r="E206" s="12">
        <v>60</v>
      </c>
    </row>
    <row r="207" spans="1:5" x14ac:dyDescent="0.25">
      <c r="A207" s="6">
        <v>41418</v>
      </c>
      <c r="B207" s="9" t="s">
        <v>48</v>
      </c>
      <c r="C207" s="8" t="s">
        <v>53</v>
      </c>
      <c r="D207" s="8" t="s">
        <v>63</v>
      </c>
      <c r="E207" s="12">
        <v>33</v>
      </c>
    </row>
    <row r="208" spans="1:5" x14ac:dyDescent="0.25">
      <c r="A208" s="6">
        <v>41418</v>
      </c>
      <c r="B208" s="8" t="s">
        <v>47</v>
      </c>
      <c r="C208" s="8" t="s">
        <v>54</v>
      </c>
      <c r="D208" s="8" t="s">
        <v>64</v>
      </c>
      <c r="E208" s="12">
        <v>60</v>
      </c>
    </row>
    <row r="209" spans="1:5" x14ac:dyDescent="0.25">
      <c r="A209" s="6">
        <v>41419</v>
      </c>
      <c r="B209" s="7" t="s">
        <v>49</v>
      </c>
      <c r="C209" s="8" t="s">
        <v>55</v>
      </c>
      <c r="D209" s="8" t="s">
        <v>64</v>
      </c>
      <c r="E209" s="12">
        <v>17</v>
      </c>
    </row>
    <row r="210" spans="1:5" x14ac:dyDescent="0.25">
      <c r="A210" s="6">
        <v>41419</v>
      </c>
      <c r="B210" s="9" t="s">
        <v>48</v>
      </c>
      <c r="C210" s="8" t="s">
        <v>57</v>
      </c>
      <c r="D210" s="8" t="s">
        <v>64</v>
      </c>
      <c r="E210" s="12">
        <v>33</v>
      </c>
    </row>
    <row r="211" spans="1:5" x14ac:dyDescent="0.25">
      <c r="A211" s="6">
        <v>41419</v>
      </c>
      <c r="B211" s="8" t="s">
        <v>47</v>
      </c>
      <c r="C211" s="8" t="s">
        <v>59</v>
      </c>
      <c r="D211" s="8" t="s">
        <v>63</v>
      </c>
      <c r="E211" s="12">
        <v>60</v>
      </c>
    </row>
    <row r="212" spans="1:5" x14ac:dyDescent="0.25">
      <c r="A212" s="6">
        <v>41419</v>
      </c>
      <c r="B212" s="8" t="s">
        <v>47</v>
      </c>
      <c r="C212" s="8" t="s">
        <v>55</v>
      </c>
      <c r="D212" s="8" t="s">
        <v>63</v>
      </c>
      <c r="E212" s="12">
        <v>60</v>
      </c>
    </row>
    <row r="213" spans="1:5" x14ac:dyDescent="0.25">
      <c r="A213" s="6">
        <v>41420</v>
      </c>
      <c r="B213" s="7" t="s">
        <v>49</v>
      </c>
      <c r="C213" s="8" t="s">
        <v>57</v>
      </c>
      <c r="D213" s="8" t="s">
        <v>63</v>
      </c>
      <c r="E213" s="12">
        <v>17</v>
      </c>
    </row>
    <row r="214" spans="1:5" x14ac:dyDescent="0.25">
      <c r="A214" s="6">
        <v>41420</v>
      </c>
      <c r="B214" s="7" t="s">
        <v>49</v>
      </c>
      <c r="C214" s="8" t="s">
        <v>54</v>
      </c>
      <c r="D214" s="8" t="s">
        <v>63</v>
      </c>
      <c r="E214" s="12">
        <v>17</v>
      </c>
    </row>
    <row r="215" spans="1:5" x14ac:dyDescent="0.25">
      <c r="A215" s="6">
        <v>41420</v>
      </c>
      <c r="B215" s="9" t="s">
        <v>48</v>
      </c>
      <c r="C215" s="8" t="s">
        <v>59</v>
      </c>
      <c r="D215" s="8" t="s">
        <v>64</v>
      </c>
      <c r="E215" s="12">
        <v>33</v>
      </c>
    </row>
    <row r="216" spans="1:5" x14ac:dyDescent="0.25">
      <c r="A216" s="6">
        <v>41421</v>
      </c>
      <c r="B216" s="7" t="s">
        <v>51</v>
      </c>
      <c r="C216" s="8" t="s">
        <v>57</v>
      </c>
      <c r="D216" s="8" t="s">
        <v>63</v>
      </c>
      <c r="E216" s="12">
        <v>67</v>
      </c>
    </row>
    <row r="217" spans="1:5" x14ac:dyDescent="0.25">
      <c r="A217" s="6">
        <v>41421</v>
      </c>
      <c r="B217" s="8" t="s">
        <v>47</v>
      </c>
      <c r="C217" s="8" t="s">
        <v>53</v>
      </c>
      <c r="D217" s="8" t="s">
        <v>64</v>
      </c>
      <c r="E217" s="12">
        <v>60</v>
      </c>
    </row>
    <row r="218" spans="1:5" x14ac:dyDescent="0.25">
      <c r="A218" s="6">
        <v>41421</v>
      </c>
      <c r="B218" s="8" t="s">
        <v>47</v>
      </c>
      <c r="C218" s="8" t="s">
        <v>57</v>
      </c>
      <c r="D218" s="8" t="s">
        <v>63</v>
      </c>
      <c r="E218" s="12">
        <v>60</v>
      </c>
    </row>
    <row r="219" spans="1:5" x14ac:dyDescent="0.25">
      <c r="A219" s="6">
        <v>41421</v>
      </c>
      <c r="B219" s="7" t="s">
        <v>51</v>
      </c>
      <c r="C219" s="8" t="s">
        <v>57</v>
      </c>
      <c r="D219" s="8" t="s">
        <v>63</v>
      </c>
      <c r="E219" s="12">
        <v>67</v>
      </c>
    </row>
    <row r="220" spans="1:5" x14ac:dyDescent="0.25">
      <c r="A220" s="6">
        <v>41422</v>
      </c>
      <c r="B220" s="9" t="s">
        <v>48</v>
      </c>
      <c r="C220" s="8" t="s">
        <v>59</v>
      </c>
      <c r="D220" s="8" t="s">
        <v>63</v>
      </c>
      <c r="E220" s="12">
        <v>33</v>
      </c>
    </row>
    <row r="221" spans="1:5" x14ac:dyDescent="0.25">
      <c r="A221" s="6">
        <v>41422</v>
      </c>
      <c r="B221" s="7" t="s">
        <v>52</v>
      </c>
      <c r="C221" s="8" t="s">
        <v>58</v>
      </c>
      <c r="D221" s="8" t="s">
        <v>63</v>
      </c>
      <c r="E221" s="12">
        <v>33</v>
      </c>
    </row>
    <row r="222" spans="1:5" x14ac:dyDescent="0.25">
      <c r="A222" s="6">
        <v>41422</v>
      </c>
      <c r="B222" s="9" t="s">
        <v>48</v>
      </c>
      <c r="C222" s="8" t="s">
        <v>57</v>
      </c>
      <c r="D222" s="8" t="s">
        <v>63</v>
      </c>
      <c r="E222" s="12">
        <v>33</v>
      </c>
    </row>
    <row r="223" spans="1:5" x14ac:dyDescent="0.25">
      <c r="A223" s="6">
        <v>41422</v>
      </c>
      <c r="B223" s="7" t="s">
        <v>52</v>
      </c>
      <c r="C223" s="8" t="s">
        <v>54</v>
      </c>
      <c r="D223" s="8" t="s">
        <v>63</v>
      </c>
      <c r="E223" s="12">
        <v>33</v>
      </c>
    </row>
    <row r="224" spans="1:5" x14ac:dyDescent="0.25">
      <c r="A224" s="6">
        <v>41422</v>
      </c>
      <c r="B224" s="7" t="s">
        <v>52</v>
      </c>
      <c r="C224" s="8" t="s">
        <v>55</v>
      </c>
      <c r="D224" s="8" t="s">
        <v>63</v>
      </c>
      <c r="E224" s="12">
        <v>33</v>
      </c>
    </row>
    <row r="225" spans="1:5" x14ac:dyDescent="0.25">
      <c r="A225" s="6">
        <v>41422</v>
      </c>
      <c r="B225" s="9" t="s">
        <v>48</v>
      </c>
      <c r="C225" s="8" t="s">
        <v>53</v>
      </c>
      <c r="D225" s="8" t="s">
        <v>63</v>
      </c>
      <c r="E225" s="12">
        <v>33</v>
      </c>
    </row>
    <row r="226" spans="1:5" x14ac:dyDescent="0.25">
      <c r="A226" s="6">
        <v>41422</v>
      </c>
      <c r="B226" s="11" t="s">
        <v>47</v>
      </c>
      <c r="C226" s="8" t="s">
        <v>58</v>
      </c>
      <c r="D226" s="8" t="s">
        <v>63</v>
      </c>
      <c r="E226" s="12">
        <v>40</v>
      </c>
    </row>
    <row r="227" spans="1:5" x14ac:dyDescent="0.25">
      <c r="A227" s="6">
        <v>41423</v>
      </c>
      <c r="B227" s="9" t="s">
        <v>48</v>
      </c>
      <c r="C227" s="8" t="s">
        <v>53</v>
      </c>
      <c r="D227" s="8" t="s">
        <v>63</v>
      </c>
      <c r="E227" s="12">
        <v>33</v>
      </c>
    </row>
    <row r="228" spans="1:5" x14ac:dyDescent="0.25">
      <c r="A228" s="6">
        <v>41423</v>
      </c>
      <c r="B228" s="9" t="s">
        <v>48</v>
      </c>
      <c r="C228" s="8" t="s">
        <v>55</v>
      </c>
      <c r="D228" s="8" t="s">
        <v>63</v>
      </c>
      <c r="E228" s="12">
        <v>33</v>
      </c>
    </row>
    <row r="229" spans="1:5" x14ac:dyDescent="0.25">
      <c r="A229" s="6">
        <v>41424</v>
      </c>
      <c r="B229" s="11" t="s">
        <v>47</v>
      </c>
      <c r="C229" s="8" t="s">
        <v>55</v>
      </c>
      <c r="D229" s="8" t="s">
        <v>63</v>
      </c>
      <c r="E229" s="12">
        <v>40</v>
      </c>
    </row>
    <row r="230" spans="1:5" x14ac:dyDescent="0.25">
      <c r="A230" s="6">
        <v>41424</v>
      </c>
      <c r="B230" s="9" t="s">
        <v>48</v>
      </c>
      <c r="C230" s="8" t="s">
        <v>59</v>
      </c>
      <c r="D230" s="8" t="s">
        <v>64</v>
      </c>
      <c r="E230" s="12">
        <v>33</v>
      </c>
    </row>
    <row r="231" spans="1:5" x14ac:dyDescent="0.25">
      <c r="A231" s="6">
        <v>41424</v>
      </c>
      <c r="B231" s="9" t="s">
        <v>48</v>
      </c>
      <c r="C231" s="8" t="s">
        <v>57</v>
      </c>
      <c r="D231" s="8" t="s">
        <v>64</v>
      </c>
      <c r="E231" s="12">
        <v>33</v>
      </c>
    </row>
    <row r="232" spans="1:5" x14ac:dyDescent="0.25">
      <c r="A232" s="6">
        <v>41424</v>
      </c>
      <c r="B232" s="7" t="s">
        <v>49</v>
      </c>
      <c r="C232" s="8" t="s">
        <v>53</v>
      </c>
      <c r="D232" s="8" t="s">
        <v>64</v>
      </c>
      <c r="E232" s="12">
        <v>17</v>
      </c>
    </row>
    <row r="233" spans="1:5" x14ac:dyDescent="0.25">
      <c r="A233" s="6">
        <v>41424</v>
      </c>
      <c r="B233" s="9" t="s">
        <v>48</v>
      </c>
      <c r="C233" s="8" t="s">
        <v>57</v>
      </c>
      <c r="D233" s="8" t="s">
        <v>63</v>
      </c>
      <c r="E233" s="12">
        <v>33</v>
      </c>
    </row>
    <row r="234" spans="1:5" x14ac:dyDescent="0.25">
      <c r="A234" s="6">
        <v>41425</v>
      </c>
      <c r="B234" s="11" t="s">
        <v>47</v>
      </c>
      <c r="C234" s="8" t="s">
        <v>53</v>
      </c>
      <c r="D234" s="8" t="s">
        <v>63</v>
      </c>
      <c r="E234" s="12">
        <v>40</v>
      </c>
    </row>
    <row r="235" spans="1:5" x14ac:dyDescent="0.25">
      <c r="A235" s="6">
        <v>41425</v>
      </c>
      <c r="B235" s="11" t="s">
        <v>47</v>
      </c>
      <c r="C235" s="8" t="s">
        <v>55</v>
      </c>
      <c r="D235" s="8" t="s">
        <v>64</v>
      </c>
      <c r="E235" s="12">
        <v>40</v>
      </c>
    </row>
    <row r="236" spans="1:5" x14ac:dyDescent="0.25">
      <c r="A236" s="6">
        <v>41425</v>
      </c>
      <c r="B236" s="9" t="s">
        <v>48</v>
      </c>
      <c r="C236" s="8" t="s">
        <v>54</v>
      </c>
      <c r="D236" s="8" t="s">
        <v>63</v>
      </c>
      <c r="E236" s="12">
        <v>33</v>
      </c>
    </row>
    <row r="237" spans="1:5" x14ac:dyDescent="0.25">
      <c r="A237" s="6">
        <v>41425</v>
      </c>
      <c r="B237" s="11" t="s">
        <v>47</v>
      </c>
      <c r="C237" s="8" t="s">
        <v>54</v>
      </c>
      <c r="D237" s="8" t="s">
        <v>63</v>
      </c>
      <c r="E237" s="12">
        <v>40</v>
      </c>
    </row>
    <row r="238" spans="1:5" x14ac:dyDescent="0.25">
      <c r="A238" s="6">
        <v>41425</v>
      </c>
      <c r="B238" s="7" t="s">
        <v>49</v>
      </c>
      <c r="C238" s="8" t="s">
        <v>59</v>
      </c>
      <c r="D238" s="8" t="s">
        <v>63</v>
      </c>
      <c r="E238" s="12">
        <v>17</v>
      </c>
    </row>
    <row r="239" spans="1:5" x14ac:dyDescent="0.25">
      <c r="A239" s="6">
        <v>41425</v>
      </c>
      <c r="B239" s="7" t="s">
        <v>49</v>
      </c>
      <c r="C239" s="8" t="s">
        <v>57</v>
      </c>
      <c r="D239" s="8" t="s">
        <v>64</v>
      </c>
      <c r="E239" s="12">
        <v>17</v>
      </c>
    </row>
    <row r="240" spans="1:5" x14ac:dyDescent="0.25">
      <c r="A240" s="6">
        <v>41425</v>
      </c>
      <c r="B240" s="11" t="s">
        <v>47</v>
      </c>
      <c r="C240" s="8" t="s">
        <v>58</v>
      </c>
      <c r="D240" s="8" t="s">
        <v>63</v>
      </c>
      <c r="E240" s="12">
        <v>40</v>
      </c>
    </row>
    <row r="241" spans="1:5" x14ac:dyDescent="0.25">
      <c r="A241" s="6">
        <v>41425</v>
      </c>
      <c r="B241" s="11" t="s">
        <v>47</v>
      </c>
      <c r="C241" s="8" t="s">
        <v>57</v>
      </c>
      <c r="D241" s="8" t="s">
        <v>64</v>
      </c>
      <c r="E241" s="12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8"/>
  <sheetViews>
    <sheetView workbookViewId="0">
      <selection activeCell="F8" sqref="F8"/>
    </sheetView>
  </sheetViews>
  <sheetFormatPr defaultRowHeight="15" x14ac:dyDescent="0.25"/>
  <sheetData>
    <row r="8" spans="2:2" ht="31.5" x14ac:dyDescent="0.5">
      <c r="B8" s="17" t="s">
        <v>75</v>
      </c>
    </row>
  </sheetData>
  <hyperlinks>
    <hyperlink ref="B8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sinchana</cp:lastModifiedBy>
  <dcterms:created xsi:type="dcterms:W3CDTF">2013-06-05T17:23:06Z</dcterms:created>
  <dcterms:modified xsi:type="dcterms:W3CDTF">2021-12-28T14:20:46Z</dcterms:modified>
</cp:coreProperties>
</file>