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Raw Data" sheetId="1" r:id="rId4"/>
    <sheet name="LDR Analysis" sheetId="2" r:id="rId5"/>
  </sheets>
</workbook>
</file>

<file path=xl/sharedStrings.xml><?xml version="1.0" encoding="utf-8"?>
<sst xmlns="http://schemas.openxmlformats.org/spreadsheetml/2006/main" uniqueCount="46">
  <si>
    <r>
      <rPr>
        <sz val="11"/>
        <color indexed="8"/>
        <rFont val="Calibri"/>
      </rPr>
      <t>LDR Resistance (in Volt)</t>
    </r>
  </si>
  <si>
    <t>Illuminance (lux)</t>
  </si>
  <si>
    <r>
      <rPr>
        <b val="1"/>
        <sz val="18"/>
        <color indexed="8"/>
        <rFont val="Calibri"/>
      </rPr>
      <t>Enter your measurements here.</t>
    </r>
    <r>
      <rPr>
        <b val="1"/>
        <sz val="11"/>
        <color indexed="8"/>
        <rFont val="Calibri"/>
      </rPr>
      <t xml:space="preserve">  The data will then be used in the LDR analysis.  You may need to adjust your analysis page to accommodate the amount of data that you collected.  i.e., this document expects 27 data points; if you have more or fewer data points, then you will need to adjust the graphs and the line calculations accordingly.</t>
    </r>
  </si>
  <si>
    <t>Created By David Williams (2015-12-04)</t>
  </si>
  <si>
    <t>Values By Sinclair81 (2019-10-26)</t>
  </si>
  <si>
    <t>Eltako 1393906 ELTA Lichtsensor, IP54, LS</t>
  </si>
  <si>
    <t>LDR - Siemens LOGO! 0-10V</t>
  </si>
  <si>
    <t>Lux - Metrel LUXmeter type B</t>
  </si>
  <si>
    <t>Original:</t>
  </si>
  <si>
    <r>
      <rPr>
        <u val="single"/>
        <sz val="12"/>
        <color indexed="12"/>
        <rFont val="Calibri"/>
      </rPr>
      <t>https://www.allaboutcircuits.com/projects/design-a-luxmeter-using-a-light-dependent-resistor/</t>
    </r>
  </si>
  <si>
    <t>log(Volt )</t>
  </si>
  <si>
    <t>log(lux)</t>
  </si>
  <si>
    <t>lux approximated (approximation formula is = A*R^B)</t>
  </si>
  <si>
    <t>A</t>
  </si>
  <si>
    <t>B</t>
  </si>
  <si>
    <r>
      <rPr>
        <sz val="11"/>
        <color indexed="8"/>
        <rFont val="Calibri"/>
      </rPr>
      <t>LDR Volt</t>
    </r>
  </si>
  <si>
    <t>LightSensor</t>
  </si>
  <si>
    <t>This line calculation comes from the plot of log(lux) as a fn of log(R)</t>
  </si>
  <si>
    <t>Slope</t>
  </si>
  <si>
    <t>lightLDRLevelP2S</t>
  </si>
  <si>
    <t>lightLDRLevelP1S</t>
  </si>
  <si>
    <t>lightLDRLevelP0S</t>
  </si>
  <si>
    <t>y-intercept</t>
  </si>
  <si>
    <t>lightLDRLevelP2Y</t>
  </si>
  <si>
    <t>lightLDRLevelP1Y</t>
  </si>
  <si>
    <t>lightLDRLevelP0Y</t>
  </si>
  <si>
    <t>These coefficient calculations come from solving the above line calcuation (log(lux) = m*log(R) + b) for lux.  Giving: lux = A*R^B</t>
  </si>
  <si>
    <t>A   =   10 ^ y-intercept</t>
  </si>
  <si>
    <t>B   =   Slope</t>
  </si>
  <si>
    <t>Resulting Illuminance Equation:</t>
  </si>
  <si>
    <t>lux = A * Voltage ^ B</t>
  </si>
  <si>
    <t>lightLDRLevelParts</t>
  </si>
  <si>
    <t>lightLDRLevelMin</t>
  </si>
  <si>
    <t>lightLDRLevelMax</t>
  </si>
  <si>
    <t>lightLDRLevelP1Min</t>
  </si>
  <si>
    <t>lightLDRLevelP2Min</t>
  </si>
  <si>
    <t>lux approximated</t>
  </si>
  <si>
    <t>Slope Formula:</t>
  </si>
  <si>
    <t>= INDEX ( RGP( G2:G5; F2:F5 ); 1 )</t>
  </si>
  <si>
    <t>= INDEX ( RGP( G6:G17; F6:F17 ); 1 )</t>
  </si>
  <si>
    <t>= INDEX ( RGP( G18:G28; F18:F28 ); 1 )</t>
  </si>
  <si>
    <t>y-intercept Formula:</t>
  </si>
  <si>
    <t>= INDEX ( RGP( G2:G5; F2:F5 ); 2 )</t>
  </si>
  <si>
    <t>= INDEX ( RGP( G6:G17; F6:F17 ); 2 )</t>
  </si>
  <si>
    <t>= INDEX ( RGP( G18:G28; F18:F28 ); 2 )</t>
  </si>
  <si>
    <t>Numbers does not export these formulas to *.xlsx files.</t>
  </si>
</sst>
</file>

<file path=xl/styles.xml><?xml version="1.0" encoding="utf-8"?>
<styleSheet xmlns="http://schemas.openxmlformats.org/spreadsheetml/2006/main">
  <numFmts count="1">
    <numFmt numFmtId="0" formatCode="General"/>
  </numFmts>
  <fonts count="14">
    <font>
      <sz val="11"/>
      <color indexed="8"/>
      <name val="Calibri"/>
    </font>
    <font>
      <sz val="12"/>
      <color indexed="8"/>
      <name val="Helvetica Neue"/>
    </font>
    <font>
      <sz val="14"/>
      <color indexed="8"/>
      <name val="Calibri"/>
    </font>
    <font>
      <b val="1"/>
      <sz val="11"/>
      <color indexed="8"/>
      <name val="Calibri"/>
    </font>
    <font>
      <b val="1"/>
      <sz val="18"/>
      <color indexed="8"/>
      <name val="Calibri"/>
    </font>
    <font>
      <u val="single"/>
      <sz val="12"/>
      <color indexed="11"/>
      <name val="Calibri"/>
    </font>
    <font>
      <u val="single"/>
      <sz val="12"/>
      <color indexed="12"/>
      <name val="Calibri"/>
    </font>
    <font>
      <sz val="12"/>
      <color indexed="8"/>
      <name val="Menlo"/>
    </font>
    <font>
      <sz val="11"/>
      <color indexed="14"/>
      <name val="Calibri"/>
    </font>
    <font>
      <sz val="10"/>
      <color indexed="8"/>
      <name val="Helvetica Neue"/>
    </font>
    <font>
      <sz val="10"/>
      <color indexed="9"/>
      <name val="Calibri"/>
    </font>
    <font>
      <b val="1"/>
      <sz val="10"/>
      <color indexed="9"/>
      <name val="Calibri"/>
    </font>
    <font>
      <b val="1"/>
      <sz val="18"/>
      <color indexed="9"/>
      <name val="Calibri"/>
    </font>
    <font>
      <sz val="10"/>
      <color indexed="8"/>
      <name val="Calibri"/>
    </font>
  </fonts>
  <fills count="7">
    <fill>
      <patternFill patternType="none"/>
    </fill>
    <fill>
      <patternFill patternType="gray125"/>
    </fill>
    <fill>
      <patternFill patternType="solid">
        <fgColor indexed="9"/>
        <bgColor auto="1"/>
      </patternFill>
    </fill>
    <fill>
      <gradientFill type="linear" degree="270">
        <stop position="0">
          <color rgb="ffa2c3ff"/>
        </stop>
        <stop position="0.35">
          <color rgb="ffbdd3ff"/>
        </stop>
        <stop position="1">
          <color rgb="ffe5eeff"/>
        </stop>
      </gradientFill>
    </fill>
    <fill>
      <gradientFill type="linear" degree="270">
        <stop position="0">
          <color rgb="fffea4a3"/>
        </stop>
        <stop position="0.35">
          <color rgb="ffffbebd"/>
        </stop>
        <stop position="1">
          <color rgb="ffffe6e5"/>
        </stop>
      </gradientFill>
    </fill>
    <fill>
      <gradientFill type="linear" degree="270">
        <stop position="0">
          <color rgb="ffdafea4"/>
        </stop>
        <stop position="0.35">
          <color rgb="ffe4fdbf"/>
        </stop>
        <stop position="1">
          <color rgb="fff4ffe5"/>
        </stop>
      </gradientFill>
    </fill>
    <fill>
      <gradientFill type="linear" degree="270">
        <stop position="0">
          <color rgb="fffea4a3"/>
        </stop>
        <stop position="0.35">
          <color rgb="ffffbebd"/>
        </stop>
        <stop position="1">
          <color rgb="ffffe6e5"/>
        </stop>
      </gradientFill>
    </fill>
  </fills>
  <borders count="58">
    <border>
      <left/>
      <right/>
      <top/>
      <bottom/>
      <diagonal/>
    </border>
    <border>
      <left style="thin">
        <color indexed="10"/>
      </left>
      <right style="thin">
        <color indexed="10"/>
      </right>
      <top style="thin">
        <color indexed="10"/>
      </top>
      <bottom style="medium">
        <color indexed="8"/>
      </bottom>
      <diagonal/>
    </border>
    <border>
      <left style="thin">
        <color indexed="10"/>
      </left>
      <right style="thin">
        <color indexed="10"/>
      </right>
      <top style="thin">
        <color indexed="10"/>
      </top>
      <bottom style="thin">
        <color indexed="10"/>
      </bottom>
      <diagonal/>
    </border>
    <border>
      <left style="medium">
        <color indexed="8"/>
      </left>
      <right style="thin">
        <color indexed="10"/>
      </right>
      <top style="medium">
        <color indexed="8"/>
      </top>
      <bottom style="thin">
        <color indexed="10"/>
      </bottom>
      <diagonal/>
    </border>
    <border>
      <left style="thin">
        <color indexed="10"/>
      </left>
      <right style="thin">
        <color indexed="10"/>
      </right>
      <top style="medium">
        <color indexed="8"/>
      </top>
      <bottom style="thin">
        <color indexed="10"/>
      </bottom>
      <diagonal/>
    </border>
    <border>
      <left style="thin">
        <color indexed="10"/>
      </left>
      <right style="medium">
        <color indexed="8"/>
      </right>
      <top style="medium">
        <color indexed="8"/>
      </top>
      <bottom style="thin">
        <color indexed="10"/>
      </bottom>
      <diagonal/>
    </border>
    <border>
      <left style="medium">
        <color indexed="8"/>
      </left>
      <right style="thin">
        <color indexed="10"/>
      </right>
      <top style="thin">
        <color indexed="10"/>
      </top>
      <bottom style="thin">
        <color indexed="10"/>
      </bottom>
      <diagonal/>
    </border>
    <border>
      <left style="thin">
        <color indexed="10"/>
      </left>
      <right style="medium">
        <color indexed="8"/>
      </right>
      <top style="thin">
        <color indexed="10"/>
      </top>
      <bottom style="thin">
        <color indexed="10"/>
      </bottom>
      <diagonal/>
    </border>
    <border>
      <left style="thin">
        <color indexed="10"/>
      </left>
      <right/>
      <top style="thin">
        <color indexed="10"/>
      </top>
      <bottom/>
      <diagonal/>
    </border>
    <border>
      <left/>
      <right/>
      <top style="thin">
        <color indexed="10"/>
      </top>
      <bottom/>
      <diagonal/>
    </border>
    <border>
      <left/>
      <right style="thin">
        <color indexed="10"/>
      </right>
      <top style="thin">
        <color indexed="10"/>
      </top>
      <bottom/>
      <diagonal/>
    </border>
    <border>
      <left style="thin">
        <color indexed="10"/>
      </left>
      <right/>
      <top style="thin">
        <color indexed="10"/>
      </top>
      <bottom style="thin">
        <color indexed="10"/>
      </bottom>
      <diagonal/>
    </border>
    <border>
      <left/>
      <right/>
      <top/>
      <bottom style="thin">
        <color indexed="10"/>
      </bottom>
      <diagonal/>
    </border>
    <border>
      <left/>
      <right style="thin">
        <color indexed="10"/>
      </right>
      <top/>
      <bottom style="thin">
        <color indexed="10"/>
      </bottom>
      <diagonal/>
    </border>
    <border>
      <left style="medium">
        <color indexed="8"/>
      </left>
      <right style="thin">
        <color indexed="10"/>
      </right>
      <top style="thin">
        <color indexed="10"/>
      </top>
      <bottom style="medium">
        <color indexed="8"/>
      </bottom>
      <diagonal/>
    </border>
    <border>
      <left style="thin">
        <color indexed="10"/>
      </left>
      <right style="medium">
        <color indexed="8"/>
      </right>
      <top style="thin">
        <color indexed="10"/>
      </top>
      <bottom style="medium">
        <color indexed="8"/>
      </bottom>
      <diagonal/>
    </border>
    <border>
      <left style="thin">
        <color indexed="10"/>
      </left>
      <right style="thin">
        <color indexed="10"/>
      </right>
      <top style="thin">
        <color indexed="10"/>
      </top>
      <bottom style="thin">
        <color indexed="8"/>
      </bottom>
      <diagonal/>
    </border>
    <border>
      <left style="thin">
        <color indexed="10"/>
      </left>
      <right style="thin">
        <color indexed="8"/>
      </right>
      <top style="thin">
        <color indexed="10"/>
      </top>
      <bottom style="thin">
        <color indexed="10"/>
      </bottom>
      <diagonal/>
    </border>
    <border>
      <left style="thin">
        <color indexed="8"/>
      </left>
      <right style="thin">
        <color indexed="10"/>
      </right>
      <top style="thin">
        <color indexed="8"/>
      </top>
      <bottom style="thin">
        <color indexed="8"/>
      </bottom>
      <diagonal/>
    </border>
    <border>
      <left style="thin">
        <color indexed="10"/>
      </left>
      <right style="thin">
        <color indexed="8"/>
      </right>
      <top style="thin">
        <color indexed="8"/>
      </top>
      <bottom style="thin">
        <color indexed="8"/>
      </bottom>
      <diagonal/>
    </border>
    <border>
      <left style="thin">
        <color indexed="10"/>
      </left>
      <right style="thin">
        <color indexed="10"/>
      </right>
      <top style="thin">
        <color indexed="8"/>
      </top>
      <bottom style="thin">
        <color indexed="8"/>
      </bottom>
      <diagonal/>
    </border>
    <border>
      <left style="thin">
        <color indexed="8"/>
      </left>
      <right style="thin">
        <color indexed="8"/>
      </right>
      <top style="thin">
        <color indexed="10"/>
      </top>
      <bottom style="thin">
        <color indexed="10"/>
      </bottom>
      <diagonal/>
    </border>
    <border>
      <left style="thin">
        <color indexed="8"/>
      </left>
      <right style="thin">
        <color indexed="8"/>
      </right>
      <top style="thin">
        <color indexed="8"/>
      </top>
      <bottom style="thin">
        <color indexed="8"/>
      </bottom>
      <diagonal/>
    </border>
    <border>
      <left style="thin">
        <color indexed="8"/>
      </left>
      <right style="thin">
        <color indexed="10"/>
      </right>
      <top style="thin">
        <color indexed="10"/>
      </top>
      <bottom style="thin">
        <color indexed="10"/>
      </bottom>
      <diagonal/>
    </border>
    <border>
      <left style="thin">
        <color indexed="8"/>
      </left>
      <right style="thin">
        <color indexed="8"/>
      </right>
      <top style="thin">
        <color indexed="8"/>
      </top>
      <bottom style="thin">
        <color indexed="10"/>
      </bottom>
      <diagonal/>
    </border>
    <border>
      <left style="thin">
        <color indexed="8"/>
      </left>
      <right style="thin">
        <color indexed="8"/>
      </right>
      <top style="thin">
        <color indexed="8"/>
      </top>
      <bottom style="thin">
        <color indexed="13"/>
      </bottom>
      <diagonal/>
    </border>
    <border>
      <left style="thin">
        <color indexed="8"/>
      </left>
      <right style="thin">
        <color indexed="10"/>
      </right>
      <top style="thin">
        <color indexed="8"/>
      </top>
      <bottom style="thin">
        <color indexed="10"/>
      </bottom>
      <diagonal/>
    </border>
    <border>
      <left style="thin">
        <color indexed="10"/>
      </left>
      <right style="thin">
        <color indexed="8"/>
      </right>
      <top style="thin">
        <color indexed="8"/>
      </top>
      <bottom style="thin">
        <color indexed="10"/>
      </bottom>
      <diagonal/>
    </border>
    <border>
      <left style="thin">
        <color indexed="8"/>
      </left>
      <right style="thin">
        <color indexed="13"/>
      </right>
      <top style="thin">
        <color indexed="8"/>
      </top>
      <bottom style="thin">
        <color indexed="13"/>
      </bottom>
      <diagonal/>
    </border>
    <border>
      <left style="thin">
        <color indexed="13"/>
      </left>
      <right style="thin">
        <color indexed="8"/>
      </right>
      <top style="thin">
        <color indexed="8"/>
      </top>
      <bottom style="thin">
        <color indexed="13"/>
      </bottom>
      <diagonal/>
    </border>
    <border>
      <left style="thin">
        <color indexed="8"/>
      </left>
      <right style="thin">
        <color indexed="8"/>
      </right>
      <top style="thin">
        <color indexed="13"/>
      </top>
      <bottom style="thin">
        <color indexed="13"/>
      </bottom>
      <diagonal/>
    </border>
    <border>
      <left style="thin">
        <color indexed="8"/>
      </left>
      <right style="thin">
        <color indexed="13"/>
      </right>
      <top style="thin">
        <color indexed="13"/>
      </top>
      <bottom style="thin">
        <color indexed="13"/>
      </bottom>
      <diagonal/>
    </border>
    <border>
      <left style="thin">
        <color indexed="13"/>
      </left>
      <right style="thin">
        <color indexed="8"/>
      </right>
      <top style="thin">
        <color indexed="13"/>
      </top>
      <bottom style="thin">
        <color indexed="13"/>
      </bottom>
      <diagonal/>
    </border>
    <border>
      <left style="thin">
        <color indexed="8"/>
      </left>
      <right style="thin">
        <color indexed="8"/>
      </right>
      <top style="thin">
        <color indexed="13"/>
      </top>
      <bottom style="thin">
        <color indexed="10"/>
      </bottom>
      <diagonal/>
    </border>
    <border>
      <left style="thin">
        <color indexed="8"/>
      </left>
      <right style="thin">
        <color indexed="10"/>
      </right>
      <top style="thin">
        <color indexed="10"/>
      </top>
      <bottom style="thin">
        <color indexed="8"/>
      </bottom>
      <diagonal/>
    </border>
    <border>
      <left style="thin">
        <color indexed="10"/>
      </left>
      <right style="thin">
        <color indexed="8"/>
      </right>
      <top style="thin">
        <color indexed="10"/>
      </top>
      <bottom style="thin">
        <color indexed="8"/>
      </bottom>
      <diagonal/>
    </border>
    <border>
      <left style="thin">
        <color indexed="8"/>
      </left>
      <right style="thin">
        <color indexed="13"/>
      </right>
      <top style="thin">
        <color indexed="13"/>
      </top>
      <bottom style="thin">
        <color indexed="8"/>
      </bottom>
      <diagonal/>
    </border>
    <border>
      <left style="thin">
        <color indexed="13"/>
      </left>
      <right style="thin">
        <color indexed="8"/>
      </right>
      <top style="thin">
        <color indexed="13"/>
      </top>
      <bottom style="thin">
        <color indexed="8"/>
      </bottom>
      <diagonal/>
    </border>
    <border>
      <left style="thin">
        <color indexed="8"/>
      </left>
      <right style="thin">
        <color indexed="8"/>
      </right>
      <top style="thin">
        <color indexed="13"/>
      </top>
      <bottom style="thin">
        <color indexed="8"/>
      </bottom>
      <diagonal/>
    </border>
    <border>
      <left style="thin">
        <color indexed="8"/>
      </left>
      <right style="thin">
        <color indexed="10"/>
      </right>
      <top style="thin">
        <color indexed="8"/>
      </top>
      <bottom style="thin">
        <color indexed="13"/>
      </bottom>
      <diagonal/>
    </border>
    <border>
      <left style="thin">
        <color indexed="10"/>
      </left>
      <right style="thin">
        <color indexed="8"/>
      </right>
      <top style="thin">
        <color indexed="8"/>
      </top>
      <bottom style="thin">
        <color indexed="13"/>
      </bottom>
      <diagonal/>
    </border>
    <border>
      <left style="thin">
        <color indexed="8"/>
      </left>
      <right style="thin">
        <color indexed="10"/>
      </right>
      <top style="thin">
        <color indexed="13"/>
      </top>
      <bottom style="thin">
        <color indexed="13"/>
      </bottom>
      <diagonal/>
    </border>
    <border>
      <left style="thin">
        <color indexed="10"/>
      </left>
      <right style="thin">
        <color indexed="8"/>
      </right>
      <top style="thin">
        <color indexed="13"/>
      </top>
      <bottom style="thin">
        <color indexed="13"/>
      </bottom>
      <diagonal/>
    </border>
    <border>
      <left style="thin">
        <color indexed="8"/>
      </left>
      <right style="thin">
        <color indexed="8"/>
      </right>
      <top style="thin">
        <color indexed="10"/>
      </top>
      <bottom style="thin">
        <color indexed="13"/>
      </bottom>
      <diagonal/>
    </border>
    <border>
      <left style="thin">
        <color indexed="8"/>
      </left>
      <right style="thin">
        <color indexed="10"/>
      </right>
      <top style="thin">
        <color indexed="13"/>
      </top>
      <bottom style="thin">
        <color indexed="8"/>
      </bottom>
      <diagonal/>
    </border>
    <border>
      <left style="thin">
        <color indexed="10"/>
      </left>
      <right style="thin">
        <color indexed="8"/>
      </right>
      <top style="thin">
        <color indexed="13"/>
      </top>
      <bottom style="thin">
        <color indexed="8"/>
      </bottom>
      <diagonal/>
    </border>
    <border>
      <left style="thin">
        <color indexed="8"/>
      </left>
      <right style="thin">
        <color indexed="8"/>
      </right>
      <top style="thin">
        <color indexed="10"/>
      </top>
      <bottom style="thin">
        <color indexed="8"/>
      </bottom>
      <diagonal/>
    </border>
    <border>
      <left style="thin">
        <color indexed="10"/>
      </left>
      <right style="thin">
        <color indexed="10"/>
      </right>
      <top style="thin">
        <color indexed="8"/>
      </top>
      <bottom style="thin">
        <color indexed="13"/>
      </bottom>
      <diagonal/>
    </border>
    <border>
      <left style="thin">
        <color indexed="10"/>
      </left>
      <right style="thin">
        <color indexed="10"/>
      </right>
      <top style="thin">
        <color indexed="8"/>
      </top>
      <bottom style="thin">
        <color indexed="10"/>
      </bottom>
      <diagonal/>
    </border>
    <border>
      <left style="thin">
        <color indexed="10"/>
      </left>
      <right style="thin">
        <color indexed="13"/>
      </right>
      <top style="thin">
        <color indexed="10"/>
      </top>
      <bottom style="thin">
        <color indexed="10"/>
      </bottom>
      <diagonal/>
    </border>
    <border>
      <left style="thin">
        <color indexed="13"/>
      </left>
      <right style="thin">
        <color indexed="13"/>
      </right>
      <top style="thin">
        <color indexed="13"/>
      </top>
      <bottom style="thin">
        <color indexed="13"/>
      </bottom>
      <diagonal/>
    </border>
    <border>
      <left style="thin">
        <color indexed="13"/>
      </left>
      <right style="thin">
        <color indexed="8"/>
      </right>
      <top style="thin">
        <color indexed="10"/>
      </top>
      <bottom style="thin">
        <color indexed="10"/>
      </bottom>
      <diagonal/>
    </border>
    <border>
      <left style="thin">
        <color indexed="8"/>
      </left>
      <right style="thin">
        <color indexed="13"/>
      </right>
      <top style="thin">
        <color indexed="10"/>
      </top>
      <bottom style="thin">
        <color indexed="10"/>
      </bottom>
      <diagonal/>
    </border>
    <border>
      <left style="thin">
        <color indexed="8"/>
      </left>
      <right style="thin">
        <color indexed="13"/>
      </right>
      <top style="thin">
        <color indexed="8"/>
      </top>
      <bottom style="thin">
        <color indexed="8"/>
      </bottom>
      <diagonal/>
    </border>
    <border>
      <left style="thin">
        <color indexed="13"/>
      </left>
      <right style="thin">
        <color indexed="8"/>
      </right>
      <top style="thin">
        <color indexed="8"/>
      </top>
      <bottom style="thin">
        <color indexed="8"/>
      </bottom>
      <diagonal/>
    </border>
    <border>
      <left style="thin">
        <color indexed="10"/>
      </left>
      <right style="thin">
        <color indexed="10"/>
      </right>
      <top style="thin">
        <color indexed="13"/>
      </top>
      <bottom style="thin">
        <color indexed="10"/>
      </bottom>
      <diagonal/>
    </border>
    <border>
      <left style="thin">
        <color indexed="13"/>
      </left>
      <right style="thin">
        <color indexed="13"/>
      </right>
      <top style="thin">
        <color indexed="8"/>
      </top>
      <bottom style="thin">
        <color indexed="13"/>
      </bottom>
      <diagonal/>
    </border>
    <border>
      <left style="thin">
        <color indexed="13"/>
      </left>
      <right style="thin">
        <color indexed="10"/>
      </right>
      <top style="thin">
        <color indexed="10"/>
      </top>
      <bottom style="thin">
        <color indexed="10"/>
      </bottom>
      <diagonal/>
    </border>
  </borders>
  <cellStyleXfs count="1">
    <xf numFmtId="0" fontId="0" applyNumberFormat="0" applyFont="1" applyFill="0" applyBorder="0" applyAlignment="1" applyProtection="0">
      <alignment vertical="bottom"/>
    </xf>
  </cellStyleXfs>
  <cellXfs count="143">
    <xf numFmtId="0" fontId="0" applyNumberFormat="0" applyFont="1" applyFill="0" applyBorder="0" applyAlignment="1" applyProtection="0">
      <alignment vertical="bottom"/>
    </xf>
    <xf numFmtId="0" fontId="0" applyNumberFormat="1" applyFont="1" applyFill="0" applyBorder="0" applyAlignment="1" applyProtection="0">
      <alignment vertical="bottom"/>
    </xf>
    <xf numFmtId="49" fontId="0" fillId="2" borderId="1" applyNumberFormat="1" applyFont="1" applyFill="1" applyBorder="1" applyAlignment="1" applyProtection="0">
      <alignment horizontal="center" vertical="bottom" wrapText="1"/>
    </xf>
    <xf numFmtId="0" fontId="0" fillId="2" borderId="1" applyNumberFormat="0" applyFont="1" applyFill="1" applyBorder="1" applyAlignment="1" applyProtection="0">
      <alignment horizontal="center" vertical="bottom" wrapText="1"/>
    </xf>
    <xf numFmtId="0" fontId="0" fillId="2" borderId="2" applyNumberFormat="0" applyFont="1" applyFill="1" applyBorder="1" applyAlignment="1" applyProtection="0">
      <alignment vertical="bottom"/>
    </xf>
    <xf numFmtId="49" fontId="3" fillId="2" borderId="2" applyNumberFormat="1" applyFont="1" applyFill="1" applyBorder="1" applyAlignment="1" applyProtection="0">
      <alignment horizontal="left" vertical="top" wrapText="1"/>
    </xf>
    <xf numFmtId="0" fontId="0" fillId="2" borderId="2" applyNumberFormat="0" applyFont="1" applyFill="1" applyBorder="1" applyAlignment="1" applyProtection="0">
      <alignment horizontal="left" vertical="top" wrapText="1"/>
    </xf>
    <xf numFmtId="0" fontId="0" fillId="2" borderId="3" applyNumberFormat="1" applyFont="1" applyFill="1" applyBorder="1" applyAlignment="1" applyProtection="0">
      <alignment vertical="bottom"/>
    </xf>
    <xf numFmtId="0" fontId="0" fillId="2" borderId="4" applyNumberFormat="0" applyFont="1" applyFill="1" applyBorder="1" applyAlignment="1" applyProtection="0">
      <alignment vertical="bottom"/>
    </xf>
    <xf numFmtId="0" fontId="0" fillId="2" borderId="5" applyNumberFormat="1" applyFont="1" applyFill="1" applyBorder="1" applyAlignment="1" applyProtection="0">
      <alignment vertical="bottom"/>
    </xf>
    <xf numFmtId="0" fontId="0" fillId="2" borderId="6" applyNumberFormat="0" applyFont="1" applyFill="1" applyBorder="1" applyAlignment="1" applyProtection="0">
      <alignment vertical="bottom"/>
    </xf>
    <xf numFmtId="0" fontId="0" fillId="2" borderId="6" applyNumberFormat="1" applyFont="1" applyFill="1" applyBorder="1" applyAlignment="1" applyProtection="0">
      <alignment vertical="bottom"/>
    </xf>
    <xf numFmtId="0" fontId="0" fillId="2" borderId="7" applyNumberFormat="1" applyFont="1" applyFill="1" applyBorder="1" applyAlignment="1" applyProtection="0">
      <alignment vertical="bottom"/>
    </xf>
    <xf numFmtId="49" fontId="0" fillId="2" borderId="2" applyNumberFormat="1" applyFont="1" applyFill="1" applyBorder="1" applyAlignment="1" applyProtection="0">
      <alignment vertical="bottom" wrapText="1"/>
    </xf>
    <xf numFmtId="0" fontId="0" fillId="2" borderId="2" applyNumberFormat="0" applyFont="1" applyFill="1" applyBorder="1" applyAlignment="1" applyProtection="0">
      <alignment vertical="bottom" wrapText="1"/>
    </xf>
    <xf numFmtId="49" fontId="0" fillId="2" borderId="2" applyNumberFormat="1" applyFont="1" applyFill="1" applyBorder="1" applyAlignment="1" applyProtection="0">
      <alignment horizontal="left" vertical="bottom"/>
    </xf>
    <xf numFmtId="0" fontId="0" fillId="2" borderId="2" applyNumberFormat="0" applyFont="1" applyFill="1" applyBorder="1" applyAlignment="1" applyProtection="0">
      <alignment horizontal="left" vertical="bottom"/>
    </xf>
    <xf numFmtId="49" fontId="0" fillId="2" borderId="2" applyNumberFormat="1" applyFont="1" applyFill="1" applyBorder="1" applyAlignment="1" applyProtection="0">
      <alignment horizontal="left" vertical="bottom" wrapText="1"/>
    </xf>
    <xf numFmtId="0" fontId="0" fillId="2" borderId="8" applyNumberFormat="0" applyFont="1" applyFill="1" applyBorder="1" applyAlignment="1" applyProtection="0">
      <alignment vertical="bottom"/>
    </xf>
    <xf numFmtId="0" fontId="0" fillId="2" borderId="9" applyNumberFormat="0" applyFont="1" applyFill="1" applyBorder="1" applyAlignment="1" applyProtection="0">
      <alignment vertical="bottom"/>
    </xf>
    <xf numFmtId="0" fontId="0" fillId="2" borderId="10" applyNumberFormat="0" applyFont="1" applyFill="1" applyBorder="1" applyAlignment="1" applyProtection="0">
      <alignment vertical="bottom"/>
    </xf>
    <xf numFmtId="0" fontId="0" fillId="2" borderId="11" applyNumberFormat="0" applyFont="1" applyFill="1" applyBorder="1" applyAlignment="1" applyProtection="0">
      <alignment vertical="bottom"/>
    </xf>
    <xf numFmtId="0" fontId="0" fillId="2" borderId="12" applyNumberFormat="0" applyFont="1" applyFill="1" applyBorder="1" applyAlignment="1" applyProtection="0">
      <alignment vertical="bottom"/>
    </xf>
    <xf numFmtId="0" fontId="0" fillId="2" borderId="13" applyNumberFormat="0" applyFont="1" applyFill="1" applyBorder="1" applyAlignment="1" applyProtection="0">
      <alignment vertical="bottom"/>
    </xf>
    <xf numFmtId="49" fontId="0" fillId="2" borderId="2" applyNumberFormat="1" applyFont="1" applyFill="1" applyBorder="1" applyAlignment="1" applyProtection="0">
      <alignment vertical="bottom"/>
    </xf>
    <xf numFmtId="49" fontId="5" fillId="2" borderId="2" applyNumberFormat="1" applyFont="1" applyFill="1" applyBorder="1" applyAlignment="1" applyProtection="0">
      <alignment horizontal="left" vertical="bottom" wrapText="1" readingOrder="1"/>
    </xf>
    <xf numFmtId="0" fontId="0" fillId="2" borderId="14" applyNumberFormat="1" applyFont="1" applyFill="1" applyBorder="1" applyAlignment="1" applyProtection="0">
      <alignment vertical="bottom"/>
    </xf>
    <xf numFmtId="0" fontId="0" fillId="2" borderId="1" applyNumberFormat="0" applyFont="1" applyFill="1" applyBorder="1" applyAlignment="1" applyProtection="0">
      <alignment vertical="bottom"/>
    </xf>
    <xf numFmtId="0" fontId="0" fillId="2" borderId="15" applyNumberFormat="1" applyFont="1" applyFill="1" applyBorder="1" applyAlignment="1" applyProtection="0">
      <alignment vertical="bottom"/>
    </xf>
    <xf numFmtId="0" fontId="5" fillId="2" borderId="2" applyNumberFormat="0" applyFont="1" applyFill="1" applyBorder="1" applyAlignment="1" applyProtection="0">
      <alignment horizontal="left" vertical="bottom" readingOrder="1"/>
    </xf>
    <xf numFmtId="0" fontId="0" applyNumberFormat="1" applyFont="1" applyFill="0" applyBorder="0" applyAlignment="1" applyProtection="0">
      <alignment vertical="bottom"/>
    </xf>
    <xf numFmtId="0" fontId="0" fillId="2" borderId="16" applyNumberFormat="0" applyFont="1" applyFill="1" applyBorder="1" applyAlignment="1" applyProtection="0">
      <alignment vertical="bottom"/>
    </xf>
    <xf numFmtId="0" fontId="0" fillId="2" borderId="17" applyNumberFormat="0" applyFont="1" applyFill="1" applyBorder="1" applyAlignment="1" applyProtection="0">
      <alignment vertical="bottom"/>
    </xf>
    <xf numFmtId="49" fontId="0" fillId="2" borderId="18" applyNumberFormat="1" applyFont="1" applyFill="1" applyBorder="1" applyAlignment="1" applyProtection="0">
      <alignment horizontal="center" vertical="bottom" wrapText="1"/>
    </xf>
    <xf numFmtId="49" fontId="0" fillId="2" borderId="19" applyNumberFormat="1" applyFont="1" applyFill="1" applyBorder="1" applyAlignment="1" applyProtection="0">
      <alignment horizontal="center" vertical="bottom" wrapText="1"/>
    </xf>
    <xf numFmtId="49" fontId="0" fillId="2" borderId="18" applyNumberFormat="1" applyFont="1" applyFill="1" applyBorder="1" applyAlignment="1" applyProtection="0">
      <alignment vertical="bottom"/>
    </xf>
    <xf numFmtId="49" fontId="0" fillId="2" borderId="19" applyNumberFormat="1" applyFont="1" applyFill="1" applyBorder="1" applyAlignment="1" applyProtection="0">
      <alignment vertical="bottom"/>
    </xf>
    <xf numFmtId="49" fontId="3" fillId="2" borderId="18" applyNumberFormat="1" applyFont="1" applyFill="1" applyBorder="1" applyAlignment="1" applyProtection="0">
      <alignment vertical="bottom" wrapText="1"/>
    </xf>
    <xf numFmtId="49" fontId="0" fillId="2" borderId="20" applyNumberFormat="1" applyFont="1" applyFill="1" applyBorder="1" applyAlignment="1" applyProtection="0">
      <alignment vertical="bottom"/>
    </xf>
    <xf numFmtId="0" fontId="0" fillId="2" borderId="21" applyNumberFormat="0" applyFont="1" applyFill="1" applyBorder="1" applyAlignment="1" applyProtection="0">
      <alignment vertical="bottom"/>
    </xf>
    <xf numFmtId="49" fontId="0" fillId="2" borderId="22" applyNumberFormat="1" applyFont="1" applyFill="1" applyBorder="1" applyAlignment="1" applyProtection="0">
      <alignment horizontal="center" vertical="bottom" wrapText="1"/>
    </xf>
    <xf numFmtId="49" fontId="0" fillId="3" borderId="22" applyNumberFormat="1" applyFont="1" applyFill="1" applyBorder="1" applyAlignment="1" applyProtection="0">
      <alignment vertical="bottom" wrapText="1"/>
    </xf>
    <xf numFmtId="49" fontId="0" fillId="4" borderId="22" applyNumberFormat="1" applyFont="1" applyFill="1" applyBorder="1" applyAlignment="1" applyProtection="0">
      <alignment vertical="bottom" wrapText="1"/>
    </xf>
    <xf numFmtId="49" fontId="0" fillId="5" borderId="22" applyNumberFormat="1" applyFont="1" applyFill="1" applyBorder="1" applyAlignment="1" applyProtection="0">
      <alignment vertical="bottom" wrapText="1"/>
    </xf>
    <xf numFmtId="0" fontId="0" fillId="2" borderId="23" applyNumberFormat="0" applyFont="1" applyFill="1" applyBorder="1" applyAlignment="1" applyProtection="0">
      <alignment vertical="bottom"/>
    </xf>
    <xf numFmtId="49" fontId="7" fillId="2" borderId="24" applyNumberFormat="1" applyFont="1" applyFill="1" applyBorder="1" applyAlignment="1" applyProtection="0">
      <alignment vertical="bottom" readingOrder="1"/>
    </xf>
    <xf numFmtId="49" fontId="0" fillId="2" borderId="25" applyNumberFormat="1" applyFont="1" applyFill="1" applyBorder="1" applyAlignment="1" applyProtection="0">
      <alignment vertical="bottom" wrapText="1"/>
    </xf>
    <xf numFmtId="0" fontId="8" fillId="3" borderId="26" applyNumberFormat="1" applyFont="1" applyFill="1" applyBorder="1" applyAlignment="1" applyProtection="0">
      <alignment vertical="bottom"/>
    </xf>
    <xf numFmtId="0" fontId="8" fillId="3" borderId="27" applyNumberFormat="1" applyFont="1" applyFill="1" applyBorder="1" applyAlignment="1" applyProtection="0">
      <alignment vertical="bottom"/>
    </xf>
    <xf numFmtId="0" fontId="0" fillId="2" borderId="28" applyNumberFormat="1" applyFont="1" applyFill="1" applyBorder="1" applyAlignment="1" applyProtection="0">
      <alignment vertical="bottom"/>
    </xf>
    <xf numFmtId="0" fontId="0" fillId="2" borderId="29" applyNumberFormat="1" applyFont="1" applyFill="1" applyBorder="1" applyAlignment="1" applyProtection="0">
      <alignment vertical="bottom"/>
    </xf>
    <xf numFmtId="0" fontId="0" fillId="3" borderId="25" applyNumberFormat="1" applyFont="1" applyFill="1" applyBorder="1" applyAlignment="1" applyProtection="0">
      <alignment vertical="bottom"/>
    </xf>
    <xf numFmtId="0" fontId="8" fillId="2" borderId="28" applyNumberFormat="1" applyFont="1" applyFill="1" applyBorder="1" applyAlignment="1" applyProtection="0">
      <alignment vertical="bottom"/>
    </xf>
    <xf numFmtId="0" fontId="8" fillId="2" borderId="29" applyNumberFormat="1" applyFont="1" applyFill="1" applyBorder="1" applyAlignment="1" applyProtection="0">
      <alignment vertical="bottom"/>
    </xf>
    <xf numFmtId="0" fontId="0" fillId="2" borderId="24" applyNumberFormat="1" applyFont="1" applyFill="1" applyBorder="1" applyAlignment="1" applyProtection="0">
      <alignment vertical="bottom"/>
    </xf>
    <xf numFmtId="0" fontId="0" fillId="4" borderId="25" applyNumberFormat="1" applyFont="1" applyFill="1" applyBorder="1" applyAlignment="1" applyProtection="0">
      <alignment vertical="bottom"/>
    </xf>
    <xf numFmtId="0" fontId="0" fillId="5" borderId="25" applyNumberFormat="1" applyFont="1" applyFill="1" applyBorder="1" applyAlignment="1" applyProtection="0">
      <alignment vertical="bottom"/>
    </xf>
    <xf numFmtId="0" fontId="0" fillId="2" borderId="30" applyNumberFormat="0" applyFont="1" applyFill="1" applyBorder="1" applyAlignment="1" applyProtection="0">
      <alignment vertical="bottom"/>
    </xf>
    <xf numFmtId="0" fontId="8" fillId="3" borderId="23" applyNumberFormat="1" applyFont="1" applyFill="1" applyBorder="1" applyAlignment="1" applyProtection="0">
      <alignment vertical="bottom"/>
    </xf>
    <xf numFmtId="0" fontId="8" fillId="3" borderId="17" applyNumberFormat="1" applyFont="1" applyFill="1" applyBorder="1" applyAlignment="1" applyProtection="0">
      <alignment vertical="bottom"/>
    </xf>
    <xf numFmtId="0" fontId="0" fillId="2" borderId="31" applyNumberFormat="1" applyFont="1" applyFill="1" applyBorder="1" applyAlignment="1" applyProtection="0">
      <alignment vertical="bottom"/>
    </xf>
    <xf numFmtId="0" fontId="0" fillId="2" borderId="32" applyNumberFormat="1" applyFont="1" applyFill="1" applyBorder="1" applyAlignment="1" applyProtection="0">
      <alignment vertical="bottom"/>
    </xf>
    <xf numFmtId="0" fontId="0" fillId="3" borderId="30" applyNumberFormat="1" applyFont="1" applyFill="1" applyBorder="1" applyAlignment="1" applyProtection="0">
      <alignment vertical="bottom"/>
    </xf>
    <xf numFmtId="0" fontId="0" fillId="2" borderId="31" applyNumberFormat="0" applyFont="1" applyFill="1" applyBorder="1" applyAlignment="1" applyProtection="0">
      <alignment vertical="bottom"/>
    </xf>
    <xf numFmtId="0" fontId="0" fillId="2" borderId="32" applyNumberFormat="0" applyFont="1" applyFill="1" applyBorder="1" applyAlignment="1" applyProtection="0">
      <alignment vertical="bottom"/>
    </xf>
    <xf numFmtId="0" fontId="0" fillId="2" borderId="21" applyNumberFormat="1" applyFont="1" applyFill="1" applyBorder="1" applyAlignment="1" applyProtection="0">
      <alignment vertical="bottom"/>
    </xf>
    <xf numFmtId="0" fontId="0" fillId="3" borderId="33" applyNumberFormat="1" applyFont="1" applyFill="1" applyBorder="1" applyAlignment="1" applyProtection="0">
      <alignment vertical="bottom"/>
    </xf>
    <xf numFmtId="0" fontId="0" fillId="4" borderId="33" applyNumberFormat="1" applyFont="1" applyFill="1" applyBorder="1" applyAlignment="1" applyProtection="0">
      <alignment vertical="bottom"/>
    </xf>
    <xf numFmtId="0" fontId="0" fillId="5" borderId="33" applyNumberFormat="1" applyFont="1" applyFill="1" applyBorder="1" applyAlignment="1" applyProtection="0">
      <alignment vertical="bottom"/>
    </xf>
    <xf numFmtId="49" fontId="0" fillId="2" borderId="30" applyNumberFormat="1" applyFont="1" applyFill="1" applyBorder="1" applyAlignment="1" applyProtection="0">
      <alignment vertical="bottom"/>
    </xf>
    <xf numFmtId="0" fontId="0" fillId="3" borderId="21" applyNumberFormat="1" applyFont="1" applyFill="1" applyBorder="1" applyAlignment="1" applyProtection="0">
      <alignment vertical="bottom"/>
    </xf>
    <xf numFmtId="0" fontId="0" fillId="4" borderId="21" applyNumberFormat="1" applyFont="1" applyFill="1" applyBorder="1" applyAlignment="1" applyProtection="0">
      <alignment vertical="bottom"/>
    </xf>
    <xf numFmtId="0" fontId="0" fillId="5" borderId="21" applyNumberFormat="1" applyFont="1" applyFill="1" applyBorder="1" applyAlignment="1" applyProtection="0">
      <alignment vertical="bottom"/>
    </xf>
    <xf numFmtId="49" fontId="0" fillId="2" borderId="21" applyNumberFormat="1" applyFont="1" applyFill="1" applyBorder="1" applyAlignment="1" applyProtection="0">
      <alignment vertical="bottom"/>
    </xf>
    <xf numFmtId="0" fontId="8" fillId="3" borderId="34" applyNumberFormat="1" applyFont="1" applyFill="1" applyBorder="1" applyAlignment="1" applyProtection="0">
      <alignment vertical="bottom"/>
    </xf>
    <xf numFmtId="0" fontId="8" fillId="3" borderId="35" applyNumberFormat="1" applyFont="1" applyFill="1" applyBorder="1" applyAlignment="1" applyProtection="0">
      <alignment vertical="bottom"/>
    </xf>
    <xf numFmtId="0" fontId="0" fillId="2" borderId="36" applyNumberFormat="1" applyFont="1" applyFill="1" applyBorder="1" applyAlignment="1" applyProtection="0">
      <alignment vertical="bottom"/>
    </xf>
    <xf numFmtId="0" fontId="0" fillId="2" borderId="37" applyNumberFormat="1" applyFont="1" applyFill="1" applyBorder="1" applyAlignment="1" applyProtection="0">
      <alignment vertical="bottom"/>
    </xf>
    <xf numFmtId="0" fontId="0" fillId="3" borderId="38" applyNumberFormat="1" applyFont="1" applyFill="1" applyBorder="1" applyAlignment="1" applyProtection="0">
      <alignment vertical="bottom"/>
    </xf>
    <xf numFmtId="0" fontId="0" fillId="2" borderId="36" applyNumberFormat="0" applyFont="1" applyFill="1" applyBorder="1" applyAlignment="1" applyProtection="0">
      <alignment vertical="bottom"/>
    </xf>
    <xf numFmtId="0" fontId="0" fillId="2" borderId="37" applyNumberFormat="0" applyFont="1" applyFill="1" applyBorder="1" applyAlignment="1" applyProtection="0">
      <alignment vertical="bottom"/>
    </xf>
    <xf numFmtId="0" fontId="0" fillId="4" borderId="30" applyNumberFormat="1" applyFont="1" applyFill="1" applyBorder="1" applyAlignment="1" applyProtection="0">
      <alignment vertical="bottom"/>
    </xf>
    <xf numFmtId="0" fontId="8" fillId="6" borderId="39" applyNumberFormat="1" applyFont="1" applyFill="1" applyBorder="1" applyAlignment="1" applyProtection="0">
      <alignment vertical="bottom"/>
    </xf>
    <xf numFmtId="0" fontId="8" fillId="6" borderId="40" applyNumberFormat="1" applyFont="1" applyFill="1" applyBorder="1" applyAlignment="1" applyProtection="0">
      <alignment vertical="bottom"/>
    </xf>
    <xf numFmtId="0" fontId="0" borderId="28" applyNumberFormat="1" applyFont="1" applyFill="0" applyBorder="1" applyAlignment="1" applyProtection="0">
      <alignment vertical="bottom"/>
    </xf>
    <xf numFmtId="0" fontId="0" borderId="29" applyNumberFormat="1" applyFont="1" applyFill="0" applyBorder="1" applyAlignment="1" applyProtection="0">
      <alignment vertical="bottom"/>
    </xf>
    <xf numFmtId="0" fontId="0" fillId="5" borderId="30" applyNumberFormat="1" applyFont="1" applyFill="1" applyBorder="1" applyAlignment="1" applyProtection="0">
      <alignment vertical="bottom"/>
    </xf>
    <xf numFmtId="0" fontId="8" fillId="6" borderId="41" applyNumberFormat="1" applyFont="1" applyFill="1" applyBorder="1" applyAlignment="1" applyProtection="0">
      <alignment vertical="bottom"/>
    </xf>
    <xf numFmtId="0" fontId="8" fillId="6" borderId="42" applyNumberFormat="1" applyFont="1" applyFill="1" applyBorder="1" applyAlignment="1" applyProtection="0">
      <alignment vertical="bottom"/>
    </xf>
    <xf numFmtId="0" fontId="0" borderId="31" applyNumberFormat="1" applyFont="1" applyFill="0" applyBorder="1" applyAlignment="1" applyProtection="0">
      <alignment vertical="bottom"/>
    </xf>
    <xf numFmtId="0" fontId="0" borderId="32" applyNumberFormat="1" applyFont="1" applyFill="0" applyBorder="1" applyAlignment="1" applyProtection="0">
      <alignment vertical="bottom"/>
    </xf>
    <xf numFmtId="49" fontId="0" fillId="2" borderId="30" applyNumberFormat="1" applyFont="1" applyFill="1" applyBorder="1" applyAlignment="1" applyProtection="0">
      <alignment vertical="bottom" wrapText="1"/>
    </xf>
    <xf numFmtId="0" fontId="0" fillId="2" borderId="43" applyNumberFormat="1" applyFont="1" applyFill="1" applyBorder="1" applyAlignment="1" applyProtection="0">
      <alignment vertical="bottom"/>
    </xf>
    <xf numFmtId="0" fontId="0" fillId="3" borderId="43" applyNumberFormat="1" applyFont="1" applyFill="1" applyBorder="1" applyAlignment="1" applyProtection="0">
      <alignment vertical="bottom"/>
    </xf>
    <xf numFmtId="0" fontId="0" fillId="4" borderId="43" applyNumberFormat="1" applyFont="1" applyFill="1" applyBorder="1" applyAlignment="1" applyProtection="0">
      <alignment vertical="bottom"/>
    </xf>
    <xf numFmtId="0" fontId="0" fillId="2" borderId="30" applyNumberFormat="0" applyFont="1" applyFill="1" applyBorder="1" applyAlignment="1" applyProtection="0">
      <alignment vertical="bottom" wrapText="1"/>
    </xf>
    <xf numFmtId="0" fontId="8" fillId="2" borderId="31" applyNumberFormat="0" applyFont="1" applyFill="1" applyBorder="1" applyAlignment="1" applyProtection="0">
      <alignment vertical="bottom"/>
    </xf>
    <xf numFmtId="0" fontId="8" fillId="2" borderId="32" applyNumberFormat="0" applyFont="1" applyFill="1" applyBorder="1" applyAlignment="1" applyProtection="0">
      <alignment vertical="bottom"/>
    </xf>
    <xf numFmtId="0" fontId="0" fillId="2" borderId="33" applyNumberFormat="1" applyFont="1" applyFill="1" applyBorder="1" applyAlignment="1" applyProtection="0">
      <alignment vertical="bottom"/>
    </xf>
    <xf numFmtId="0" fontId="0" fillId="5" borderId="43" applyNumberFormat="1" applyFont="1" applyFill="1" applyBorder="1" applyAlignment="1" applyProtection="0">
      <alignment vertical="bottom"/>
    </xf>
    <xf numFmtId="0" fontId="8" fillId="6" borderId="44" applyNumberFormat="1" applyFont="1" applyFill="1" applyBorder="1" applyAlignment="1" applyProtection="0">
      <alignment vertical="bottom"/>
    </xf>
    <xf numFmtId="0" fontId="8" fillId="6" borderId="45" applyNumberFormat="1" applyFont="1" applyFill="1" applyBorder="1" applyAlignment="1" applyProtection="0">
      <alignment vertical="bottom"/>
    </xf>
    <xf numFmtId="0" fontId="0" borderId="36" applyNumberFormat="1" applyFont="1" applyFill="0" applyBorder="1" applyAlignment="1" applyProtection="0">
      <alignment vertical="bottom"/>
    </xf>
    <xf numFmtId="0" fontId="0" borderId="37" applyNumberFormat="1" applyFont="1" applyFill="0" applyBorder="1" applyAlignment="1" applyProtection="0">
      <alignment vertical="bottom"/>
    </xf>
    <xf numFmtId="0" fontId="0" fillId="4" borderId="38" applyNumberFormat="1" applyFont="1" applyFill="1" applyBorder="1" applyAlignment="1" applyProtection="0">
      <alignment vertical="bottom"/>
    </xf>
    <xf numFmtId="0" fontId="8" fillId="2" borderId="36" applyNumberFormat="0" applyFont="1" applyFill="1" applyBorder="1" applyAlignment="1" applyProtection="0">
      <alignment vertical="bottom"/>
    </xf>
    <xf numFmtId="0" fontId="8" fillId="2" borderId="37" applyNumberFormat="0" applyFont="1" applyFill="1" applyBorder="1" applyAlignment="1" applyProtection="0">
      <alignment vertical="bottom"/>
    </xf>
    <xf numFmtId="0" fontId="8" fillId="5" borderId="26" applyNumberFormat="1" applyFont="1" applyFill="1" applyBorder="1" applyAlignment="1" applyProtection="0">
      <alignment vertical="bottom"/>
    </xf>
    <xf numFmtId="0" fontId="8" fillId="5" borderId="27" applyNumberFormat="1" applyFont="1" applyFill="1" applyBorder="1" applyAlignment="1" applyProtection="0">
      <alignment vertical="bottom"/>
    </xf>
    <xf numFmtId="0" fontId="8" fillId="5" borderId="23" applyNumberFormat="1" applyFont="1" applyFill="1" applyBorder="1" applyAlignment="1" applyProtection="0">
      <alignment vertical="bottom"/>
    </xf>
    <xf numFmtId="0" fontId="8" fillId="5" borderId="17" applyNumberFormat="1" applyFont="1" applyFill="1" applyBorder="1" applyAlignment="1" applyProtection="0">
      <alignment vertical="bottom"/>
    </xf>
    <xf numFmtId="0" fontId="0" fillId="2" borderId="46" applyNumberFormat="0" applyFont="1" applyFill="1" applyBorder="1" applyAlignment="1" applyProtection="0">
      <alignment vertical="bottom"/>
    </xf>
    <xf numFmtId="49" fontId="0" fillId="2" borderId="38" applyNumberFormat="1" applyFont="1" applyFill="1" applyBorder="1" applyAlignment="1" applyProtection="0">
      <alignment vertical="bottom"/>
    </xf>
    <xf numFmtId="49" fontId="0" fillId="2" borderId="25" applyNumberFormat="1" applyFont="1" applyFill="1" applyBorder="1" applyAlignment="1" applyProtection="0">
      <alignment vertical="bottom"/>
    </xf>
    <xf numFmtId="0" fontId="0" fillId="2" borderId="25" applyNumberFormat="1" applyFont="1" applyFill="1" applyBorder="1" applyAlignment="1" applyProtection="0">
      <alignment vertical="bottom"/>
    </xf>
    <xf numFmtId="0" fontId="0" fillId="2" borderId="30" applyNumberFormat="1" applyFont="1" applyFill="1" applyBorder="1" applyAlignment="1" applyProtection="0">
      <alignment vertical="bottom"/>
    </xf>
    <xf numFmtId="0" fontId="8" fillId="5" borderId="34" applyNumberFormat="1" applyFont="1" applyFill="1" applyBorder="1" applyAlignment="1" applyProtection="0">
      <alignment vertical="bottom"/>
    </xf>
    <xf numFmtId="0" fontId="8" fillId="5" borderId="35" applyNumberFormat="1" applyFont="1" applyFill="1" applyBorder="1" applyAlignment="1" applyProtection="0">
      <alignment vertical="bottom"/>
    </xf>
    <xf numFmtId="0" fontId="0" fillId="5" borderId="38" applyNumberFormat="1" applyFont="1" applyFill="1" applyBorder="1" applyAlignment="1" applyProtection="0">
      <alignment vertical="bottom"/>
    </xf>
    <xf numFmtId="0" fontId="0" fillId="2" borderId="38" applyNumberFormat="1" applyFont="1" applyFill="1" applyBorder="1" applyAlignment="1" applyProtection="0">
      <alignment vertical="bottom"/>
    </xf>
    <xf numFmtId="0" fontId="0" fillId="2" borderId="47" applyNumberFormat="0" applyFont="1" applyFill="1" applyBorder="1" applyAlignment="1" applyProtection="0">
      <alignment vertical="bottom"/>
    </xf>
    <xf numFmtId="0" fontId="0" fillId="2" borderId="48" applyNumberFormat="0" applyFont="1" applyFill="1" applyBorder="1" applyAlignment="1" applyProtection="0">
      <alignment vertical="bottom"/>
    </xf>
    <xf numFmtId="0" fontId="0" fillId="2" borderId="20" applyNumberFormat="0" applyFont="1" applyFill="1" applyBorder="1" applyAlignment="1" applyProtection="0">
      <alignment vertical="bottom"/>
    </xf>
    <xf numFmtId="0" fontId="0" fillId="2" borderId="49" applyNumberFormat="0" applyFont="1" applyFill="1" applyBorder="1" applyAlignment="1" applyProtection="0">
      <alignment vertical="bottom"/>
    </xf>
    <xf numFmtId="49" fontId="0" borderId="50" applyNumberFormat="1" applyFont="1" applyFill="0" applyBorder="1" applyAlignment="1" applyProtection="0">
      <alignment horizontal="center" vertical="bottom" wrapText="1"/>
    </xf>
    <xf numFmtId="0" fontId="0" borderId="50" applyNumberFormat="0" applyFont="1" applyFill="0" applyBorder="1" applyAlignment="1" applyProtection="0">
      <alignment vertical="bottom" wrapText="1"/>
    </xf>
    <xf numFmtId="0" fontId="0" fillId="2" borderId="51" applyNumberFormat="0" applyFont="1" applyFill="1" applyBorder="1" applyAlignment="1" applyProtection="0">
      <alignment vertical="bottom"/>
    </xf>
    <xf numFmtId="49" fontId="0" fillId="2" borderId="22" applyNumberFormat="1" applyFont="1" applyFill="1" applyBorder="1" applyAlignment="1" applyProtection="0">
      <alignment vertical="bottom" wrapText="1"/>
    </xf>
    <xf numFmtId="49" fontId="0" fillId="2" borderId="24" applyNumberFormat="1" applyFont="1" applyFill="1" applyBorder="1" applyAlignment="1" applyProtection="0">
      <alignment vertical="bottom"/>
    </xf>
    <xf numFmtId="0" fontId="0" fillId="2" borderId="52" applyNumberFormat="0" applyFont="1" applyFill="1" applyBorder="1" applyAlignment="1" applyProtection="0">
      <alignment vertical="bottom"/>
    </xf>
    <xf numFmtId="0" fontId="0" borderId="50" applyNumberFormat="0" applyFont="1" applyFill="0" applyBorder="1" applyAlignment="1" applyProtection="0">
      <alignment vertical="bottom"/>
    </xf>
    <xf numFmtId="0" fontId="0" fillId="2" borderId="46" applyNumberFormat="1" applyFont="1" applyFill="1" applyBorder="1" applyAlignment="1" applyProtection="0">
      <alignment vertical="bottom"/>
    </xf>
    <xf numFmtId="49" fontId="0" fillId="2" borderId="46" applyNumberFormat="1" applyFont="1" applyFill="1" applyBorder="1" applyAlignment="1" applyProtection="0">
      <alignment vertical="bottom"/>
    </xf>
    <xf numFmtId="49" fontId="0" fillId="2" borderId="53" applyNumberFormat="1" applyFont="1" applyFill="1" applyBorder="1" applyAlignment="1" applyProtection="0">
      <alignment vertical="bottom"/>
    </xf>
    <xf numFmtId="0" fontId="0" fillId="2" borderId="54" applyNumberFormat="0" applyFont="1" applyFill="1" applyBorder="1" applyAlignment="1" applyProtection="0">
      <alignment vertical="bottom"/>
    </xf>
    <xf numFmtId="0" fontId="8" fillId="2" borderId="55" applyNumberFormat="0" applyFont="1" applyFill="1" applyBorder="1" applyAlignment="1" applyProtection="0">
      <alignment vertical="bottom"/>
    </xf>
    <xf numFmtId="0" fontId="0" fillId="2" borderId="55" applyNumberFormat="0" applyFont="1" applyFill="1" applyBorder="1" applyAlignment="1" applyProtection="0">
      <alignment vertical="bottom"/>
    </xf>
    <xf numFmtId="0" fontId="0" fillId="2" borderId="56" applyNumberFormat="0" applyFont="1" applyFill="1" applyBorder="1" applyAlignment="1" applyProtection="0">
      <alignment vertical="bottom"/>
    </xf>
    <xf numFmtId="0" fontId="0" fillId="2" borderId="57" applyNumberFormat="0" applyFont="1" applyFill="1" applyBorder="1" applyAlignment="1" applyProtection="0">
      <alignment vertical="bottom"/>
    </xf>
    <xf numFmtId="0" fontId="0" fillId="2" borderId="50" applyNumberFormat="0" applyFont="1" applyFill="1" applyBorder="1" applyAlignment="1" applyProtection="0">
      <alignment vertical="bottom"/>
    </xf>
    <xf numFmtId="0" fontId="0" fillId="3" borderId="46" applyNumberFormat="1" applyFont="1" applyFill="1" applyBorder="1" applyAlignment="1" applyProtection="0">
      <alignment vertical="bottom"/>
    </xf>
    <xf numFmtId="0" fontId="0" fillId="4" borderId="46" applyNumberFormat="1" applyFont="1" applyFill="1" applyBorder="1" applyAlignment="1" applyProtection="0">
      <alignment vertical="bottom"/>
    </xf>
    <xf numFmtId="0" fontId="0" fillId="5" borderId="46" applyNumberFormat="1" applyFont="1" applyFill="1" applyBorder="1" applyAlignment="1" applyProtection="0">
      <alignment vertical="bottom"/>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ffffff"/>
      <rgbColor rgb="ffaaaaaa"/>
      <rgbColor rgb="ff0067d9"/>
      <rgbColor rgb="ff0000ff"/>
      <rgbColor rgb="ffa7a7a7"/>
      <rgbColor rgb="ffff0000"/>
      <rgbColor rgb="ff414141"/>
      <rgbColor rgb="ff878787"/>
      <rgbColor rgb="ff4a7dbb"/>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s>

</file>

<file path=xl/charts/chart1.xml><?xml version="1.0" encoding="utf-8"?>
<c:chartSpace xmlns:c="http://schemas.openxmlformats.org/drawingml/2006/chart" xmlns:a="http://schemas.openxmlformats.org/drawingml/2006/main" xmlns:r="http://schemas.openxmlformats.org/officeDocument/2006/relationships">
  <c:date1904 val="0"/>
  <c:roundedCorners val="0"/>
  <c:chart>
    <c:title>
      <c:tx>
        <c:rich>
          <a:bodyPr rot="0"/>
          <a:lstStyle/>
          <a:p>
            <a:pPr>
              <a:defRPr b="1" i="0" strike="noStrike" sz="1800" u="none">
                <a:solidFill>
                  <a:srgbClr val="FFFFFF"/>
                </a:solidFill>
                <a:latin typeface="Calibri"/>
              </a:defRPr>
            </a:pPr>
            <a:r>
              <a:rPr b="1" i="0" strike="noStrike" sz="1800" u="none">
                <a:solidFill>
                  <a:srgbClr val="FFFFFF"/>
                </a:solidFill>
                <a:latin typeface="Calibri"/>
              </a:rPr>
              <a:t>Lux as a function of Resistance</a:t>
            </a:r>
          </a:p>
        </c:rich>
      </c:tx>
      <c:layout>
        <c:manualLayout>
          <c:xMode val="edge"/>
          <c:yMode val="edge"/>
          <c:x val="0.220592"/>
          <c:y val="0"/>
          <c:w val="0.558816"/>
          <c:h val="0.0878512"/>
        </c:manualLayout>
      </c:layout>
      <c:overlay val="1"/>
      <c:spPr>
        <a:noFill/>
        <a:effectLst/>
      </c:spPr>
    </c:title>
    <c:autoTitleDeleted val="1"/>
    <c:plotArea>
      <c:layout>
        <c:manualLayout>
          <c:layoutTarget val="inner"/>
          <c:xMode val="edge"/>
          <c:yMode val="edge"/>
          <c:x val="0.116756"/>
          <c:y val="0.0878512"/>
          <c:w val="0.859715"/>
          <c:h val="0.813704"/>
        </c:manualLayout>
      </c:layout>
      <c:scatterChart>
        <c:scatterStyle val="smoothMarker"/>
        <c:varyColors val="0"/>
        <c:ser>
          <c:idx val="0"/>
          <c:order val="0"/>
          <c:tx>
            <c:v>Ohne Titel 1</c:v>
          </c:tx>
          <c:spPr>
            <a:gradFill flip="none" rotWithShape="1">
              <a:gsLst>
                <a:gs pos="0">
                  <a:schemeClr val="accent5"/>
                </a:gs>
                <a:gs pos="80000">
                  <a:schemeClr val="accent5"/>
                </a:gs>
                <a:gs pos="100000">
                  <a:schemeClr val="accent5"/>
                </a:gs>
              </a:gsLst>
              <a:lin ang="16200000" scaled="0"/>
            </a:gradFill>
            <a:ln w="47625" cap="flat">
              <a:solidFill>
                <a:schemeClr val="accent5"/>
              </a:solidFill>
              <a:prstDash val="solid"/>
              <a:round/>
            </a:ln>
            <a:effectLst/>
          </c:spPr>
          <c:marker>
            <c:symbol val="diamond"/>
            <c:size val="5"/>
            <c:spPr>
              <a:gradFill flip="none" rotWithShape="1">
                <a:gsLst>
                  <a:gs pos="0">
                    <a:schemeClr val="accent5"/>
                  </a:gs>
                  <a:gs pos="80000">
                    <a:schemeClr val="accent5"/>
                  </a:gs>
                  <a:gs pos="100000">
                    <a:schemeClr val="accent5"/>
                  </a:gs>
                </a:gsLst>
                <a:lin ang="16200000" scaled="0"/>
              </a:gradFill>
              <a:ln w="9525" cap="flat">
                <a:solidFill>
                  <a:schemeClr val="accent5"/>
                </a:solidFill>
                <a:prstDash val="solid"/>
                <a:round/>
              </a:ln>
              <a:effectLst/>
            </c:spPr>
          </c:marker>
          <c:dLbls>
            <c:numFmt formatCode="General" sourceLinked="1"/>
            <c:txPr>
              <a:bodyPr/>
              <a:lstStyle/>
              <a:p>
                <a:pPr>
                  <a:defRPr b="0" i="0" strike="noStrike" sz="1000" u="none">
                    <a:solidFill>
                      <a:srgbClr val="000000"/>
                    </a:solidFill>
                    <a:latin typeface="Helvetica Neue"/>
                  </a:defRPr>
                </a:pPr>
              </a:p>
            </c:txPr>
            <c:dLblPos val="t"/>
            <c:showLegendKey val="0"/>
            <c:showVal val="0"/>
            <c:showCatName val="0"/>
            <c:showSerName val="0"/>
            <c:showPercent val="0"/>
            <c:showBubbleSize val="0"/>
            <c:showLeaderLines val="0"/>
          </c:dLbls>
          <c:xVal>
            <c:numRef>
              <c:f>'LDR Analysis'!$D$2:$D$28</c:f>
              <c:numCache>
                <c:ptCount val="27"/>
                <c:pt idx="0">
                  <c:v>768.000000</c:v>
                </c:pt>
                <c:pt idx="1">
                  <c:v>766.000000</c:v>
                </c:pt>
                <c:pt idx="2">
                  <c:v>765.000000</c:v>
                </c:pt>
                <c:pt idx="3">
                  <c:v>751.000000</c:v>
                </c:pt>
                <c:pt idx="4">
                  <c:v>726.000000</c:v>
                </c:pt>
                <c:pt idx="5">
                  <c:v>678.000000</c:v>
                </c:pt>
                <c:pt idx="6">
                  <c:v>667.000000</c:v>
                </c:pt>
                <c:pt idx="7">
                  <c:v>630.000000</c:v>
                </c:pt>
                <c:pt idx="8">
                  <c:v>605.000000</c:v>
                </c:pt>
                <c:pt idx="9">
                  <c:v>596.000000</c:v>
                </c:pt>
                <c:pt idx="10">
                  <c:v>553.000000</c:v>
                </c:pt>
                <c:pt idx="11">
                  <c:v>542.000000</c:v>
                </c:pt>
                <c:pt idx="12">
                  <c:v>496.000000</c:v>
                </c:pt>
                <c:pt idx="13">
                  <c:v>478.000000</c:v>
                </c:pt>
                <c:pt idx="14">
                  <c:v>474.000000</c:v>
                </c:pt>
                <c:pt idx="15">
                  <c:v>468.000000</c:v>
                </c:pt>
                <c:pt idx="16">
                  <c:v>406.000000</c:v>
                </c:pt>
                <c:pt idx="17">
                  <c:v>392.000000</c:v>
                </c:pt>
                <c:pt idx="18">
                  <c:v>376.000000</c:v>
                </c:pt>
                <c:pt idx="19">
                  <c:v>253.000000</c:v>
                </c:pt>
                <c:pt idx="20">
                  <c:v>217.000000</c:v>
                </c:pt>
                <c:pt idx="21">
                  <c:v>192.000000</c:v>
                </c:pt>
                <c:pt idx="22">
                  <c:v>169.000000</c:v>
                </c:pt>
                <c:pt idx="23">
                  <c:v>162.000000</c:v>
                </c:pt>
                <c:pt idx="24">
                  <c:v>150.000000</c:v>
                </c:pt>
                <c:pt idx="25">
                  <c:v>125.000000</c:v>
                </c:pt>
                <c:pt idx="26">
                  <c:v>105.000000</c:v>
                </c:pt>
              </c:numCache>
            </c:numRef>
          </c:xVal>
          <c:yVal>
            <c:numRef>
              <c:f>'LDR Analysis'!$E$2:$E$28</c:f>
              <c:numCache>
                <c:ptCount val="27"/>
                <c:pt idx="0">
                  <c:v>20000.000000</c:v>
                </c:pt>
                <c:pt idx="1">
                  <c:v>19550.000000</c:v>
                </c:pt>
                <c:pt idx="2">
                  <c:v>19000.000000</c:v>
                </c:pt>
                <c:pt idx="3">
                  <c:v>14000.000000</c:v>
                </c:pt>
                <c:pt idx="4">
                  <c:v>4649.000000</c:v>
                </c:pt>
                <c:pt idx="5">
                  <c:v>4080.000000</c:v>
                </c:pt>
                <c:pt idx="6">
                  <c:v>3700.000000</c:v>
                </c:pt>
                <c:pt idx="7">
                  <c:v>2770.000000</c:v>
                </c:pt>
                <c:pt idx="8">
                  <c:v>2200.000000</c:v>
                </c:pt>
                <c:pt idx="9">
                  <c:v>2100.000000</c:v>
                </c:pt>
                <c:pt idx="10">
                  <c:v>1600.000000</c:v>
                </c:pt>
                <c:pt idx="11">
                  <c:v>1522.000000</c:v>
                </c:pt>
                <c:pt idx="12">
                  <c:v>1100.000000</c:v>
                </c:pt>
                <c:pt idx="13">
                  <c:v>1000.000000</c:v>
                </c:pt>
                <c:pt idx="14">
                  <c:v>950.000000</c:v>
                </c:pt>
                <c:pt idx="15">
                  <c:v>900.000000</c:v>
                </c:pt>
                <c:pt idx="16">
                  <c:v>600.000000</c:v>
                </c:pt>
                <c:pt idx="17">
                  <c:v>550.000000</c:v>
                </c:pt>
                <c:pt idx="18">
                  <c:v>500.000000</c:v>
                </c:pt>
                <c:pt idx="19">
                  <c:v>200.000000</c:v>
                </c:pt>
                <c:pt idx="20">
                  <c:v>150.000000</c:v>
                </c:pt>
                <c:pt idx="21">
                  <c:v>120.000000</c:v>
                </c:pt>
                <c:pt idx="22">
                  <c:v>100.000000</c:v>
                </c:pt>
                <c:pt idx="23">
                  <c:v>90.000000</c:v>
                </c:pt>
                <c:pt idx="24">
                  <c:v>80.000000</c:v>
                </c:pt>
                <c:pt idx="25">
                  <c:v>60.000000</c:v>
                </c:pt>
                <c:pt idx="26">
                  <c:v>48.000000</c:v>
                </c:pt>
              </c:numCache>
            </c:numRef>
          </c:yVal>
          <c:smooth val="1"/>
        </c:ser>
        <c:axId val="2094734552"/>
        <c:axId val="2094734553"/>
      </c:scatterChart>
      <c:valAx>
        <c:axId val="2094734552"/>
        <c:scaling>
          <c:orientation val="minMax"/>
          <c:max val="1000"/>
          <c:min val="0"/>
        </c:scaling>
        <c:delete val="0"/>
        <c:axPos val="b"/>
        <c:majorGridlines>
          <c:spPr>
            <a:ln w="12700" cap="flat">
              <a:solidFill>
                <a:srgbClr val="888888"/>
              </a:solidFill>
              <a:prstDash val="solid"/>
              <a:round/>
            </a:ln>
          </c:spPr>
        </c:majorGridlines>
        <c:title>
          <c:tx>
            <c:rich>
              <a:bodyPr rot="0"/>
              <a:lstStyle/>
              <a:p>
                <a:pPr>
                  <a:defRPr b="1" i="0" strike="noStrike" sz="1000" u="none">
                    <a:solidFill>
                      <a:srgbClr val="FFFFFF"/>
                    </a:solidFill>
                    <a:latin typeface="Calibri"/>
                  </a:defRPr>
                </a:pPr>
                <a:r>
                  <a:rPr b="1" i="0" strike="noStrike" sz="1000" u="none">
                    <a:solidFill>
                      <a:srgbClr val="FFFFFF"/>
                    </a:solidFill>
                    <a:latin typeface="Calibri"/>
                  </a:rPr>
                  <a:t>Resistance (0 - 10 Volt [10.00V = 1000])</a:t>
                </a:r>
              </a:p>
            </c:rich>
          </c:tx>
          <c:layout/>
          <c:overlay val="1"/>
        </c:title>
        <c:numFmt formatCode="General" sourceLinked="1"/>
        <c:majorTickMark val="none"/>
        <c:minorTickMark val="none"/>
        <c:tickLblPos val="nextTo"/>
        <c:spPr>
          <a:ln w="12700" cap="flat">
            <a:noFill/>
            <a:prstDash val="solid"/>
            <a:miter lim="400000"/>
          </a:ln>
        </c:spPr>
        <c:txPr>
          <a:bodyPr rot="0"/>
          <a:lstStyle/>
          <a:p>
            <a:pPr>
              <a:defRPr b="0" i="0" strike="noStrike" sz="1000" u="none">
                <a:solidFill>
                  <a:srgbClr val="FFFFFF"/>
                </a:solidFill>
                <a:latin typeface="Calibri"/>
              </a:defRPr>
            </a:pPr>
          </a:p>
        </c:txPr>
        <c:crossAx val="2094734553"/>
        <c:crosses val="autoZero"/>
        <c:crossBetween val="between"/>
        <c:majorUnit val="250"/>
        <c:minorUnit val="125"/>
      </c:valAx>
      <c:valAx>
        <c:axId val="2094734553"/>
        <c:scaling>
          <c:orientation val="minMax"/>
          <c:max val="20000"/>
          <c:min val="0"/>
        </c:scaling>
        <c:delete val="0"/>
        <c:axPos val="l"/>
        <c:majorGridlines>
          <c:spPr>
            <a:ln w="12700" cap="flat">
              <a:solidFill>
                <a:srgbClr val="888888"/>
              </a:solidFill>
              <a:prstDash val="solid"/>
              <a:round/>
            </a:ln>
          </c:spPr>
        </c:majorGridlines>
        <c:title>
          <c:tx>
            <c:rich>
              <a:bodyPr rot="-5400000"/>
              <a:lstStyle/>
              <a:p>
                <a:pPr>
                  <a:defRPr b="1" i="0" strike="noStrike" sz="1000" u="none">
                    <a:solidFill>
                      <a:srgbClr val="FFFFFF"/>
                    </a:solidFill>
                    <a:latin typeface="Calibri"/>
                  </a:defRPr>
                </a:pPr>
                <a:r>
                  <a:rPr b="1" i="0" strike="noStrike" sz="1000" u="none">
                    <a:solidFill>
                      <a:srgbClr val="FFFFFF"/>
                    </a:solidFill>
                    <a:latin typeface="Calibri"/>
                  </a:rPr>
                  <a:t>Illuminance (lux)</a:t>
                </a:r>
              </a:p>
            </c:rich>
          </c:tx>
          <c:layout/>
          <c:overlay val="1"/>
        </c:title>
        <c:numFmt formatCode="General" sourceLinked="1"/>
        <c:majorTickMark val="none"/>
        <c:minorTickMark val="none"/>
        <c:tickLblPos val="nextTo"/>
        <c:spPr>
          <a:ln w="12700" cap="flat">
            <a:noFill/>
            <a:prstDash val="solid"/>
            <a:miter lim="400000"/>
          </a:ln>
        </c:spPr>
        <c:txPr>
          <a:bodyPr rot="0"/>
          <a:lstStyle/>
          <a:p>
            <a:pPr>
              <a:defRPr b="0" i="0" strike="noStrike" sz="1000" u="none">
                <a:solidFill>
                  <a:srgbClr val="FFFFFF"/>
                </a:solidFill>
                <a:latin typeface="Calibri"/>
              </a:defRPr>
            </a:pPr>
          </a:p>
        </c:txPr>
        <c:crossAx val="2094734552"/>
        <c:crosses val="autoZero"/>
        <c:crossBetween val="between"/>
        <c:majorUnit val="5000"/>
        <c:minorUnit val="2500"/>
      </c:valAx>
      <c:spPr>
        <a:solidFill>
          <a:srgbClr val="414141"/>
        </a:solidFill>
        <a:ln w="12700" cap="flat">
          <a:noFill/>
          <a:miter lim="400000"/>
        </a:ln>
        <a:effectLst/>
      </c:spPr>
    </c:plotArea>
    <c:plotVisOnly val="1"/>
    <c:dispBlanksAs val="gap"/>
  </c:chart>
  <c:spPr>
    <a:solidFill>
      <a:srgbClr val="000000"/>
    </a:solidFill>
    <a:ln>
      <a:noFill/>
    </a:ln>
    <a:effectLst/>
  </c:spPr>
</c:chartSpace>
</file>

<file path=xl/charts/chart2.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806456"/>
          <c:y val="0.0298056"/>
          <c:w val="0.892157"/>
          <c:h val="0.917577"/>
        </c:manualLayout>
      </c:layout>
      <c:scatterChart>
        <c:scatterStyle val="smoothMarker"/>
        <c:varyColors val="0"/>
        <c:ser>
          <c:idx val="0"/>
          <c:order val="0"/>
          <c:tx>
            <c:v>Part 1 + 2 +3</c:v>
          </c:tx>
          <c:spPr>
            <a:solidFill>
              <a:schemeClr val="accent1"/>
            </a:solidFill>
            <a:ln w="28575" cap="flat">
              <a:solidFill>
                <a:srgbClr val="4A7EBB"/>
              </a:solidFill>
              <a:prstDash val="solid"/>
              <a:round/>
            </a:ln>
            <a:effectLst/>
          </c:spPr>
          <c:marker>
            <c:symbol val="diamond"/>
            <c:size val="5"/>
            <c:spPr>
              <a:solidFill>
                <a:schemeClr val="accent1"/>
              </a:solidFill>
              <a:ln w="9525" cap="flat">
                <a:solidFill>
                  <a:srgbClr val="4A7EBB"/>
                </a:solidFill>
                <a:prstDash val="solid"/>
                <a:round/>
              </a:ln>
              <a:effectLst/>
            </c:spPr>
          </c:marker>
          <c:dLbls>
            <c:numFmt formatCode="General" sourceLinked="1"/>
            <c:txPr>
              <a:bodyPr/>
              <a:lstStyle/>
              <a:p>
                <a:pPr>
                  <a:defRPr b="0" i="0" strike="noStrike" sz="1000" u="none">
                    <a:solidFill>
                      <a:srgbClr val="000000"/>
                    </a:solidFill>
                    <a:latin typeface="Helvetica Neue"/>
                  </a:defRPr>
                </a:pPr>
              </a:p>
            </c:txPr>
            <c:dLblPos val="t"/>
            <c:showLegendKey val="0"/>
            <c:showVal val="0"/>
            <c:showCatName val="0"/>
            <c:showSerName val="0"/>
            <c:showPercent val="0"/>
            <c:showBubbleSize val="0"/>
            <c:showLeaderLines val="0"/>
          </c:dLbls>
          <c:xVal>
            <c:numLit>
              <c:ptCount val="27"/>
              <c:pt idx="0">
                <c:v>768.000000</c:v>
              </c:pt>
              <c:pt idx="1">
                <c:v>766.000000</c:v>
              </c:pt>
              <c:pt idx="2">
                <c:v>765.000000</c:v>
              </c:pt>
              <c:pt idx="3">
                <c:v>751.000000</c:v>
              </c:pt>
              <c:pt idx="4">
                <c:v>726.000000</c:v>
              </c:pt>
              <c:pt idx="5">
                <c:v>678.000000</c:v>
              </c:pt>
              <c:pt idx="6">
                <c:v>667.000000</c:v>
              </c:pt>
              <c:pt idx="7">
                <c:v>630.000000</c:v>
              </c:pt>
              <c:pt idx="8">
                <c:v>605.000000</c:v>
              </c:pt>
              <c:pt idx="9">
                <c:v>596.000000</c:v>
              </c:pt>
              <c:pt idx="10">
                <c:v>553.000000</c:v>
              </c:pt>
              <c:pt idx="11">
                <c:v>542.000000</c:v>
              </c:pt>
              <c:pt idx="12">
                <c:v>496.000000</c:v>
              </c:pt>
              <c:pt idx="13">
                <c:v>478.000000</c:v>
              </c:pt>
              <c:pt idx="14">
                <c:v>474.000000</c:v>
              </c:pt>
              <c:pt idx="15">
                <c:v>468.000000</c:v>
              </c:pt>
              <c:pt idx="16">
                <c:v>406.000000</c:v>
              </c:pt>
              <c:pt idx="17">
                <c:v>392.000000</c:v>
              </c:pt>
              <c:pt idx="18">
                <c:v>376.000000</c:v>
              </c:pt>
              <c:pt idx="19">
                <c:v>253.000000</c:v>
              </c:pt>
              <c:pt idx="20">
                <c:v>217.000000</c:v>
              </c:pt>
              <c:pt idx="21">
                <c:v>192.000000</c:v>
              </c:pt>
              <c:pt idx="22">
                <c:v>169.000000</c:v>
              </c:pt>
              <c:pt idx="23">
                <c:v>162.000000</c:v>
              </c:pt>
              <c:pt idx="24">
                <c:v>150.000000</c:v>
              </c:pt>
              <c:pt idx="25">
                <c:v>125.000000</c:v>
              </c:pt>
              <c:pt idx="26">
                <c:v>105.000000</c:v>
              </c:pt>
            </c:numLit>
          </c:xVal>
          <c:yVal>
            <c:numRef>
              <c:f>'LDR Analysis'!$H$2:$H$28</c:f>
              <c:numCache>
                <c:ptCount val="27"/>
                <c:pt idx="0">
                  <c:v>20207.171828</c:v>
                </c:pt>
                <c:pt idx="1">
                  <c:v>19364.923948</c:v>
                </c:pt>
                <c:pt idx="2">
                  <c:v>18956.266904</c:v>
                </c:pt>
                <c:pt idx="3">
                  <c:v>14021.169807</c:v>
                </c:pt>
                <c:pt idx="4">
                  <c:v>4799.895310</c:v>
                </c:pt>
                <c:pt idx="5">
                  <c:v>3687.207381</c:v>
                </c:pt>
                <c:pt idx="6">
                  <c:v>3461.854709</c:v>
                </c:pt>
                <c:pt idx="7">
                  <c:v>2778.112872</c:v>
                </c:pt>
                <c:pt idx="8">
                  <c:v>2376.570773</c:v>
                </c:pt>
                <c:pt idx="9">
                  <c:v>2243.133115</c:v>
                </c:pt>
                <c:pt idx="10">
                  <c:v>1680.624819</c:v>
                </c:pt>
                <c:pt idx="11">
                  <c:v>1555.351419</c:v>
                </c:pt>
                <c:pt idx="12">
                  <c:v>1104.905139</c:v>
                </c:pt>
                <c:pt idx="13">
                  <c:v>958.142507</c:v>
                </c:pt>
                <c:pt idx="14">
                  <c:v>927.597039</c:v>
                </c:pt>
                <c:pt idx="15">
                  <c:v>883.138877</c:v>
                </c:pt>
                <c:pt idx="16">
                  <c:v>552.717495</c:v>
                </c:pt>
                <c:pt idx="17">
                  <c:v>516.673908</c:v>
                </c:pt>
                <c:pt idx="18">
                  <c:v>476.910773</c:v>
                </c:pt>
                <c:pt idx="19">
                  <c:v>222.728063</c:v>
                </c:pt>
                <c:pt idx="20">
                  <c:v>165.833682</c:v>
                </c:pt>
                <c:pt idx="21">
                  <c:v>131.074411</c:v>
                </c:pt>
                <c:pt idx="22">
                  <c:v>102.571732</c:v>
                </c:pt>
                <c:pt idx="23">
                  <c:v>94.563332</c:v>
                </c:pt>
                <c:pt idx="24">
                  <c:v>81.562824</c:v>
                </c:pt>
                <c:pt idx="25">
                  <c:v>57.455216</c:v>
                </c:pt>
                <c:pt idx="26">
                  <c:v>41.097630</c:v>
                </c:pt>
              </c:numCache>
            </c:numRef>
          </c:yVal>
          <c:smooth val="1"/>
        </c:ser>
        <c:axId val="2094734552"/>
        <c:axId val="2094734553"/>
      </c:scatterChart>
      <c:valAx>
        <c:axId val="2094734552"/>
        <c:scaling>
          <c:orientation val="minMax"/>
          <c:max val="1000"/>
          <c:min val="0"/>
        </c:scaling>
        <c:delete val="0"/>
        <c:axPos val="b"/>
        <c:numFmt formatCode="General" sourceLinked="1"/>
        <c:majorTickMark val="none"/>
        <c:minorTickMark val="none"/>
        <c:tickLblPos val="nextTo"/>
        <c:spPr>
          <a:ln w="12700" cap="flat">
            <a:noFill/>
            <a:prstDash val="solid"/>
            <a:miter lim="400000"/>
          </a:ln>
        </c:spPr>
        <c:txPr>
          <a:bodyPr rot="0"/>
          <a:lstStyle/>
          <a:p>
            <a:pPr>
              <a:defRPr b="0" i="0" strike="noStrike" sz="1000" u="none">
                <a:solidFill>
                  <a:srgbClr val="000000"/>
                </a:solidFill>
                <a:latin typeface="Calibri"/>
              </a:defRPr>
            </a:pPr>
          </a:p>
        </c:txPr>
        <c:crossAx val="2094734553"/>
        <c:crosses val="autoZero"/>
        <c:crossBetween val="between"/>
        <c:majorUnit val="250"/>
        <c:minorUnit val="125"/>
      </c:valAx>
      <c:valAx>
        <c:axId val="2094734553"/>
        <c:scaling>
          <c:orientation val="minMax"/>
          <c:max val="20000"/>
          <c:min val="0"/>
        </c:scaling>
        <c:delete val="0"/>
        <c:axPos val="l"/>
        <c:majorGridlines>
          <c:spPr>
            <a:ln w="12700" cap="flat">
              <a:solidFill>
                <a:srgbClr val="888888"/>
              </a:solidFill>
              <a:prstDash val="solid"/>
              <a:round/>
            </a:ln>
          </c:spPr>
        </c:majorGridlines>
        <c:numFmt formatCode="General" sourceLinked="1"/>
        <c:majorTickMark val="none"/>
        <c:minorTickMark val="none"/>
        <c:tickLblPos val="nextTo"/>
        <c:spPr>
          <a:ln w="12700" cap="flat">
            <a:noFill/>
            <a:prstDash val="solid"/>
            <a:miter lim="400000"/>
          </a:ln>
        </c:spPr>
        <c:txPr>
          <a:bodyPr rot="0"/>
          <a:lstStyle/>
          <a:p>
            <a:pPr>
              <a:defRPr b="0" i="0" strike="noStrike" sz="1000" u="none">
                <a:solidFill>
                  <a:srgbClr val="000000"/>
                </a:solidFill>
                <a:latin typeface="Calibri"/>
              </a:defRPr>
            </a:pPr>
          </a:p>
        </c:txPr>
        <c:crossAx val="2094734552"/>
        <c:crosses val="autoZero"/>
        <c:crossBetween val="between"/>
        <c:majorUnit val="5000"/>
        <c:minorUnit val="2500"/>
      </c:valAx>
      <c:spPr>
        <a:solidFill>
          <a:srgbClr val="FFFFFF"/>
        </a:solidFill>
        <a:ln w="12700" cap="flat">
          <a:noFill/>
          <a:miter lim="400000"/>
        </a:ln>
        <a:effectLst/>
      </c:spPr>
    </c:plotArea>
    <c:plotVisOnly val="1"/>
    <c:dispBlanksAs val="gap"/>
  </c:chart>
  <c:spPr>
    <a:solidFill>
      <a:srgbClr val="FFFFFF"/>
    </a:solidFill>
    <a:ln w="12700" cap="flat">
      <a:solidFill>
        <a:srgbClr val="888888"/>
      </a:solidFill>
      <a:prstDash val="solid"/>
      <a:round/>
    </a:ln>
    <a:effectLst/>
  </c:spPr>
</c:chartSpace>
</file>

<file path=xl/charts/chart3.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730701"/>
          <c:y val="0.0298461"/>
          <c:w val="0.92013"/>
          <c:h val="0.872713"/>
        </c:manualLayout>
      </c:layout>
      <c:scatterChart>
        <c:scatterStyle val="smoothMarker"/>
        <c:varyColors val="0"/>
        <c:ser>
          <c:idx val="0"/>
          <c:order val="0"/>
          <c:tx>
            <c:v>Series1</c:v>
          </c:tx>
          <c:spPr>
            <a:gradFill flip="none" rotWithShape="1">
              <a:gsLst>
                <a:gs pos="0">
                  <a:schemeClr val="accent5"/>
                </a:gs>
                <a:gs pos="80000">
                  <a:schemeClr val="accent5"/>
                </a:gs>
                <a:gs pos="100000">
                  <a:schemeClr val="accent5"/>
                </a:gs>
              </a:gsLst>
              <a:lin ang="16200000" scaled="0"/>
            </a:gradFill>
            <a:ln w="47625" cap="flat">
              <a:solidFill>
                <a:schemeClr val="accent5"/>
              </a:solidFill>
              <a:prstDash val="solid"/>
              <a:round/>
            </a:ln>
            <a:effectLst/>
          </c:spPr>
          <c:marker>
            <c:symbol val="diamond"/>
            <c:size val="5"/>
            <c:spPr>
              <a:gradFill flip="none" rotWithShape="1">
                <a:gsLst>
                  <a:gs pos="0">
                    <a:schemeClr val="accent5"/>
                  </a:gs>
                  <a:gs pos="80000">
                    <a:schemeClr val="accent5"/>
                  </a:gs>
                  <a:gs pos="100000">
                    <a:schemeClr val="accent5"/>
                  </a:gs>
                </a:gsLst>
                <a:lin ang="16200000" scaled="0"/>
              </a:gradFill>
              <a:ln w="9525" cap="flat">
                <a:solidFill>
                  <a:schemeClr val="accent5"/>
                </a:solidFill>
                <a:prstDash val="solid"/>
                <a:round/>
              </a:ln>
              <a:effectLst/>
            </c:spPr>
          </c:marker>
          <c:dLbls>
            <c:numFmt formatCode="General" sourceLinked="1"/>
            <c:txPr>
              <a:bodyPr/>
              <a:lstStyle/>
              <a:p>
                <a:pPr>
                  <a:defRPr b="0" i="0" strike="noStrike" sz="1000" u="none">
                    <a:solidFill>
                      <a:srgbClr val="000000"/>
                    </a:solidFill>
                    <a:latin typeface="Helvetica Neue"/>
                  </a:defRPr>
                </a:pPr>
              </a:p>
            </c:txPr>
            <c:dLblPos val="t"/>
            <c:showLegendKey val="0"/>
            <c:showVal val="0"/>
            <c:showCatName val="0"/>
            <c:showSerName val="0"/>
            <c:showPercent val="0"/>
            <c:showBubbleSize val="0"/>
            <c:showLeaderLines val="0"/>
          </c:dLbls>
          <c:xVal>
            <c:numRef>
              <c:f>'LDR Analysis'!$F$2:$F$28</c:f>
              <c:numCache>
                <c:ptCount val="27"/>
                <c:pt idx="0">
                  <c:v>2.885361</c:v>
                </c:pt>
                <c:pt idx="1">
                  <c:v>2.884229</c:v>
                </c:pt>
                <c:pt idx="2">
                  <c:v>2.883661</c:v>
                </c:pt>
                <c:pt idx="3">
                  <c:v>2.875640</c:v>
                </c:pt>
                <c:pt idx="4">
                  <c:v>2.860937</c:v>
                </c:pt>
                <c:pt idx="5">
                  <c:v>2.831230</c:v>
                </c:pt>
                <c:pt idx="6">
                  <c:v>2.824126</c:v>
                </c:pt>
                <c:pt idx="7">
                  <c:v>2.799341</c:v>
                </c:pt>
                <c:pt idx="8">
                  <c:v>2.781755</c:v>
                </c:pt>
                <c:pt idx="9">
                  <c:v>2.775246</c:v>
                </c:pt>
                <c:pt idx="10">
                  <c:v>2.742725</c:v>
                </c:pt>
                <c:pt idx="11">
                  <c:v>2.733999</c:v>
                </c:pt>
                <c:pt idx="12">
                  <c:v>2.695482</c:v>
                </c:pt>
                <c:pt idx="13">
                  <c:v>2.679428</c:v>
                </c:pt>
                <c:pt idx="14">
                  <c:v>2.675778</c:v>
                </c:pt>
                <c:pt idx="15">
                  <c:v>2.670246</c:v>
                </c:pt>
                <c:pt idx="16">
                  <c:v>2.608526</c:v>
                </c:pt>
                <c:pt idx="17">
                  <c:v>2.593286</c:v>
                </c:pt>
                <c:pt idx="18">
                  <c:v>2.575188</c:v>
                </c:pt>
                <c:pt idx="19">
                  <c:v>2.403121</c:v>
                </c:pt>
                <c:pt idx="20">
                  <c:v>2.336460</c:v>
                </c:pt>
                <c:pt idx="21">
                  <c:v>2.283301</c:v>
                </c:pt>
                <c:pt idx="22">
                  <c:v>2.227887</c:v>
                </c:pt>
                <c:pt idx="23">
                  <c:v>2.209515</c:v>
                </c:pt>
                <c:pt idx="24">
                  <c:v>2.176091</c:v>
                </c:pt>
                <c:pt idx="25">
                  <c:v>2.096910</c:v>
                </c:pt>
                <c:pt idx="26">
                  <c:v>2.021189</c:v>
                </c:pt>
              </c:numCache>
            </c:numRef>
          </c:xVal>
          <c:yVal>
            <c:numRef>
              <c:f>'LDR Analysis'!$G$2:$G$28</c:f>
              <c:numCache>
                <c:ptCount val="27"/>
                <c:pt idx="0">
                  <c:v>4.301030</c:v>
                </c:pt>
                <c:pt idx="1">
                  <c:v>4.291147</c:v>
                </c:pt>
                <c:pt idx="2">
                  <c:v>4.278754</c:v>
                </c:pt>
                <c:pt idx="3">
                  <c:v>4.146128</c:v>
                </c:pt>
                <c:pt idx="4">
                  <c:v>3.667360</c:v>
                </c:pt>
                <c:pt idx="5">
                  <c:v>3.610660</c:v>
                </c:pt>
                <c:pt idx="6">
                  <c:v>3.568202</c:v>
                </c:pt>
                <c:pt idx="7">
                  <c:v>3.442480</c:v>
                </c:pt>
                <c:pt idx="8">
                  <c:v>3.342423</c:v>
                </c:pt>
                <c:pt idx="9">
                  <c:v>3.322219</c:v>
                </c:pt>
                <c:pt idx="10">
                  <c:v>3.204120</c:v>
                </c:pt>
                <c:pt idx="11">
                  <c:v>3.182415</c:v>
                </c:pt>
                <c:pt idx="12">
                  <c:v>3.041393</c:v>
                </c:pt>
                <c:pt idx="13">
                  <c:v>3.000000</c:v>
                </c:pt>
                <c:pt idx="14">
                  <c:v>2.977724</c:v>
                </c:pt>
                <c:pt idx="15">
                  <c:v>2.954243</c:v>
                </c:pt>
                <c:pt idx="16">
                  <c:v>2.778151</c:v>
                </c:pt>
                <c:pt idx="17">
                  <c:v>2.740363</c:v>
                </c:pt>
                <c:pt idx="18">
                  <c:v>2.698970</c:v>
                </c:pt>
                <c:pt idx="19">
                  <c:v>2.301030</c:v>
                </c:pt>
                <c:pt idx="20">
                  <c:v>2.176091</c:v>
                </c:pt>
                <c:pt idx="21">
                  <c:v>2.079181</c:v>
                </c:pt>
                <c:pt idx="22">
                  <c:v>2.000000</c:v>
                </c:pt>
                <c:pt idx="23">
                  <c:v>1.954243</c:v>
                </c:pt>
                <c:pt idx="24">
                  <c:v>1.903090</c:v>
                </c:pt>
                <c:pt idx="25">
                  <c:v>1.778151</c:v>
                </c:pt>
                <c:pt idx="26">
                  <c:v>1.681241</c:v>
                </c:pt>
              </c:numCache>
            </c:numRef>
          </c:yVal>
          <c:smooth val="1"/>
        </c:ser>
        <c:axId val="2094734552"/>
        <c:axId val="2094734553"/>
      </c:scatterChart>
      <c:valAx>
        <c:axId val="2094734552"/>
        <c:scaling>
          <c:orientation val="minMax"/>
          <c:max val="3"/>
          <c:min val="2"/>
        </c:scaling>
        <c:delete val="0"/>
        <c:axPos val="b"/>
        <c:title>
          <c:tx>
            <c:rich>
              <a:bodyPr rot="0"/>
              <a:lstStyle/>
              <a:p>
                <a:pPr>
                  <a:defRPr b="1" i="0" strike="noStrike" sz="1000" u="none">
                    <a:solidFill>
                      <a:srgbClr val="FFFFFF"/>
                    </a:solidFill>
                    <a:latin typeface="Calibri"/>
                  </a:defRPr>
                </a:pPr>
                <a:r>
                  <a:rPr b="1" i="0" strike="noStrike" sz="1000" u="none">
                    <a:solidFill>
                      <a:srgbClr val="FFFFFF"/>
                    </a:solidFill>
                    <a:latin typeface="Calibri"/>
                  </a:rPr>
                  <a:t>log(Resistance)</a:t>
                </a:r>
              </a:p>
            </c:rich>
          </c:tx>
          <c:layout/>
          <c:overlay val="1"/>
        </c:title>
        <c:numFmt formatCode="General" sourceLinked="1"/>
        <c:majorTickMark val="none"/>
        <c:minorTickMark val="none"/>
        <c:tickLblPos val="nextTo"/>
        <c:spPr>
          <a:ln w="12700" cap="flat">
            <a:noFill/>
            <a:prstDash val="solid"/>
            <a:miter lim="400000"/>
          </a:ln>
        </c:spPr>
        <c:txPr>
          <a:bodyPr rot="0"/>
          <a:lstStyle/>
          <a:p>
            <a:pPr>
              <a:defRPr b="0" i="0" strike="noStrike" sz="1000" u="none">
                <a:solidFill>
                  <a:srgbClr val="FFFFFF"/>
                </a:solidFill>
                <a:latin typeface="Calibri"/>
              </a:defRPr>
            </a:pPr>
          </a:p>
        </c:txPr>
        <c:crossAx val="2094734553"/>
        <c:crosses val="autoZero"/>
        <c:crossBetween val="between"/>
        <c:majorUnit val="0.25"/>
        <c:minorUnit val="0.125"/>
      </c:valAx>
      <c:valAx>
        <c:axId val="2094734553"/>
        <c:scaling>
          <c:orientation val="minMax"/>
          <c:max val="5"/>
          <c:min val="1"/>
        </c:scaling>
        <c:delete val="0"/>
        <c:axPos val="l"/>
        <c:majorGridlines>
          <c:spPr>
            <a:ln w="12700" cap="flat">
              <a:solidFill>
                <a:srgbClr val="888888"/>
              </a:solidFill>
              <a:prstDash val="solid"/>
              <a:round/>
            </a:ln>
          </c:spPr>
        </c:majorGridlines>
        <c:title>
          <c:tx>
            <c:rich>
              <a:bodyPr rot="-5400000"/>
              <a:lstStyle/>
              <a:p>
                <a:pPr>
                  <a:defRPr b="1" i="0" strike="noStrike" sz="1000" u="none">
                    <a:solidFill>
                      <a:srgbClr val="FFFFFF"/>
                    </a:solidFill>
                    <a:latin typeface="Calibri"/>
                  </a:defRPr>
                </a:pPr>
                <a:r>
                  <a:rPr b="1" i="0" strike="noStrike" sz="1000" u="none">
                    <a:solidFill>
                      <a:srgbClr val="FFFFFF"/>
                    </a:solidFill>
                    <a:latin typeface="Calibri"/>
                  </a:rPr>
                  <a:t>log(lux)</a:t>
                </a:r>
              </a:p>
            </c:rich>
          </c:tx>
          <c:layout/>
          <c:overlay val="1"/>
        </c:title>
        <c:numFmt formatCode="General" sourceLinked="1"/>
        <c:majorTickMark val="none"/>
        <c:minorTickMark val="none"/>
        <c:tickLblPos val="nextTo"/>
        <c:spPr>
          <a:ln w="12700" cap="flat">
            <a:noFill/>
            <a:prstDash val="solid"/>
            <a:miter lim="400000"/>
          </a:ln>
        </c:spPr>
        <c:txPr>
          <a:bodyPr rot="0"/>
          <a:lstStyle/>
          <a:p>
            <a:pPr>
              <a:defRPr b="0" i="0" strike="noStrike" sz="1000" u="none">
                <a:solidFill>
                  <a:srgbClr val="FFFFFF"/>
                </a:solidFill>
                <a:latin typeface="Calibri"/>
              </a:defRPr>
            </a:pPr>
          </a:p>
        </c:txPr>
        <c:crossAx val="2094734552"/>
        <c:crosses val="autoZero"/>
        <c:crossBetween val="between"/>
        <c:majorUnit val="1"/>
        <c:minorUnit val="0.5"/>
      </c:valAx>
      <c:spPr>
        <a:solidFill>
          <a:srgbClr val="414141"/>
        </a:solidFill>
        <a:ln w="12700" cap="flat">
          <a:noFill/>
          <a:miter lim="400000"/>
        </a:ln>
        <a:effectLst/>
      </c:spPr>
    </c:plotArea>
    <c:plotVisOnly val="1"/>
    <c:dispBlanksAs val="gap"/>
  </c:chart>
  <c:spPr>
    <a:solidFill>
      <a:srgbClr val="000000"/>
    </a:solidFill>
    <a:ln>
      <a:noFill/>
    </a:ln>
    <a:effectLst/>
  </c:spPr>
</c:chartSpace>
</file>

<file path=xl/charts/chart4.xml><?xml version="1.0" encoding="utf-8"?>
<c:chartSpace xmlns:c="http://schemas.openxmlformats.org/drawingml/2006/chart" xmlns:a="http://schemas.openxmlformats.org/drawingml/2006/main" xmlns:r="http://schemas.openxmlformats.org/officeDocument/2006/relationships">
  <c:date1904 val="0"/>
  <c:roundedCorners val="0"/>
  <c:chart>
    <c:title>
      <c:tx>
        <c:rich>
          <a:bodyPr rot="0"/>
          <a:lstStyle/>
          <a:p>
            <a:pPr>
              <a:defRPr b="1" i="0" strike="noStrike" sz="1800" u="none">
                <a:solidFill>
                  <a:srgbClr val="FFFFFF"/>
                </a:solidFill>
                <a:latin typeface="Calibri"/>
              </a:defRPr>
            </a:pPr>
            <a:r>
              <a:rPr b="1" i="0" strike="noStrike" sz="1800" u="none">
                <a:solidFill>
                  <a:srgbClr val="FFFFFF"/>
                </a:solidFill>
                <a:latin typeface="Calibri"/>
              </a:rPr>
              <a:t>Lux as a function of Resistance Part 1</a:t>
            </a:r>
          </a:p>
        </c:rich>
      </c:tx>
      <c:layout>
        <c:manualLayout>
          <c:xMode val="edge"/>
          <c:yMode val="edge"/>
          <c:x val="0.160237"/>
          <c:y val="0"/>
          <c:w val="0.679527"/>
          <c:h val="0.0878512"/>
        </c:manualLayout>
      </c:layout>
      <c:overlay val="1"/>
      <c:spPr>
        <a:noFill/>
        <a:effectLst/>
      </c:spPr>
    </c:title>
    <c:autoTitleDeleted val="1"/>
    <c:plotArea>
      <c:layout>
        <c:manualLayout>
          <c:layoutTarget val="inner"/>
          <c:xMode val="edge"/>
          <c:yMode val="edge"/>
          <c:x val="0.116756"/>
          <c:y val="0.0878512"/>
          <c:w val="0.859715"/>
          <c:h val="0.813704"/>
        </c:manualLayout>
      </c:layout>
      <c:scatterChart>
        <c:scatterStyle val="smoothMarker"/>
        <c:varyColors val="0"/>
        <c:ser>
          <c:idx val="0"/>
          <c:order val="0"/>
          <c:tx>
            <c:v>Ohne Titel 1</c:v>
          </c:tx>
          <c:spPr>
            <a:gradFill flip="none" rotWithShape="1">
              <a:gsLst>
                <a:gs pos="0">
                  <a:schemeClr val="accent5"/>
                </a:gs>
                <a:gs pos="80000">
                  <a:schemeClr val="accent5"/>
                </a:gs>
                <a:gs pos="100000">
                  <a:schemeClr val="accent5"/>
                </a:gs>
              </a:gsLst>
              <a:lin ang="16200000" scaled="0"/>
            </a:gradFill>
            <a:ln w="47625" cap="flat">
              <a:solidFill>
                <a:schemeClr val="accent5"/>
              </a:solidFill>
              <a:prstDash val="solid"/>
              <a:round/>
            </a:ln>
            <a:effectLst/>
          </c:spPr>
          <c:marker>
            <c:symbol val="diamond"/>
            <c:size val="5"/>
            <c:spPr>
              <a:gradFill flip="none" rotWithShape="1">
                <a:gsLst>
                  <a:gs pos="0">
                    <a:schemeClr val="accent5"/>
                  </a:gs>
                  <a:gs pos="80000">
                    <a:schemeClr val="accent5"/>
                  </a:gs>
                  <a:gs pos="100000">
                    <a:schemeClr val="accent5"/>
                  </a:gs>
                </a:gsLst>
                <a:lin ang="16200000" scaled="0"/>
              </a:gradFill>
              <a:ln w="9525" cap="flat">
                <a:solidFill>
                  <a:schemeClr val="accent5"/>
                </a:solidFill>
                <a:prstDash val="solid"/>
                <a:round/>
              </a:ln>
              <a:effectLst/>
            </c:spPr>
          </c:marker>
          <c:dLbls>
            <c:numFmt formatCode="General" sourceLinked="1"/>
            <c:txPr>
              <a:bodyPr/>
              <a:lstStyle/>
              <a:p>
                <a:pPr>
                  <a:defRPr b="0" i="0" strike="noStrike" sz="1000" u="none">
                    <a:solidFill>
                      <a:srgbClr val="000000"/>
                    </a:solidFill>
                    <a:latin typeface="Helvetica Neue"/>
                  </a:defRPr>
                </a:pPr>
              </a:p>
            </c:txPr>
            <c:dLblPos val="t"/>
            <c:showLegendKey val="0"/>
            <c:showVal val="0"/>
            <c:showCatName val="0"/>
            <c:showSerName val="0"/>
            <c:showPercent val="0"/>
            <c:showBubbleSize val="0"/>
            <c:showLeaderLines val="0"/>
          </c:dLbls>
          <c:xVal>
            <c:numRef>
              <c:f>'LDR Analysis'!$D$18:$D$28</c:f>
              <c:numCache>
                <c:ptCount val="11"/>
                <c:pt idx="0">
                  <c:v>406.000000</c:v>
                </c:pt>
                <c:pt idx="1">
                  <c:v>392.000000</c:v>
                </c:pt>
                <c:pt idx="2">
                  <c:v>376.000000</c:v>
                </c:pt>
                <c:pt idx="3">
                  <c:v>253.000000</c:v>
                </c:pt>
                <c:pt idx="4">
                  <c:v>217.000000</c:v>
                </c:pt>
                <c:pt idx="5">
                  <c:v>192.000000</c:v>
                </c:pt>
                <c:pt idx="6">
                  <c:v>169.000000</c:v>
                </c:pt>
                <c:pt idx="7">
                  <c:v>162.000000</c:v>
                </c:pt>
                <c:pt idx="8">
                  <c:v>150.000000</c:v>
                </c:pt>
                <c:pt idx="9">
                  <c:v>125.000000</c:v>
                </c:pt>
                <c:pt idx="10">
                  <c:v>105.000000</c:v>
                </c:pt>
              </c:numCache>
            </c:numRef>
          </c:xVal>
          <c:yVal>
            <c:numRef>
              <c:f>'LDR Analysis'!$E$18:$E$28</c:f>
              <c:numCache>
                <c:ptCount val="11"/>
                <c:pt idx="0">
                  <c:v>600.000000</c:v>
                </c:pt>
                <c:pt idx="1">
                  <c:v>550.000000</c:v>
                </c:pt>
                <c:pt idx="2">
                  <c:v>500.000000</c:v>
                </c:pt>
                <c:pt idx="3">
                  <c:v>200.000000</c:v>
                </c:pt>
                <c:pt idx="4">
                  <c:v>150.000000</c:v>
                </c:pt>
                <c:pt idx="5">
                  <c:v>120.000000</c:v>
                </c:pt>
                <c:pt idx="6">
                  <c:v>100.000000</c:v>
                </c:pt>
                <c:pt idx="7">
                  <c:v>90.000000</c:v>
                </c:pt>
                <c:pt idx="8">
                  <c:v>80.000000</c:v>
                </c:pt>
                <c:pt idx="9">
                  <c:v>60.000000</c:v>
                </c:pt>
                <c:pt idx="10">
                  <c:v>48.000000</c:v>
                </c:pt>
              </c:numCache>
            </c:numRef>
          </c:yVal>
          <c:smooth val="1"/>
        </c:ser>
        <c:axId val="2094734552"/>
        <c:axId val="2094734553"/>
      </c:scatterChart>
      <c:valAx>
        <c:axId val="2094734552"/>
        <c:scaling>
          <c:orientation val="minMax"/>
          <c:max val="1000"/>
          <c:min val="0"/>
        </c:scaling>
        <c:delete val="0"/>
        <c:axPos val="b"/>
        <c:majorGridlines>
          <c:spPr>
            <a:ln w="12700" cap="flat">
              <a:solidFill>
                <a:srgbClr val="888888"/>
              </a:solidFill>
              <a:prstDash val="solid"/>
              <a:round/>
            </a:ln>
          </c:spPr>
        </c:majorGridlines>
        <c:title>
          <c:tx>
            <c:rich>
              <a:bodyPr rot="0"/>
              <a:lstStyle/>
              <a:p>
                <a:pPr>
                  <a:defRPr b="1" i="0" strike="noStrike" sz="1000" u="none">
                    <a:solidFill>
                      <a:srgbClr val="FFFFFF"/>
                    </a:solidFill>
                    <a:latin typeface="Calibri"/>
                  </a:defRPr>
                </a:pPr>
                <a:r>
                  <a:rPr b="1" i="0" strike="noStrike" sz="1000" u="none">
                    <a:solidFill>
                      <a:srgbClr val="FFFFFF"/>
                    </a:solidFill>
                    <a:latin typeface="Calibri"/>
                  </a:rPr>
                  <a:t>Resistance (0 - 10 Volt [10.00V = 1000])</a:t>
                </a:r>
              </a:p>
            </c:rich>
          </c:tx>
          <c:layout/>
          <c:overlay val="1"/>
        </c:title>
        <c:numFmt formatCode="General" sourceLinked="1"/>
        <c:majorTickMark val="none"/>
        <c:minorTickMark val="none"/>
        <c:tickLblPos val="nextTo"/>
        <c:spPr>
          <a:ln w="12700" cap="flat">
            <a:noFill/>
            <a:prstDash val="solid"/>
            <a:miter lim="400000"/>
          </a:ln>
        </c:spPr>
        <c:txPr>
          <a:bodyPr rot="0"/>
          <a:lstStyle/>
          <a:p>
            <a:pPr>
              <a:defRPr b="0" i="0" strike="noStrike" sz="1000" u="none">
                <a:solidFill>
                  <a:srgbClr val="FFFFFF"/>
                </a:solidFill>
                <a:latin typeface="Calibri"/>
              </a:defRPr>
            </a:pPr>
          </a:p>
        </c:txPr>
        <c:crossAx val="2094734553"/>
        <c:crosses val="autoZero"/>
        <c:crossBetween val="between"/>
        <c:majorUnit val="250"/>
        <c:minorUnit val="125"/>
      </c:valAx>
      <c:valAx>
        <c:axId val="2094734553"/>
        <c:scaling>
          <c:orientation val="minMax"/>
          <c:max val="20000"/>
          <c:min val="0"/>
        </c:scaling>
        <c:delete val="0"/>
        <c:axPos val="l"/>
        <c:majorGridlines>
          <c:spPr>
            <a:ln w="12700" cap="flat">
              <a:solidFill>
                <a:srgbClr val="888888"/>
              </a:solidFill>
              <a:prstDash val="solid"/>
              <a:round/>
            </a:ln>
          </c:spPr>
        </c:majorGridlines>
        <c:title>
          <c:tx>
            <c:rich>
              <a:bodyPr rot="-5400000"/>
              <a:lstStyle/>
              <a:p>
                <a:pPr>
                  <a:defRPr b="1" i="0" strike="noStrike" sz="1000" u="none">
                    <a:solidFill>
                      <a:srgbClr val="FFFFFF"/>
                    </a:solidFill>
                    <a:latin typeface="Calibri"/>
                  </a:defRPr>
                </a:pPr>
                <a:r>
                  <a:rPr b="1" i="0" strike="noStrike" sz="1000" u="none">
                    <a:solidFill>
                      <a:srgbClr val="FFFFFF"/>
                    </a:solidFill>
                    <a:latin typeface="Calibri"/>
                  </a:rPr>
                  <a:t>Illuminance (lux)</a:t>
                </a:r>
              </a:p>
            </c:rich>
          </c:tx>
          <c:layout/>
          <c:overlay val="1"/>
        </c:title>
        <c:numFmt formatCode="General" sourceLinked="1"/>
        <c:majorTickMark val="none"/>
        <c:minorTickMark val="none"/>
        <c:tickLblPos val="nextTo"/>
        <c:spPr>
          <a:ln w="12700" cap="flat">
            <a:noFill/>
            <a:prstDash val="solid"/>
            <a:miter lim="400000"/>
          </a:ln>
        </c:spPr>
        <c:txPr>
          <a:bodyPr rot="0"/>
          <a:lstStyle/>
          <a:p>
            <a:pPr>
              <a:defRPr b="0" i="0" strike="noStrike" sz="1000" u="none">
                <a:solidFill>
                  <a:srgbClr val="FFFFFF"/>
                </a:solidFill>
                <a:latin typeface="Calibri"/>
              </a:defRPr>
            </a:pPr>
          </a:p>
        </c:txPr>
        <c:crossAx val="2094734552"/>
        <c:crosses val="autoZero"/>
        <c:crossBetween val="between"/>
        <c:majorUnit val="5000"/>
        <c:minorUnit val="2500"/>
      </c:valAx>
      <c:spPr>
        <a:solidFill>
          <a:srgbClr val="414141"/>
        </a:solidFill>
        <a:ln w="12700" cap="flat">
          <a:noFill/>
          <a:miter lim="400000"/>
        </a:ln>
        <a:effectLst/>
      </c:spPr>
    </c:plotArea>
    <c:plotVisOnly val="1"/>
    <c:dispBlanksAs val="gap"/>
  </c:chart>
  <c:spPr>
    <a:solidFill>
      <a:srgbClr val="000000"/>
    </a:solidFill>
    <a:ln>
      <a:noFill/>
    </a:ln>
    <a:effectLst/>
  </c:spPr>
</c:chartSpace>
</file>

<file path=xl/charts/chart5.xml><?xml version="1.0" encoding="utf-8"?>
<c:chartSpace xmlns:c="http://schemas.openxmlformats.org/drawingml/2006/chart" xmlns:a="http://schemas.openxmlformats.org/drawingml/2006/main" xmlns:r="http://schemas.openxmlformats.org/officeDocument/2006/relationships">
  <c:date1904 val="0"/>
  <c:roundedCorners val="0"/>
  <c:chart>
    <c:title>
      <c:tx>
        <c:rich>
          <a:bodyPr rot="0"/>
          <a:lstStyle/>
          <a:p>
            <a:pPr>
              <a:defRPr b="1" i="0" strike="noStrike" sz="1800" u="none">
                <a:solidFill>
                  <a:srgbClr val="FFFFFF"/>
                </a:solidFill>
                <a:latin typeface="Calibri"/>
              </a:defRPr>
            </a:pPr>
            <a:r>
              <a:rPr b="1" i="0" strike="noStrike" sz="1800" u="none">
                <a:solidFill>
                  <a:srgbClr val="FFFFFF"/>
                </a:solidFill>
                <a:latin typeface="Calibri"/>
              </a:rPr>
              <a:t>Lux as a function of Resistance Part 2</a:t>
            </a:r>
          </a:p>
        </c:rich>
      </c:tx>
      <c:layout>
        <c:manualLayout>
          <c:xMode val="edge"/>
          <c:yMode val="edge"/>
          <c:x val="0.160237"/>
          <c:y val="0"/>
          <c:w val="0.679527"/>
          <c:h val="0.0878512"/>
        </c:manualLayout>
      </c:layout>
      <c:overlay val="1"/>
      <c:spPr>
        <a:noFill/>
        <a:effectLst/>
      </c:spPr>
    </c:title>
    <c:autoTitleDeleted val="1"/>
    <c:plotArea>
      <c:layout>
        <c:manualLayout>
          <c:layoutTarget val="inner"/>
          <c:xMode val="edge"/>
          <c:yMode val="edge"/>
          <c:x val="0.116756"/>
          <c:y val="0.0878512"/>
          <c:w val="0.859715"/>
          <c:h val="0.813704"/>
        </c:manualLayout>
      </c:layout>
      <c:scatterChart>
        <c:scatterStyle val="smoothMarker"/>
        <c:varyColors val="0"/>
        <c:ser>
          <c:idx val="0"/>
          <c:order val="0"/>
          <c:tx>
            <c:v>Ohne Titel 1</c:v>
          </c:tx>
          <c:spPr>
            <a:gradFill flip="none" rotWithShape="1">
              <a:gsLst>
                <a:gs pos="0">
                  <a:schemeClr val="accent5"/>
                </a:gs>
                <a:gs pos="80000">
                  <a:schemeClr val="accent5"/>
                </a:gs>
                <a:gs pos="100000">
                  <a:schemeClr val="accent5"/>
                </a:gs>
              </a:gsLst>
              <a:lin ang="16200000" scaled="0"/>
            </a:gradFill>
            <a:ln w="47625" cap="flat">
              <a:solidFill>
                <a:schemeClr val="accent5"/>
              </a:solidFill>
              <a:prstDash val="solid"/>
              <a:round/>
            </a:ln>
            <a:effectLst/>
          </c:spPr>
          <c:marker>
            <c:symbol val="diamond"/>
            <c:size val="5"/>
            <c:spPr>
              <a:gradFill flip="none" rotWithShape="1">
                <a:gsLst>
                  <a:gs pos="0">
                    <a:schemeClr val="accent5"/>
                  </a:gs>
                  <a:gs pos="80000">
                    <a:schemeClr val="accent5"/>
                  </a:gs>
                  <a:gs pos="100000">
                    <a:schemeClr val="accent5"/>
                  </a:gs>
                </a:gsLst>
                <a:lin ang="16200000" scaled="0"/>
              </a:gradFill>
              <a:ln w="9525" cap="flat">
                <a:solidFill>
                  <a:schemeClr val="accent5"/>
                </a:solidFill>
                <a:prstDash val="solid"/>
                <a:round/>
              </a:ln>
              <a:effectLst/>
            </c:spPr>
          </c:marker>
          <c:dLbls>
            <c:numFmt formatCode="General" sourceLinked="1"/>
            <c:txPr>
              <a:bodyPr/>
              <a:lstStyle/>
              <a:p>
                <a:pPr>
                  <a:defRPr b="0" i="0" strike="noStrike" sz="1000" u="none">
                    <a:solidFill>
                      <a:srgbClr val="000000"/>
                    </a:solidFill>
                    <a:latin typeface="Helvetica Neue"/>
                  </a:defRPr>
                </a:pPr>
              </a:p>
            </c:txPr>
            <c:dLblPos val="t"/>
            <c:showLegendKey val="0"/>
            <c:showVal val="0"/>
            <c:showCatName val="0"/>
            <c:showSerName val="0"/>
            <c:showPercent val="0"/>
            <c:showBubbleSize val="0"/>
            <c:showLeaderLines val="0"/>
          </c:dLbls>
          <c:xVal>
            <c:numRef>
              <c:f>'LDR Analysis'!$D$6:$D$17</c:f>
              <c:numCache>
                <c:ptCount val="12"/>
                <c:pt idx="0">
                  <c:v>726.000000</c:v>
                </c:pt>
                <c:pt idx="1">
                  <c:v>678.000000</c:v>
                </c:pt>
                <c:pt idx="2">
                  <c:v>667.000000</c:v>
                </c:pt>
                <c:pt idx="3">
                  <c:v>630.000000</c:v>
                </c:pt>
                <c:pt idx="4">
                  <c:v>605.000000</c:v>
                </c:pt>
                <c:pt idx="5">
                  <c:v>596.000000</c:v>
                </c:pt>
                <c:pt idx="6">
                  <c:v>553.000000</c:v>
                </c:pt>
                <c:pt idx="7">
                  <c:v>542.000000</c:v>
                </c:pt>
                <c:pt idx="8">
                  <c:v>496.000000</c:v>
                </c:pt>
                <c:pt idx="9">
                  <c:v>478.000000</c:v>
                </c:pt>
                <c:pt idx="10">
                  <c:v>474.000000</c:v>
                </c:pt>
                <c:pt idx="11">
                  <c:v>468.000000</c:v>
                </c:pt>
              </c:numCache>
            </c:numRef>
          </c:xVal>
          <c:yVal>
            <c:numRef>
              <c:f>'LDR Analysis'!$E$6:$E$17</c:f>
              <c:numCache>
                <c:ptCount val="12"/>
                <c:pt idx="0">
                  <c:v>4649.000000</c:v>
                </c:pt>
                <c:pt idx="1">
                  <c:v>4080.000000</c:v>
                </c:pt>
                <c:pt idx="2">
                  <c:v>3700.000000</c:v>
                </c:pt>
                <c:pt idx="3">
                  <c:v>2770.000000</c:v>
                </c:pt>
                <c:pt idx="4">
                  <c:v>2200.000000</c:v>
                </c:pt>
                <c:pt idx="5">
                  <c:v>2100.000000</c:v>
                </c:pt>
                <c:pt idx="6">
                  <c:v>1600.000000</c:v>
                </c:pt>
                <c:pt idx="7">
                  <c:v>1522.000000</c:v>
                </c:pt>
                <c:pt idx="8">
                  <c:v>1100.000000</c:v>
                </c:pt>
                <c:pt idx="9">
                  <c:v>1000.000000</c:v>
                </c:pt>
                <c:pt idx="10">
                  <c:v>950.000000</c:v>
                </c:pt>
                <c:pt idx="11">
                  <c:v>900.000000</c:v>
                </c:pt>
              </c:numCache>
            </c:numRef>
          </c:yVal>
          <c:smooth val="1"/>
        </c:ser>
        <c:axId val="2094734552"/>
        <c:axId val="2094734553"/>
      </c:scatterChart>
      <c:valAx>
        <c:axId val="2094734552"/>
        <c:scaling>
          <c:orientation val="minMax"/>
          <c:max val="1000"/>
          <c:min val="0"/>
        </c:scaling>
        <c:delete val="0"/>
        <c:axPos val="b"/>
        <c:majorGridlines>
          <c:spPr>
            <a:ln w="12700" cap="flat">
              <a:solidFill>
                <a:srgbClr val="888888"/>
              </a:solidFill>
              <a:prstDash val="solid"/>
              <a:round/>
            </a:ln>
          </c:spPr>
        </c:majorGridlines>
        <c:title>
          <c:tx>
            <c:rich>
              <a:bodyPr rot="0"/>
              <a:lstStyle/>
              <a:p>
                <a:pPr>
                  <a:defRPr b="1" i="0" strike="noStrike" sz="1000" u="none">
                    <a:solidFill>
                      <a:srgbClr val="FFFFFF"/>
                    </a:solidFill>
                    <a:latin typeface="Calibri"/>
                  </a:defRPr>
                </a:pPr>
                <a:r>
                  <a:rPr b="1" i="0" strike="noStrike" sz="1000" u="none">
                    <a:solidFill>
                      <a:srgbClr val="FFFFFF"/>
                    </a:solidFill>
                    <a:latin typeface="Calibri"/>
                  </a:rPr>
                  <a:t>Resistance (0 - 10 Volt [10.00V = 1000])</a:t>
                </a:r>
              </a:p>
            </c:rich>
          </c:tx>
          <c:layout/>
          <c:overlay val="1"/>
        </c:title>
        <c:numFmt formatCode="General" sourceLinked="1"/>
        <c:majorTickMark val="none"/>
        <c:minorTickMark val="none"/>
        <c:tickLblPos val="nextTo"/>
        <c:spPr>
          <a:ln w="12700" cap="flat">
            <a:noFill/>
            <a:prstDash val="solid"/>
            <a:miter lim="400000"/>
          </a:ln>
        </c:spPr>
        <c:txPr>
          <a:bodyPr rot="0"/>
          <a:lstStyle/>
          <a:p>
            <a:pPr>
              <a:defRPr b="0" i="0" strike="noStrike" sz="1000" u="none">
                <a:solidFill>
                  <a:srgbClr val="FFFFFF"/>
                </a:solidFill>
                <a:latin typeface="Calibri"/>
              </a:defRPr>
            </a:pPr>
          </a:p>
        </c:txPr>
        <c:crossAx val="2094734553"/>
        <c:crosses val="autoZero"/>
        <c:crossBetween val="between"/>
        <c:majorUnit val="250"/>
        <c:minorUnit val="125"/>
      </c:valAx>
      <c:valAx>
        <c:axId val="2094734553"/>
        <c:scaling>
          <c:orientation val="minMax"/>
          <c:max val="20000"/>
          <c:min val="0"/>
        </c:scaling>
        <c:delete val="0"/>
        <c:axPos val="l"/>
        <c:majorGridlines>
          <c:spPr>
            <a:ln w="12700" cap="flat">
              <a:solidFill>
                <a:srgbClr val="888888"/>
              </a:solidFill>
              <a:prstDash val="solid"/>
              <a:round/>
            </a:ln>
          </c:spPr>
        </c:majorGridlines>
        <c:title>
          <c:tx>
            <c:rich>
              <a:bodyPr rot="-5400000"/>
              <a:lstStyle/>
              <a:p>
                <a:pPr>
                  <a:defRPr b="1" i="0" strike="noStrike" sz="1000" u="none">
                    <a:solidFill>
                      <a:srgbClr val="FFFFFF"/>
                    </a:solidFill>
                    <a:latin typeface="Calibri"/>
                  </a:defRPr>
                </a:pPr>
                <a:r>
                  <a:rPr b="1" i="0" strike="noStrike" sz="1000" u="none">
                    <a:solidFill>
                      <a:srgbClr val="FFFFFF"/>
                    </a:solidFill>
                    <a:latin typeface="Calibri"/>
                  </a:rPr>
                  <a:t>Illuminance (lux)</a:t>
                </a:r>
              </a:p>
            </c:rich>
          </c:tx>
          <c:layout/>
          <c:overlay val="1"/>
        </c:title>
        <c:numFmt formatCode="General" sourceLinked="1"/>
        <c:majorTickMark val="none"/>
        <c:minorTickMark val="none"/>
        <c:tickLblPos val="nextTo"/>
        <c:spPr>
          <a:ln w="12700" cap="flat">
            <a:noFill/>
            <a:prstDash val="solid"/>
            <a:miter lim="400000"/>
          </a:ln>
        </c:spPr>
        <c:txPr>
          <a:bodyPr rot="0"/>
          <a:lstStyle/>
          <a:p>
            <a:pPr>
              <a:defRPr b="0" i="0" strike="noStrike" sz="1000" u="none">
                <a:solidFill>
                  <a:srgbClr val="FFFFFF"/>
                </a:solidFill>
                <a:latin typeface="Calibri"/>
              </a:defRPr>
            </a:pPr>
          </a:p>
        </c:txPr>
        <c:crossAx val="2094734552"/>
        <c:crosses val="autoZero"/>
        <c:crossBetween val="between"/>
        <c:majorUnit val="5000"/>
        <c:minorUnit val="2500"/>
      </c:valAx>
      <c:spPr>
        <a:solidFill>
          <a:srgbClr val="414141"/>
        </a:solidFill>
        <a:ln w="12700" cap="flat">
          <a:noFill/>
          <a:miter lim="400000"/>
        </a:ln>
        <a:effectLst/>
      </c:spPr>
    </c:plotArea>
    <c:plotVisOnly val="1"/>
    <c:dispBlanksAs val="gap"/>
  </c:chart>
  <c:spPr>
    <a:solidFill>
      <a:srgbClr val="000000"/>
    </a:solidFill>
    <a:ln>
      <a:noFill/>
    </a:ln>
    <a:effectLst/>
  </c:spPr>
</c:chartSpace>
</file>

<file path=xl/charts/chart6.xml><?xml version="1.0" encoding="utf-8"?>
<c:chartSpace xmlns:c="http://schemas.openxmlformats.org/drawingml/2006/chart" xmlns:a="http://schemas.openxmlformats.org/drawingml/2006/main" xmlns:r="http://schemas.openxmlformats.org/officeDocument/2006/relationships">
  <c:date1904 val="0"/>
  <c:roundedCorners val="0"/>
  <c:chart>
    <c:title>
      <c:tx>
        <c:rich>
          <a:bodyPr rot="0"/>
          <a:lstStyle/>
          <a:p>
            <a:pPr>
              <a:defRPr b="1" i="0" strike="noStrike" sz="1800" u="none">
                <a:solidFill>
                  <a:srgbClr val="FFFFFF"/>
                </a:solidFill>
                <a:latin typeface="Calibri"/>
              </a:defRPr>
            </a:pPr>
            <a:r>
              <a:rPr b="1" i="0" strike="noStrike" sz="1800" u="none">
                <a:solidFill>
                  <a:srgbClr val="FFFFFF"/>
                </a:solidFill>
                <a:latin typeface="Calibri"/>
              </a:rPr>
              <a:t>Lux as a function of Resistance Part 3</a:t>
            </a:r>
          </a:p>
        </c:rich>
      </c:tx>
      <c:layout>
        <c:manualLayout>
          <c:xMode val="edge"/>
          <c:yMode val="edge"/>
          <c:x val="0.160237"/>
          <c:y val="0"/>
          <c:w val="0.679527"/>
          <c:h val="0.0878512"/>
        </c:manualLayout>
      </c:layout>
      <c:overlay val="1"/>
      <c:spPr>
        <a:noFill/>
        <a:effectLst/>
      </c:spPr>
    </c:title>
    <c:autoTitleDeleted val="1"/>
    <c:plotArea>
      <c:layout>
        <c:manualLayout>
          <c:layoutTarget val="inner"/>
          <c:xMode val="edge"/>
          <c:yMode val="edge"/>
          <c:x val="0.116756"/>
          <c:y val="0.0878512"/>
          <c:w val="0.859715"/>
          <c:h val="0.813704"/>
        </c:manualLayout>
      </c:layout>
      <c:scatterChart>
        <c:scatterStyle val="smoothMarker"/>
        <c:varyColors val="0"/>
        <c:ser>
          <c:idx val="0"/>
          <c:order val="0"/>
          <c:tx>
            <c:v>Ohne Titel 1</c:v>
          </c:tx>
          <c:spPr>
            <a:gradFill flip="none" rotWithShape="1">
              <a:gsLst>
                <a:gs pos="0">
                  <a:schemeClr val="accent5"/>
                </a:gs>
                <a:gs pos="80000">
                  <a:schemeClr val="accent5"/>
                </a:gs>
                <a:gs pos="100000">
                  <a:schemeClr val="accent5"/>
                </a:gs>
              </a:gsLst>
              <a:lin ang="16200000" scaled="0"/>
            </a:gradFill>
            <a:ln w="47625" cap="flat">
              <a:solidFill>
                <a:schemeClr val="accent5"/>
              </a:solidFill>
              <a:prstDash val="solid"/>
              <a:round/>
            </a:ln>
            <a:effectLst/>
          </c:spPr>
          <c:marker>
            <c:symbol val="diamond"/>
            <c:size val="5"/>
            <c:spPr>
              <a:gradFill flip="none" rotWithShape="1">
                <a:gsLst>
                  <a:gs pos="0">
                    <a:schemeClr val="accent5"/>
                  </a:gs>
                  <a:gs pos="80000">
                    <a:schemeClr val="accent5"/>
                  </a:gs>
                  <a:gs pos="100000">
                    <a:schemeClr val="accent5"/>
                  </a:gs>
                </a:gsLst>
                <a:lin ang="16200000" scaled="0"/>
              </a:gradFill>
              <a:ln w="9525" cap="flat">
                <a:solidFill>
                  <a:schemeClr val="accent5"/>
                </a:solidFill>
                <a:prstDash val="solid"/>
                <a:round/>
              </a:ln>
              <a:effectLst/>
            </c:spPr>
          </c:marker>
          <c:dLbls>
            <c:numFmt formatCode="General" sourceLinked="1"/>
            <c:txPr>
              <a:bodyPr/>
              <a:lstStyle/>
              <a:p>
                <a:pPr>
                  <a:defRPr b="0" i="0" strike="noStrike" sz="1000" u="none">
                    <a:solidFill>
                      <a:srgbClr val="000000"/>
                    </a:solidFill>
                    <a:latin typeface="Helvetica Neue"/>
                  </a:defRPr>
                </a:pPr>
              </a:p>
            </c:txPr>
            <c:dLblPos val="t"/>
            <c:showLegendKey val="0"/>
            <c:showVal val="0"/>
            <c:showCatName val="0"/>
            <c:showSerName val="0"/>
            <c:showPercent val="0"/>
            <c:showBubbleSize val="0"/>
            <c:showLeaderLines val="0"/>
          </c:dLbls>
          <c:xVal>
            <c:numRef>
              <c:f>'LDR Analysis'!$D$2:$D$5</c:f>
              <c:numCache>
                <c:ptCount val="4"/>
                <c:pt idx="0">
                  <c:v>768.000000</c:v>
                </c:pt>
                <c:pt idx="1">
                  <c:v>766.000000</c:v>
                </c:pt>
                <c:pt idx="2">
                  <c:v>765.000000</c:v>
                </c:pt>
                <c:pt idx="3">
                  <c:v>751.000000</c:v>
                </c:pt>
              </c:numCache>
            </c:numRef>
          </c:xVal>
          <c:yVal>
            <c:numRef>
              <c:f>'LDR Analysis'!$E$2:$E$5</c:f>
              <c:numCache>
                <c:ptCount val="4"/>
                <c:pt idx="0">
                  <c:v>20000.000000</c:v>
                </c:pt>
                <c:pt idx="1">
                  <c:v>19550.000000</c:v>
                </c:pt>
                <c:pt idx="2">
                  <c:v>19000.000000</c:v>
                </c:pt>
                <c:pt idx="3">
                  <c:v>14000.000000</c:v>
                </c:pt>
              </c:numCache>
            </c:numRef>
          </c:yVal>
          <c:smooth val="1"/>
        </c:ser>
        <c:axId val="2094734552"/>
        <c:axId val="2094734553"/>
      </c:scatterChart>
      <c:valAx>
        <c:axId val="2094734552"/>
        <c:scaling>
          <c:orientation val="minMax"/>
          <c:max val="1000"/>
          <c:min val="0"/>
        </c:scaling>
        <c:delete val="0"/>
        <c:axPos val="b"/>
        <c:majorGridlines>
          <c:spPr>
            <a:ln w="12700" cap="flat">
              <a:solidFill>
                <a:srgbClr val="888888"/>
              </a:solidFill>
              <a:prstDash val="solid"/>
              <a:round/>
            </a:ln>
          </c:spPr>
        </c:majorGridlines>
        <c:title>
          <c:tx>
            <c:rich>
              <a:bodyPr rot="0"/>
              <a:lstStyle/>
              <a:p>
                <a:pPr>
                  <a:defRPr b="1" i="0" strike="noStrike" sz="1000" u="none">
                    <a:solidFill>
                      <a:srgbClr val="FFFFFF"/>
                    </a:solidFill>
                    <a:latin typeface="Calibri"/>
                  </a:defRPr>
                </a:pPr>
                <a:r>
                  <a:rPr b="1" i="0" strike="noStrike" sz="1000" u="none">
                    <a:solidFill>
                      <a:srgbClr val="FFFFFF"/>
                    </a:solidFill>
                    <a:latin typeface="Calibri"/>
                  </a:rPr>
                  <a:t>Resistance (0 - 10 Volt [10.00V = 1000])</a:t>
                </a:r>
              </a:p>
            </c:rich>
          </c:tx>
          <c:layout/>
          <c:overlay val="1"/>
        </c:title>
        <c:numFmt formatCode="General" sourceLinked="1"/>
        <c:majorTickMark val="none"/>
        <c:minorTickMark val="none"/>
        <c:tickLblPos val="nextTo"/>
        <c:spPr>
          <a:ln w="12700" cap="flat">
            <a:noFill/>
            <a:prstDash val="solid"/>
            <a:miter lim="400000"/>
          </a:ln>
        </c:spPr>
        <c:txPr>
          <a:bodyPr rot="0"/>
          <a:lstStyle/>
          <a:p>
            <a:pPr>
              <a:defRPr b="0" i="0" strike="noStrike" sz="1000" u="none">
                <a:solidFill>
                  <a:srgbClr val="FFFFFF"/>
                </a:solidFill>
                <a:latin typeface="Calibri"/>
              </a:defRPr>
            </a:pPr>
          </a:p>
        </c:txPr>
        <c:crossAx val="2094734553"/>
        <c:crosses val="autoZero"/>
        <c:crossBetween val="between"/>
        <c:majorUnit val="250"/>
        <c:minorUnit val="125"/>
      </c:valAx>
      <c:valAx>
        <c:axId val="2094734553"/>
        <c:scaling>
          <c:orientation val="minMax"/>
          <c:max val="20000"/>
          <c:min val="0"/>
        </c:scaling>
        <c:delete val="0"/>
        <c:axPos val="l"/>
        <c:majorGridlines>
          <c:spPr>
            <a:ln w="12700" cap="flat">
              <a:solidFill>
                <a:srgbClr val="888888"/>
              </a:solidFill>
              <a:prstDash val="solid"/>
              <a:round/>
            </a:ln>
          </c:spPr>
        </c:majorGridlines>
        <c:title>
          <c:tx>
            <c:rich>
              <a:bodyPr rot="-5400000"/>
              <a:lstStyle/>
              <a:p>
                <a:pPr>
                  <a:defRPr b="1" i="0" strike="noStrike" sz="1000" u="none">
                    <a:solidFill>
                      <a:srgbClr val="FFFFFF"/>
                    </a:solidFill>
                    <a:latin typeface="Calibri"/>
                  </a:defRPr>
                </a:pPr>
                <a:r>
                  <a:rPr b="1" i="0" strike="noStrike" sz="1000" u="none">
                    <a:solidFill>
                      <a:srgbClr val="FFFFFF"/>
                    </a:solidFill>
                    <a:latin typeface="Calibri"/>
                  </a:rPr>
                  <a:t>Illuminance (lux)</a:t>
                </a:r>
              </a:p>
            </c:rich>
          </c:tx>
          <c:layout/>
          <c:overlay val="1"/>
        </c:title>
        <c:numFmt formatCode="General" sourceLinked="1"/>
        <c:majorTickMark val="none"/>
        <c:minorTickMark val="none"/>
        <c:tickLblPos val="nextTo"/>
        <c:spPr>
          <a:ln w="12700" cap="flat">
            <a:noFill/>
            <a:prstDash val="solid"/>
            <a:miter lim="400000"/>
          </a:ln>
        </c:spPr>
        <c:txPr>
          <a:bodyPr rot="0"/>
          <a:lstStyle/>
          <a:p>
            <a:pPr>
              <a:defRPr b="0" i="0" strike="noStrike" sz="1000" u="none">
                <a:solidFill>
                  <a:srgbClr val="FFFFFF"/>
                </a:solidFill>
                <a:latin typeface="Calibri"/>
              </a:defRPr>
            </a:pPr>
          </a:p>
        </c:txPr>
        <c:crossAx val="2094734552"/>
        <c:crosses val="autoZero"/>
        <c:crossBetween val="between"/>
        <c:majorUnit val="5000"/>
        <c:minorUnit val="2500"/>
      </c:valAx>
      <c:spPr>
        <a:solidFill>
          <a:srgbClr val="414141"/>
        </a:solidFill>
        <a:ln w="12700" cap="flat">
          <a:noFill/>
          <a:miter lim="400000"/>
        </a:ln>
        <a:effectLst/>
      </c:spPr>
    </c:plotArea>
    <c:plotVisOnly val="1"/>
    <c:dispBlanksAs val="gap"/>
  </c:chart>
  <c:spPr>
    <a:solidFill>
      <a:srgbClr val="000000"/>
    </a:solidFill>
    <a:ln>
      <a:noFill/>
    </a:ln>
    <a:effectLst/>
  </c:spPr>
</c:chartSpace>
</file>

<file path=xl/drawings/_rels/drawing1.xml.rels><?xml version="1.0" encoding="UTF-8"?>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 Id="rId6" Type="http://schemas.openxmlformats.org/officeDocument/2006/relationships/chart" Target="../charts/chart6.xml"/></Relationships>

</file>

<file path=xl/drawings/drawing1.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0</xdr:col>
      <xdr:colOff>171463</xdr:colOff>
      <xdr:row>43</xdr:row>
      <xdr:rowOff>131801</xdr:rowOff>
    </xdr:from>
    <xdr:to>
      <xdr:col>4</xdr:col>
      <xdr:colOff>412908</xdr:colOff>
      <xdr:row>68</xdr:row>
      <xdr:rowOff>58805</xdr:rowOff>
    </xdr:to>
    <xdr:graphicFrame>
      <xdr:nvGraphicFramePr>
        <xdr:cNvPr id="2" name="Grafico 4"/>
        <xdr:cNvGraphicFramePr/>
      </xdr:nvGraphicFramePr>
      <xdr:xfrm>
        <a:off x="171463" y="8788121"/>
        <a:ext cx="5931046" cy="4626005"/>
      </xdr:xfrm>
      <a:graphic xmlns:a="http://schemas.openxmlformats.org/drawingml/2006/main">
        <a:graphicData uri="http://schemas.openxmlformats.org/drawingml/2006/chart">
          <c:chart xmlns:c="http://schemas.openxmlformats.org/drawingml/2006/chart" r:id="rId1"/>
        </a:graphicData>
      </a:graphic>
    </xdr:graphicFrame>
    <xdr:clientData/>
  </xdr:twoCellAnchor>
  <xdr:twoCellAnchor>
    <xdr:from>
      <xdr:col>10</xdr:col>
      <xdr:colOff>626575</xdr:colOff>
      <xdr:row>43</xdr:row>
      <xdr:rowOff>125451</xdr:rowOff>
    </xdr:from>
    <xdr:to>
      <xdr:col>15</xdr:col>
      <xdr:colOff>607837</xdr:colOff>
      <xdr:row>68</xdr:row>
      <xdr:rowOff>113487</xdr:rowOff>
    </xdr:to>
    <xdr:graphicFrame>
      <xdr:nvGraphicFramePr>
        <xdr:cNvPr id="3" name="Grafico 5"/>
        <xdr:cNvGraphicFramePr/>
      </xdr:nvGraphicFramePr>
      <xdr:xfrm>
        <a:off x="12589975" y="8781771"/>
        <a:ext cx="5988363" cy="4687037"/>
      </xdr:xfrm>
      <a:graphic xmlns:a="http://schemas.openxmlformats.org/drawingml/2006/main">
        <a:graphicData uri="http://schemas.openxmlformats.org/drawingml/2006/chart">
          <c:chart xmlns:c="http://schemas.openxmlformats.org/drawingml/2006/chart" r:id="rId2"/>
        </a:graphicData>
      </a:graphic>
    </xdr:graphicFrame>
    <xdr:clientData/>
  </xdr:twoCellAnchor>
  <xdr:twoCellAnchor>
    <xdr:from>
      <xdr:col>4</xdr:col>
      <xdr:colOff>745977</xdr:colOff>
      <xdr:row>43</xdr:row>
      <xdr:rowOff>125451</xdr:rowOff>
    </xdr:from>
    <xdr:to>
      <xdr:col>10</xdr:col>
      <xdr:colOff>303321</xdr:colOff>
      <xdr:row>68</xdr:row>
      <xdr:rowOff>107137</xdr:rowOff>
    </xdr:to>
    <xdr:graphicFrame>
      <xdr:nvGraphicFramePr>
        <xdr:cNvPr id="4" name="Chart 1"/>
        <xdr:cNvGraphicFramePr/>
      </xdr:nvGraphicFramePr>
      <xdr:xfrm>
        <a:off x="6435577" y="8781771"/>
        <a:ext cx="5831145" cy="4680687"/>
      </xdr:xfrm>
      <a:graphic xmlns:a="http://schemas.openxmlformats.org/drawingml/2006/main">
        <a:graphicData uri="http://schemas.openxmlformats.org/drawingml/2006/chart">
          <c:chart xmlns:c="http://schemas.openxmlformats.org/drawingml/2006/chart" r:id="rId3"/>
        </a:graphicData>
      </a:graphic>
    </xdr:graphicFrame>
    <xdr:clientData/>
  </xdr:twoCellAnchor>
  <xdr:twoCellAnchor>
    <xdr:from>
      <xdr:col>0</xdr:col>
      <xdr:colOff>171463</xdr:colOff>
      <xdr:row>69</xdr:row>
      <xdr:rowOff>94040</xdr:rowOff>
    </xdr:from>
    <xdr:to>
      <xdr:col>4</xdr:col>
      <xdr:colOff>412908</xdr:colOff>
      <xdr:row>94</xdr:row>
      <xdr:rowOff>21044</xdr:rowOff>
    </xdr:to>
    <xdr:graphicFrame>
      <xdr:nvGraphicFramePr>
        <xdr:cNvPr id="5" name="Grafico 4"/>
        <xdr:cNvGraphicFramePr/>
      </xdr:nvGraphicFramePr>
      <xdr:xfrm>
        <a:off x="171463" y="13637320"/>
        <a:ext cx="5931046" cy="4626005"/>
      </xdr:xfrm>
      <a:graphic xmlns:a="http://schemas.openxmlformats.org/drawingml/2006/main">
        <a:graphicData uri="http://schemas.openxmlformats.org/drawingml/2006/chart">
          <c:chart xmlns:c="http://schemas.openxmlformats.org/drawingml/2006/chart" r:id="rId4"/>
        </a:graphicData>
      </a:graphic>
    </xdr:graphicFrame>
    <xdr:clientData/>
  </xdr:twoCellAnchor>
  <xdr:twoCellAnchor>
    <xdr:from>
      <xdr:col>4</xdr:col>
      <xdr:colOff>745977</xdr:colOff>
      <xdr:row>69</xdr:row>
      <xdr:rowOff>94040</xdr:rowOff>
    </xdr:from>
    <xdr:to>
      <xdr:col>10</xdr:col>
      <xdr:colOff>403222</xdr:colOff>
      <xdr:row>94</xdr:row>
      <xdr:rowOff>21044</xdr:rowOff>
    </xdr:to>
    <xdr:graphicFrame>
      <xdr:nvGraphicFramePr>
        <xdr:cNvPr id="6" name="Grafico 4"/>
        <xdr:cNvGraphicFramePr/>
      </xdr:nvGraphicFramePr>
      <xdr:xfrm>
        <a:off x="6435577" y="13637320"/>
        <a:ext cx="5931046" cy="4626005"/>
      </xdr:xfrm>
      <a:graphic xmlns:a="http://schemas.openxmlformats.org/drawingml/2006/main">
        <a:graphicData uri="http://schemas.openxmlformats.org/drawingml/2006/chart">
          <c:chart xmlns:c="http://schemas.openxmlformats.org/drawingml/2006/chart" r:id="rId5"/>
        </a:graphicData>
      </a:graphic>
    </xdr:graphicFrame>
    <xdr:clientData/>
  </xdr:twoCellAnchor>
  <xdr:twoCellAnchor>
    <xdr:from>
      <xdr:col>10</xdr:col>
      <xdr:colOff>626575</xdr:colOff>
      <xdr:row>69</xdr:row>
      <xdr:rowOff>94040</xdr:rowOff>
    </xdr:from>
    <xdr:to>
      <xdr:col>15</xdr:col>
      <xdr:colOff>550520</xdr:colOff>
      <xdr:row>94</xdr:row>
      <xdr:rowOff>21044</xdr:rowOff>
    </xdr:to>
    <xdr:graphicFrame>
      <xdr:nvGraphicFramePr>
        <xdr:cNvPr id="7" name="Grafico 4"/>
        <xdr:cNvGraphicFramePr/>
      </xdr:nvGraphicFramePr>
      <xdr:xfrm>
        <a:off x="12589975" y="13637320"/>
        <a:ext cx="5931046" cy="4626005"/>
      </xdr:xfrm>
      <a:graphic xmlns:a="http://schemas.openxmlformats.org/drawingml/2006/main">
        <a:graphicData uri="http://schemas.openxmlformats.org/drawingml/2006/chart">
          <c:chart xmlns:c="http://schemas.openxmlformats.org/drawingml/2006/chart" r:id="rId6"/>
        </a:graphicData>
      </a:graphic>
    </xdr:graphicFrame>
    <xdr:clientData/>
  </xdr:twoCellAnchor>
</xdr:wsDr>
</file>

<file path=xl/theme/theme1.xml><?xml version="1.0" encoding="utf-8"?>
<a:theme xmlns:a="http://schemas.openxmlformats.org/drawingml/2006/main" xmlns:r="http://schemas.openxmlformats.org/officeDocument/2006/relationships" name="Office Theme">
  <a:themeElements>
    <a:clrScheme name="Office Them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sx="100000" sy="100000" kx="0" ky="0" algn="b" rotWithShape="0" blurRad="38100" dist="23000" dir="5400000">
              <a:srgbClr val="000000">
                <a:alpha val="35000"/>
              </a:srgbClr>
            </a:outerShdw>
          </a:effectLst>
        </a:effectStyle>
        <a:effectStyle>
          <a:effectLst>
            <a:outerShdw sx="100000" sy="100000" kx="0" ky="0" algn="b" rotWithShape="0" blurRad="38100" dist="23000" dir="5400000">
              <a:srgbClr val="000000">
                <a:alpha val="35000"/>
              </a:srgbClr>
            </a:outerShdw>
          </a:effectLst>
        </a:effectStyle>
        <a:effectStyle>
          <a:effectLst>
            <a:outerShdw sx="100000" sy="100000" kx="0" ky="0" algn="b" rotWithShape="0" blurRad="38100" dist="23000" dir="5400000">
              <a:srgbClr val="000000">
                <a:alpha val="35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sx="100000" sy="100000" kx="0" ky="0" algn="b" rotWithShape="0" blurRad="38100" dist="23000" dir="5400000">
            <a:srgbClr val="000000">
              <a:alpha val="35000"/>
            </a:srgbClr>
          </a:outerShdw>
        </a:effectLst>
        <a:sp3d/>
      </a:spPr>
      <a:bodyPr rot="0" spcFirstLastPara="1" vertOverflow="overflow" horzOverflow="overflow" vert="horz" wrap="square" lIns="45718" tIns="45718" rIns="45718" bIns="45718"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outerShdw sx="100000" sy="100000" kx="0" ky="0" algn="b" rotWithShape="0" blurRad="38100" dist="23000" dir="5400000">
            <a:srgbClr val="000000">
              <a:alpha val="35000"/>
            </a:srgbClr>
          </a:outerShdw>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8" tIns="45718" rIns="45718" bIns="45718"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1.xml.rels><?xml version="1.0" encoding="UTF-8"?>
<Relationships xmlns="http://schemas.openxmlformats.org/package/2006/relationships"><Relationship Id="rId1" Type="http://schemas.openxmlformats.org/officeDocument/2006/relationships/hyperlink" Target="https://www.allaboutcircuits.com/projects/design-a-luxmeter-using-a-light-dependent-resistor/" TargetMode="External"/></Relationships>

</file>

<file path=xl/worksheets/_rels/sheet2.xml.rels><?xml version="1.0" encoding="UTF-8"?>
<Relationships xmlns="http://schemas.openxmlformats.org/package/2006/relationships"><Relationship Id="rId1" Type="http://schemas.openxmlformats.org/officeDocument/2006/relationships/drawing" Target="../drawings/drawing1.xml"/></Relationships>

</file>

<file path=xl/worksheets/sheet1.xml><?xml version="1.0" encoding="utf-8"?>
<worksheet xmlns:r="http://schemas.openxmlformats.org/officeDocument/2006/relationships" xmlns="http://schemas.openxmlformats.org/spreadsheetml/2006/main">
  <dimension ref="A1:K28"/>
  <sheetViews>
    <sheetView workbookViewId="0" showGridLines="0" defaultGridColor="1"/>
  </sheetViews>
  <sheetFormatPr defaultColWidth="8.83333" defaultRowHeight="14.4" customHeight="1" outlineLevelRow="0" outlineLevelCol="0"/>
  <cols>
    <col min="1" max="1" width="13.1719" style="1" customWidth="1"/>
    <col min="2" max="2" width="2.5" style="1" customWidth="1"/>
    <col min="3" max="3" width="12.6719" style="1" customWidth="1"/>
    <col min="4" max="11" width="8.85156" style="1" customWidth="1"/>
    <col min="12" max="256" width="8.85156" style="1" customWidth="1"/>
  </cols>
  <sheetData>
    <row r="1" ht="29.4" customHeight="1">
      <c r="A1" t="s" s="2">
        <v>0</v>
      </c>
      <c r="B1" s="3"/>
      <c r="C1" t="s" s="2">
        <v>1</v>
      </c>
      <c r="D1" s="4"/>
      <c r="E1" s="4"/>
      <c r="F1" t="s" s="5">
        <v>2</v>
      </c>
      <c r="G1" s="6"/>
      <c r="H1" s="6"/>
      <c r="I1" s="6"/>
      <c r="J1" s="6"/>
      <c r="K1" s="6"/>
    </row>
    <row r="2" ht="15.45" customHeight="1">
      <c r="A2" s="7">
        <v>768</v>
      </c>
      <c r="B2" s="8"/>
      <c r="C2" s="9">
        <v>20000</v>
      </c>
      <c r="D2" s="10"/>
      <c r="E2" s="4"/>
      <c r="F2" s="6"/>
      <c r="G2" s="6"/>
      <c r="H2" s="6"/>
      <c r="I2" s="6"/>
      <c r="J2" s="6"/>
      <c r="K2" s="6"/>
    </row>
    <row r="3" ht="15" customHeight="1">
      <c r="A3" s="11">
        <v>766</v>
      </c>
      <c r="B3" s="4"/>
      <c r="C3" s="12">
        <v>19550</v>
      </c>
      <c r="D3" s="10"/>
      <c r="E3" s="4"/>
      <c r="F3" s="6"/>
      <c r="G3" s="6"/>
      <c r="H3" s="6"/>
      <c r="I3" s="6"/>
      <c r="J3" s="6"/>
      <c r="K3" s="6"/>
    </row>
    <row r="4" ht="15" customHeight="1">
      <c r="A4" s="11">
        <v>765</v>
      </c>
      <c r="B4" s="4"/>
      <c r="C4" s="12">
        <v>19000</v>
      </c>
      <c r="D4" s="10"/>
      <c r="E4" s="4"/>
      <c r="F4" s="6"/>
      <c r="G4" s="6"/>
      <c r="H4" s="6"/>
      <c r="I4" s="6"/>
      <c r="J4" s="6"/>
      <c r="K4" s="6"/>
    </row>
    <row r="5" ht="15" customHeight="1">
      <c r="A5" s="11">
        <v>751</v>
      </c>
      <c r="B5" s="4"/>
      <c r="C5" s="12">
        <v>14000</v>
      </c>
      <c r="D5" s="10"/>
      <c r="E5" s="4"/>
      <c r="F5" s="6"/>
      <c r="G5" s="6"/>
      <c r="H5" s="6"/>
      <c r="I5" s="6"/>
      <c r="J5" s="6"/>
      <c r="K5" s="6"/>
    </row>
    <row r="6" ht="15" customHeight="1">
      <c r="A6" s="11">
        <v>726</v>
      </c>
      <c r="B6" s="4"/>
      <c r="C6" s="12">
        <v>4649</v>
      </c>
      <c r="D6" s="10"/>
      <c r="E6" s="4"/>
      <c r="F6" s="6"/>
      <c r="G6" s="6"/>
      <c r="H6" s="6"/>
      <c r="I6" s="6"/>
      <c r="J6" s="6"/>
      <c r="K6" s="6"/>
    </row>
    <row r="7" ht="15" customHeight="1">
      <c r="A7" s="11">
        <v>678</v>
      </c>
      <c r="B7" s="4"/>
      <c r="C7" s="12">
        <v>4080</v>
      </c>
      <c r="D7" s="10"/>
      <c r="E7" s="4"/>
      <c r="F7" s="4"/>
      <c r="G7" s="4"/>
      <c r="H7" s="4"/>
      <c r="I7" s="4"/>
      <c r="J7" s="4"/>
      <c r="K7" s="4"/>
    </row>
    <row r="8" ht="15" customHeight="1">
      <c r="A8" s="11">
        <v>667</v>
      </c>
      <c r="B8" s="4"/>
      <c r="C8" s="12">
        <v>3700</v>
      </c>
      <c r="D8" s="10"/>
      <c r="E8" s="4"/>
      <c r="F8" s="4"/>
      <c r="G8" s="4"/>
      <c r="H8" s="4"/>
      <c r="I8" s="4"/>
      <c r="J8" s="4"/>
      <c r="K8" s="4"/>
    </row>
    <row r="9" ht="15" customHeight="1">
      <c r="A9" s="11">
        <v>630</v>
      </c>
      <c r="B9" s="4"/>
      <c r="C9" s="12">
        <v>2770</v>
      </c>
      <c r="D9" s="10"/>
      <c r="E9" s="4"/>
      <c r="F9" t="s" s="13">
        <v>3</v>
      </c>
      <c r="G9" s="14"/>
      <c r="H9" s="14"/>
      <c r="I9" s="14"/>
      <c r="J9" s="14"/>
      <c r="K9" s="14"/>
    </row>
    <row r="10" ht="15" customHeight="1">
      <c r="A10" s="11">
        <v>605</v>
      </c>
      <c r="B10" s="4"/>
      <c r="C10" s="12">
        <v>2200</v>
      </c>
      <c r="D10" s="10"/>
      <c r="E10" s="4"/>
      <c r="F10" s="14"/>
      <c r="G10" s="14"/>
      <c r="H10" s="14"/>
      <c r="I10" s="14"/>
      <c r="J10" s="14"/>
      <c r="K10" s="14"/>
    </row>
    <row r="11" ht="15" customHeight="1">
      <c r="A11" s="11">
        <v>596</v>
      </c>
      <c r="B11" s="4"/>
      <c r="C11" s="12">
        <v>2100</v>
      </c>
      <c r="D11" s="10"/>
      <c r="E11" s="4"/>
      <c r="F11" s="14"/>
      <c r="G11" s="14"/>
      <c r="H11" s="14"/>
      <c r="I11" s="14"/>
      <c r="J11" s="14"/>
      <c r="K11" s="14"/>
    </row>
    <row r="12" ht="15" customHeight="1">
      <c r="A12" s="11">
        <v>553</v>
      </c>
      <c r="B12" s="4"/>
      <c r="C12" s="12">
        <v>1600</v>
      </c>
      <c r="D12" s="10"/>
      <c r="E12" s="4"/>
      <c r="F12" t="s" s="15">
        <v>4</v>
      </c>
      <c r="G12" s="16"/>
      <c r="H12" s="16"/>
      <c r="I12" s="16"/>
      <c r="J12" s="16"/>
      <c r="K12" s="16"/>
    </row>
    <row r="13" ht="15" customHeight="1">
      <c r="A13" s="11">
        <v>542</v>
      </c>
      <c r="B13" s="4"/>
      <c r="C13" s="12">
        <v>1522</v>
      </c>
      <c r="D13" s="10"/>
      <c r="E13" s="4"/>
      <c r="F13" s="16"/>
      <c r="G13" s="16"/>
      <c r="H13" s="16"/>
      <c r="I13" s="16"/>
      <c r="J13" s="16"/>
      <c r="K13" s="16"/>
    </row>
    <row r="14" ht="15" customHeight="1">
      <c r="A14" s="11">
        <v>496</v>
      </c>
      <c r="B14" s="4"/>
      <c r="C14" s="12">
        <v>1100</v>
      </c>
      <c r="D14" s="10"/>
      <c r="E14" s="4"/>
      <c r="F14" s="16"/>
      <c r="G14" s="16"/>
      <c r="H14" s="16"/>
      <c r="I14" s="16"/>
      <c r="J14" s="16"/>
      <c r="K14" s="16"/>
    </row>
    <row r="15" ht="15" customHeight="1">
      <c r="A15" s="11">
        <v>478</v>
      </c>
      <c r="B15" s="4"/>
      <c r="C15" s="12">
        <v>1000</v>
      </c>
      <c r="D15" s="10"/>
      <c r="E15" s="4"/>
      <c r="F15" t="s" s="17">
        <v>5</v>
      </c>
      <c r="G15" s="16"/>
      <c r="H15" s="16"/>
      <c r="I15" s="16"/>
      <c r="J15" s="16"/>
      <c r="K15" s="16"/>
    </row>
    <row r="16" ht="15" customHeight="1">
      <c r="A16" s="11">
        <v>474</v>
      </c>
      <c r="B16" s="4"/>
      <c r="C16" s="12">
        <v>950</v>
      </c>
      <c r="D16" s="10"/>
      <c r="E16" s="4"/>
      <c r="F16" s="16"/>
      <c r="G16" s="16"/>
      <c r="H16" s="16"/>
      <c r="I16" s="16"/>
      <c r="J16" s="16"/>
      <c r="K16" s="16"/>
    </row>
    <row r="17" ht="15" customHeight="1">
      <c r="A17" s="11">
        <v>468</v>
      </c>
      <c r="B17" s="4"/>
      <c r="C17" s="12">
        <v>900</v>
      </c>
      <c r="D17" s="10"/>
      <c r="E17" s="4"/>
      <c r="F17" t="s" s="17">
        <v>6</v>
      </c>
      <c r="G17" s="4"/>
      <c r="H17" s="18"/>
      <c r="I17" s="19"/>
      <c r="J17" s="19"/>
      <c r="K17" s="20"/>
    </row>
    <row r="18" ht="15" customHeight="1">
      <c r="A18" s="11">
        <v>406</v>
      </c>
      <c r="B18" s="4"/>
      <c r="C18" s="12">
        <v>600</v>
      </c>
      <c r="D18" s="10"/>
      <c r="E18" s="4"/>
      <c r="F18" s="4"/>
      <c r="G18" s="21"/>
      <c r="H18" s="22"/>
      <c r="I18" s="22"/>
      <c r="J18" s="22"/>
      <c r="K18" s="23"/>
    </row>
    <row r="19" ht="15" customHeight="1">
      <c r="A19" s="11">
        <v>392</v>
      </c>
      <c r="B19" s="4"/>
      <c r="C19" s="12">
        <v>550</v>
      </c>
      <c r="D19" s="10"/>
      <c r="E19" s="4"/>
      <c r="F19" t="s" s="15">
        <v>7</v>
      </c>
      <c r="G19" s="16"/>
      <c r="H19" s="16"/>
      <c r="I19" s="16"/>
      <c r="J19" s="16"/>
      <c r="K19" s="16"/>
    </row>
    <row r="20" ht="15" customHeight="1">
      <c r="A20" s="11">
        <v>376</v>
      </c>
      <c r="B20" s="4"/>
      <c r="C20" s="12">
        <v>500</v>
      </c>
      <c r="D20" s="10"/>
      <c r="E20" s="4"/>
      <c r="F20" s="16"/>
      <c r="G20" s="16"/>
      <c r="H20" s="16"/>
      <c r="I20" s="16"/>
      <c r="J20" s="16"/>
      <c r="K20" s="16"/>
    </row>
    <row r="21" ht="15" customHeight="1">
      <c r="A21" s="11">
        <v>253</v>
      </c>
      <c r="B21" s="4"/>
      <c r="C21" s="12">
        <v>200</v>
      </c>
      <c r="D21" s="10"/>
      <c r="E21" s="4"/>
      <c r="F21" s="4"/>
      <c r="G21" s="4"/>
      <c r="H21" s="4"/>
      <c r="I21" s="4"/>
      <c r="J21" s="4"/>
      <c r="K21" s="4"/>
    </row>
    <row r="22" ht="15" customHeight="1">
      <c r="A22" s="11">
        <v>217</v>
      </c>
      <c r="B22" s="4"/>
      <c r="C22" s="12">
        <v>150</v>
      </c>
      <c r="D22" s="10"/>
      <c r="E22" s="4"/>
      <c r="F22" s="4"/>
      <c r="G22" s="4"/>
      <c r="H22" s="4"/>
      <c r="I22" s="4"/>
      <c r="J22" s="4"/>
      <c r="K22" s="4"/>
    </row>
    <row r="23" ht="15" customHeight="1">
      <c r="A23" s="11">
        <v>192</v>
      </c>
      <c r="B23" s="4"/>
      <c r="C23" s="12">
        <v>120</v>
      </c>
      <c r="D23" s="10"/>
      <c r="E23" s="4"/>
      <c r="F23" s="4"/>
      <c r="G23" s="4"/>
      <c r="H23" s="4"/>
      <c r="I23" s="4"/>
      <c r="J23" s="4"/>
      <c r="K23" s="4"/>
    </row>
    <row r="24" ht="15" customHeight="1">
      <c r="A24" s="11">
        <v>169</v>
      </c>
      <c r="B24" s="4"/>
      <c r="C24" s="12">
        <v>100</v>
      </c>
      <c r="D24" s="10"/>
      <c r="E24" s="4"/>
      <c r="F24" s="4"/>
      <c r="G24" s="4"/>
      <c r="H24" s="4"/>
      <c r="I24" s="4"/>
      <c r="J24" s="4"/>
      <c r="K24" s="4"/>
    </row>
    <row r="25" ht="15" customHeight="1">
      <c r="A25" s="11">
        <v>162</v>
      </c>
      <c r="B25" s="4"/>
      <c r="C25" s="12">
        <v>90</v>
      </c>
      <c r="D25" s="10"/>
      <c r="E25" s="4"/>
      <c r="F25" s="4"/>
      <c r="G25" s="4"/>
      <c r="H25" s="4"/>
      <c r="I25" s="4"/>
      <c r="J25" s="4"/>
      <c r="K25" s="4"/>
    </row>
    <row r="26" ht="15" customHeight="1">
      <c r="A26" s="11">
        <v>150</v>
      </c>
      <c r="B26" s="4"/>
      <c r="C26" s="12">
        <v>80</v>
      </c>
      <c r="D26" s="10"/>
      <c r="E26" s="4"/>
      <c r="F26" t="s" s="24">
        <v>8</v>
      </c>
      <c r="G26" s="4"/>
      <c r="H26" s="4"/>
      <c r="I26" s="4"/>
      <c r="J26" s="4"/>
      <c r="K26" s="4"/>
    </row>
    <row r="27" ht="15" customHeight="1">
      <c r="A27" s="11">
        <v>125</v>
      </c>
      <c r="B27" s="4"/>
      <c r="C27" s="12">
        <v>60</v>
      </c>
      <c r="D27" s="10"/>
      <c r="E27" s="4"/>
      <c r="F27" t="s" s="25">
        <v>9</v>
      </c>
      <c r="G27" s="4"/>
      <c r="H27" s="4"/>
      <c r="I27" s="4"/>
      <c r="J27" s="4"/>
      <c r="K27" s="4"/>
    </row>
    <row r="28" ht="15" customHeight="1">
      <c r="A28" s="26">
        <v>105</v>
      </c>
      <c r="B28" s="27"/>
      <c r="C28" s="28">
        <v>48</v>
      </c>
      <c r="D28" s="10"/>
      <c r="E28" s="29"/>
      <c r="F28" s="4"/>
      <c r="G28" s="4"/>
      <c r="H28" s="4"/>
      <c r="I28" s="4"/>
      <c r="J28" s="4"/>
      <c r="K28" s="4"/>
    </row>
  </sheetData>
  <mergeCells count="8">
    <mergeCell ref="F1:K8"/>
    <mergeCell ref="F9:K11"/>
    <mergeCell ref="F12:K14"/>
    <mergeCell ref="F15:K16"/>
    <mergeCell ref="F19:K20"/>
    <mergeCell ref="F17:K18"/>
    <mergeCell ref="F27:K28"/>
    <mergeCell ref="F26:K26"/>
  </mergeCells>
  <hyperlinks>
    <hyperlink ref="F27" r:id="rId1" location="" tooltip="" display="https://www.allaboutcircuits.com/projects/design-a-luxmeter-using-a-light-dependent-resistor/"/>
  </hyperlinks>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dimension ref="A1:P94"/>
  <sheetViews>
    <sheetView workbookViewId="0" showGridLines="0" defaultGridColor="1"/>
  </sheetViews>
  <sheetFormatPr defaultColWidth="8.83333" defaultRowHeight="14.4" customHeight="1" outlineLevelRow="0" outlineLevelCol="0"/>
  <cols>
    <col min="1" max="1" width="17.875" style="30" customWidth="1"/>
    <col min="2" max="2" width="37.75" style="30" customWidth="1"/>
    <col min="3" max="3" width="8.85156" style="30" customWidth="1"/>
    <col min="4" max="4" width="10.1719" style="30" customWidth="1"/>
    <col min="5" max="5" width="15.0234" style="30" customWidth="1"/>
    <col min="6" max="7" width="16.1719" style="30" customWidth="1"/>
    <col min="8" max="8" width="17.6719" style="30" customWidth="1"/>
    <col min="9" max="9" width="8.52344" style="30" customWidth="1"/>
    <col min="10" max="12" width="8.85156" style="30" customWidth="1"/>
    <col min="13" max="13" width="25.8516" style="30" customWidth="1"/>
    <col min="14" max="15" width="17.6719" style="30" customWidth="1"/>
    <col min="16" max="16" width="8.85156" style="30" customWidth="1"/>
    <col min="17" max="256" width="8.85156" style="30" customWidth="1"/>
  </cols>
  <sheetData>
    <row r="1" ht="44.5" customHeight="1">
      <c r="A1" s="31"/>
      <c r="B1" s="31"/>
      <c r="C1" s="32"/>
      <c r="D1" t="s" s="33">
        <v>0</v>
      </c>
      <c r="E1" t="s" s="34">
        <v>1</v>
      </c>
      <c r="F1" t="s" s="35">
        <v>10</v>
      </c>
      <c r="G1" t="s" s="36">
        <v>11</v>
      </c>
      <c r="H1" t="s" s="37">
        <v>12</v>
      </c>
      <c r="I1" t="s" s="38">
        <v>13</v>
      </c>
      <c r="J1" t="s" s="36">
        <v>14</v>
      </c>
      <c r="K1" s="39"/>
      <c r="L1" t="s" s="40">
        <v>15</v>
      </c>
      <c r="M1" t="s" s="41">
        <v>12</v>
      </c>
      <c r="N1" t="s" s="42">
        <v>12</v>
      </c>
      <c r="O1" t="s" s="43">
        <v>12</v>
      </c>
      <c r="P1" s="44"/>
    </row>
    <row r="2" ht="29.65" customHeight="1">
      <c r="A2" t="s" s="45">
        <v>16</v>
      </c>
      <c r="B2" t="s" s="46">
        <v>17</v>
      </c>
      <c r="C2" s="39"/>
      <c r="D2" s="47">
        <f>'Raw Data'!$A2</f>
        <v>768</v>
      </c>
      <c r="E2" s="48">
        <f>'Raw Data'!$C2</f>
        <v>20000</v>
      </c>
      <c r="F2" s="49">
        <f>LOG($D2)</f>
        <v>2.88536122003151</v>
      </c>
      <c r="G2" s="50">
        <f>LOG($E2)</f>
        <v>4.30102999566398</v>
      </c>
      <c r="H2" s="51">
        <f>$I$2*$D2^$J$2</f>
        <v>20207.1718275931</v>
      </c>
      <c r="I2" s="52">
        <f>$B$16</f>
        <v>1.56909670515115e-43</v>
      </c>
      <c r="J2" s="53">
        <f>$B$20</f>
        <v>16.3271951868277</v>
      </c>
      <c r="K2" s="39"/>
      <c r="L2" s="54">
        <v>1000</v>
      </c>
      <c r="M2" s="51">
        <f>$I$2*$L2^$J$2</f>
        <v>1503956.48583669</v>
      </c>
      <c r="N2" s="55">
        <f>$I$6*$L2^$J$6</f>
        <v>16496.3027459093</v>
      </c>
      <c r="O2" s="56">
        <f>$I$18*$L2^$J$18</f>
        <v>3124.637805271810</v>
      </c>
      <c r="P2" s="44"/>
    </row>
    <row r="3" ht="14.8" customHeight="1">
      <c r="A3" s="39"/>
      <c r="B3" s="57"/>
      <c r="C3" s="39"/>
      <c r="D3" s="58">
        <f>'Raw Data'!$A3</f>
        <v>766</v>
      </c>
      <c r="E3" s="59">
        <f>'Raw Data'!$C3</f>
        <v>19550</v>
      </c>
      <c r="F3" s="60">
        <f>LOG($D3)</f>
        <v>2.8842287696326</v>
      </c>
      <c r="G3" s="61">
        <f>LOG($E3)</f>
        <v>4.29114676173189</v>
      </c>
      <c r="H3" s="62">
        <f>$I$2*$D3^$J$2</f>
        <v>19364.9239477685</v>
      </c>
      <c r="I3" s="63"/>
      <c r="J3" s="64"/>
      <c r="K3" s="39"/>
      <c r="L3" s="65">
        <v>975</v>
      </c>
      <c r="M3" s="66">
        <f>$I$2*$L3^$J$2</f>
        <v>994744.359617012</v>
      </c>
      <c r="N3" s="67">
        <f>$I$6*$L3^$J$6</f>
        <v>14962.1578040466</v>
      </c>
      <c r="O3" s="68">
        <f>$I$18*$L3^$J$18</f>
        <v>2976.252863966350</v>
      </c>
      <c r="P3" s="44"/>
    </row>
    <row r="4" ht="14.8" customHeight="1">
      <c r="A4" s="39"/>
      <c r="B4" t="s" s="69">
        <v>18</v>
      </c>
      <c r="C4" s="39"/>
      <c r="D4" s="58">
        <f>'Raw Data'!$A4</f>
        <v>765</v>
      </c>
      <c r="E4" s="59">
        <f>'Raw Data'!$C4</f>
        <v>19000</v>
      </c>
      <c r="F4" s="60">
        <f>LOG($D4)</f>
        <v>2.88366143515362</v>
      </c>
      <c r="G4" s="61">
        <f>LOG($E4)</f>
        <v>4.27875360095283</v>
      </c>
      <c r="H4" s="62">
        <f>$I$2*$D4^$J$2</f>
        <v>18956.2669042898</v>
      </c>
      <c r="I4" s="63"/>
      <c r="J4" s="64"/>
      <c r="K4" s="39"/>
      <c r="L4" s="65">
        <v>950</v>
      </c>
      <c r="M4" s="70">
        <f>$I$2*$L4^$J$2</f>
        <v>650914.920089416</v>
      </c>
      <c r="N4" s="71">
        <f>$I$6*$L4^$J$6</f>
        <v>13536.3202372664</v>
      </c>
      <c r="O4" s="72">
        <f>$I$18*$L4^$J$18</f>
        <v>2831.333850301920</v>
      </c>
      <c r="P4" s="44"/>
    </row>
    <row r="5" ht="14.8" customHeight="1">
      <c r="A5" t="s" s="73">
        <v>19</v>
      </c>
      <c r="B5" s="62">
        <v>16.3271951868277</v>
      </c>
      <c r="C5" s="39"/>
      <c r="D5" s="74">
        <f>'Raw Data'!$A5</f>
        <v>751</v>
      </c>
      <c r="E5" s="75">
        <f>'Raw Data'!$C5</f>
        <v>14000</v>
      </c>
      <c r="F5" s="76">
        <f>LOG($D5)</f>
        <v>2.87563993700417</v>
      </c>
      <c r="G5" s="77">
        <f>LOG($E5)</f>
        <v>4.14612803567824</v>
      </c>
      <c r="H5" s="78">
        <f>$I$2*$D5^$J$2</f>
        <v>14021.169806543</v>
      </c>
      <c r="I5" s="79"/>
      <c r="J5" s="80"/>
      <c r="K5" s="39"/>
      <c r="L5" s="65">
        <v>925</v>
      </c>
      <c r="M5" s="70">
        <f>$I$2*$L5^$J$2</f>
        <v>421138.293202834</v>
      </c>
      <c r="N5" s="71">
        <f>$I$6*$L5^$J$6</f>
        <v>12213.6942571404</v>
      </c>
      <c r="O5" s="72">
        <f>$I$18*$L5^$J$18</f>
        <v>2689.8878213729</v>
      </c>
      <c r="P5" s="44"/>
    </row>
    <row r="6" ht="14.8" customHeight="1">
      <c r="A6" t="s" s="73">
        <v>20</v>
      </c>
      <c r="B6" s="81">
        <v>3.85547119519305</v>
      </c>
      <c r="C6" s="39"/>
      <c r="D6" s="82">
        <f>'Raw Data'!$A6</f>
        <v>726</v>
      </c>
      <c r="E6" s="83">
        <f>'Raw Data'!$C6</f>
        <v>4649</v>
      </c>
      <c r="F6" s="84">
        <f>LOG($D6)</f>
        <v>2.86093662070009</v>
      </c>
      <c r="G6" s="85">
        <f>LOG($E6)</f>
        <v>3.66735954618309</v>
      </c>
      <c r="H6" s="55">
        <f>$I$6*$D6^$J$6</f>
        <v>4799.895310120590</v>
      </c>
      <c r="I6" s="52">
        <f>$B$17</f>
        <v>4.47685504563586e-08</v>
      </c>
      <c r="J6" s="53">
        <f>$B$21</f>
        <v>3.85547119519305</v>
      </c>
      <c r="K6" s="39"/>
      <c r="L6" s="65">
        <v>900</v>
      </c>
      <c r="M6" s="70">
        <f>$I$2*$L6^$J$2</f>
        <v>269242.609629195</v>
      </c>
      <c r="N6" s="71">
        <f>$I$6*$L6^$J$6</f>
        <v>10989.2975212909</v>
      </c>
      <c r="O6" s="72">
        <f>$I$18*$L6^$J$18</f>
        <v>2551.922037481970</v>
      </c>
      <c r="P6" s="44"/>
    </row>
    <row r="7" ht="14.8" customHeight="1">
      <c r="A7" t="s" s="73">
        <v>21</v>
      </c>
      <c r="B7" s="86">
        <v>1.92170242765178</v>
      </c>
      <c r="C7" s="39"/>
      <c r="D7" s="87">
        <f>'Raw Data'!$A7</f>
        <v>678</v>
      </c>
      <c r="E7" s="88">
        <f>'Raw Data'!$C7</f>
        <v>4080</v>
      </c>
      <c r="F7" s="89">
        <f>LOG($D7)</f>
        <v>2.83122969386706</v>
      </c>
      <c r="G7" s="90">
        <f>LOG($E7)</f>
        <v>3.61066016308988</v>
      </c>
      <c r="H7" s="81">
        <f>$I$6*$D7^$J$6</f>
        <v>3687.207380619680</v>
      </c>
      <c r="I7" s="63"/>
      <c r="J7" s="64"/>
      <c r="K7" s="39"/>
      <c r="L7" s="65">
        <v>875</v>
      </c>
      <c r="M7" s="70">
        <f>$I$2*$L7^$J$2</f>
        <v>169976.715641084</v>
      </c>
      <c r="N7" s="71">
        <f>$I$6*$L7^$J$6</f>
        <v>9858.2615716124</v>
      </c>
      <c r="O7" s="72">
        <f>$I$18*$L7^$J$18</f>
        <v>2417.443973729470</v>
      </c>
      <c r="P7" s="44"/>
    </row>
    <row r="8" ht="15.45" customHeight="1">
      <c r="A8" s="39"/>
      <c r="B8" t="s" s="69">
        <v>22</v>
      </c>
      <c r="C8" s="39"/>
      <c r="D8" s="87">
        <f>'Raw Data'!$A8</f>
        <v>667</v>
      </c>
      <c r="E8" s="88">
        <f>'Raw Data'!$C8</f>
        <v>3700</v>
      </c>
      <c r="F8" s="89">
        <f>LOG($D8)</f>
        <v>2.82412583391655</v>
      </c>
      <c r="G8" s="90">
        <f>LOG($E8)</f>
        <v>3.56820172406699</v>
      </c>
      <c r="H8" s="81">
        <f>$I$6*$D8^$J$6</f>
        <v>3461.854709471590</v>
      </c>
      <c r="I8" s="63"/>
      <c r="J8" s="64"/>
      <c r="K8" s="39"/>
      <c r="L8" s="65">
        <v>850</v>
      </c>
      <c r="M8" s="70">
        <f>$I$2*$L8^$J$2</f>
        <v>105887.40243315</v>
      </c>
      <c r="N8" s="71">
        <f>$I$6*$L8^$J$6</f>
        <v>8815.832286270679</v>
      </c>
      <c r="O8" s="72">
        <f>$I$18*$L8^$J$18</f>
        <v>2286.461332609640</v>
      </c>
      <c r="P8" s="44"/>
    </row>
    <row r="9" ht="14.8" customHeight="1">
      <c r="A9" t="s" s="73">
        <v>23</v>
      </c>
      <c r="B9" s="62">
        <v>-42.8043502895429</v>
      </c>
      <c r="C9" s="39"/>
      <c r="D9" s="87">
        <f>'Raw Data'!$A9</f>
        <v>630</v>
      </c>
      <c r="E9" s="88">
        <f>'Raw Data'!$C9</f>
        <v>2770</v>
      </c>
      <c r="F9" s="89">
        <f>LOG($D9)</f>
        <v>2.79934054945358</v>
      </c>
      <c r="G9" s="90">
        <f>LOG($E9)</f>
        <v>3.44247976906445</v>
      </c>
      <c r="H9" s="81">
        <f>$I$6*$D9^$J$6</f>
        <v>2778.112871954580</v>
      </c>
      <c r="I9" s="63"/>
      <c r="J9" s="64"/>
      <c r="K9" s="39"/>
      <c r="L9" s="65">
        <v>825</v>
      </c>
      <c r="M9" s="70">
        <f>$I$2*$L9^$J$2</f>
        <v>65037.3117473364</v>
      </c>
      <c r="N9" s="71">
        <f>$I$6*$L9^$J$6</f>
        <v>7857.370346313730</v>
      </c>
      <c r="O9" s="72">
        <f>$I$18*$L9^$J$18</f>
        <v>2158.9820577329</v>
      </c>
      <c r="P9" s="44"/>
    </row>
    <row r="10" ht="14.8" customHeight="1">
      <c r="A10" t="s" s="73">
        <v>24</v>
      </c>
      <c r="B10" s="81">
        <v>-7.34902696724256</v>
      </c>
      <c r="C10" s="39"/>
      <c r="D10" s="87">
        <f>'Raw Data'!$A10</f>
        <v>605</v>
      </c>
      <c r="E10" s="88">
        <f>'Raw Data'!$C10</f>
        <v>2200</v>
      </c>
      <c r="F10" s="89">
        <f>LOG($D10)</f>
        <v>2.78175537465247</v>
      </c>
      <c r="G10" s="90">
        <f>LOG($E10)</f>
        <v>3.34242268082221</v>
      </c>
      <c r="H10" s="81">
        <f>$I$6*$D10^$J$6</f>
        <v>2376.570772583750</v>
      </c>
      <c r="I10" s="63"/>
      <c r="J10" s="64"/>
      <c r="K10" s="39"/>
      <c r="L10" s="65">
        <v>800</v>
      </c>
      <c r="M10" s="70">
        <f>$I$2*$L10^$J$2</f>
        <v>39351.9785657491</v>
      </c>
      <c r="N10" s="71">
        <f>$I$6*$L10^$J$6</f>
        <v>6978.351717806350</v>
      </c>
      <c r="O10" s="72">
        <f>$I$18*$L10^$J$18</f>
        <v>2035.014348811650</v>
      </c>
      <c r="P10" s="44"/>
    </row>
    <row r="11" ht="14.8" customHeight="1">
      <c r="A11" t="s" s="73">
        <v>25</v>
      </c>
      <c r="B11" s="86">
        <v>-2.27030759992747</v>
      </c>
      <c r="C11" s="39"/>
      <c r="D11" s="87">
        <f>'Raw Data'!$A11</f>
        <v>596</v>
      </c>
      <c r="E11" s="88">
        <f>'Raw Data'!$C11</f>
        <v>2100</v>
      </c>
      <c r="F11" s="89">
        <f>LOG($D11)</f>
        <v>2.77524625974024</v>
      </c>
      <c r="G11" s="90">
        <f>LOG($E11)</f>
        <v>3.32221929473392</v>
      </c>
      <c r="H11" s="81">
        <f>$I$6*$D11^$J$6</f>
        <v>2243.133114599770</v>
      </c>
      <c r="I11" s="63"/>
      <c r="J11" s="64"/>
      <c r="K11" s="39"/>
      <c r="L11" s="65">
        <v>775</v>
      </c>
      <c r="M11" s="70">
        <f>$I$2*$L11^$J$2</f>
        <v>23433.7914677838</v>
      </c>
      <c r="N11" s="71">
        <f>$I$6*$L11^$J$6</f>
        <v>6174.368150485</v>
      </c>
      <c r="O11" s="72">
        <f>$I$18*$L11^$J$18</f>
        <v>1914.566678068440</v>
      </c>
      <c r="P11" s="44"/>
    </row>
    <row r="12" ht="14.8" customHeight="1">
      <c r="A12" s="39"/>
      <c r="B12" t="s" s="91">
        <v>26</v>
      </c>
      <c r="C12" s="39"/>
      <c r="D12" s="87">
        <f>'Raw Data'!$A12</f>
        <v>553</v>
      </c>
      <c r="E12" s="88">
        <f>'Raw Data'!$C12</f>
        <v>1600</v>
      </c>
      <c r="F12" s="89">
        <f>LOG($D12)</f>
        <v>2.7427251313047</v>
      </c>
      <c r="G12" s="90">
        <f>LOG($E12)</f>
        <v>3.20411998265592</v>
      </c>
      <c r="H12" s="81">
        <f>$I$6*$D12^$J$6</f>
        <v>1680.624819155040</v>
      </c>
      <c r="I12" s="63"/>
      <c r="J12" s="64"/>
      <c r="K12" s="39"/>
      <c r="L12" s="92">
        <v>750</v>
      </c>
      <c r="M12" s="93">
        <f>$I$2*$L12^$J$2</f>
        <v>13719.4320151822</v>
      </c>
      <c r="N12" s="94">
        <f>$I$6*$L12^$J$6</f>
        <v>5441.127694026890</v>
      </c>
      <c r="O12" s="72">
        <f>$I$18*$L12^$J$18</f>
        <v>1797.647808251180</v>
      </c>
      <c r="P12" s="44"/>
    </row>
    <row r="13" ht="14.8" customHeight="1">
      <c r="A13" s="39"/>
      <c r="B13" s="95"/>
      <c r="C13" s="39"/>
      <c r="D13" s="87">
        <f>'Raw Data'!$A13</f>
        <v>542</v>
      </c>
      <c r="E13" s="88">
        <f>'Raw Data'!$C13</f>
        <v>1522</v>
      </c>
      <c r="F13" s="89">
        <f>LOG($D13)</f>
        <v>2.73399928653839</v>
      </c>
      <c r="G13" s="90">
        <f>LOG($E13)</f>
        <v>3.18241465243455</v>
      </c>
      <c r="H13" s="81">
        <f>$I$6*$D13^$J$6</f>
        <v>1555.351418747880</v>
      </c>
      <c r="I13" s="96"/>
      <c r="J13" s="97"/>
      <c r="K13" s="39"/>
      <c r="L13" s="98">
        <v>725</v>
      </c>
      <c r="M13" s="66">
        <f>$I$2*$L13^$J$2</f>
        <v>7887.632068758610</v>
      </c>
      <c r="N13" s="67">
        <f>$I$6*$L13^$J$6</f>
        <v>4774.455233136770</v>
      </c>
      <c r="O13" s="72">
        <f>$I$18*$L13^$J$18</f>
        <v>1684.266812470730</v>
      </c>
      <c r="P13" s="44"/>
    </row>
    <row r="14" ht="14.8" customHeight="1">
      <c r="A14" s="39"/>
      <c r="B14" s="95"/>
      <c r="C14" s="39"/>
      <c r="D14" s="87">
        <f>'Raw Data'!$A14</f>
        <v>496</v>
      </c>
      <c r="E14" s="88">
        <f>'Raw Data'!$C14</f>
        <v>1100</v>
      </c>
      <c r="F14" s="89">
        <f>LOG($D14)</f>
        <v>2.6954816764902</v>
      </c>
      <c r="G14" s="90">
        <f>LOG($E14)</f>
        <v>3.04139268515822</v>
      </c>
      <c r="H14" s="81">
        <f>$I$6*$D14^$J$6</f>
        <v>1104.905139303460</v>
      </c>
      <c r="I14" s="63"/>
      <c r="J14" s="64"/>
      <c r="K14" s="39"/>
      <c r="L14" s="92">
        <v>700</v>
      </c>
      <c r="M14" s="93">
        <f>$I$2*$L14^$J$2</f>
        <v>4447.548937470190</v>
      </c>
      <c r="N14" s="94">
        <f>$I$6*$L14^$J$6</f>
        <v>4170.293042779240</v>
      </c>
      <c r="O14" s="99">
        <f>$I$18*$L14^$J$18</f>
        <v>1574.433096113610</v>
      </c>
      <c r="P14" s="44"/>
    </row>
    <row r="15" ht="14.8" customHeight="1">
      <c r="A15" s="39"/>
      <c r="B15" t="s" s="69">
        <v>27</v>
      </c>
      <c r="C15" s="39"/>
      <c r="D15" s="87">
        <f>'Raw Data'!$A15</f>
        <v>478</v>
      </c>
      <c r="E15" s="88">
        <f>'Raw Data'!$C15</f>
        <v>1000</v>
      </c>
      <c r="F15" s="89">
        <f>LOG($D15)</f>
        <v>2.67942789661212</v>
      </c>
      <c r="G15" s="90">
        <f>LOG($E15)</f>
        <v>3</v>
      </c>
      <c r="H15" s="81">
        <f>$I$6*$D15^$J$6</f>
        <v>958.1425072735281</v>
      </c>
      <c r="I15" s="96"/>
      <c r="J15" s="97"/>
      <c r="K15" s="39"/>
      <c r="L15" s="98">
        <v>675</v>
      </c>
      <c r="M15" s="66">
        <f>$I$2*$L15^$J$2</f>
        <v>2456.092123132790</v>
      </c>
      <c r="N15" s="67">
        <f>$I$6*$L15^$J$6</f>
        <v>3624.701365027040</v>
      </c>
      <c r="O15" s="68">
        <f>$I$18*$L15^$J$18</f>
        <v>1468.156421127430</v>
      </c>
      <c r="P15" s="44"/>
    </row>
    <row r="16" ht="14.8" customHeight="1">
      <c r="A16" s="39"/>
      <c r="B16" s="62">
        <f>10^B9</f>
        <v>1.56909670515115e-43</v>
      </c>
      <c r="C16" s="39"/>
      <c r="D16" s="87">
        <f>'Raw Data'!$A16</f>
        <v>474</v>
      </c>
      <c r="E16" s="88">
        <f>'Raw Data'!$C16</f>
        <v>950</v>
      </c>
      <c r="F16" s="89">
        <f>LOG($D16)</f>
        <v>2.67577834167409</v>
      </c>
      <c r="G16" s="90">
        <f>LOG($E16)</f>
        <v>2.97772360528885</v>
      </c>
      <c r="H16" s="81">
        <f>$I$6*$D16^$J$6</f>
        <v>927.597039330513</v>
      </c>
      <c r="I16" s="96"/>
      <c r="J16" s="97"/>
      <c r="K16" s="39"/>
      <c r="L16" s="65">
        <v>650</v>
      </c>
      <c r="M16" s="70">
        <f>$I$2*$L16^$J$2</f>
        <v>1326.2797171703</v>
      </c>
      <c r="N16" s="71">
        <f>$I$6*$L16^$J$6</f>
        <v>3133.859009158320</v>
      </c>
      <c r="O16" s="72">
        <f>$I$18*$L16^$J$18</f>
        <v>1365.4469330322</v>
      </c>
      <c r="P16" s="44"/>
    </row>
    <row r="17" ht="14.8" customHeight="1">
      <c r="A17" s="39"/>
      <c r="B17" s="81">
        <f>10^B10</f>
        <v>4.47685504563586e-08</v>
      </c>
      <c r="C17" s="39"/>
      <c r="D17" s="100">
        <f>'Raw Data'!$A17</f>
        <v>468</v>
      </c>
      <c r="E17" s="101">
        <f>'Raw Data'!$C17</f>
        <v>900</v>
      </c>
      <c r="F17" s="102">
        <f>LOG($D17)</f>
        <v>2.67024585307412</v>
      </c>
      <c r="G17" s="103">
        <f>LOG($E17)</f>
        <v>2.95424250943932</v>
      </c>
      <c r="H17" s="104">
        <f>$I$6*$D17^$J$6</f>
        <v>883.138876868897</v>
      </c>
      <c r="I17" s="105"/>
      <c r="J17" s="106"/>
      <c r="K17" s="39"/>
      <c r="L17" s="65">
        <v>625</v>
      </c>
      <c r="M17" s="70">
        <f>$I$2*$L17^$J$2</f>
        <v>699.082567497136</v>
      </c>
      <c r="N17" s="71">
        <f>$I$6*$L17^$J$6</f>
        <v>2694.063976823580</v>
      </c>
      <c r="O17" s="72">
        <f>$I$18*$L17^$J$18</f>
        <v>1266.315191078050</v>
      </c>
      <c r="P17" s="44"/>
    </row>
    <row r="18" ht="14.8" customHeight="1">
      <c r="A18" s="39"/>
      <c r="B18" s="86">
        <f>10^B11</f>
        <v>0.00536651564840738</v>
      </c>
      <c r="C18" s="39"/>
      <c r="D18" s="107">
        <f>'Raw Data'!$A18</f>
        <v>406</v>
      </c>
      <c r="E18" s="108">
        <f>'Raw Data'!$C18</f>
        <v>600</v>
      </c>
      <c r="F18" s="49">
        <f>LOG($D18)</f>
        <v>2.60852603357719</v>
      </c>
      <c r="G18" s="50">
        <f>LOG($E18)</f>
        <v>2.77815125038364</v>
      </c>
      <c r="H18" s="56">
        <f>$I$18*$D18^$J$18</f>
        <v>552.7174949990271</v>
      </c>
      <c r="I18" s="52">
        <f>$B$18</f>
        <v>0.00536651564840738</v>
      </c>
      <c r="J18" s="53">
        <f>$B$22</f>
        <v>1.92170242765178</v>
      </c>
      <c r="K18" s="39"/>
      <c r="L18" s="65">
        <v>600</v>
      </c>
      <c r="M18" s="70">
        <f>$I$2*$L18^$J$2</f>
        <v>358.977669686599</v>
      </c>
      <c r="N18" s="71">
        <f>$I$6*$L18^$J$6</f>
        <v>2301.734114320370</v>
      </c>
      <c r="O18" s="72">
        <f>$I$18*$L18^$J$18</f>
        <v>1170.772202054550</v>
      </c>
      <c r="P18" s="44"/>
    </row>
    <row r="19" ht="14.8" customHeight="1">
      <c r="A19" s="39"/>
      <c r="B19" t="s" s="69">
        <v>28</v>
      </c>
      <c r="C19" s="39"/>
      <c r="D19" s="109">
        <f>'Raw Data'!$A19</f>
        <v>392</v>
      </c>
      <c r="E19" s="110">
        <f>'Raw Data'!$C19</f>
        <v>550</v>
      </c>
      <c r="F19" s="60">
        <f>LOG($D19)</f>
        <v>2.59328606702046</v>
      </c>
      <c r="G19" s="61">
        <f>LOG($E19)</f>
        <v>2.74036268949424</v>
      </c>
      <c r="H19" s="86">
        <f>$I$18*$D19^$J$18</f>
        <v>516.673908483011</v>
      </c>
      <c r="I19" s="96"/>
      <c r="J19" s="97"/>
      <c r="K19" s="39"/>
      <c r="L19" s="65">
        <v>575</v>
      </c>
      <c r="M19" s="70">
        <f>$I$2*$L19^$J$2</f>
        <v>179.178237999554</v>
      </c>
      <c r="N19" s="71">
        <f>$I$6*$L19^$J$6</f>
        <v>1953.407794266210</v>
      </c>
      <c r="O19" s="72">
        <f>$I$18*$L19^$J$18</f>
        <v>1078.829458361340</v>
      </c>
      <c r="P19" s="44"/>
    </row>
    <row r="20" ht="14.8" customHeight="1">
      <c r="A20" s="39"/>
      <c r="B20" s="62">
        <f>B5</f>
        <v>16.3271951868277</v>
      </c>
      <c r="C20" s="39"/>
      <c r="D20" s="109">
        <f>'Raw Data'!$A20</f>
        <v>376</v>
      </c>
      <c r="E20" s="110">
        <f>'Raw Data'!$C20</f>
        <v>500</v>
      </c>
      <c r="F20" s="60">
        <f>LOG($D20)</f>
        <v>2.57518784492766</v>
      </c>
      <c r="G20" s="61">
        <f>LOG($E20)</f>
        <v>2.69897000433602</v>
      </c>
      <c r="H20" s="86">
        <f>$I$18*$D20^$J$18</f>
        <v>476.910773493815</v>
      </c>
      <c r="I20" s="96"/>
      <c r="J20" s="97"/>
      <c r="K20" s="39"/>
      <c r="L20" s="65">
        <v>550</v>
      </c>
      <c r="M20" s="70">
        <f>$I$2*$L20^$J$2</f>
        <v>86.713401886475</v>
      </c>
      <c r="N20" s="71">
        <f>$I$6*$L20^$J$6</f>
        <v>1645.744629255890</v>
      </c>
      <c r="O20" s="72">
        <f>$I$18*$L20^$J$18</f>
        <v>990.498981082632</v>
      </c>
      <c r="P20" s="44"/>
    </row>
    <row r="21" ht="14.8" customHeight="1">
      <c r="A21" s="39"/>
      <c r="B21" s="81">
        <f>B6</f>
        <v>3.85547119519305</v>
      </c>
      <c r="C21" s="39"/>
      <c r="D21" s="109">
        <f>'Raw Data'!$A21</f>
        <v>253</v>
      </c>
      <c r="E21" s="110">
        <f>'Raw Data'!$C21</f>
        <v>200</v>
      </c>
      <c r="F21" s="60">
        <f>LOG($D21)</f>
        <v>2.40312052117582</v>
      </c>
      <c r="G21" s="61">
        <f>LOG($E21)</f>
        <v>2.30102999566398</v>
      </c>
      <c r="H21" s="86">
        <f>$I$18*$D21^$J$18</f>
        <v>222.728062694654</v>
      </c>
      <c r="I21" s="96"/>
      <c r="J21" s="97"/>
      <c r="K21" s="39"/>
      <c r="L21" s="65">
        <v>525</v>
      </c>
      <c r="M21" s="70">
        <f>$I$2*$L21^$J$2</f>
        <v>40.5715496800907</v>
      </c>
      <c r="N21" s="71">
        <f>$I$6*$L21^$J$6</f>
        <v>1375.526220437520</v>
      </c>
      <c r="O21" s="72">
        <f>$I$18*$L21^$J$18</f>
        <v>905.793368975941</v>
      </c>
      <c r="P21" s="44"/>
    </row>
    <row r="22" ht="14.8" customHeight="1">
      <c r="A22" s="39"/>
      <c r="B22" s="86">
        <f>B7</f>
        <v>1.92170242765178</v>
      </c>
      <c r="C22" s="39"/>
      <c r="D22" s="109">
        <f>'Raw Data'!$A22</f>
        <v>217</v>
      </c>
      <c r="E22" s="110">
        <f>'Raw Data'!$C22</f>
        <v>150</v>
      </c>
      <c r="F22" s="60">
        <f>LOG($D22)</f>
        <v>2.33645973384853</v>
      </c>
      <c r="G22" s="61">
        <f>LOG($E22)</f>
        <v>2.17609125905568</v>
      </c>
      <c r="H22" s="86">
        <f>$I$18*$D22^$J$18</f>
        <v>165.833681713293</v>
      </c>
      <c r="I22" s="96"/>
      <c r="J22" s="97"/>
      <c r="K22" s="39"/>
      <c r="L22" s="65">
        <v>500</v>
      </c>
      <c r="M22" s="70">
        <f>$I$2*$L22^$J$2</f>
        <v>18.2919402728141</v>
      </c>
      <c r="N22" s="71">
        <f>$I$6*$L22^$J$6</f>
        <v>1139.656944354330</v>
      </c>
      <c r="O22" s="72">
        <f>$I$18*$L22^$J$18</f>
        <v>824.725854501984</v>
      </c>
      <c r="P22" s="44"/>
    </row>
    <row r="23" ht="14.8" customHeight="1">
      <c r="A23" s="39"/>
      <c r="B23" t="s" s="69">
        <v>29</v>
      </c>
      <c r="C23" s="39"/>
      <c r="D23" s="109">
        <f>'Raw Data'!$A23</f>
        <v>192</v>
      </c>
      <c r="E23" s="110">
        <f>'Raw Data'!$C23</f>
        <v>120</v>
      </c>
      <c r="F23" s="60">
        <f>LOG($D23)</f>
        <v>2.28330122870355</v>
      </c>
      <c r="G23" s="61">
        <f>LOG($E23)</f>
        <v>2.07918124604762</v>
      </c>
      <c r="H23" s="86">
        <f>$I$18*$D23^$J$18</f>
        <v>131.074410849491</v>
      </c>
      <c r="I23" s="96"/>
      <c r="J23" s="97"/>
      <c r="K23" s="39"/>
      <c r="L23" s="65">
        <v>475</v>
      </c>
      <c r="M23" s="70">
        <f>$I$2*$L23^$J$2</f>
        <v>7.91678280128911</v>
      </c>
      <c r="N23" s="71">
        <f>$I$6*$L23^$J$6</f>
        <v>935.164781892124</v>
      </c>
      <c r="O23" s="72">
        <f>$I$18*$L23^$J$18</f>
        <v>747.310368302836</v>
      </c>
      <c r="P23" s="44"/>
    </row>
    <row r="24" ht="14.8" customHeight="1">
      <c r="A24" s="111"/>
      <c r="B24" t="s" s="112">
        <v>30</v>
      </c>
      <c r="C24" s="39"/>
      <c r="D24" s="109">
        <f>'Raw Data'!$A24</f>
        <v>169</v>
      </c>
      <c r="E24" s="110">
        <f>'Raw Data'!$C24</f>
        <v>100</v>
      </c>
      <c r="F24" s="60">
        <f>LOG($D24)</f>
        <v>2.22788670461367</v>
      </c>
      <c r="G24" s="61">
        <f>LOG($E24)</f>
        <v>2</v>
      </c>
      <c r="H24" s="86">
        <f>$I$18*$D24^$J$18</f>
        <v>102.571731975950</v>
      </c>
      <c r="I24" s="96"/>
      <c r="J24" s="97"/>
      <c r="K24" s="39"/>
      <c r="L24" s="92">
        <v>450</v>
      </c>
      <c r="M24" s="93">
        <f>$I$2*$L24^$J$2</f>
        <v>3.27467568417973</v>
      </c>
      <c r="N24" s="94">
        <f>$I$6*$L24^$J$6</f>
        <v>759.2021937655491</v>
      </c>
      <c r="O24" s="99">
        <f>$I$18*$L24^$J$18</f>
        <v>673.561613904136</v>
      </c>
      <c r="P24" s="44"/>
    </row>
    <row r="25" ht="14.8" customHeight="1">
      <c r="A25" t="s" s="113">
        <v>31</v>
      </c>
      <c r="B25" s="114">
        <v>3</v>
      </c>
      <c r="C25" s="39"/>
      <c r="D25" s="109">
        <f>'Raw Data'!$A25</f>
        <v>162</v>
      </c>
      <c r="E25" s="110">
        <f>'Raw Data'!$C25</f>
        <v>90</v>
      </c>
      <c r="F25" s="60">
        <f>LOG($D25)</f>
        <v>2.20951501454263</v>
      </c>
      <c r="G25" s="61">
        <f>LOG($E25)</f>
        <v>1.95424250943932</v>
      </c>
      <c r="H25" s="86">
        <f>$I$18*$D25^$J$18</f>
        <v>94.56333221755931</v>
      </c>
      <c r="I25" s="63"/>
      <c r="J25" s="64"/>
      <c r="K25" s="39"/>
      <c r="L25" s="98">
        <v>425</v>
      </c>
      <c r="M25" s="66">
        <f>$I$2*$L25^$J$2</f>
        <v>1.28786042627628</v>
      </c>
      <c r="N25" s="67">
        <f>$I$6*$L25^$J$6</f>
        <v>609.047047696970</v>
      </c>
      <c r="O25" s="68">
        <f>$I$18*$L25^$J$18</f>
        <v>603.495154907464</v>
      </c>
      <c r="P25" s="44"/>
    </row>
    <row r="26" ht="14.8" customHeight="1">
      <c r="A26" t="s" s="69">
        <v>32</v>
      </c>
      <c r="B26" s="115">
        <v>0</v>
      </c>
      <c r="C26" s="39"/>
      <c r="D26" s="109">
        <f>'Raw Data'!$A26</f>
        <v>150</v>
      </c>
      <c r="E26" s="110">
        <f>'Raw Data'!$C26</f>
        <v>80</v>
      </c>
      <c r="F26" s="60">
        <f>LOG($D26)</f>
        <v>2.17609125905568</v>
      </c>
      <c r="G26" s="61">
        <f>LOG($E26)</f>
        <v>1.90308998699194</v>
      </c>
      <c r="H26" s="86">
        <f>$I$18*$D26^$J$18</f>
        <v>81.56282422148119</v>
      </c>
      <c r="I26" s="63"/>
      <c r="J26" s="64"/>
      <c r="K26" s="39"/>
      <c r="L26" s="65">
        <v>400</v>
      </c>
      <c r="M26" s="70">
        <f>$I$2*$L26^$J$2</f>
        <v>0.4786202581794</v>
      </c>
      <c r="N26" s="71">
        <f>$I$6*$L26^$J$6</f>
        <v>482.103603325122</v>
      </c>
      <c r="O26" s="72">
        <f>$I$18*$L26^$J$18</f>
        <v>537.127517600873</v>
      </c>
      <c r="P26" s="44"/>
    </row>
    <row r="27" ht="14.8" customHeight="1">
      <c r="A27" t="s" s="69">
        <v>33</v>
      </c>
      <c r="B27" s="115">
        <v>1000</v>
      </c>
      <c r="C27" s="39"/>
      <c r="D27" s="109">
        <f>'Raw Data'!$A27</f>
        <v>125</v>
      </c>
      <c r="E27" s="110">
        <f>'Raw Data'!$C27</f>
        <v>60</v>
      </c>
      <c r="F27" s="60">
        <f>LOG($D27)</f>
        <v>2.09691001300806</v>
      </c>
      <c r="G27" s="61">
        <f>LOG($E27)</f>
        <v>1.77815125038364</v>
      </c>
      <c r="H27" s="86">
        <f>$I$18*$D27^$J$18</f>
        <v>57.4552161245474</v>
      </c>
      <c r="I27" s="63"/>
      <c r="J27" s="64"/>
      <c r="K27" s="39"/>
      <c r="L27" s="65">
        <v>375</v>
      </c>
      <c r="M27" s="70">
        <f>$I$2*$L27^$J$2</f>
        <v>0.166863226005527</v>
      </c>
      <c r="N27" s="71">
        <f>$I$6*$L27^$J$6</f>
        <v>375.903561975675</v>
      </c>
      <c r="O27" s="72">
        <f>$I$18*$L27^$J$18</f>
        <v>474.476312823273</v>
      </c>
      <c r="P27" s="44"/>
    </row>
    <row r="28" ht="14.8" customHeight="1">
      <c r="A28" t="s" s="69">
        <v>34</v>
      </c>
      <c r="B28" s="115">
        <v>423</v>
      </c>
      <c r="C28" s="39"/>
      <c r="D28" s="116">
        <f>'Raw Data'!$A28</f>
        <v>105</v>
      </c>
      <c r="E28" s="117">
        <f>'Raw Data'!$C28</f>
        <v>48</v>
      </c>
      <c r="F28" s="76">
        <f>LOG($D28)</f>
        <v>2.02118929906994</v>
      </c>
      <c r="G28" s="77">
        <f>LOG($E28)</f>
        <v>1.68124123737559</v>
      </c>
      <c r="H28" s="118">
        <f>$I$18*$D28^$J$18</f>
        <v>41.0976304678058</v>
      </c>
      <c r="I28" s="79"/>
      <c r="J28" s="80"/>
      <c r="K28" s="39"/>
      <c r="L28" s="65">
        <v>350</v>
      </c>
      <c r="M28" s="70">
        <f>$I$2*$L28^$J$2</f>
        <v>0.0540935195205217</v>
      </c>
      <c r="N28" s="71">
        <f>$I$6*$L28^$J$6</f>
        <v>288.107189798906</v>
      </c>
      <c r="O28" s="72">
        <f>$I$18*$L28^$J$18</f>
        <v>415.560382185015</v>
      </c>
      <c r="P28" s="44"/>
    </row>
    <row r="29" ht="14.8" customHeight="1">
      <c r="A29" t="s" s="112">
        <v>35</v>
      </c>
      <c r="B29" s="119">
        <v>696</v>
      </c>
      <c r="C29" s="44"/>
      <c r="D29" s="120"/>
      <c r="E29" s="120"/>
      <c r="F29" s="121"/>
      <c r="G29" s="122"/>
      <c r="H29" s="122"/>
      <c r="I29" s="121"/>
      <c r="J29" s="121"/>
      <c r="K29" s="32"/>
      <c r="L29" s="65">
        <v>325</v>
      </c>
      <c r="M29" s="70">
        <f>$I$2*$L29^$J$2</f>
        <v>0.0161309383615758</v>
      </c>
      <c r="N29" s="71">
        <f>$I$6*$L29^$J$6</f>
        <v>216.504524524461</v>
      </c>
      <c r="O29" s="72">
        <f>$I$18*$L29^$J$18</f>
        <v>360.399975549849</v>
      </c>
      <c r="P29" s="44"/>
    </row>
    <row r="30" ht="14.8" customHeight="1">
      <c r="A30" s="122"/>
      <c r="B30" s="122"/>
      <c r="C30" s="123"/>
      <c r="D30" s="124"/>
      <c r="E30" s="125"/>
      <c r="F30" s="126"/>
      <c r="G30" t="s" s="40">
        <v>15</v>
      </c>
      <c r="H30" t="s" s="127">
        <v>36</v>
      </c>
      <c r="I30" s="44"/>
      <c r="J30" s="4"/>
      <c r="K30" s="32"/>
      <c r="L30" s="65">
        <v>300</v>
      </c>
      <c r="M30" s="70">
        <f>$I$2*$L30^$J$2</f>
        <v>0.00436608249973945</v>
      </c>
      <c r="N30" s="71">
        <f>$I$6*$L30^$J$6</f>
        <v>159.016678333753</v>
      </c>
      <c r="O30" s="72">
        <f>$I$18*$L30^$J$18</f>
        <v>309.016969306819</v>
      </c>
      <c r="P30" s="44"/>
    </row>
    <row r="31" ht="14.8" customHeight="1">
      <c r="A31" t="s" s="128">
        <v>37</v>
      </c>
      <c r="B31" t="s" s="128">
        <v>38</v>
      </c>
      <c r="C31" s="129"/>
      <c r="D31" s="130"/>
      <c r="E31" s="130"/>
      <c r="F31" s="126"/>
      <c r="G31" s="54">
        <v>1000</v>
      </c>
      <c r="H31" s="51">
        <f>$I$2*G31^$J$2</f>
        <v>1503956.48583669</v>
      </c>
      <c r="I31" s="44"/>
      <c r="J31" s="4"/>
      <c r="K31" s="32"/>
      <c r="L31" s="65">
        <v>275</v>
      </c>
      <c r="M31" s="70">
        <f>$I$2*$L31^$J$2</f>
        <v>0.00105465575839284</v>
      </c>
      <c r="N31" s="71">
        <f>$I$6*$L31^$J$6</f>
        <v>113.697252302818</v>
      </c>
      <c r="O31" s="72">
        <f>$I$18*$L31^$J$18</f>
        <v>261.435138875450</v>
      </c>
      <c r="P31" s="44"/>
    </row>
    <row r="32" ht="14.8" customHeight="1">
      <c r="A32" s="39"/>
      <c r="B32" t="s" s="73">
        <v>39</v>
      </c>
      <c r="C32" s="129"/>
      <c r="D32" s="130"/>
      <c r="E32" s="130"/>
      <c r="F32" s="126"/>
      <c r="G32" s="131">
        <v>696</v>
      </c>
      <c r="H32" s="78">
        <f>$I$2*G32^$J$2</f>
        <v>4050.285203828730</v>
      </c>
      <c r="I32" s="44"/>
      <c r="J32" s="4"/>
      <c r="K32" s="32"/>
      <c r="L32" s="65">
        <v>250</v>
      </c>
      <c r="M32" s="70">
        <f>$I$2*$L32^$J$2</f>
        <v>0.000222476569033214</v>
      </c>
      <c r="N32" s="71">
        <f>$I$6*$L32^$J$6</f>
        <v>78.73388181707119</v>
      </c>
      <c r="O32" s="72">
        <f>$I$18*$L32^$J$18</f>
        <v>217.680504900906</v>
      </c>
      <c r="P32" s="44"/>
    </row>
    <row r="33" ht="14.8" customHeight="1">
      <c r="A33" s="111"/>
      <c r="B33" t="s" s="132">
        <v>40</v>
      </c>
      <c r="C33" s="129"/>
      <c r="D33" s="130"/>
      <c r="E33" s="130"/>
      <c r="F33" s="126"/>
      <c r="G33" s="54">
        <v>695</v>
      </c>
      <c r="H33" s="55">
        <f>$I$6*G33^$J$6</f>
        <v>4056.613055575550</v>
      </c>
      <c r="I33" s="44"/>
      <c r="J33" s="4"/>
      <c r="K33" s="32"/>
      <c r="L33" s="65">
        <v>225</v>
      </c>
      <c r="M33" s="70">
        <f>$I$2*$L33^$J$2</f>
        <v>3.98283943664288e-05</v>
      </c>
      <c r="N33" s="71">
        <f>$I$6*$L33^$J$6</f>
        <v>52.4499377600539</v>
      </c>
      <c r="O33" s="72">
        <f>$I$18*$L33^$J$18</f>
        <v>177.781782147548</v>
      </c>
      <c r="P33" s="44"/>
    </row>
    <row r="34" ht="14.8" customHeight="1">
      <c r="A34" t="s" s="128">
        <v>41</v>
      </c>
      <c r="B34" t="s" s="128">
        <v>42</v>
      </c>
      <c r="C34" s="129"/>
      <c r="D34" s="130"/>
      <c r="E34" s="130"/>
      <c r="F34" s="126"/>
      <c r="G34" s="131">
        <v>423</v>
      </c>
      <c r="H34" s="104">
        <f>$I$6*G34^$J$6</f>
        <v>598.070894823788</v>
      </c>
      <c r="I34" s="44"/>
      <c r="J34" s="4"/>
      <c r="K34" s="32"/>
      <c r="L34" s="65">
        <v>200</v>
      </c>
      <c r="M34" s="70">
        <f>$I$2*$L34^$J$2</f>
        <v>5.82124101223969e-06</v>
      </c>
      <c r="N34" s="71">
        <f>$I$6*$L34^$J$6</f>
        <v>33.3064158612127</v>
      </c>
      <c r="O34" s="72">
        <f>$I$18*$L34^$J$18</f>
        <v>141.770975881595</v>
      </c>
      <c r="P34" s="44"/>
    </row>
    <row r="35" ht="14.8" customHeight="1">
      <c r="A35" s="39"/>
      <c r="B35" t="s" s="73">
        <v>43</v>
      </c>
      <c r="C35" s="129"/>
      <c r="D35" s="130"/>
      <c r="E35" s="130"/>
      <c r="F35" s="126"/>
      <c r="G35" s="54">
        <v>422</v>
      </c>
      <c r="H35" s="56">
        <f>$I$18*G35^$J$18</f>
        <v>595.335404072067</v>
      </c>
      <c r="I35" s="44"/>
      <c r="J35" s="4"/>
      <c r="K35" s="32"/>
      <c r="L35" s="65">
        <v>175</v>
      </c>
      <c r="M35" s="70">
        <f>$I$2*$L35^$J$2</f>
        <v>6.5791493140522e-07</v>
      </c>
      <c r="N35" s="71">
        <f>$I$6*$L35^$J$6</f>
        <v>19.9040575715765</v>
      </c>
      <c r="O35" s="72">
        <f>$I$18*$L35^$J$18</f>
        <v>109.684197866541</v>
      </c>
      <c r="P35" s="44"/>
    </row>
    <row r="36" ht="14.8" customHeight="1">
      <c r="A36" s="111"/>
      <c r="B36" t="s" s="132">
        <v>44</v>
      </c>
      <c r="C36" s="129"/>
      <c r="D36" s="130"/>
      <c r="E36" s="130"/>
      <c r="F36" s="126"/>
      <c r="G36" s="131">
        <v>10</v>
      </c>
      <c r="H36" s="118">
        <f>$I$18*G36^$J$18</f>
        <v>0.448120516355077</v>
      </c>
      <c r="I36" s="44"/>
      <c r="J36" s="4"/>
      <c r="K36" s="32"/>
      <c r="L36" s="65">
        <v>150</v>
      </c>
      <c r="M36" s="70">
        <f>$I$2*$L36^$J$2</f>
        <v>5.3102680206191e-08</v>
      </c>
      <c r="N36" s="71">
        <f>$I$6*$L36^$J$6</f>
        <v>10.9857623567293</v>
      </c>
      <c r="O36" s="72">
        <f>$I$18*$L36^$J$18</f>
        <v>81.56282422148119</v>
      </c>
      <c r="P36" s="44"/>
    </row>
    <row r="37" ht="14.8" customHeight="1">
      <c r="A37" t="s" s="133">
        <v>45</v>
      </c>
      <c r="B37" s="134"/>
      <c r="C37" s="44"/>
      <c r="D37" s="135"/>
      <c r="E37" s="136"/>
      <c r="F37" s="4"/>
      <c r="G37" s="121"/>
      <c r="H37" s="121"/>
      <c r="I37" s="4"/>
      <c r="J37" s="4"/>
      <c r="K37" s="32"/>
      <c r="L37" s="65">
        <v>125</v>
      </c>
      <c r="M37" s="70">
        <f>$I$2*$L37^$J$2</f>
        <v>2.70588155387498e-09</v>
      </c>
      <c r="N37" s="71">
        <f>$I$6*$L37^$J$6</f>
        <v>5.43937732902296</v>
      </c>
      <c r="O37" s="72">
        <f>$I$18*$L37^$J$18</f>
        <v>57.4552161245474</v>
      </c>
      <c r="P37" s="44"/>
    </row>
    <row r="38" ht="14.8" customHeight="1">
      <c r="A38" s="137"/>
      <c r="B38" s="137"/>
      <c r="C38" s="138"/>
      <c r="D38" s="4"/>
      <c r="E38" s="4"/>
      <c r="F38" s="4"/>
      <c r="G38" s="4"/>
      <c r="H38" s="4"/>
      <c r="I38" s="4"/>
      <c r="J38" s="4"/>
      <c r="K38" s="32"/>
      <c r="L38" s="65">
        <v>100</v>
      </c>
      <c r="M38" s="70">
        <f>$I$2*$L38^$J$2</f>
        <v>7.0801112872827e-11</v>
      </c>
      <c r="N38" s="71">
        <f>$I$6*$L38^$J$6</f>
        <v>2.30099366581987</v>
      </c>
      <c r="O38" s="72">
        <f>$I$18*$L38^$J$18</f>
        <v>37.4194375521733</v>
      </c>
      <c r="P38" s="44"/>
    </row>
    <row r="39" ht="14.8" customHeight="1">
      <c r="A39" s="139"/>
      <c r="B39" s="139"/>
      <c r="C39" s="138"/>
      <c r="D39" s="4"/>
      <c r="E39" s="4"/>
      <c r="F39" s="4"/>
      <c r="G39" s="4"/>
      <c r="H39" s="4"/>
      <c r="I39" s="4"/>
      <c r="J39" s="4"/>
      <c r="K39" s="32"/>
      <c r="L39" s="65">
        <v>75</v>
      </c>
      <c r="M39" s="70">
        <f>$I$2*$L39^$J$2</f>
        <v>6.4586380244745e-13</v>
      </c>
      <c r="N39" s="71">
        <f>$I$6*$L39^$J$6</f>
        <v>0.758957964806847</v>
      </c>
      <c r="O39" s="72">
        <f>$I$18*$L39^$J$18</f>
        <v>21.5279255048905</v>
      </c>
      <c r="P39" s="44"/>
    </row>
    <row r="40" ht="14.8" customHeight="1">
      <c r="A40" s="139"/>
      <c r="B40" s="139"/>
      <c r="C40" s="138"/>
      <c r="D40" s="4"/>
      <c r="E40" s="4"/>
      <c r="F40" s="4"/>
      <c r="G40" s="4"/>
      <c r="H40" s="4"/>
      <c r="I40" s="4"/>
      <c r="J40" s="4"/>
      <c r="K40" s="32"/>
      <c r="L40" s="65">
        <v>50</v>
      </c>
      <c r="M40" s="70">
        <f>$I$2*$L40^$J$2</f>
        <v>8.61121807788224e-16</v>
      </c>
      <c r="N40" s="71">
        <f>$I$6*$L40^$J$6</f>
        <v>0.158965524006112</v>
      </c>
      <c r="O40" s="72">
        <f>$I$18*$L40^$J$18</f>
        <v>9.876593555301749</v>
      </c>
      <c r="P40" s="44"/>
    </row>
    <row r="41" ht="14.8" customHeight="1">
      <c r="A41" s="136"/>
      <c r="B41" s="136"/>
      <c r="C41" s="4"/>
      <c r="D41" s="4"/>
      <c r="E41" s="4"/>
      <c r="F41" s="4"/>
      <c r="G41" s="4"/>
      <c r="H41" s="4"/>
      <c r="I41" s="4"/>
      <c r="J41" s="4"/>
      <c r="K41" s="32"/>
      <c r="L41" s="65">
        <v>25</v>
      </c>
      <c r="M41" s="70">
        <f>$I$2*$L41^$J$2</f>
        <v>1.04734337888219e-20</v>
      </c>
      <c r="N41" s="71">
        <f>$I$6*$L41^$J$6</f>
        <v>0.0109822283294004</v>
      </c>
      <c r="O41" s="72">
        <f>$I$18*$L41^$J$18</f>
        <v>2.60685639971525</v>
      </c>
      <c r="P41" s="44"/>
    </row>
    <row r="42" ht="14.8" customHeight="1">
      <c r="A42" s="4"/>
      <c r="B42" s="4"/>
      <c r="C42" s="4"/>
      <c r="D42" s="4"/>
      <c r="E42" s="4"/>
      <c r="F42" s="4"/>
      <c r="G42" s="4"/>
      <c r="H42" s="4"/>
      <c r="I42" s="4"/>
      <c r="J42" s="4"/>
      <c r="K42" s="32"/>
      <c r="L42" s="131">
        <v>0</v>
      </c>
      <c r="M42" s="140">
        <f>$I$2*$L42^$J$2</f>
        <v>0</v>
      </c>
      <c r="N42" s="141">
        <f>$I$6*$L42^$J$6</f>
        <v>0</v>
      </c>
      <c r="O42" s="142">
        <f>$I$18*$L42^$J$18</f>
        <v>0</v>
      </c>
      <c r="P42" s="44"/>
    </row>
    <row r="43" ht="14.8" customHeight="1">
      <c r="A43" s="4"/>
      <c r="B43" s="4"/>
      <c r="C43" s="4"/>
      <c r="D43" s="4"/>
      <c r="E43" s="4"/>
      <c r="F43" s="4"/>
      <c r="G43" s="4"/>
      <c r="H43" s="4"/>
      <c r="I43" s="4"/>
      <c r="J43" s="4"/>
      <c r="K43" s="4"/>
      <c r="L43" s="121"/>
      <c r="M43" s="121"/>
      <c r="N43" s="121"/>
      <c r="O43" s="121"/>
      <c r="P43" s="4"/>
    </row>
    <row r="44" ht="14.8" customHeight="1">
      <c r="A44" s="4"/>
      <c r="B44" s="4"/>
      <c r="C44" s="4"/>
      <c r="D44" s="4"/>
      <c r="E44" s="4"/>
      <c r="F44" s="4"/>
      <c r="G44" s="4"/>
      <c r="H44" s="4"/>
      <c r="I44" s="4"/>
      <c r="J44" s="4"/>
      <c r="K44" s="4"/>
      <c r="L44" s="4"/>
      <c r="M44" s="4"/>
      <c r="N44" s="4"/>
      <c r="O44" s="4"/>
      <c r="P44" s="4"/>
    </row>
    <row r="45" ht="14.8" customHeight="1">
      <c r="A45" s="4"/>
      <c r="B45" s="4"/>
      <c r="C45" s="4"/>
      <c r="D45" s="4"/>
      <c r="E45" s="4"/>
      <c r="F45" s="4"/>
      <c r="G45" s="4"/>
      <c r="H45" s="4"/>
      <c r="I45" s="4"/>
      <c r="J45" s="4"/>
      <c r="K45" s="4"/>
      <c r="L45" s="4"/>
      <c r="M45" s="4"/>
      <c r="N45" s="4"/>
      <c r="O45" s="4"/>
      <c r="P45" s="4"/>
    </row>
    <row r="46" ht="14.8" customHeight="1">
      <c r="A46" s="4"/>
      <c r="B46" s="4"/>
      <c r="C46" s="4"/>
      <c r="D46" s="4"/>
      <c r="E46" s="4"/>
      <c r="F46" s="4"/>
      <c r="G46" s="4"/>
      <c r="H46" s="4"/>
      <c r="I46" s="4"/>
      <c r="J46" s="4"/>
      <c r="K46" s="4"/>
      <c r="L46" s="4"/>
      <c r="M46" s="4"/>
      <c r="N46" s="4"/>
      <c r="O46" s="4"/>
      <c r="P46" s="4"/>
    </row>
    <row r="47" ht="14.8" customHeight="1">
      <c r="A47" s="4"/>
      <c r="B47" s="4"/>
      <c r="C47" s="4"/>
      <c r="D47" s="4"/>
      <c r="E47" s="4"/>
      <c r="F47" s="4"/>
      <c r="G47" s="4"/>
      <c r="H47" s="4"/>
      <c r="I47" s="4"/>
      <c r="J47" s="4"/>
      <c r="K47" s="4"/>
      <c r="L47" s="4"/>
      <c r="M47" s="4"/>
      <c r="N47" s="4"/>
      <c r="O47" s="4"/>
      <c r="P47" s="4"/>
    </row>
    <row r="48" ht="14.8" customHeight="1">
      <c r="A48" s="4"/>
      <c r="B48" s="4"/>
      <c r="C48" s="4"/>
      <c r="D48" s="4"/>
      <c r="E48" s="4"/>
      <c r="F48" s="4"/>
      <c r="G48" s="4"/>
      <c r="H48" s="4"/>
      <c r="I48" s="4"/>
      <c r="J48" s="4"/>
      <c r="K48" s="4"/>
      <c r="L48" s="4"/>
      <c r="M48" s="4"/>
      <c r="N48" s="4"/>
      <c r="O48" s="4"/>
      <c r="P48" s="4"/>
    </row>
    <row r="49" ht="14.8" customHeight="1">
      <c r="A49" s="4"/>
      <c r="B49" s="4"/>
      <c r="C49" s="4"/>
      <c r="D49" s="14"/>
      <c r="E49" s="4"/>
      <c r="F49" s="4"/>
      <c r="G49" s="4"/>
      <c r="H49" s="4"/>
      <c r="I49" s="4"/>
      <c r="J49" s="4"/>
      <c r="K49" s="4"/>
      <c r="L49" s="4"/>
      <c r="M49" s="4"/>
      <c r="N49" s="4"/>
      <c r="O49" s="4"/>
      <c r="P49" s="4"/>
    </row>
    <row r="50" ht="14.8" customHeight="1">
      <c r="A50" s="4"/>
      <c r="B50" s="4"/>
      <c r="C50" s="4"/>
      <c r="D50" s="4"/>
      <c r="E50" s="4"/>
      <c r="F50" s="4"/>
      <c r="G50" s="4"/>
      <c r="H50" s="4"/>
      <c r="I50" s="4"/>
      <c r="J50" s="4"/>
      <c r="K50" s="4"/>
      <c r="L50" s="4"/>
      <c r="M50" s="4"/>
      <c r="N50" s="4"/>
      <c r="O50" s="4"/>
      <c r="P50" s="4"/>
    </row>
    <row r="51" ht="14.8" customHeight="1">
      <c r="A51" s="4"/>
      <c r="B51" s="4"/>
      <c r="C51" s="4"/>
      <c r="D51" s="4"/>
      <c r="E51" s="4"/>
      <c r="F51" s="4"/>
      <c r="G51" s="4"/>
      <c r="H51" s="4"/>
      <c r="I51" s="4"/>
      <c r="J51" s="4"/>
      <c r="K51" s="4"/>
      <c r="L51" s="4"/>
      <c r="M51" s="4"/>
      <c r="N51" s="4"/>
      <c r="O51" s="4"/>
      <c r="P51" s="4"/>
    </row>
    <row r="52" ht="14.8" customHeight="1">
      <c r="A52" s="4"/>
      <c r="B52" s="4"/>
      <c r="C52" s="4"/>
      <c r="D52" s="4"/>
      <c r="E52" s="4"/>
      <c r="F52" s="4"/>
      <c r="G52" s="4"/>
      <c r="H52" s="4"/>
      <c r="I52" s="4"/>
      <c r="J52" s="4"/>
      <c r="K52" s="4"/>
      <c r="L52" s="4"/>
      <c r="M52" s="4"/>
      <c r="N52" s="4"/>
      <c r="O52" s="4"/>
      <c r="P52" s="4"/>
    </row>
    <row r="53" ht="14.8" customHeight="1">
      <c r="A53" s="4"/>
      <c r="B53" s="4"/>
      <c r="C53" s="4"/>
      <c r="D53" s="4"/>
      <c r="E53" s="4"/>
      <c r="F53" s="4"/>
      <c r="G53" s="4"/>
      <c r="H53" s="4"/>
      <c r="I53" s="4"/>
      <c r="J53" s="4"/>
      <c r="K53" s="4"/>
      <c r="L53" s="4"/>
      <c r="M53" s="4"/>
      <c r="N53" s="4"/>
      <c r="O53" s="4"/>
      <c r="P53" s="4"/>
    </row>
    <row r="54" ht="14.8" customHeight="1">
      <c r="A54" s="4"/>
      <c r="B54" s="4"/>
      <c r="C54" s="4"/>
      <c r="D54" s="4"/>
      <c r="E54" s="4"/>
      <c r="F54" s="4"/>
      <c r="G54" s="4"/>
      <c r="H54" s="4"/>
      <c r="I54" s="4"/>
      <c r="J54" s="4"/>
      <c r="K54" s="4"/>
      <c r="L54" s="4"/>
      <c r="M54" s="4"/>
      <c r="N54" s="4"/>
      <c r="O54" s="4"/>
      <c r="P54" s="4"/>
    </row>
    <row r="55" ht="14.8" customHeight="1">
      <c r="A55" s="4"/>
      <c r="B55" s="4"/>
      <c r="C55" s="4"/>
      <c r="D55" s="4"/>
      <c r="E55" s="4"/>
      <c r="F55" s="4"/>
      <c r="G55" s="4"/>
      <c r="H55" s="4"/>
      <c r="I55" s="4"/>
      <c r="J55" s="4"/>
      <c r="K55" s="4"/>
      <c r="L55" s="4"/>
      <c r="M55" s="4"/>
      <c r="N55" s="4"/>
      <c r="O55" s="4"/>
      <c r="P55" s="4"/>
    </row>
    <row r="56" ht="14.8" customHeight="1">
      <c r="A56" s="4"/>
      <c r="B56" s="4"/>
      <c r="C56" s="4"/>
      <c r="D56" s="4"/>
      <c r="E56" s="4"/>
      <c r="F56" s="4"/>
      <c r="G56" s="4"/>
      <c r="H56" s="4"/>
      <c r="I56" s="4"/>
      <c r="J56" s="4"/>
      <c r="K56" s="4"/>
      <c r="L56" s="4"/>
      <c r="M56" s="4"/>
      <c r="N56" s="4"/>
      <c r="O56" s="4"/>
      <c r="P56" s="4"/>
    </row>
    <row r="57" ht="14.8" customHeight="1">
      <c r="A57" s="4"/>
      <c r="B57" s="4"/>
      <c r="C57" s="4"/>
      <c r="D57" s="4"/>
      <c r="E57" s="4"/>
      <c r="F57" s="4"/>
      <c r="G57" s="4"/>
      <c r="H57" s="4"/>
      <c r="I57" s="4"/>
      <c r="J57" s="4"/>
      <c r="K57" s="4"/>
      <c r="L57" s="4"/>
      <c r="M57" s="4"/>
      <c r="N57" s="4"/>
      <c r="O57" s="4"/>
      <c r="P57" s="4"/>
    </row>
    <row r="58" ht="14.8" customHeight="1">
      <c r="A58" s="4"/>
      <c r="B58" s="4"/>
      <c r="C58" s="4"/>
      <c r="D58" s="4"/>
      <c r="E58" s="4"/>
      <c r="F58" s="4"/>
      <c r="G58" s="4"/>
      <c r="H58" s="4"/>
      <c r="I58" s="4"/>
      <c r="J58" s="4"/>
      <c r="K58" s="4"/>
      <c r="L58" s="4"/>
      <c r="M58" s="4"/>
      <c r="N58" s="4"/>
      <c r="O58" s="4"/>
      <c r="P58" s="4"/>
    </row>
    <row r="59" ht="14.8" customHeight="1">
      <c r="A59" s="4"/>
      <c r="B59" s="4"/>
      <c r="C59" s="4"/>
      <c r="D59" s="4"/>
      <c r="E59" s="4"/>
      <c r="F59" s="4"/>
      <c r="G59" s="4"/>
      <c r="H59" s="4"/>
      <c r="I59" s="4"/>
      <c r="J59" s="4"/>
      <c r="K59" s="4"/>
      <c r="L59" s="4"/>
      <c r="M59" s="4"/>
      <c r="N59" s="4"/>
      <c r="O59" s="4"/>
      <c r="P59" s="4"/>
    </row>
    <row r="60" ht="14.8" customHeight="1">
      <c r="A60" s="4"/>
      <c r="B60" s="4"/>
      <c r="C60" s="4"/>
      <c r="D60" s="4"/>
      <c r="E60" s="4"/>
      <c r="F60" s="4"/>
      <c r="G60" s="4"/>
      <c r="H60" s="4"/>
      <c r="I60" s="4"/>
      <c r="J60" s="4"/>
      <c r="K60" s="4"/>
      <c r="L60" s="4"/>
      <c r="M60" s="4"/>
      <c r="N60" s="4"/>
      <c r="O60" s="4"/>
      <c r="P60" s="4"/>
    </row>
    <row r="61" ht="14.8" customHeight="1">
      <c r="A61" s="4"/>
      <c r="B61" s="4"/>
      <c r="C61" s="4"/>
      <c r="D61" s="4"/>
      <c r="E61" s="4"/>
      <c r="F61" s="4"/>
      <c r="G61" s="4"/>
      <c r="H61" s="4"/>
      <c r="I61" s="4"/>
      <c r="J61" s="4"/>
      <c r="K61" s="4"/>
      <c r="L61" s="4"/>
      <c r="M61" s="4"/>
      <c r="N61" s="4"/>
      <c r="O61" s="4"/>
      <c r="P61" s="4"/>
    </row>
    <row r="62" ht="14.8" customHeight="1">
      <c r="A62" s="4"/>
      <c r="B62" s="4"/>
      <c r="C62" s="4"/>
      <c r="D62" s="4"/>
      <c r="E62" s="4"/>
      <c r="F62" s="4"/>
      <c r="G62" s="4"/>
      <c r="H62" s="4"/>
      <c r="I62" s="4"/>
      <c r="J62" s="4"/>
      <c r="K62" s="4"/>
      <c r="L62" s="4"/>
      <c r="M62" s="4"/>
      <c r="N62" s="4"/>
      <c r="O62" s="4"/>
      <c r="P62" s="4"/>
    </row>
    <row r="63" ht="14.8" customHeight="1">
      <c r="A63" s="4"/>
      <c r="B63" s="4"/>
      <c r="C63" s="4"/>
      <c r="D63" s="4"/>
      <c r="E63" s="4"/>
      <c r="F63" s="4"/>
      <c r="G63" s="4"/>
      <c r="H63" s="4"/>
      <c r="I63" s="4"/>
      <c r="J63" s="4"/>
      <c r="K63" s="4"/>
      <c r="L63" s="4"/>
      <c r="M63" s="4"/>
      <c r="N63" s="4"/>
      <c r="O63" s="4"/>
      <c r="P63" s="4"/>
    </row>
    <row r="64" ht="14.8" customHeight="1">
      <c r="A64" s="4"/>
      <c r="B64" s="4"/>
      <c r="C64" s="4"/>
      <c r="D64" s="4"/>
      <c r="E64" s="4"/>
      <c r="F64" s="4"/>
      <c r="G64" s="4"/>
      <c r="H64" s="4"/>
      <c r="I64" s="4"/>
      <c r="J64" s="4"/>
      <c r="K64" s="4"/>
      <c r="L64" s="4"/>
      <c r="M64" s="4"/>
      <c r="N64" s="4"/>
      <c r="O64" s="4"/>
      <c r="P64" s="4"/>
    </row>
    <row r="65" ht="14.8" customHeight="1">
      <c r="A65" s="4"/>
      <c r="B65" s="4"/>
      <c r="C65" s="4"/>
      <c r="D65" s="4"/>
      <c r="E65" s="4"/>
      <c r="F65" s="4"/>
      <c r="G65" s="4"/>
      <c r="H65" s="4"/>
      <c r="I65" s="4"/>
      <c r="J65" s="4"/>
      <c r="K65" s="4"/>
      <c r="L65" s="4"/>
      <c r="M65" s="4"/>
      <c r="N65" s="4"/>
      <c r="O65" s="4"/>
      <c r="P65" s="4"/>
    </row>
    <row r="66" ht="14.8" customHeight="1">
      <c r="A66" s="4"/>
      <c r="B66" s="4"/>
      <c r="C66" s="4"/>
      <c r="D66" s="4"/>
      <c r="E66" s="4"/>
      <c r="F66" s="4"/>
      <c r="G66" s="4"/>
      <c r="H66" s="4"/>
      <c r="I66" s="4"/>
      <c r="J66" s="4"/>
      <c r="K66" s="4"/>
      <c r="L66" s="4"/>
      <c r="M66" s="4"/>
      <c r="N66" s="4"/>
      <c r="O66" s="4"/>
      <c r="P66" s="4"/>
    </row>
    <row r="67" ht="14.8" customHeight="1">
      <c r="A67" s="4"/>
      <c r="B67" s="4"/>
      <c r="C67" s="4"/>
      <c r="D67" s="4"/>
      <c r="E67" s="4"/>
      <c r="F67" s="4"/>
      <c r="G67" s="4"/>
      <c r="H67" s="4"/>
      <c r="I67" s="4"/>
      <c r="J67" s="4"/>
      <c r="K67" s="4"/>
      <c r="L67" s="4"/>
      <c r="M67" s="4"/>
      <c r="N67" s="4"/>
      <c r="O67" s="4"/>
      <c r="P67" s="4"/>
    </row>
    <row r="68" ht="14.8" customHeight="1">
      <c r="A68" s="4"/>
      <c r="B68" s="4"/>
      <c r="C68" s="4"/>
      <c r="D68" s="4"/>
      <c r="E68" s="4"/>
      <c r="F68" s="4"/>
      <c r="G68" s="4"/>
      <c r="H68" s="4"/>
      <c r="I68" s="4"/>
      <c r="J68" s="4"/>
      <c r="K68" s="4"/>
      <c r="L68" s="4"/>
      <c r="M68" s="4"/>
      <c r="N68" s="4"/>
      <c r="O68" s="4"/>
      <c r="P68" s="4"/>
    </row>
    <row r="69" ht="14.8" customHeight="1">
      <c r="A69" s="4"/>
      <c r="B69" s="4"/>
      <c r="C69" s="4"/>
      <c r="D69" s="4"/>
      <c r="E69" s="4"/>
      <c r="F69" s="4"/>
      <c r="G69" s="4"/>
      <c r="H69" s="4"/>
      <c r="I69" s="4"/>
      <c r="J69" s="4"/>
      <c r="K69" s="4"/>
      <c r="L69" s="4"/>
      <c r="M69" s="4"/>
      <c r="N69" s="4"/>
      <c r="O69" s="4"/>
      <c r="P69" s="4"/>
    </row>
    <row r="70" ht="14.8" customHeight="1">
      <c r="A70" s="4"/>
      <c r="B70" s="4"/>
      <c r="C70" s="4"/>
      <c r="D70" s="4"/>
      <c r="E70" s="4"/>
      <c r="F70" s="4"/>
      <c r="G70" s="4"/>
      <c r="H70" s="4"/>
      <c r="I70" s="4"/>
      <c r="J70" s="4"/>
      <c r="K70" s="4"/>
      <c r="L70" s="4"/>
      <c r="M70" s="4"/>
      <c r="N70" s="4"/>
      <c r="O70" s="4"/>
      <c r="P70" s="4"/>
    </row>
    <row r="71" ht="14.8" customHeight="1">
      <c r="A71" s="4"/>
      <c r="B71" s="4"/>
      <c r="C71" s="4"/>
      <c r="D71" s="4"/>
      <c r="E71" s="4"/>
      <c r="F71" s="4"/>
      <c r="G71" s="4"/>
      <c r="H71" s="4"/>
      <c r="I71" s="4"/>
      <c r="J71" s="4"/>
      <c r="K71" s="4"/>
      <c r="L71" s="4"/>
      <c r="M71" s="4"/>
      <c r="N71" s="4"/>
      <c r="O71" s="4"/>
      <c r="P71" s="4"/>
    </row>
    <row r="72" ht="14.8" customHeight="1">
      <c r="A72" s="4"/>
      <c r="B72" s="4"/>
      <c r="C72" s="4"/>
      <c r="D72" s="4"/>
      <c r="E72" s="4"/>
      <c r="F72" s="4"/>
      <c r="G72" s="4"/>
      <c r="H72" s="4"/>
      <c r="I72" s="4"/>
      <c r="J72" s="4"/>
      <c r="K72" s="4"/>
      <c r="L72" s="4"/>
      <c r="M72" s="4"/>
      <c r="N72" s="4"/>
      <c r="O72" s="4"/>
      <c r="P72" s="4"/>
    </row>
    <row r="73" ht="14.8" customHeight="1">
      <c r="A73" s="4"/>
      <c r="B73" s="4"/>
      <c r="C73" s="4"/>
      <c r="D73" s="4"/>
      <c r="E73" s="4"/>
      <c r="F73" s="4"/>
      <c r="G73" s="4"/>
      <c r="H73" s="4"/>
      <c r="I73" s="4"/>
      <c r="J73" s="4"/>
      <c r="K73" s="4"/>
      <c r="L73" s="4"/>
      <c r="M73" s="4"/>
      <c r="N73" s="4"/>
      <c r="O73" s="4"/>
      <c r="P73" s="4"/>
    </row>
    <row r="74" ht="14.8" customHeight="1">
      <c r="A74" s="4"/>
      <c r="B74" s="4"/>
      <c r="C74" s="4"/>
      <c r="D74" s="4"/>
      <c r="E74" s="4"/>
      <c r="F74" s="4"/>
      <c r="G74" s="4"/>
      <c r="H74" s="4"/>
      <c r="I74" s="4"/>
      <c r="J74" s="4"/>
      <c r="K74" s="4"/>
      <c r="L74" s="4"/>
      <c r="M74" s="4"/>
      <c r="N74" s="4"/>
      <c r="O74" s="4"/>
      <c r="P74" s="4"/>
    </row>
    <row r="75" ht="14.8" customHeight="1">
      <c r="A75" s="4"/>
      <c r="B75" s="4"/>
      <c r="C75" s="4"/>
      <c r="D75" s="4"/>
      <c r="E75" s="4"/>
      <c r="F75" s="4"/>
      <c r="G75" s="4"/>
      <c r="H75" s="4"/>
      <c r="I75" s="4"/>
      <c r="J75" s="4"/>
      <c r="K75" s="4"/>
      <c r="L75" s="4"/>
      <c r="M75" s="4"/>
      <c r="N75" s="4"/>
      <c r="O75" s="4"/>
      <c r="P75" s="4"/>
    </row>
    <row r="76" ht="14.8" customHeight="1">
      <c r="A76" s="4"/>
      <c r="B76" s="4"/>
      <c r="C76" s="4"/>
      <c r="D76" s="4"/>
      <c r="E76" s="4"/>
      <c r="F76" s="4"/>
      <c r="G76" s="4"/>
      <c r="H76" s="4"/>
      <c r="I76" s="4"/>
      <c r="J76" s="4"/>
      <c r="K76" s="4"/>
      <c r="L76" s="4"/>
      <c r="M76" s="4"/>
      <c r="N76" s="4"/>
      <c r="O76" s="4"/>
      <c r="P76" s="4"/>
    </row>
    <row r="77" ht="14.8" customHeight="1">
      <c r="A77" s="4"/>
      <c r="B77" s="4"/>
      <c r="C77" s="4"/>
      <c r="D77" s="4"/>
      <c r="E77" s="4"/>
      <c r="F77" s="4"/>
      <c r="G77" s="4"/>
      <c r="H77" s="4"/>
      <c r="I77" s="4"/>
      <c r="J77" s="4"/>
      <c r="K77" s="4"/>
      <c r="L77" s="4"/>
      <c r="M77" s="4"/>
      <c r="N77" s="4"/>
      <c r="O77" s="4"/>
      <c r="P77" s="4"/>
    </row>
    <row r="78" ht="14.8" customHeight="1">
      <c r="A78" s="4"/>
      <c r="B78" s="4"/>
      <c r="C78" s="4"/>
      <c r="D78" s="4"/>
      <c r="E78" s="4"/>
      <c r="F78" s="4"/>
      <c r="G78" s="4"/>
      <c r="H78" s="4"/>
      <c r="I78" s="4"/>
      <c r="J78" s="4"/>
      <c r="K78" s="4"/>
      <c r="L78" s="4"/>
      <c r="M78" s="4"/>
      <c r="N78" s="4"/>
      <c r="O78" s="4"/>
      <c r="P78" s="4"/>
    </row>
    <row r="79" ht="14.8" customHeight="1">
      <c r="A79" s="4"/>
      <c r="B79" s="4"/>
      <c r="C79" s="4"/>
      <c r="D79" s="4"/>
      <c r="E79" s="4"/>
      <c r="F79" s="4"/>
      <c r="G79" s="4"/>
      <c r="H79" s="4"/>
      <c r="I79" s="4"/>
      <c r="J79" s="4"/>
      <c r="K79" s="4"/>
      <c r="L79" s="4"/>
      <c r="M79" s="4"/>
      <c r="N79" s="4"/>
      <c r="O79" s="4"/>
      <c r="P79" s="4"/>
    </row>
    <row r="80" ht="14.8" customHeight="1">
      <c r="A80" s="4"/>
      <c r="B80" s="4"/>
      <c r="C80" s="4"/>
      <c r="D80" s="4"/>
      <c r="E80" s="4"/>
      <c r="F80" s="4"/>
      <c r="G80" s="4"/>
      <c r="H80" s="4"/>
      <c r="I80" s="4"/>
      <c r="J80" s="4"/>
      <c r="K80" s="4"/>
      <c r="L80" s="4"/>
      <c r="M80" s="4"/>
      <c r="N80" s="4"/>
      <c r="O80" s="4"/>
      <c r="P80" s="4"/>
    </row>
    <row r="81" ht="14.8" customHeight="1">
      <c r="A81" s="4"/>
      <c r="B81" s="4"/>
      <c r="C81" s="4"/>
      <c r="D81" s="4"/>
      <c r="E81" s="4"/>
      <c r="F81" s="4"/>
      <c r="G81" s="4"/>
      <c r="H81" s="4"/>
      <c r="I81" s="4"/>
      <c r="J81" s="4"/>
      <c r="K81" s="4"/>
      <c r="L81" s="4"/>
      <c r="M81" s="4"/>
      <c r="N81" s="4"/>
      <c r="O81" s="4"/>
      <c r="P81" s="4"/>
    </row>
    <row r="82" ht="14.8" customHeight="1">
      <c r="A82" s="4"/>
      <c r="B82" s="4"/>
      <c r="C82" s="4"/>
      <c r="D82" s="4"/>
      <c r="E82" s="4"/>
      <c r="F82" s="4"/>
      <c r="G82" s="4"/>
      <c r="H82" s="4"/>
      <c r="I82" s="4"/>
      <c r="J82" s="4"/>
      <c r="K82" s="4"/>
      <c r="L82" s="4"/>
      <c r="M82" s="4"/>
      <c r="N82" s="4"/>
      <c r="O82" s="4"/>
      <c r="P82" s="4"/>
    </row>
    <row r="83" ht="14.8" customHeight="1">
      <c r="A83" s="4"/>
      <c r="B83" s="4"/>
      <c r="C83" s="4"/>
      <c r="D83" s="4"/>
      <c r="E83" s="4"/>
      <c r="F83" s="4"/>
      <c r="G83" s="4"/>
      <c r="H83" s="4"/>
      <c r="I83" s="4"/>
      <c r="J83" s="4"/>
      <c r="K83" s="4"/>
      <c r="L83" s="4"/>
      <c r="M83" s="4"/>
      <c r="N83" s="4"/>
      <c r="O83" s="4"/>
      <c r="P83" s="4"/>
    </row>
    <row r="84" ht="14.8" customHeight="1">
      <c r="A84" s="4"/>
      <c r="B84" s="4"/>
      <c r="C84" s="4"/>
      <c r="D84" s="4"/>
      <c r="E84" s="4"/>
      <c r="F84" s="4"/>
      <c r="G84" s="4"/>
      <c r="H84" s="4"/>
      <c r="I84" s="4"/>
      <c r="J84" s="4"/>
      <c r="K84" s="4"/>
      <c r="L84" s="4"/>
      <c r="M84" s="4"/>
      <c r="N84" s="4"/>
      <c r="O84" s="4"/>
      <c r="P84" s="4"/>
    </row>
    <row r="85" ht="14.8" customHeight="1">
      <c r="A85" s="4"/>
      <c r="B85" s="4"/>
      <c r="C85" s="4"/>
      <c r="D85" s="4"/>
      <c r="E85" s="4"/>
      <c r="F85" s="4"/>
      <c r="G85" s="4"/>
      <c r="H85" s="4"/>
      <c r="I85" s="4"/>
      <c r="J85" s="4"/>
      <c r="K85" s="4"/>
      <c r="L85" s="4"/>
      <c r="M85" s="4"/>
      <c r="N85" s="4"/>
      <c r="O85" s="4"/>
      <c r="P85" s="4"/>
    </row>
    <row r="86" ht="14.8" customHeight="1">
      <c r="A86" s="4"/>
      <c r="B86" s="4"/>
      <c r="C86" s="4"/>
      <c r="D86" s="4"/>
      <c r="E86" s="4"/>
      <c r="F86" s="4"/>
      <c r="G86" s="4"/>
      <c r="H86" s="4"/>
      <c r="I86" s="4"/>
      <c r="J86" s="4"/>
      <c r="K86" s="4"/>
      <c r="L86" s="4"/>
      <c r="M86" s="4"/>
      <c r="N86" s="4"/>
      <c r="O86" s="4"/>
      <c r="P86" s="4"/>
    </row>
    <row r="87" ht="14.8" customHeight="1">
      <c r="A87" s="4"/>
      <c r="B87" s="4"/>
      <c r="C87" s="4"/>
      <c r="D87" s="4"/>
      <c r="E87" s="4"/>
      <c r="F87" s="4"/>
      <c r="G87" s="4"/>
      <c r="H87" s="4"/>
      <c r="I87" s="4"/>
      <c r="J87" s="4"/>
      <c r="K87" s="4"/>
      <c r="L87" s="4"/>
      <c r="M87" s="4"/>
      <c r="N87" s="4"/>
      <c r="O87" s="4"/>
      <c r="P87" s="4"/>
    </row>
    <row r="88" ht="14.8" customHeight="1">
      <c r="A88" s="4"/>
      <c r="B88" s="4"/>
      <c r="C88" s="4"/>
      <c r="D88" s="4"/>
      <c r="E88" s="4"/>
      <c r="F88" s="4"/>
      <c r="G88" s="4"/>
      <c r="H88" s="4"/>
      <c r="I88" s="4"/>
      <c r="J88" s="4"/>
      <c r="K88" s="4"/>
      <c r="L88" s="4"/>
      <c r="M88" s="4"/>
      <c r="N88" s="4"/>
      <c r="O88" s="4"/>
      <c r="P88" s="4"/>
    </row>
    <row r="89" ht="14.8" customHeight="1">
      <c r="A89" s="4"/>
      <c r="B89" s="4"/>
      <c r="C89" s="4"/>
      <c r="D89" s="4"/>
      <c r="E89" s="4"/>
      <c r="F89" s="4"/>
      <c r="G89" s="4"/>
      <c r="H89" s="4"/>
      <c r="I89" s="4"/>
      <c r="J89" s="4"/>
      <c r="K89" s="4"/>
      <c r="L89" s="4"/>
      <c r="M89" s="4"/>
      <c r="N89" s="4"/>
      <c r="O89" s="4"/>
      <c r="P89" s="4"/>
    </row>
    <row r="90" ht="14.8" customHeight="1">
      <c r="A90" s="4"/>
      <c r="B90" s="4"/>
      <c r="C90" s="4"/>
      <c r="D90" s="4"/>
      <c r="E90" s="4"/>
      <c r="F90" s="4"/>
      <c r="G90" s="4"/>
      <c r="H90" s="4"/>
      <c r="I90" s="4"/>
      <c r="J90" s="4"/>
      <c r="K90" s="4"/>
      <c r="L90" s="4"/>
      <c r="M90" s="4"/>
      <c r="N90" s="4"/>
      <c r="O90" s="4"/>
      <c r="P90" s="4"/>
    </row>
    <row r="91" ht="14.8" customHeight="1">
      <c r="A91" s="4"/>
      <c r="B91" s="4"/>
      <c r="C91" s="4"/>
      <c r="D91" s="4"/>
      <c r="E91" s="4"/>
      <c r="F91" s="4"/>
      <c r="G91" s="4"/>
      <c r="H91" s="4"/>
      <c r="I91" s="4"/>
      <c r="J91" s="4"/>
      <c r="K91" s="4"/>
      <c r="L91" s="4"/>
      <c r="M91" s="4"/>
      <c r="N91" s="4"/>
      <c r="O91" s="4"/>
      <c r="P91" s="4"/>
    </row>
    <row r="92" ht="14.8" customHeight="1">
      <c r="A92" s="4"/>
      <c r="B92" s="4"/>
      <c r="C92" s="4"/>
      <c r="D92" s="4"/>
      <c r="E92" s="4"/>
      <c r="F92" s="4"/>
      <c r="G92" s="4"/>
      <c r="H92" s="4"/>
      <c r="I92" s="4"/>
      <c r="J92" s="4"/>
      <c r="K92" s="4"/>
      <c r="L92" s="4"/>
      <c r="M92" s="4"/>
      <c r="N92" s="4"/>
      <c r="O92" s="4"/>
      <c r="P92" s="4"/>
    </row>
    <row r="93" ht="14.8" customHeight="1">
      <c r="A93" s="4"/>
      <c r="B93" s="4"/>
      <c r="C93" s="4"/>
      <c r="D93" s="4"/>
      <c r="E93" s="4"/>
      <c r="F93" s="4"/>
      <c r="G93" s="4"/>
      <c r="H93" s="4"/>
      <c r="I93" s="4"/>
      <c r="J93" s="4"/>
      <c r="K93" s="4"/>
      <c r="L93" s="4"/>
      <c r="M93" s="4"/>
      <c r="N93" s="4"/>
      <c r="O93" s="4"/>
      <c r="P93" s="4"/>
    </row>
    <row r="94" ht="14.8" customHeight="1">
      <c r="A94" s="4"/>
      <c r="B94" s="4"/>
      <c r="C94" s="4"/>
      <c r="D94" s="4"/>
      <c r="E94" s="4"/>
      <c r="F94" s="4"/>
      <c r="G94" s="4"/>
      <c r="H94" s="4"/>
      <c r="I94" s="4"/>
      <c r="J94" s="4"/>
      <c r="K94" s="4"/>
      <c r="L94" s="4"/>
      <c r="M94" s="4"/>
      <c r="N94" s="4"/>
      <c r="O94" s="4"/>
      <c r="P94" s="4"/>
    </row>
  </sheetData>
  <mergeCells count="2">
    <mergeCell ref="B12:B14"/>
    <mergeCell ref="A37:B37"/>
  </mergeCells>
  <pageMargins left="0.7" right="0.7" top="0.75" bottom="0.75" header="0.3" footer="0.3"/>
  <pageSetup firstPageNumber="1" fitToHeight="1" fitToWidth="1" scale="100" useFirstPageNumber="0" orientation="portrait" pageOrder="downThenOver"/>
  <headerFooter>
    <oddFooter>&amp;C&amp;"Helvetica Neue,Regular"&amp;12&amp;K000000&amp;P</oddFooter>
  </headerFooter>
  <drawing r:id="rId1"/>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