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ger\Desktop\"/>
    </mc:Choice>
  </mc:AlternateContent>
  <xr:revisionPtr revIDLastSave="0" documentId="13_ncr:1_{B43D3313-689B-4B5D-94A8-979BDF99B809}" xr6:coauthVersionLast="47" xr6:coauthVersionMax="47" xr10:uidLastSave="{00000000-0000-0000-0000-000000000000}"/>
  <bookViews>
    <workbookView xWindow="-12708" yWindow="4188" windowWidth="19440" windowHeight="12204" xr2:uid="{50C15A2F-398D-4344-831A-CAE0436EB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" i="1" l="1"/>
  <c r="X24" i="1"/>
  <c r="Y24" i="1"/>
  <c r="Z24" i="1"/>
  <c r="V24" i="1"/>
  <c r="F43" i="1"/>
  <c r="E43" i="1"/>
  <c r="D43" i="1"/>
  <c r="C43" i="1"/>
  <c r="B43" i="1"/>
  <c r="F41" i="1"/>
  <c r="E41" i="1"/>
  <c r="D41" i="1"/>
  <c r="C41" i="1"/>
  <c r="F40" i="1"/>
  <c r="F42" i="1"/>
  <c r="E40" i="1"/>
  <c r="E42" i="1"/>
  <c r="D40" i="1"/>
  <c r="D42" i="1"/>
  <c r="C42" i="1"/>
  <c r="C40" i="1"/>
  <c r="F39" i="1"/>
  <c r="E39" i="1"/>
  <c r="D39" i="1"/>
  <c r="C39" i="1"/>
  <c r="B42" i="1"/>
  <c r="B41" i="1"/>
  <c r="B40" i="1"/>
  <c r="B39" i="1"/>
  <c r="C34" i="1"/>
  <c r="D34" i="1"/>
  <c r="E34" i="1"/>
  <c r="F34" i="1"/>
  <c r="B34" i="1"/>
  <c r="C33" i="1"/>
  <c r="D33" i="1"/>
  <c r="E33" i="1"/>
  <c r="F33" i="1"/>
  <c r="B33" i="1"/>
  <c r="C32" i="1"/>
  <c r="D32" i="1"/>
  <c r="E32" i="1"/>
  <c r="F32" i="1"/>
  <c r="B32" i="1"/>
  <c r="C31" i="1"/>
  <c r="D31" i="1"/>
  <c r="E31" i="1"/>
  <c r="F31" i="1"/>
  <c r="B31" i="1"/>
  <c r="C30" i="1"/>
  <c r="D30" i="1"/>
  <c r="E30" i="1"/>
  <c r="F30" i="1"/>
  <c r="B30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</calcChain>
</file>

<file path=xl/sharedStrings.xml><?xml version="1.0" encoding="utf-8"?>
<sst xmlns="http://schemas.openxmlformats.org/spreadsheetml/2006/main" count="21" uniqueCount="11">
  <si>
    <t>次数</t>
    <phoneticPr fontId="1" type="noConversion"/>
  </si>
  <si>
    <t>冒泡排序</t>
    <phoneticPr fontId="1" type="noConversion"/>
  </si>
  <si>
    <t>插入排序</t>
    <phoneticPr fontId="1" type="noConversion"/>
  </si>
  <si>
    <t>归并排序</t>
    <phoneticPr fontId="1" type="noConversion"/>
  </si>
  <si>
    <t>选择排序</t>
    <phoneticPr fontId="1" type="noConversion"/>
  </si>
  <si>
    <t>快速排序</t>
    <phoneticPr fontId="1" type="noConversion"/>
  </si>
  <si>
    <t xml:space="preserve"> </t>
    <phoneticPr fontId="1" type="noConversion"/>
  </si>
  <si>
    <t>平均排序时间</t>
    <phoneticPr fontId="1" type="noConversion"/>
  </si>
  <si>
    <t>数据规模/万个</t>
    <phoneticPr fontId="1" type="noConversion"/>
  </si>
  <si>
    <t>输入规模</t>
  </si>
  <si>
    <t>理论排序时间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</si>
</sst>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冒泡排序算法复杂度</a:t>
            </a:r>
            <a:endParaRPr lang="en-US" altLang="zh-CN"/>
          </a:p>
        </c:rich>
      </c:tx>
      <c:layout>
        <c:manualLayout>
          <c:xMode val="edge"/>
          <c:yMode val="edge"/>
          <c:x val="0.2713097713097713"/>
          <c:y val="4.7675804529201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Sheet1!$B$24:$F$24</c:f>
              <c:numCache>
                <c:formatCode>General</c:formatCode>
                <c:ptCount val="5"/>
                <c:pt idx="0">
                  <c:v>1.4941500000000001</c:v>
                </c:pt>
                <c:pt idx="1">
                  <c:v>5.9465500000000002</c:v>
                </c:pt>
                <c:pt idx="2">
                  <c:v>13.446099999999999</c:v>
                </c:pt>
                <c:pt idx="3">
                  <c:v>23.7181</c:v>
                </c:pt>
                <c:pt idx="4">
                  <c:v>36.78295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6-499E-894B-9A2FF3E63B70}"/>
            </c:ext>
          </c:extLst>
        </c:ser>
        <c:ser>
          <c:idx val="1"/>
          <c:order val="1"/>
          <c:tx>
            <c:v>理论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Sheet1!$B$39:$F$39</c:f>
              <c:numCache>
                <c:formatCode>General</c:formatCode>
                <c:ptCount val="5"/>
                <c:pt idx="0">
                  <c:v>1.4941500000000001</c:v>
                </c:pt>
                <c:pt idx="1">
                  <c:v>5.9766000000000004</c:v>
                </c:pt>
                <c:pt idx="2">
                  <c:v>13.44735</c:v>
                </c:pt>
                <c:pt idx="3">
                  <c:v>23.906400000000001</c:v>
                </c:pt>
                <c:pt idx="4">
                  <c:v>37.353750000000005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A-45B4-A2B2-6B604394D3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1392127"/>
        <c:axId val="2051403775"/>
      </c:scatterChart>
      <c:valAx>
        <c:axId val="205139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403775"/>
        <c:crosses val="autoZero"/>
        <c:crossBetween val="midCat"/>
      </c:valAx>
      <c:valAx>
        <c:axId val="20514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时间复杂度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3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插入排序算法复杂度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Sheet1!$G$23:$K$23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Sheet1!$G$24:$K$24</c:f>
              <c:numCache>
                <c:formatCode>General</c:formatCode>
                <c:ptCount val="5"/>
                <c:pt idx="0">
                  <c:v>0.33905000000000002</c:v>
                </c:pt>
                <c:pt idx="1">
                  <c:v>1.34945</c:v>
                </c:pt>
                <c:pt idx="2">
                  <c:v>3.0783</c:v>
                </c:pt>
                <c:pt idx="3">
                  <c:v>5.4391000000000007</c:v>
                </c:pt>
                <c:pt idx="4">
                  <c:v>8.4201499999999996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9-4350-9EF2-98682098D1DE}"/>
            </c:ext>
          </c:extLst>
        </c:ser>
        <c:ser>
          <c:idx val="1"/>
          <c:order val="1"/>
          <c:tx>
            <c:strRef>
              <c:f>Sheet1!$B$23:$F$23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Sheet1!$B$40:$F$40</c:f>
              <c:numCache>
                <c:formatCode>General</c:formatCode>
                <c:ptCount val="5"/>
                <c:pt idx="0">
                  <c:v>0.33905000000000002</c:v>
                </c:pt>
                <c:pt idx="1">
                  <c:v>1.3562000000000001</c:v>
                </c:pt>
                <c:pt idx="2">
                  <c:v>3.05145</c:v>
                </c:pt>
                <c:pt idx="3">
                  <c:v>5.4248000000000003</c:v>
                </c:pt>
                <c:pt idx="4">
                  <c:v>8.4762500000000003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4-4CAB-B87A-A78BC0F75B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3194303"/>
        <c:axId val="1733191807"/>
      </c:scatterChart>
      <c:valAx>
        <c:axId val="173319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数组个数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</a:p>
            </c:rich>
          </c:tx>
          <c:layout>
            <c:manualLayout>
              <c:xMode val="edge"/>
              <c:yMode val="edge"/>
              <c:x val="0.47616514151947215"/>
              <c:y val="0.89807621161672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191807"/>
        <c:crosses val="autoZero"/>
        <c:crossBetween val="midCat"/>
      </c:valAx>
      <c:valAx>
        <c:axId val="17331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时间复杂对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1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归并排序算法复杂度</a:t>
            </a:r>
            <a:endParaRPr lang="en-US" altLang="zh-CN"/>
          </a:p>
        </c:rich>
      </c:tx>
      <c:layout>
        <c:manualLayout>
          <c:xMode val="edge"/>
          <c:yMode val="edge"/>
          <c:x val="0.28992185635886425"/>
          <c:y val="2.7777912160478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29617306914978"/>
          <c:y val="0.14962519320872833"/>
          <c:w val="0.79133537177249702"/>
          <c:h val="0.674702113866762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Sheet1!$L$23:$P$23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Sheet1!$L$24:$P$24</c:f>
              <c:numCache>
                <c:formatCode>General</c:formatCode>
                <c:ptCount val="5"/>
                <c:pt idx="0">
                  <c:v>0.11545</c:v>
                </c:pt>
                <c:pt idx="1">
                  <c:v>0.37375000000000003</c:v>
                </c:pt>
                <c:pt idx="2">
                  <c:v>0.8538</c:v>
                </c:pt>
                <c:pt idx="3">
                  <c:v>1.4541500000000001</c:v>
                </c:pt>
                <c:pt idx="4">
                  <c:v>2.62785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C-477B-A37C-1C025AE5E3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Sheet1!$B$41:$F$41</c:f>
              <c:numCache>
                <c:formatCode>General</c:formatCode>
                <c:ptCount val="5"/>
                <c:pt idx="0">
                  <c:v>0.11545</c:v>
                </c:pt>
                <c:pt idx="1">
                  <c:v>0.2482769564997033</c:v>
                </c:pt>
                <c:pt idx="2">
                  <c:v>0.3876627366430388</c:v>
                </c:pt>
                <c:pt idx="3">
                  <c:v>0.53130782599881321</c:v>
                </c:pt>
                <c:pt idx="4">
                  <c:v>0.67812010875074169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0-4722-8B23-78B62610FB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0503935"/>
        <c:axId val="490514335"/>
      </c:scatterChart>
      <c:valAx>
        <c:axId val="49050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14335"/>
        <c:crosses val="autoZero"/>
        <c:crossBetween val="midCat"/>
      </c:valAx>
      <c:valAx>
        <c:axId val="4905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时间复杂度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0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选择排序算法复杂度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Sheet1!$Q$23:$U$23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Sheet1!$Q$24:$U$24</c:f>
              <c:numCache>
                <c:formatCode>General</c:formatCode>
                <c:ptCount val="5"/>
                <c:pt idx="0">
                  <c:v>0.47485000000000005</c:v>
                </c:pt>
                <c:pt idx="1">
                  <c:v>1.8797000000000001</c:v>
                </c:pt>
                <c:pt idx="2">
                  <c:v>4.2554999999999996</c:v>
                </c:pt>
                <c:pt idx="3">
                  <c:v>7.5216000000000003</c:v>
                </c:pt>
                <c:pt idx="4">
                  <c:v>11.7729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3-4FFE-A2F5-ECC1899AAFA1}"/>
            </c:ext>
          </c:extLst>
        </c:ser>
        <c:ser>
          <c:idx val="1"/>
          <c:order val="1"/>
          <c:tx>
            <c:v>理论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Sheet1!$B$42:$F$42</c:f>
              <c:numCache>
                <c:formatCode>General</c:formatCode>
                <c:ptCount val="5"/>
                <c:pt idx="0">
                  <c:v>0.47485000000000005</c:v>
                </c:pt>
                <c:pt idx="1">
                  <c:v>1.8994000000000002</c:v>
                </c:pt>
                <c:pt idx="2">
                  <c:v>4.2736500000000008</c:v>
                </c:pt>
                <c:pt idx="3">
                  <c:v>7.5976000000000008</c:v>
                </c:pt>
                <c:pt idx="4">
                  <c:v>11.871250000000002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9-47EA-A137-231E5E049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35935"/>
        <c:axId val="488554655"/>
      </c:scatterChart>
      <c:valAx>
        <c:axId val="48853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54655"/>
        <c:crosses val="autoZero"/>
        <c:crossBetween val="midCat"/>
      </c:valAx>
      <c:valAx>
        <c:axId val="4885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时间复杂度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3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快速排序算法复杂度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Sheet1!$V$23:$Z$23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Sheet1!$V$24:$Z$24</c:f>
              <c:numCache>
                <c:formatCode>General</c:formatCode>
                <c:ptCount val="5"/>
                <c:pt idx="0">
                  <c:v>7.7299999999999994E-2</c:v>
                </c:pt>
                <c:pt idx="1">
                  <c:v>0.27135000000000004</c:v>
                </c:pt>
                <c:pt idx="2">
                  <c:v>0.60565000000000002</c:v>
                </c:pt>
                <c:pt idx="3">
                  <c:v>1.0740999999999998</c:v>
                </c:pt>
                <c:pt idx="4">
                  <c:v>2.2083000000000004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2-4328-A5AB-D536C43A758D}"/>
            </c:ext>
          </c:extLst>
        </c:ser>
        <c:ser>
          <c:idx val="1"/>
          <c:order val="1"/>
          <c:tx>
            <c:v>理论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Sheet1!$B$43:$F$43</c:f>
              <c:numCache>
                <c:formatCode>General</c:formatCode>
                <c:ptCount val="5"/>
                <c:pt idx="0">
                  <c:v>7.7299999999999994E-2</c:v>
                </c:pt>
                <c:pt idx="1">
                  <c:v>0.16623480933241286</c:v>
                </c:pt>
                <c:pt idx="2">
                  <c:v>0.25956110474237243</c:v>
                </c:pt>
                <c:pt idx="3">
                  <c:v>0.35573923732965146</c:v>
                </c:pt>
                <c:pt idx="4">
                  <c:v>0.45403797666896778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A-45AA-A49E-ED1F39C05D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045567"/>
        <c:axId val="488045983"/>
      </c:scatterChart>
      <c:valAx>
        <c:axId val="48804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数据个数</a:t>
                </a:r>
                <a:r>
                  <a:rPr lang="en-US" altLang="zh-CN"/>
                  <a:t>/</a:t>
                </a:r>
                <a:r>
                  <a:rPr lang="zh-CN" altLang="en-US"/>
                  <a:t>万个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45983"/>
        <c:crosses val="autoZero"/>
        <c:crossBetween val="midCat"/>
      </c:valAx>
      <c:valAx>
        <c:axId val="4880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时间复杂度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3540601880831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</a:t>
            </a:r>
            <a:r>
              <a:rPr lang="zh-CN"/>
              <a:t>种排序算法时间复杂对比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冒泡排序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Sheet1!$B$23:$F$23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Sheet1!$B$24:$F$24</c:f>
              <c:numCache>
                <c:formatCode>General</c:formatCode>
                <c:ptCount val="5"/>
                <c:pt idx="0">
                  <c:v>1.4941500000000001</c:v>
                </c:pt>
                <c:pt idx="1">
                  <c:v>5.9465500000000002</c:v>
                </c:pt>
                <c:pt idx="2">
                  <c:v>13.446099999999999</c:v>
                </c:pt>
                <c:pt idx="3">
                  <c:v>23.7181</c:v>
                </c:pt>
                <c:pt idx="4">
                  <c:v>36.78295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2-4E86-B853-1B47E5D0E0FD}"/>
            </c:ext>
          </c:extLst>
        </c:ser>
        <c:ser>
          <c:idx val="1"/>
          <c:order val="1"/>
          <c:tx>
            <c:v>插入排序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Sheet1!$G$23:$K$23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Sheet1!$G$24:$K$24</c:f>
              <c:numCache>
                <c:formatCode>General</c:formatCode>
                <c:ptCount val="5"/>
                <c:pt idx="0">
                  <c:v>0.33905000000000002</c:v>
                </c:pt>
                <c:pt idx="1">
                  <c:v>1.34945</c:v>
                </c:pt>
                <c:pt idx="2">
                  <c:v>3.0783</c:v>
                </c:pt>
                <c:pt idx="3">
                  <c:v>5.4391000000000007</c:v>
                </c:pt>
                <c:pt idx="4">
                  <c:v>8.4201499999999996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22-4E86-B853-1B47E5D0E0FD}"/>
            </c:ext>
          </c:extLst>
        </c:ser>
        <c:ser>
          <c:idx val="2"/>
          <c:order val="2"/>
          <c:tx>
            <c:v>归并排序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Sheet1!$L$23:$P$23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Sheet1!$L$24:$P$24</c:f>
              <c:numCache>
                <c:formatCode>General</c:formatCode>
                <c:ptCount val="5"/>
                <c:pt idx="0">
                  <c:v>0.11545</c:v>
                </c:pt>
                <c:pt idx="1">
                  <c:v>0.37375000000000003</c:v>
                </c:pt>
                <c:pt idx="2">
                  <c:v>0.8538</c:v>
                </c:pt>
                <c:pt idx="3">
                  <c:v>1.4541500000000001</c:v>
                </c:pt>
                <c:pt idx="4">
                  <c:v>2.62785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22-4E86-B853-1B47E5D0E0FD}"/>
            </c:ext>
          </c:extLst>
        </c:ser>
        <c:ser>
          <c:idx val="3"/>
          <c:order val="3"/>
          <c:tx>
            <c:v>选择排序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Sheet1!$Q$23:$U$23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Sheet1!$Q$24:$U$24</c:f>
              <c:numCache>
                <c:formatCode>General</c:formatCode>
                <c:ptCount val="5"/>
                <c:pt idx="0">
                  <c:v>0.47485000000000005</c:v>
                </c:pt>
                <c:pt idx="1">
                  <c:v>1.8797000000000001</c:v>
                </c:pt>
                <c:pt idx="2">
                  <c:v>4.2554999999999996</c:v>
                </c:pt>
                <c:pt idx="3">
                  <c:v>7.5216000000000003</c:v>
                </c:pt>
                <c:pt idx="4">
                  <c:v>11.7729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22-4E86-B853-1B47E5D0E0FD}"/>
            </c:ext>
          </c:extLst>
        </c:ser>
        <c:ser>
          <c:idx val="4"/>
          <c:order val="4"/>
          <c:tx>
            <c:v>快速排序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Sheet1!$V$23:$Z$23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Sheet1!$V$24:$Z$24</c:f>
              <c:numCache>
                <c:formatCode>General</c:formatCode>
                <c:ptCount val="5"/>
                <c:pt idx="0">
                  <c:v>7.7299999999999994E-2</c:v>
                </c:pt>
                <c:pt idx="1">
                  <c:v>0.27135000000000004</c:v>
                </c:pt>
                <c:pt idx="2">
                  <c:v>0.60565000000000002</c:v>
                </c:pt>
                <c:pt idx="3">
                  <c:v>1.0740999999999998</c:v>
                </c:pt>
                <c:pt idx="4">
                  <c:v>2.2083000000000004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22-4E86-B853-1B47E5D0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35392"/>
        <c:axId val="277628736"/>
      </c:scatterChart>
      <c:valAx>
        <c:axId val="277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数据个数</a:t>
                </a:r>
                <a:r>
                  <a:rPr lang="en-US"/>
                  <a:t>/</a:t>
                </a:r>
                <a:r>
                  <a:rPr lang="zh-CN"/>
                  <a:t>万个</a:t>
                </a:r>
              </a:p>
            </c:rich>
          </c:tx>
          <c:layout>
            <c:manualLayout>
              <c:xMode val="edge"/>
              <c:yMode val="edge"/>
              <c:x val="0.45159534616184033"/>
              <c:y val="0.8846433770014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628736"/>
        <c:crosses val="autoZero"/>
        <c:crossBetween val="midCat"/>
      </c:valAx>
      <c:valAx>
        <c:axId val="2776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时间复杂度</a:t>
                </a:r>
                <a:r>
                  <a:rPr lang="en-US"/>
                  <a:t>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6353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508747</xdr:colOff>
      <xdr:row>62</xdr:row>
      <xdr:rowOff>119903</xdr:rowOff>
    </xdr:from>
    <xdr:to>
      <xdr:col>15</xdr:col>
      <xdr:colOff>516367</xdr:colOff>
      <xdr:row>80</xdr:row>
      <xdr:rowOff>169432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A9803C-89D0-4E5C-827F-753E5F73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363967</xdr:colOff>
      <xdr:row>65</xdr:row>
      <xdr:rowOff>129316</xdr:rowOff>
    </xdr:from>
    <xdr:to>
      <xdr:col>24</xdr:col>
      <xdr:colOff>379207</xdr:colOff>
      <xdr:row>84</xdr:row>
      <xdr:rowOff>8517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25B868-50D0-4F0C-BA9B-CDFF6170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75</xdr:row>
      <xdr:rowOff>80010</xdr:rowOff>
    </xdr:from>
    <xdr:to>
      <xdr:col>6</xdr:col>
      <xdr:colOff>68580</xdr:colOff>
      <xdr:row>93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B9BD3E-9217-4875-9E84-6EF8B86C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193189</xdr:colOff>
      <xdr:row>82</xdr:row>
      <xdr:rowOff>87181</xdr:rowOff>
    </xdr:from>
    <xdr:to>
      <xdr:col>15</xdr:col>
      <xdr:colOff>238909</xdr:colOff>
      <xdr:row>98</xdr:row>
      <xdr:rowOff>83371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37D15AF-7A1F-4B1A-AA28-59FEBFE2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129540</xdr:rowOff>
    </xdr:from>
    <xdr:to>
      <xdr:col>6</xdr:col>
      <xdr:colOff>22860</xdr:colOff>
      <xdr:row>110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6ADD987-287B-44B6-87D2-F9FA32A24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26</xdr:row>
      <xdr:rowOff>83820</xdr:rowOff>
    </xdr:from>
    <xdr:to>
      <xdr:col>25</xdr:col>
      <xdr:colOff>160020</xdr:colOff>
      <xdr:row>56</xdr:row>
      <xdr:rowOff>60960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9065E1-31B1-4083-883B-1A8CFA328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F56E-8DC2-45F8-8903-2BB238DFA32E}">
  <dimension ref="A1:Z110"/>
  <sheetViews>
    <sheetView tabSelected="1" topLeftCell="H13" zoomScale="85" zoomScaleNormal="85" workbookViewId="0">
      <selection activeCell="Q1" sqref="Q1:U24"/>
    </sheetView>
  </sheetViews>
  <sheetFormatPr defaultRowHeight="13.8" x14ac:dyDescent="0.25"/>
  <cols>
    <col min="2" max="3" width="9.5546875" bestFit="1" customWidth="1"/>
  </cols>
  <sheetData>
    <row r="1" spans="1:26" x14ac:dyDescent="0.25">
      <c r="A1" s="27" t="s">
        <v>0</v>
      </c>
      <c r="B1" s="23" t="s">
        <v>1</v>
      </c>
      <c r="C1" s="24"/>
      <c r="D1" s="24"/>
      <c r="E1" s="24"/>
      <c r="F1" s="24"/>
      <c r="G1" s="23" t="s">
        <v>2</v>
      </c>
      <c r="H1" s="24"/>
      <c r="I1" s="24"/>
      <c r="J1" s="24"/>
      <c r="K1" s="29"/>
      <c r="L1" s="23" t="s">
        <v>3</v>
      </c>
      <c r="M1" s="24"/>
      <c r="N1" s="24"/>
      <c r="O1" s="24"/>
      <c r="P1" s="29"/>
      <c r="Q1" s="23" t="s">
        <v>4</v>
      </c>
      <c r="R1" s="24"/>
      <c r="S1" s="24"/>
      <c r="T1" s="24"/>
      <c r="U1" s="29"/>
      <c r="V1" s="23" t="s">
        <v>5</v>
      </c>
      <c r="W1" s="24"/>
      <c r="X1" s="24"/>
      <c r="Y1" s="24"/>
      <c r="Z1" s="29"/>
    </row>
    <row r="2" spans="1:26" ht="14.4" thickBot="1" x14ac:dyDescent="0.3">
      <c r="A2" s="28"/>
      <c r="B2" s="25"/>
      <c r="C2" s="26"/>
      <c r="D2" s="26"/>
      <c r="E2" s="26"/>
      <c r="F2" s="26"/>
      <c r="G2" s="25"/>
      <c r="H2" s="26"/>
      <c r="I2" s="26"/>
      <c r="J2" s="26"/>
      <c r="K2" s="30"/>
      <c r="L2" s="25"/>
      <c r="M2" s="26"/>
      <c r="N2" s="26"/>
      <c r="O2" s="26"/>
      <c r="P2" s="30"/>
      <c r="Q2" s="25"/>
      <c r="R2" s="26"/>
      <c r="S2" s="26"/>
      <c r="T2" s="26"/>
      <c r="U2" s="30"/>
      <c r="V2" s="25"/>
      <c r="W2" s="26"/>
      <c r="X2" s="26"/>
      <c r="Y2" s="26"/>
      <c r="Z2" s="30"/>
    </row>
    <row r="3" spans="1:26" x14ac:dyDescent="0.25">
      <c r="A3" s="2">
        <v>1</v>
      </c>
      <c r="B3" s="5">
        <v>1437</v>
      </c>
      <c r="C3" s="6">
        <v>5701</v>
      </c>
      <c r="D3" s="6">
        <v>12783</v>
      </c>
      <c r="E3" s="6">
        <v>22733</v>
      </c>
      <c r="F3" s="6">
        <v>35372</v>
      </c>
      <c r="G3" s="10">
        <v>322</v>
      </c>
      <c r="H3" s="11">
        <v>1297</v>
      </c>
      <c r="I3" s="11">
        <v>2889</v>
      </c>
      <c r="J3" s="11">
        <v>5163</v>
      </c>
      <c r="K3" s="13">
        <v>8029</v>
      </c>
      <c r="L3" s="10">
        <v>261</v>
      </c>
      <c r="M3" s="11">
        <v>379</v>
      </c>
      <c r="N3" s="11">
        <v>817</v>
      </c>
      <c r="O3" s="11">
        <v>1393</v>
      </c>
      <c r="P3" s="13">
        <v>2993</v>
      </c>
      <c r="Q3" s="10">
        <v>451</v>
      </c>
      <c r="R3" s="11">
        <v>1787</v>
      </c>
      <c r="S3" s="11">
        <v>4033</v>
      </c>
      <c r="T3" s="11">
        <v>7107</v>
      </c>
      <c r="U3" s="13">
        <v>11158</v>
      </c>
      <c r="V3" s="10">
        <v>87</v>
      </c>
      <c r="W3" s="11">
        <v>270</v>
      </c>
      <c r="X3" s="11">
        <v>582</v>
      </c>
      <c r="Y3" s="11">
        <v>1033</v>
      </c>
      <c r="Z3" s="13">
        <v>2426</v>
      </c>
    </row>
    <row r="4" spans="1:26" x14ac:dyDescent="0.25">
      <c r="A4" s="3">
        <v>2</v>
      </c>
      <c r="B4" s="7">
        <v>1411</v>
      </c>
      <c r="C4" s="1">
        <v>5643</v>
      </c>
      <c r="D4" s="19">
        <v>13379</v>
      </c>
      <c r="E4" s="19">
        <v>22635</v>
      </c>
      <c r="F4" s="19">
        <v>35930</v>
      </c>
      <c r="G4" s="12">
        <v>319</v>
      </c>
      <c r="H4" s="14">
        <v>1286</v>
      </c>
      <c r="I4" s="14">
        <v>2935</v>
      </c>
      <c r="J4" s="14">
        <v>5129</v>
      </c>
      <c r="K4" s="15">
        <v>8172</v>
      </c>
      <c r="L4" s="12">
        <v>103</v>
      </c>
      <c r="M4" s="14">
        <v>365</v>
      </c>
      <c r="N4" s="14">
        <v>799</v>
      </c>
      <c r="O4" s="14">
        <v>1375</v>
      </c>
      <c r="P4" s="15">
        <v>2989</v>
      </c>
      <c r="Q4" s="12">
        <v>450</v>
      </c>
      <c r="R4" s="14">
        <v>1813</v>
      </c>
      <c r="S4" s="14">
        <v>4014</v>
      </c>
      <c r="T4" s="14">
        <v>7234</v>
      </c>
      <c r="U4" s="15">
        <v>11143</v>
      </c>
      <c r="V4" s="12">
        <v>70</v>
      </c>
      <c r="W4" s="14">
        <v>266</v>
      </c>
      <c r="X4" s="14">
        <v>576</v>
      </c>
      <c r="Y4" s="14">
        <v>1078</v>
      </c>
      <c r="Z4" s="15">
        <v>2386</v>
      </c>
    </row>
    <row r="5" spans="1:26" x14ac:dyDescent="0.25">
      <c r="A5" s="3">
        <v>3</v>
      </c>
      <c r="B5" s="7">
        <v>1491</v>
      </c>
      <c r="C5" s="1">
        <v>5897</v>
      </c>
      <c r="D5" s="1">
        <v>14001</v>
      </c>
      <c r="E5" s="1">
        <v>24887</v>
      </c>
      <c r="F5" s="1">
        <v>36111</v>
      </c>
      <c r="G5" s="12">
        <v>334</v>
      </c>
      <c r="H5" s="14">
        <v>1353</v>
      </c>
      <c r="I5" s="14">
        <v>3163</v>
      </c>
      <c r="J5" s="14">
        <v>5656</v>
      </c>
      <c r="K5" s="15">
        <v>8235</v>
      </c>
      <c r="L5" s="12">
        <v>105</v>
      </c>
      <c r="M5" s="14">
        <v>376</v>
      </c>
      <c r="N5" s="14">
        <v>919</v>
      </c>
      <c r="O5" s="14">
        <v>1560</v>
      </c>
      <c r="P5" s="15">
        <v>3048</v>
      </c>
      <c r="Q5" s="12">
        <v>461</v>
      </c>
      <c r="R5" s="14">
        <v>1907</v>
      </c>
      <c r="S5" s="14">
        <v>4510</v>
      </c>
      <c r="T5" s="14">
        <v>7880</v>
      </c>
      <c r="U5" s="15">
        <v>11348</v>
      </c>
      <c r="V5" s="12">
        <v>74</v>
      </c>
      <c r="W5" s="14">
        <v>272</v>
      </c>
      <c r="X5" s="14">
        <v>638</v>
      </c>
      <c r="Y5" s="14">
        <v>1144</v>
      </c>
      <c r="Z5" s="15">
        <v>2469</v>
      </c>
    </row>
    <row r="6" spans="1:26" x14ac:dyDescent="0.25">
      <c r="A6" s="3">
        <v>4</v>
      </c>
      <c r="B6" s="7">
        <v>1454</v>
      </c>
      <c r="C6" s="1">
        <v>5698</v>
      </c>
      <c r="D6" s="1">
        <v>12934</v>
      </c>
      <c r="E6" s="1">
        <v>23789</v>
      </c>
      <c r="F6" s="1">
        <v>38071</v>
      </c>
      <c r="G6" s="12">
        <v>326</v>
      </c>
      <c r="H6" s="14">
        <v>1301</v>
      </c>
      <c r="I6" s="14">
        <v>2929</v>
      </c>
      <c r="J6" s="14">
        <v>5569</v>
      </c>
      <c r="K6" s="15">
        <v>8148</v>
      </c>
      <c r="L6" s="12">
        <v>102</v>
      </c>
      <c r="M6" s="14">
        <v>356</v>
      </c>
      <c r="N6" s="14">
        <v>794</v>
      </c>
      <c r="O6" s="14">
        <v>1526</v>
      </c>
      <c r="P6" s="15">
        <v>3040</v>
      </c>
      <c r="Q6" s="12">
        <v>458</v>
      </c>
      <c r="R6" s="14">
        <v>1810</v>
      </c>
      <c r="S6" s="14">
        <v>4078</v>
      </c>
      <c r="T6" s="14">
        <v>7946</v>
      </c>
      <c r="U6" s="15">
        <v>11311</v>
      </c>
      <c r="V6" s="12">
        <v>70</v>
      </c>
      <c r="W6" s="14">
        <v>257</v>
      </c>
      <c r="X6" s="14">
        <v>599</v>
      </c>
      <c r="Y6" s="14">
        <v>1156</v>
      </c>
      <c r="Z6" s="15">
        <v>2065</v>
      </c>
    </row>
    <row r="7" spans="1:26" x14ac:dyDescent="0.25">
      <c r="A7" s="3">
        <v>5</v>
      </c>
      <c r="B7" s="7">
        <v>1439</v>
      </c>
      <c r="C7" s="1">
        <v>5703</v>
      </c>
      <c r="D7" s="1">
        <v>12909</v>
      </c>
      <c r="E7" s="1">
        <v>24269</v>
      </c>
      <c r="F7" s="1">
        <v>38974</v>
      </c>
      <c r="G7" s="12">
        <v>323</v>
      </c>
      <c r="H7" s="14">
        <v>1305</v>
      </c>
      <c r="I7" s="14">
        <v>2946</v>
      </c>
      <c r="J7" s="14">
        <v>6944</v>
      </c>
      <c r="K7" s="15">
        <v>8895</v>
      </c>
      <c r="L7" s="12">
        <v>102</v>
      </c>
      <c r="M7" s="14">
        <v>358</v>
      </c>
      <c r="N7" s="14">
        <v>807</v>
      </c>
      <c r="O7" s="14">
        <v>1530</v>
      </c>
      <c r="P7" s="15">
        <v>2398</v>
      </c>
      <c r="Q7" s="12">
        <v>451</v>
      </c>
      <c r="R7" s="14">
        <v>1797</v>
      </c>
      <c r="S7" s="14">
        <v>4061</v>
      </c>
      <c r="T7" s="14">
        <v>8317</v>
      </c>
      <c r="U7" s="15">
        <v>12235</v>
      </c>
      <c r="V7" s="12">
        <v>71</v>
      </c>
      <c r="W7" s="14">
        <v>254</v>
      </c>
      <c r="X7" s="14">
        <v>585</v>
      </c>
      <c r="Y7" s="14">
        <v>1159</v>
      </c>
      <c r="Z7" s="15">
        <v>2153</v>
      </c>
    </row>
    <row r="8" spans="1:26" x14ac:dyDescent="0.25">
      <c r="A8" s="3">
        <v>6</v>
      </c>
      <c r="B8" s="7">
        <v>1473</v>
      </c>
      <c r="C8" s="1">
        <v>5763</v>
      </c>
      <c r="D8" s="1">
        <v>12802</v>
      </c>
      <c r="E8" s="1">
        <v>22761</v>
      </c>
      <c r="F8" s="1">
        <v>36834</v>
      </c>
      <c r="G8" s="12">
        <v>331</v>
      </c>
      <c r="H8" s="14">
        <v>1302</v>
      </c>
      <c r="I8" s="14">
        <v>2906</v>
      </c>
      <c r="J8" s="14">
        <v>5182</v>
      </c>
      <c r="K8" s="15">
        <v>8764</v>
      </c>
      <c r="L8" s="12">
        <v>103</v>
      </c>
      <c r="M8" s="14">
        <v>360</v>
      </c>
      <c r="N8" s="14">
        <v>804</v>
      </c>
      <c r="O8" s="14">
        <v>1385</v>
      </c>
      <c r="P8" s="15">
        <v>3370</v>
      </c>
      <c r="Q8" s="12">
        <v>456</v>
      </c>
      <c r="R8" s="14">
        <v>1793</v>
      </c>
      <c r="S8" s="14">
        <v>4063</v>
      </c>
      <c r="T8" s="14">
        <v>7249</v>
      </c>
      <c r="U8" s="15">
        <v>12443</v>
      </c>
      <c r="V8" s="12">
        <v>77</v>
      </c>
      <c r="W8" s="14">
        <v>257</v>
      </c>
      <c r="X8" s="14">
        <v>588</v>
      </c>
      <c r="Y8" s="14">
        <v>1061</v>
      </c>
      <c r="Z8" s="15">
        <v>2496</v>
      </c>
    </row>
    <row r="9" spans="1:26" x14ac:dyDescent="0.25">
      <c r="A9" s="3">
        <v>7</v>
      </c>
      <c r="B9" s="7">
        <v>1568</v>
      </c>
      <c r="C9" s="1">
        <v>6202</v>
      </c>
      <c r="D9" s="1">
        <v>13540</v>
      </c>
      <c r="E9" s="1">
        <v>22905</v>
      </c>
      <c r="F9" s="1">
        <v>36999</v>
      </c>
      <c r="G9" s="12">
        <v>368</v>
      </c>
      <c r="H9" s="14">
        <v>1406</v>
      </c>
      <c r="I9" s="14">
        <v>2942</v>
      </c>
      <c r="J9" s="14">
        <v>5192</v>
      </c>
      <c r="K9" s="15">
        <v>8833</v>
      </c>
      <c r="L9" s="12">
        <v>113</v>
      </c>
      <c r="M9" s="14">
        <v>387</v>
      </c>
      <c r="N9" s="14">
        <v>815</v>
      </c>
      <c r="O9" s="14">
        <v>1394</v>
      </c>
      <c r="P9" s="15">
        <v>3292</v>
      </c>
      <c r="Q9" s="12">
        <v>493</v>
      </c>
      <c r="R9" s="14">
        <v>1978</v>
      </c>
      <c r="S9" s="14">
        <v>4070</v>
      </c>
      <c r="T9" s="14">
        <v>7559</v>
      </c>
      <c r="U9" s="15">
        <v>12505</v>
      </c>
      <c r="V9" s="12">
        <v>81</v>
      </c>
      <c r="W9" s="14">
        <v>285</v>
      </c>
      <c r="X9" s="14">
        <v>580</v>
      </c>
      <c r="Y9" s="14">
        <v>1066</v>
      </c>
      <c r="Z9" s="15">
        <v>2609</v>
      </c>
    </row>
    <row r="10" spans="1:26" x14ac:dyDescent="0.25">
      <c r="A10" s="3">
        <v>8</v>
      </c>
      <c r="B10" s="7">
        <v>1583</v>
      </c>
      <c r="C10" s="1">
        <v>6238</v>
      </c>
      <c r="D10" s="1">
        <v>13927</v>
      </c>
      <c r="E10" s="1">
        <v>23315</v>
      </c>
      <c r="F10" s="1">
        <v>36120</v>
      </c>
      <c r="G10" s="12">
        <v>350</v>
      </c>
      <c r="H10" s="14">
        <v>1414</v>
      </c>
      <c r="I10" s="14">
        <v>3083</v>
      </c>
      <c r="J10" s="14">
        <v>5300</v>
      </c>
      <c r="K10" s="15">
        <v>8514</v>
      </c>
      <c r="L10" s="12">
        <v>112</v>
      </c>
      <c r="M10" s="14">
        <v>391</v>
      </c>
      <c r="N10" s="14">
        <v>833</v>
      </c>
      <c r="O10" s="14">
        <v>1406</v>
      </c>
      <c r="P10" s="15">
        <v>2359</v>
      </c>
      <c r="Q10" s="12">
        <v>485</v>
      </c>
      <c r="R10" s="14">
        <v>1995</v>
      </c>
      <c r="S10" s="14">
        <v>4179</v>
      </c>
      <c r="T10" s="14">
        <v>7221</v>
      </c>
      <c r="U10" s="15">
        <v>12367</v>
      </c>
      <c r="V10" s="12">
        <v>82</v>
      </c>
      <c r="W10" s="14">
        <v>280</v>
      </c>
      <c r="X10" s="14">
        <v>580</v>
      </c>
      <c r="Y10" s="14">
        <v>1086</v>
      </c>
      <c r="Z10" s="15">
        <v>1877</v>
      </c>
    </row>
    <row r="11" spans="1:26" x14ac:dyDescent="0.25">
      <c r="A11" s="3">
        <v>9</v>
      </c>
      <c r="B11" s="7">
        <v>1553</v>
      </c>
      <c r="C11" s="1">
        <v>6238</v>
      </c>
      <c r="D11" s="1">
        <v>13900</v>
      </c>
      <c r="E11" s="1">
        <v>22955</v>
      </c>
      <c r="F11" s="1">
        <v>36129</v>
      </c>
      <c r="G11" s="12">
        <v>352</v>
      </c>
      <c r="H11" s="14">
        <v>1414</v>
      </c>
      <c r="I11" s="14">
        <v>3125</v>
      </c>
      <c r="J11" s="14">
        <v>5239</v>
      </c>
      <c r="K11" s="15">
        <v>8644</v>
      </c>
      <c r="L11" s="12">
        <v>111</v>
      </c>
      <c r="M11" s="14">
        <v>398</v>
      </c>
      <c r="N11" s="14">
        <v>843</v>
      </c>
      <c r="O11" s="14">
        <v>1407</v>
      </c>
      <c r="P11" s="15">
        <v>2383</v>
      </c>
      <c r="Q11" s="12">
        <v>488</v>
      </c>
      <c r="R11" s="14">
        <v>1978</v>
      </c>
      <c r="S11" s="14">
        <v>4218</v>
      </c>
      <c r="T11" s="14">
        <v>7203</v>
      </c>
      <c r="U11" s="15">
        <v>12421</v>
      </c>
      <c r="V11" s="12">
        <v>81</v>
      </c>
      <c r="W11" s="14">
        <v>282</v>
      </c>
      <c r="X11" s="14">
        <v>592</v>
      </c>
      <c r="Y11" s="14">
        <v>1015</v>
      </c>
      <c r="Z11" s="15">
        <v>2550</v>
      </c>
    </row>
    <row r="12" spans="1:26" x14ac:dyDescent="0.25">
      <c r="A12" s="3">
        <v>10</v>
      </c>
      <c r="B12" s="7">
        <v>1558</v>
      </c>
      <c r="C12" s="1">
        <v>6225</v>
      </c>
      <c r="D12" s="1">
        <v>14074</v>
      </c>
      <c r="E12" s="1">
        <v>24009</v>
      </c>
      <c r="F12" s="1">
        <v>35687</v>
      </c>
      <c r="G12" s="12">
        <v>353</v>
      </c>
      <c r="H12" s="14">
        <v>1433</v>
      </c>
      <c r="I12" s="14">
        <v>3213</v>
      </c>
      <c r="J12" s="14">
        <v>5189</v>
      </c>
      <c r="K12" s="15">
        <v>8268</v>
      </c>
      <c r="L12" s="12">
        <v>112</v>
      </c>
      <c r="M12" s="14">
        <v>386</v>
      </c>
      <c r="N12" s="14">
        <v>1076</v>
      </c>
      <c r="O12" s="14">
        <v>1399</v>
      </c>
      <c r="P12" s="15">
        <v>2257</v>
      </c>
      <c r="Q12" s="12">
        <v>489</v>
      </c>
      <c r="R12" s="14">
        <v>1973</v>
      </c>
      <c r="S12" s="14">
        <v>4947</v>
      </c>
      <c r="T12" s="14">
        <v>7207</v>
      </c>
      <c r="U12" s="15">
        <v>11991</v>
      </c>
      <c r="V12" s="12">
        <v>79</v>
      </c>
      <c r="W12" s="14">
        <v>288</v>
      </c>
      <c r="X12" s="14">
        <v>633</v>
      </c>
      <c r="Y12" s="14">
        <v>1015</v>
      </c>
      <c r="Z12" s="15">
        <v>1891</v>
      </c>
    </row>
    <row r="13" spans="1:26" x14ac:dyDescent="0.25">
      <c r="A13" s="3">
        <v>11</v>
      </c>
      <c r="B13" s="7">
        <v>1557</v>
      </c>
      <c r="C13" s="1">
        <v>6219</v>
      </c>
      <c r="D13" s="1">
        <v>14057</v>
      </c>
      <c r="E13" s="1">
        <v>23547</v>
      </c>
      <c r="F13" s="1">
        <v>35779</v>
      </c>
      <c r="G13" s="12">
        <v>348</v>
      </c>
      <c r="H13" s="14">
        <v>1407</v>
      </c>
      <c r="I13" s="14">
        <v>3191</v>
      </c>
      <c r="J13" s="14">
        <v>5212</v>
      </c>
      <c r="K13" s="15">
        <v>8382</v>
      </c>
      <c r="L13" s="12">
        <v>114</v>
      </c>
      <c r="M13" s="14">
        <v>392</v>
      </c>
      <c r="N13" s="14">
        <v>872</v>
      </c>
      <c r="O13" s="14">
        <v>1402</v>
      </c>
      <c r="P13" s="15">
        <v>3142</v>
      </c>
      <c r="Q13" s="12">
        <v>499</v>
      </c>
      <c r="R13" s="14">
        <v>1972</v>
      </c>
      <c r="S13" s="14">
        <v>4451</v>
      </c>
      <c r="T13" s="14">
        <v>7426</v>
      </c>
      <c r="U13" s="15">
        <v>12144</v>
      </c>
      <c r="V13" s="12">
        <v>80</v>
      </c>
      <c r="W13" s="14">
        <v>285</v>
      </c>
      <c r="X13" s="14">
        <v>636</v>
      </c>
      <c r="Y13" s="14">
        <v>1022</v>
      </c>
      <c r="Z13" s="15">
        <v>2144</v>
      </c>
    </row>
    <row r="14" spans="1:26" x14ac:dyDescent="0.25">
      <c r="A14" s="3">
        <v>12</v>
      </c>
      <c r="B14" s="7">
        <v>1595</v>
      </c>
      <c r="C14" s="1">
        <v>6296</v>
      </c>
      <c r="D14" s="1">
        <v>13939</v>
      </c>
      <c r="E14" s="1">
        <v>24960</v>
      </c>
      <c r="F14" s="1">
        <v>35551</v>
      </c>
      <c r="G14" s="12">
        <v>358</v>
      </c>
      <c r="H14" s="14">
        <v>1426</v>
      </c>
      <c r="I14" s="14">
        <v>3146</v>
      </c>
      <c r="J14" s="14">
        <v>5478</v>
      </c>
      <c r="K14" s="15">
        <v>8102</v>
      </c>
      <c r="L14" s="12">
        <v>113</v>
      </c>
      <c r="M14" s="14">
        <v>394</v>
      </c>
      <c r="N14" s="14">
        <v>877</v>
      </c>
      <c r="O14" s="14">
        <v>1448</v>
      </c>
      <c r="P14" s="15">
        <v>2193</v>
      </c>
      <c r="Q14" s="12">
        <v>493</v>
      </c>
      <c r="R14" s="14">
        <v>1987</v>
      </c>
      <c r="S14" s="14">
        <v>4460</v>
      </c>
      <c r="T14" s="14">
        <v>7314</v>
      </c>
      <c r="U14" s="15">
        <v>11367</v>
      </c>
      <c r="V14" s="12">
        <v>81</v>
      </c>
      <c r="W14" s="14">
        <v>291</v>
      </c>
      <c r="X14" s="14">
        <v>637</v>
      </c>
      <c r="Y14" s="14">
        <v>1017</v>
      </c>
      <c r="Z14" s="15">
        <v>2247</v>
      </c>
    </row>
    <row r="15" spans="1:26" x14ac:dyDescent="0.25">
      <c r="A15" s="3">
        <v>13</v>
      </c>
      <c r="B15" s="7">
        <v>1466</v>
      </c>
      <c r="C15" s="1">
        <v>5862</v>
      </c>
      <c r="D15" s="1">
        <v>13866</v>
      </c>
      <c r="E15" s="1">
        <v>25559</v>
      </c>
      <c r="F15" s="1">
        <v>35762</v>
      </c>
      <c r="G15" s="12">
        <v>325</v>
      </c>
      <c r="H15" s="14">
        <v>1346</v>
      </c>
      <c r="I15" s="14">
        <v>3252</v>
      </c>
      <c r="J15" s="14">
        <v>5677</v>
      </c>
      <c r="K15" s="15">
        <v>8084</v>
      </c>
      <c r="L15" s="12">
        <v>102</v>
      </c>
      <c r="M15" s="14">
        <v>370</v>
      </c>
      <c r="N15" s="14">
        <v>899</v>
      </c>
      <c r="O15" s="14">
        <v>1553</v>
      </c>
      <c r="P15" s="15">
        <v>2188</v>
      </c>
      <c r="Q15" s="12">
        <v>459</v>
      </c>
      <c r="R15" s="14">
        <v>1903</v>
      </c>
      <c r="S15" s="14">
        <v>4505</v>
      </c>
      <c r="T15" s="14">
        <v>7829</v>
      </c>
      <c r="U15" s="15">
        <v>11270</v>
      </c>
      <c r="V15" s="12">
        <v>77</v>
      </c>
      <c r="W15" s="14">
        <v>280</v>
      </c>
      <c r="X15" s="14">
        <v>636</v>
      </c>
      <c r="Y15" s="14">
        <v>1086</v>
      </c>
      <c r="Z15" s="15">
        <v>1852</v>
      </c>
    </row>
    <row r="16" spans="1:26" x14ac:dyDescent="0.25">
      <c r="A16" s="3">
        <v>14</v>
      </c>
      <c r="B16" s="7">
        <v>1438</v>
      </c>
      <c r="C16" s="1">
        <v>5769</v>
      </c>
      <c r="D16" s="1">
        <v>13275</v>
      </c>
      <c r="E16" s="1">
        <v>25155</v>
      </c>
      <c r="F16" s="1">
        <v>38386</v>
      </c>
      <c r="G16" s="12">
        <v>327</v>
      </c>
      <c r="H16" s="14">
        <v>1313</v>
      </c>
      <c r="I16" s="14">
        <v>3067</v>
      </c>
      <c r="J16" s="14">
        <v>5694</v>
      </c>
      <c r="K16" s="15">
        <v>8128</v>
      </c>
      <c r="L16" s="12">
        <v>107</v>
      </c>
      <c r="M16" s="14">
        <v>363</v>
      </c>
      <c r="N16" s="14">
        <v>887</v>
      </c>
      <c r="O16" s="14">
        <v>1554</v>
      </c>
      <c r="P16" s="15">
        <v>2190</v>
      </c>
      <c r="Q16" s="12">
        <v>451</v>
      </c>
      <c r="R16" s="14">
        <v>1836</v>
      </c>
      <c r="S16" s="14">
        <v>4390</v>
      </c>
      <c r="T16" s="14">
        <v>7891</v>
      </c>
      <c r="U16" s="15">
        <v>11373</v>
      </c>
      <c r="V16" s="12">
        <v>71</v>
      </c>
      <c r="W16" s="14">
        <v>264</v>
      </c>
      <c r="X16" s="14">
        <v>640</v>
      </c>
      <c r="Y16" s="14">
        <v>1094</v>
      </c>
      <c r="Z16" s="15">
        <v>1738</v>
      </c>
    </row>
    <row r="17" spans="1:26" x14ac:dyDescent="0.25">
      <c r="A17" s="3">
        <v>15</v>
      </c>
      <c r="B17" s="7">
        <v>1432</v>
      </c>
      <c r="C17" s="1">
        <v>5756</v>
      </c>
      <c r="D17" s="1">
        <v>12835</v>
      </c>
      <c r="E17" s="1">
        <v>23926</v>
      </c>
      <c r="F17" s="1">
        <v>38752</v>
      </c>
      <c r="G17" s="12">
        <v>327</v>
      </c>
      <c r="H17" s="14">
        <v>1301</v>
      </c>
      <c r="I17" s="14">
        <v>2932</v>
      </c>
      <c r="J17" s="14">
        <v>5642</v>
      </c>
      <c r="K17" s="15">
        <v>8443</v>
      </c>
      <c r="L17" s="12">
        <v>105</v>
      </c>
      <c r="M17" s="14">
        <v>363</v>
      </c>
      <c r="N17" s="14">
        <v>812</v>
      </c>
      <c r="O17" s="14">
        <v>1531</v>
      </c>
      <c r="P17" s="15">
        <v>2249</v>
      </c>
      <c r="Q17" s="12">
        <v>450</v>
      </c>
      <c r="R17" s="14">
        <v>1801</v>
      </c>
      <c r="S17" s="14">
        <v>4099</v>
      </c>
      <c r="T17" s="14">
        <v>7911</v>
      </c>
      <c r="U17" s="15">
        <v>11322</v>
      </c>
      <c r="V17" s="12">
        <v>73</v>
      </c>
      <c r="W17" s="14">
        <v>256</v>
      </c>
      <c r="X17" s="14">
        <v>597</v>
      </c>
      <c r="Y17" s="14">
        <v>1162</v>
      </c>
      <c r="Z17" s="15">
        <v>2328</v>
      </c>
    </row>
    <row r="18" spans="1:26" x14ac:dyDescent="0.25">
      <c r="A18" s="3">
        <v>16</v>
      </c>
      <c r="B18" s="7">
        <v>1428</v>
      </c>
      <c r="C18" s="1">
        <v>5671</v>
      </c>
      <c r="D18" s="1">
        <v>12838</v>
      </c>
      <c r="E18" s="1">
        <v>22885</v>
      </c>
      <c r="F18" s="1">
        <v>38342</v>
      </c>
      <c r="G18" s="12">
        <v>325</v>
      </c>
      <c r="H18" s="14">
        <v>1307</v>
      </c>
      <c r="I18" s="14">
        <v>2907</v>
      </c>
      <c r="J18" s="14">
        <v>5318</v>
      </c>
      <c r="K18" s="15">
        <v>8773</v>
      </c>
      <c r="L18" s="12">
        <v>100</v>
      </c>
      <c r="M18" s="14">
        <v>356</v>
      </c>
      <c r="N18" s="14">
        <v>802</v>
      </c>
      <c r="O18" s="14">
        <v>1447</v>
      </c>
      <c r="P18" s="15">
        <v>2351</v>
      </c>
      <c r="Q18" s="12">
        <v>452</v>
      </c>
      <c r="R18" s="14">
        <v>1779</v>
      </c>
      <c r="S18" s="14">
        <v>4035</v>
      </c>
      <c r="T18" s="14">
        <v>7542</v>
      </c>
      <c r="U18" s="15">
        <v>11596</v>
      </c>
      <c r="V18" s="12">
        <v>75</v>
      </c>
      <c r="W18" s="14">
        <v>253</v>
      </c>
      <c r="X18" s="14">
        <v>577</v>
      </c>
      <c r="Y18" s="14">
        <v>1057</v>
      </c>
      <c r="Z18" s="15">
        <v>1800</v>
      </c>
    </row>
    <row r="19" spans="1:26" x14ac:dyDescent="0.25">
      <c r="A19" s="3">
        <v>17</v>
      </c>
      <c r="B19" s="7">
        <v>1443</v>
      </c>
      <c r="C19" s="1">
        <v>5673</v>
      </c>
      <c r="D19" s="1">
        <v>12825</v>
      </c>
      <c r="E19" s="1">
        <v>22763</v>
      </c>
      <c r="F19" s="1">
        <v>38013</v>
      </c>
      <c r="G19" s="12">
        <v>334</v>
      </c>
      <c r="H19" s="14">
        <v>1289</v>
      </c>
      <c r="I19" s="14">
        <v>2921</v>
      </c>
      <c r="J19" s="14">
        <v>5193</v>
      </c>
      <c r="K19" s="15">
        <v>8747</v>
      </c>
      <c r="L19" s="12">
        <v>104</v>
      </c>
      <c r="M19" s="14">
        <v>359</v>
      </c>
      <c r="N19" s="14">
        <v>804</v>
      </c>
      <c r="O19" s="14">
        <v>1431</v>
      </c>
      <c r="P19" s="15">
        <v>2361</v>
      </c>
      <c r="Q19" s="12">
        <v>443</v>
      </c>
      <c r="R19" s="14">
        <v>1787</v>
      </c>
      <c r="S19" s="14">
        <v>4036</v>
      </c>
      <c r="T19" s="14">
        <v>7287</v>
      </c>
      <c r="U19" s="15">
        <v>11998</v>
      </c>
      <c r="V19" s="12">
        <v>73</v>
      </c>
      <c r="W19" s="14">
        <v>264</v>
      </c>
      <c r="X19" s="14">
        <v>577</v>
      </c>
      <c r="Y19" s="14">
        <v>1036</v>
      </c>
      <c r="Z19" s="15">
        <v>2035</v>
      </c>
    </row>
    <row r="20" spans="1:26" x14ac:dyDescent="0.25">
      <c r="A20" s="3">
        <v>18</v>
      </c>
      <c r="B20" s="7">
        <v>1462</v>
      </c>
      <c r="C20" s="1">
        <v>5731</v>
      </c>
      <c r="D20" s="1">
        <v>12796</v>
      </c>
      <c r="E20" s="1">
        <v>22667</v>
      </c>
      <c r="F20" s="1">
        <v>37278</v>
      </c>
      <c r="G20" s="12">
        <v>322</v>
      </c>
      <c r="H20" s="14">
        <v>1300</v>
      </c>
      <c r="I20" s="14">
        <v>2905</v>
      </c>
      <c r="J20" s="14">
        <v>5151</v>
      </c>
      <c r="K20" s="15">
        <v>8828</v>
      </c>
      <c r="L20" s="12">
        <v>107</v>
      </c>
      <c r="M20" s="14">
        <v>358</v>
      </c>
      <c r="N20" s="14">
        <v>805</v>
      </c>
      <c r="O20" s="14">
        <v>1403</v>
      </c>
      <c r="P20" s="15">
        <v>3301</v>
      </c>
      <c r="Q20" s="12">
        <v>454</v>
      </c>
      <c r="R20" s="14">
        <v>1797</v>
      </c>
      <c r="S20" s="14">
        <v>4039</v>
      </c>
      <c r="T20" s="14">
        <v>7372</v>
      </c>
      <c r="U20" s="15">
        <v>12308</v>
      </c>
      <c r="V20" s="12">
        <v>76</v>
      </c>
      <c r="W20" s="14">
        <v>257</v>
      </c>
      <c r="X20" s="14">
        <v>605</v>
      </c>
      <c r="Y20" s="14">
        <v>1104</v>
      </c>
      <c r="Z20" s="15">
        <v>2145</v>
      </c>
    </row>
    <row r="21" spans="1:26" x14ac:dyDescent="0.25">
      <c r="A21" s="3">
        <v>19</v>
      </c>
      <c r="B21" s="7">
        <v>1563</v>
      </c>
      <c r="C21" s="1">
        <v>6462</v>
      </c>
      <c r="D21" s="1">
        <v>14051</v>
      </c>
      <c r="E21" s="1">
        <v>22839</v>
      </c>
      <c r="F21" s="1">
        <v>35781</v>
      </c>
      <c r="G21" s="12">
        <v>379</v>
      </c>
      <c r="H21" s="14">
        <v>1388</v>
      </c>
      <c r="I21" s="14">
        <v>3077</v>
      </c>
      <c r="J21" s="14">
        <v>5153</v>
      </c>
      <c r="K21" s="15">
        <v>8292</v>
      </c>
      <c r="L21" s="12">
        <v>117</v>
      </c>
      <c r="M21" s="14">
        <v>382</v>
      </c>
      <c r="N21" s="14">
        <v>850</v>
      </c>
      <c r="O21" s="14">
        <v>1399</v>
      </c>
      <c r="P21" s="15">
        <v>2261</v>
      </c>
      <c r="Q21" s="12">
        <v>561</v>
      </c>
      <c r="R21" s="14">
        <v>1958</v>
      </c>
      <c r="S21" s="14">
        <v>4176</v>
      </c>
      <c r="T21" s="14">
        <v>7229</v>
      </c>
      <c r="U21" s="15">
        <v>11861</v>
      </c>
      <c r="V21" s="12">
        <v>83</v>
      </c>
      <c r="W21" s="14">
        <v>287</v>
      </c>
      <c r="X21" s="14">
        <v>591</v>
      </c>
      <c r="Y21" s="14">
        <v>999</v>
      </c>
      <c r="Z21" s="15">
        <v>2682</v>
      </c>
    </row>
    <row r="22" spans="1:26" ht="14.4" thickBot="1" x14ac:dyDescent="0.3">
      <c r="A22" s="4">
        <v>20</v>
      </c>
      <c r="B22" s="8">
        <v>1532</v>
      </c>
      <c r="C22" s="9">
        <v>6184</v>
      </c>
      <c r="D22" s="9">
        <v>14191</v>
      </c>
      <c r="E22" s="9">
        <v>25803</v>
      </c>
      <c r="F22" s="9">
        <v>35788</v>
      </c>
      <c r="G22" s="16">
        <v>358</v>
      </c>
      <c r="H22" s="17">
        <v>1401</v>
      </c>
      <c r="I22" s="17">
        <v>4037</v>
      </c>
      <c r="J22" s="17">
        <v>5701</v>
      </c>
      <c r="K22" s="18">
        <v>8122</v>
      </c>
      <c r="L22" s="16">
        <v>116</v>
      </c>
      <c r="M22" s="17">
        <v>382</v>
      </c>
      <c r="N22" s="17">
        <v>961</v>
      </c>
      <c r="O22" s="17">
        <v>1540</v>
      </c>
      <c r="P22" s="18">
        <v>2192</v>
      </c>
      <c r="Q22" s="16">
        <v>553</v>
      </c>
      <c r="R22" s="17">
        <v>1943</v>
      </c>
      <c r="S22" s="17">
        <v>4746</v>
      </c>
      <c r="T22" s="17">
        <v>7708</v>
      </c>
      <c r="U22" s="18">
        <v>11297</v>
      </c>
      <c r="V22" s="16">
        <v>85</v>
      </c>
      <c r="W22" s="17">
        <v>279</v>
      </c>
      <c r="X22" s="17">
        <v>664</v>
      </c>
      <c r="Y22" s="17">
        <v>1092</v>
      </c>
      <c r="Z22" s="18">
        <v>2273</v>
      </c>
    </row>
    <row r="23" spans="1:26" x14ac:dyDescent="0.25">
      <c r="B23" s="20">
        <v>1</v>
      </c>
      <c r="C23" s="19">
        <v>2</v>
      </c>
      <c r="D23" s="19">
        <v>3</v>
      </c>
      <c r="E23" s="19">
        <v>4</v>
      </c>
      <c r="F23" s="19">
        <v>5</v>
      </c>
      <c r="G23" s="21">
        <v>1</v>
      </c>
      <c r="H23" s="22">
        <v>2</v>
      </c>
      <c r="I23" s="21">
        <v>3</v>
      </c>
      <c r="J23" s="22">
        <v>4</v>
      </c>
      <c r="K23" s="21">
        <v>5</v>
      </c>
      <c r="L23" s="21">
        <v>1</v>
      </c>
      <c r="M23" s="22">
        <v>2</v>
      </c>
      <c r="N23" s="21">
        <v>3</v>
      </c>
      <c r="O23" s="22">
        <v>4</v>
      </c>
      <c r="P23" s="21">
        <v>5</v>
      </c>
      <c r="Q23" s="21">
        <v>1</v>
      </c>
      <c r="R23" s="22">
        <v>2</v>
      </c>
      <c r="S23" s="21">
        <v>3</v>
      </c>
      <c r="T23" s="22">
        <v>4</v>
      </c>
      <c r="U23" s="21">
        <v>5</v>
      </c>
      <c r="V23" s="21">
        <v>1</v>
      </c>
      <c r="W23" s="22">
        <v>2</v>
      </c>
      <c r="X23" s="21">
        <v>3</v>
      </c>
      <c r="Y23" s="22">
        <v>4</v>
      </c>
      <c r="Z23" s="21">
        <v>5</v>
      </c>
    </row>
    <row r="24" spans="1:26" x14ac:dyDescent="0.25">
      <c r="B24">
        <f>AVERAGE(B3:B22)/1000</f>
        <v>1.4941500000000001</v>
      </c>
      <c r="C24">
        <f t="shared" ref="C24:Z24" si="0">AVERAGE(C3:C22)/1000</f>
        <v>5.9465500000000002</v>
      </c>
      <c r="D24">
        <f t="shared" si="0"/>
        <v>13.446099999999999</v>
      </c>
      <c r="E24">
        <f t="shared" si="0"/>
        <v>23.7181</v>
      </c>
      <c r="F24">
        <f t="shared" si="0"/>
        <v>36.78295</v>
      </c>
      <c r="G24">
        <f t="shared" si="0"/>
        <v>0.33905000000000002</v>
      </c>
      <c r="H24">
        <f t="shared" si="0"/>
        <v>1.34945</v>
      </c>
      <c r="I24">
        <f t="shared" si="0"/>
        <v>3.0783</v>
      </c>
      <c r="J24">
        <f t="shared" si="0"/>
        <v>5.4391000000000007</v>
      </c>
      <c r="K24">
        <f t="shared" si="0"/>
        <v>8.4201499999999996</v>
      </c>
      <c r="L24">
        <f t="shared" si="0"/>
        <v>0.11545</v>
      </c>
      <c r="M24">
        <f t="shared" si="0"/>
        <v>0.37375000000000003</v>
      </c>
      <c r="N24">
        <f t="shared" si="0"/>
        <v>0.8538</v>
      </c>
      <c r="O24">
        <f t="shared" si="0"/>
        <v>1.4541500000000001</v>
      </c>
      <c r="P24">
        <f t="shared" si="0"/>
        <v>2.62785</v>
      </c>
      <c r="Q24">
        <f t="shared" si="0"/>
        <v>0.47485000000000005</v>
      </c>
      <c r="R24">
        <f t="shared" si="0"/>
        <v>1.8797000000000001</v>
      </c>
      <c r="S24">
        <f t="shared" si="0"/>
        <v>4.2554999999999996</v>
      </c>
      <c r="T24">
        <f t="shared" si="0"/>
        <v>7.5216000000000003</v>
      </c>
      <c r="U24">
        <f t="shared" si="0"/>
        <v>11.7729</v>
      </c>
      <c r="V24">
        <f>AVERAGE(V3:V22)/1000</f>
        <v>7.7299999999999994E-2</v>
      </c>
      <c r="W24">
        <f t="shared" ref="W24:Z24" si="1">AVERAGE(W3:W22)/1000</f>
        <v>0.27135000000000004</v>
      </c>
      <c r="X24">
        <f t="shared" si="1"/>
        <v>0.60565000000000002</v>
      </c>
      <c r="Y24">
        <f t="shared" si="1"/>
        <v>1.0740999999999998</v>
      </c>
      <c r="Z24">
        <f t="shared" si="1"/>
        <v>2.2083000000000004</v>
      </c>
    </row>
    <row r="28" spans="1:26" x14ac:dyDescent="0.25">
      <c r="A28" s="31" t="s">
        <v>7</v>
      </c>
      <c r="B28" s="31"/>
      <c r="C28" s="31"/>
      <c r="D28" s="31"/>
      <c r="E28" s="31"/>
      <c r="F28" s="31"/>
    </row>
    <row r="29" spans="1:26" x14ac:dyDescent="0.25">
      <c r="A29" t="s">
        <v>8</v>
      </c>
      <c r="B29">
        <v>1</v>
      </c>
      <c r="C29">
        <v>2</v>
      </c>
      <c r="D29">
        <v>3</v>
      </c>
      <c r="E29">
        <v>4</v>
      </c>
      <c r="F29">
        <v>5</v>
      </c>
    </row>
    <row r="30" spans="1:26" x14ac:dyDescent="0.25">
      <c r="A30" t="s">
        <v>1</v>
      </c>
      <c r="B30">
        <f>AVERAGE(B3:B22)/1000</f>
        <v>1.4941500000000001</v>
      </c>
      <c r="C30">
        <f t="shared" ref="C30:F30" si="2">AVERAGE(C3:C22)/1000</f>
        <v>5.9465500000000002</v>
      </c>
      <c r="D30">
        <f t="shared" si="2"/>
        <v>13.446099999999999</v>
      </c>
      <c r="E30">
        <f t="shared" si="2"/>
        <v>23.7181</v>
      </c>
      <c r="F30">
        <f t="shared" si="2"/>
        <v>36.78295</v>
      </c>
    </row>
    <row r="31" spans="1:26" x14ac:dyDescent="0.25">
      <c r="A31" t="s">
        <v>2</v>
      </c>
      <c r="B31">
        <f>AVERAGE(G3:G22)/1000</f>
        <v>0.33905000000000002</v>
      </c>
      <c r="C31">
        <f t="shared" ref="C31:F31" si="3">AVERAGE(H3:H22)/1000</f>
        <v>1.34945</v>
      </c>
      <c r="D31">
        <f t="shared" si="3"/>
        <v>3.0783</v>
      </c>
      <c r="E31">
        <f t="shared" si="3"/>
        <v>5.4391000000000007</v>
      </c>
      <c r="F31">
        <f t="shared" si="3"/>
        <v>8.4201499999999996</v>
      </c>
    </row>
    <row r="32" spans="1:26" x14ac:dyDescent="0.25">
      <c r="A32" t="s">
        <v>3</v>
      </c>
      <c r="B32">
        <f>AVERAGE(L3:L22)/1000</f>
        <v>0.11545</v>
      </c>
      <c r="C32">
        <f t="shared" ref="C32:F32" si="4">AVERAGE(M3:M22)/1000</f>
        <v>0.37375000000000003</v>
      </c>
      <c r="D32">
        <f t="shared" si="4"/>
        <v>0.8538</v>
      </c>
      <c r="E32">
        <f t="shared" si="4"/>
        <v>1.4541500000000001</v>
      </c>
      <c r="F32">
        <f t="shared" si="4"/>
        <v>2.62785</v>
      </c>
    </row>
    <row r="33" spans="1:7" x14ac:dyDescent="0.25">
      <c r="A33" t="s">
        <v>4</v>
      </c>
      <c r="B33">
        <f>AVERAGE(Q3:Q22)/1000</f>
        <v>0.47485000000000005</v>
      </c>
      <c r="C33">
        <f t="shared" ref="C33:F33" si="5">AVERAGE(R3:R22)/1000</f>
        <v>1.8797000000000001</v>
      </c>
      <c r="D33">
        <f t="shared" si="5"/>
        <v>4.2554999999999996</v>
      </c>
      <c r="E33">
        <f t="shared" si="5"/>
        <v>7.5216000000000003</v>
      </c>
      <c r="F33">
        <f t="shared" si="5"/>
        <v>11.7729</v>
      </c>
    </row>
    <row r="34" spans="1:7" x14ac:dyDescent="0.25">
      <c r="A34" t="s">
        <v>5</v>
      </c>
      <c r="B34">
        <f>AVERAGE(V3:V22)/1000</f>
        <v>7.7299999999999994E-2</v>
      </c>
      <c r="C34">
        <f t="shared" ref="C34:F34" si="6">AVERAGE(W3:W22)/1000</f>
        <v>0.27135000000000004</v>
      </c>
      <c r="D34">
        <f t="shared" si="6"/>
        <v>0.60565000000000002</v>
      </c>
      <c r="E34">
        <f t="shared" si="6"/>
        <v>1.0740999999999998</v>
      </c>
      <c r="F34">
        <f t="shared" si="6"/>
        <v>2.2083000000000004</v>
      </c>
    </row>
    <row r="37" spans="1:7" x14ac:dyDescent="0.25">
      <c r="A37" s="32" t="s">
        <v>10</v>
      </c>
      <c r="B37" s="32"/>
      <c r="C37" s="32"/>
      <c r="D37" s="32"/>
      <c r="E37" s="32"/>
      <c r="F37" s="32"/>
      <c r="G37" s="33"/>
    </row>
    <row r="38" spans="1:7" x14ac:dyDescent="0.25">
      <c r="A38" s="33" t="s">
        <v>9</v>
      </c>
      <c r="B38" s="33">
        <v>10000</v>
      </c>
      <c r="C38" s="33">
        <v>20000</v>
      </c>
      <c r="D38" s="33">
        <v>30000</v>
      </c>
      <c r="E38" s="33">
        <v>40000</v>
      </c>
      <c r="F38" s="33">
        <v>50000</v>
      </c>
      <c r="G38" s="33"/>
    </row>
    <row r="39" spans="1:7" x14ac:dyDescent="0.25">
      <c r="A39" t="s">
        <v>1</v>
      </c>
      <c r="B39" s="33">
        <f>B30</f>
        <v>1.4941500000000001</v>
      </c>
      <c r="C39" s="33">
        <f>B39*4</f>
        <v>5.9766000000000004</v>
      </c>
      <c r="D39" s="33">
        <f>B39*9</f>
        <v>13.44735</v>
      </c>
      <c r="E39" s="33">
        <f>B39*16</f>
        <v>23.906400000000001</v>
      </c>
      <c r="F39" s="33">
        <f>B39*25</f>
        <v>37.353750000000005</v>
      </c>
      <c r="G39" s="33"/>
    </row>
    <row r="40" spans="1:7" x14ac:dyDescent="0.25">
      <c r="A40" t="s">
        <v>2</v>
      </c>
      <c r="B40" s="33">
        <f t="shared" ref="B40:B43" si="7">B31</f>
        <v>0.33905000000000002</v>
      </c>
      <c r="C40" s="33">
        <f>B40*4</f>
        <v>1.3562000000000001</v>
      </c>
      <c r="D40" s="33">
        <f t="shared" ref="D40:D42" si="8">B40*9</f>
        <v>3.05145</v>
      </c>
      <c r="E40" s="33">
        <f t="shared" ref="E40:E42" si="9">B40*16</f>
        <v>5.4248000000000003</v>
      </c>
      <c r="F40" s="33">
        <f t="shared" ref="F40:F42" si="10">B40*25</f>
        <v>8.4762500000000003</v>
      </c>
      <c r="G40" s="33"/>
    </row>
    <row r="41" spans="1:7" x14ac:dyDescent="0.25">
      <c r="A41" t="s">
        <v>3</v>
      </c>
      <c r="B41" s="33">
        <f t="shared" si="7"/>
        <v>0.11545</v>
      </c>
      <c r="C41" s="33">
        <f>B41*((20000*LOG(20000))/(10000*LOG(10000)))</f>
        <v>0.2482769564997033</v>
      </c>
      <c r="D41" s="33">
        <f>B41*((30000*LOG(30000))/(10000*LOG(10000)))</f>
        <v>0.3876627366430388</v>
      </c>
      <c r="E41" s="33">
        <f>B41*((40000*LOG(40000))/(10000*LOG(10000)))</f>
        <v>0.53130782599881321</v>
      </c>
      <c r="F41" s="33">
        <f>B41*((50000*LOG(50000))/(10000*LOG(10000)))</f>
        <v>0.67812010875074169</v>
      </c>
      <c r="G41" s="33"/>
    </row>
    <row r="42" spans="1:7" x14ac:dyDescent="0.25">
      <c r="A42" t="s">
        <v>4</v>
      </c>
      <c r="B42" s="33">
        <f t="shared" si="7"/>
        <v>0.47485000000000005</v>
      </c>
      <c r="C42" s="33">
        <f>B42*4</f>
        <v>1.8994000000000002</v>
      </c>
      <c r="D42" s="33">
        <f t="shared" si="8"/>
        <v>4.2736500000000008</v>
      </c>
      <c r="E42" s="33">
        <f t="shared" si="9"/>
        <v>7.5976000000000008</v>
      </c>
      <c r="F42" s="33">
        <f t="shared" si="10"/>
        <v>11.871250000000002</v>
      </c>
      <c r="G42" s="33"/>
    </row>
    <row r="43" spans="1:7" x14ac:dyDescent="0.25">
      <c r="A43" t="s">
        <v>5</v>
      </c>
      <c r="B43" s="33">
        <f t="shared" si="7"/>
        <v>7.7299999999999994E-2</v>
      </c>
      <c r="C43" s="33">
        <f>B34*((20000*LOG(20000))/(10000*LOG(10000)))</f>
        <v>0.16623480933241286</v>
      </c>
      <c r="D43" s="33">
        <f>B34*((30000*LOG(30000))/(10000*LOG(10000)))</f>
        <v>0.25956110474237243</v>
      </c>
      <c r="E43" s="33">
        <f>B34*((40000*LOG(40000))/(10000*LOG(10000)))</f>
        <v>0.35573923732965146</v>
      </c>
      <c r="F43" s="33">
        <f>B34*((50000*LOG(50000))/(10000*LOG(10000)))</f>
        <v>0.45403797666896778</v>
      </c>
      <c r="G43" s="33"/>
    </row>
    <row r="68" ht="13.2" customHeight="1" x14ac:dyDescent="0.25"/>
    <row r="110" spans="8:8" x14ac:dyDescent="0.25">
      <c r="H110" t="s">
        <v>6</v>
      </c>
    </row>
  </sheetData>
  <mergeCells count="8">
    <mergeCell ref="A28:F28"/>
    <mergeCell ref="A37:F37"/>
    <mergeCell ref="B1:F2"/>
    <mergeCell ref="A1:A2"/>
    <mergeCell ref="V1:Z2"/>
    <mergeCell ref="Q1:U2"/>
    <mergeCell ref="L1:P2"/>
    <mergeCell ref="G1:K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Sindger</dc:creator>
  <cp:lastModifiedBy>Sindger</cp:lastModifiedBy>
  <dcterms:created xsi:type="dcterms:W3CDTF">2022-03-17T16:33:45Z</dcterms:created>
  <dcterms:modified xsi:type="dcterms:W3CDTF">2022-03-24T17:55:15Z</dcterms:modified>
</cp:coreProperties>
</file>