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A42E563-57C4-41F1-B40C-646732AC9C6B}" xr6:coauthVersionLast="47" xr6:coauthVersionMax="47" xr10:uidLastSave="{00000000-0000-0000-0000-000000000000}"/>
  <bookViews>
    <workbookView xWindow="4308" yWindow="648" windowWidth="17280" windowHeight="8964" activeTab="5" xr2:uid="{00000000-000D-0000-FFFF-FFFF00000000}"/>
  </bookViews>
  <sheets>
    <sheet name="Crowdfunding" sheetId="1" r:id="rId1"/>
    <sheet name="bycategory" sheetId="3" r:id="rId2"/>
    <sheet name="bysubcategory" sheetId="4" r:id="rId3"/>
    <sheet name="bydate" sheetId="9" r:id="rId4"/>
    <sheet name="goalanalysis" sheetId="10" r:id="rId5"/>
    <sheet name="backers" sheetId="11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1" l="1"/>
  <c r="B2" i="11" a="1"/>
  <c r="B2" i="11" s="1"/>
  <c r="I17" i="11"/>
  <c r="I15" i="11"/>
  <c r="I16" i="11"/>
  <c r="I14" i="11"/>
  <c r="I13" i="11"/>
  <c r="I12" i="11"/>
  <c r="D2" i="11" a="1"/>
  <c r="D2" i="11" s="1"/>
  <c r="E2" i="11" a="1"/>
  <c r="E2" i="11" s="1"/>
  <c r="A2" i="11" a="1"/>
  <c r="A2" i="11" s="1"/>
  <c r="B2" i="10"/>
  <c r="E2" i="10" s="1"/>
  <c r="H3" i="10"/>
  <c r="H4" i="10"/>
  <c r="H5" i="10"/>
  <c r="H6" i="10"/>
  <c r="H7" i="10"/>
  <c r="H8" i="10"/>
  <c r="H9" i="10"/>
  <c r="H10" i="10"/>
  <c r="H11" i="10"/>
  <c r="H12" i="10"/>
  <c r="H13" i="10"/>
  <c r="G3" i="10"/>
  <c r="G4" i="10"/>
  <c r="G5" i="10"/>
  <c r="G6" i="10"/>
  <c r="G7" i="10"/>
  <c r="G8" i="10"/>
  <c r="G9" i="10"/>
  <c r="G10" i="10"/>
  <c r="G11" i="10"/>
  <c r="G12" i="10"/>
  <c r="G13" i="10"/>
  <c r="F8" i="10"/>
  <c r="F3" i="10"/>
  <c r="F4" i="10"/>
  <c r="F5" i="10"/>
  <c r="F6" i="10"/>
  <c r="F7" i="10"/>
  <c r="F9" i="10"/>
  <c r="F10" i="10"/>
  <c r="F11" i="10"/>
  <c r="F12" i="10"/>
  <c r="F13" i="10"/>
  <c r="E3" i="10"/>
  <c r="E4" i="10"/>
  <c r="E5" i="10"/>
  <c r="E6" i="10"/>
  <c r="E7" i="10"/>
  <c r="E8" i="10"/>
  <c r="E9" i="10"/>
  <c r="E10" i="10"/>
  <c r="E11" i="10"/>
  <c r="E12" i="10"/>
  <c r="E13" i="10"/>
  <c r="D13" i="10"/>
  <c r="D12" i="10"/>
  <c r="D11" i="10"/>
  <c r="D10" i="10"/>
  <c r="D9" i="10"/>
  <c r="D8" i="10"/>
  <c r="D7" i="10"/>
  <c r="D6" i="10"/>
  <c r="D5" i="10"/>
  <c r="D4" i="10"/>
  <c r="C13" i="10"/>
  <c r="C12" i="10"/>
  <c r="C11" i="10"/>
  <c r="C10" i="10"/>
  <c r="C9" i="10"/>
  <c r="C8" i="10"/>
  <c r="C7" i="10"/>
  <c r="C6" i="10"/>
  <c r="C5" i="10"/>
  <c r="C4" i="10"/>
  <c r="D3" i="10"/>
  <c r="C3" i="10"/>
  <c r="D2" i="10"/>
  <c r="C2" i="10"/>
  <c r="B13" i="10"/>
  <c r="B12" i="10"/>
  <c r="B11" i="10"/>
  <c r="B10" i="10"/>
  <c r="B9" i="10"/>
  <c r="B8" i="10"/>
  <c r="B7" i="10"/>
  <c r="B6" i="10"/>
  <c r="B5" i="10"/>
  <c r="B4" i="10"/>
  <c r="B3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F125" i="1"/>
  <c r="F132" i="1"/>
  <c r="F127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6" i="1"/>
  <c r="F128" i="1"/>
  <c r="F129" i="1"/>
  <c r="F130" i="1"/>
  <c r="F131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I7" i="11" l="1"/>
  <c r="I5" i="11"/>
  <c r="I4" i="11"/>
  <c r="I3" i="11"/>
  <c r="I6" i="11"/>
  <c r="G2" i="10"/>
  <c r="H2" i="10"/>
  <c r="F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<sst xmlns="http://schemas.openxmlformats.org/spreadsheetml/2006/main" count="8137" uniqueCount="2113">
  <si>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</si>
  <si>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</si>
  <si>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</si>
  <si>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</si>
  <si>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</si>
  <si>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</si>
  <si>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</si>
  <si>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</si>
  <si>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</si>
  <si>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</si>
  <si>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</si>
  <si>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</si>
  <si>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</si>
  <si>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</si>
  <si>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</si>
  <si>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</si>
  <si>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</si>
  <si>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</si>
  <si>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</si>
  <si>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</si>
  <si>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</si>
  <si>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</si>
  <si>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</si>
  <si>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</si>
  <si>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</si>
  <si>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</si>
  <si>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</si>
  <si>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</si>
  <si>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</si>
  <si>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</si>
  <si>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</si>
  <si>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</si>
  <si>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</si>
  <si>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</si>
  <si>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</si>
  <si>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</si>
  <si>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</si>
  <si>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</si>
  <si>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</si>
  <si>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</si>
  <si>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</si>
  <si>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</si>
  <si>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</si>
  <si>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</si>
  <si>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</si>
  <si>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</si>
  <si>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</si>
  <si>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</si>
  <si>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</si>
  <si>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</si>
  <si>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</si>
  <si>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</si>
  <si>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</si>
  <si>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</si>
  <si>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</si>
  <si>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</si>
  <si>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</si>
  <si>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</si>
  <si>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</si>
  <si>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</si>
  <si>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</si>
  <si>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</si>
  <si>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</si>
  <si>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</si>
  <si>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</si>
  <si>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</si>
  <si>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</si>
  <si>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</si>
  <si>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</si>
  <si>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</si>
  <si>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</si>
  <si>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</si>
  <si>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</si>
  <si>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</si>
  <si>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</si>
  <si>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</si>
  <si>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</si>
  <si>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</si>
  <si>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</si>
  <si>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</si>
  <si>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</si>
  <si>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</si>
  <si>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</si>
  <si>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</si>
  <si>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</si>
  <si>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</si>
  <si>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</si>
  <si>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</si>
  <si>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</si>
  <si>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</si>
  <si>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</si>
  <si>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</si>
  <si>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</si>
  <si>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</si>
  <si>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</si>
  <si>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</si>
  <si>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</si>
  <si>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</si>
  <si>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</si>
  <si>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</si>
  <si>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</si>
  <si>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</si>
  <si>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</si>
  <si>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</si>
  <si>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</si>
  <si>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</si>
  <si>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</si>
  <si>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</si>
  <si>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</si>
  <si>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</si>
  <si>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</si>
  <si>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</si>
  <si>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</si>
  <si>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</si>
  <si>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</si>
  <si>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</si>
  <si>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</si>
  <si>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</si>
  <si>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</si>
  <si>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</si>
  <si>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</si>
  <si>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</si>
  <si>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</si>
  <si>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</si>
  <si>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</si>
  <si>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</si>
  <si>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</si>
  <si>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</si>
  <si>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</si>
  <si>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</si>
  <si>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</si>
  <si>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</si>
  <si>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</si>
  <si>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</si>
  <si>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</si>
  <si>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</si>
  <si>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</si>
  <si>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</si>
  <si>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</si>
  <si>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</si>
  <si>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</si>
  <si>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</si>
  <si>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</si>
  <si>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</si>
  <si>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</si>
  <si>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</si>
  <si>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</si>
  <si>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</si>
  <si>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</si>
  <si>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</si>
  <si>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</si>
  <si>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</si>
  <si>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</si>
  <si>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</si>
  <si>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</si>
  <si>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</si>
  <si>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</si>
  <si>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</si>
  <si>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</si>
  <si>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</si>
  <si>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</si>
  <si>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</si>
  <si>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</si>
  <si>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</si>
  <si>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</si>
  <si>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</si>
  <si>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</si>
  <si>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</si>
  <si>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</si>
  <si>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</si>
  <si>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</si>
  <si>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</si>
  <si>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</si>
  <si>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</si>
  <si>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</si>
  <si>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</si>
  <si>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</si>
  <si>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</si>
  <si>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</si>
  <si>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</si>
  <si>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</si>
  <si>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</si>
  <si>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</si>
  <si>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</si>
  <si>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</si>
  <si>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</si>
  <si>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</si>
  <si>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</si>
  <si>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</si>
  <si>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</si>
  <si>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</si>
  <si>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</si>
  <si>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</si>
  <si>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</si>
  <si>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</si>
  <si>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</si>
  <si>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</si>
  <si>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</si>
  <si>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</si>
  <si>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</si>
  <si>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</si>
  <si>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</si>
  <si>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</si>
  <si>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</si>
  <si>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</si>
  <si>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</si>
  <si>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</si>
  <si>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</si>
  <si>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</si>
  <si>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</si>
  <si>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</si>
  <si>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</si>
  <si>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</si>
  <si>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</si>
  <si>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</si>
  <si>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</si>
  <si>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</si>
  <si>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</si>
  <si>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</si>
  <si>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</si>
  <si>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</si>
  <si>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</si>
  <si>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</si>
  <si>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</si>
  <si>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</si>
  <si>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</si>
  <si>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</si>
  <si>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</si>
  <si>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</si>
  <si>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</si>
  <si>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</si>
  <si>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</si>
  <si>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</si>
  <si>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</si>
  <si>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</si>
  <si>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</si>
  <si>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</si>
  <si>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</si>
  <si>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</si>
  <si>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</si>
  <si>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</si>
  <si>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</si>
  <si>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</si>
  <si>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</si>
  <si>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</si>
  <si>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</si>
  <si>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</si>
  <si>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</si>
  <si>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</si>
  <si>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</si>
  <si>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</si>
  <si>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</si>
  <si>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</si>
  <si>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</si>
  <si>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</si>
  <si>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</si>
  <si>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</si>
  <si>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</si>
  <si>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</si>
  <si>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</si>
  <si>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</si>
  <si>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</si>
  <si>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</si>
  <si>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</si>
  <si>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</si>
  <si>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</si>
  <si>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</si>
  <si>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</si>
  <si>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</si>
  <si>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</si>
  <si>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</si>
  <si>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</si>
  <si>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</si>
  <si>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</si>
  <si>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</si>
  <si>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</si>
  <si>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</si>
  <si>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</si>
  <si>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</si>
  <si>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</si>
  <si>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</si>
  <si>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</si>
  <si>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</si>
  <si>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</si>
  <si>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</si>
  <si>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</si>
  <si>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</si>
  <si>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</si>
  <si>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</si>
  <si>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</si>
  <si>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</si>
  <si>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</si>
  <si>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</si>
  <si>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</si>
  <si>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</si>
  <si>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</si>
  <si>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</si>
  <si>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</si>
  <si>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</si>
  <si>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</si>
  <si>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</si>
  <si>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</si>
  <si>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</si>
  <si>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</si>
  <si>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</si>
  <si>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</si>
  <si>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</si>
  <si>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</si>
  <si>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</si>
  <si>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</si>
  <si>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</si>
  <si>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</si>
  <si>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</si>
  <si>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</si>
  <si>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</si>
  <si>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</si>
  <si>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</si>
  <si>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</si>
  <si>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</si>
  <si>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</si>
  <si>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</si>
  <si>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</si>
  <si>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</si>
  <si>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</si>
  <si>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</si>
  <si>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</si>
  <si>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</si>
  <si>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</si>
  <si>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</si>
  <si>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</si>
  <si>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</si>
  <si>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</si>
  <si>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</si>
  <si>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</si>
  <si>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</si>
  <si>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</si>
  <si>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</si>
  <si>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</si>
  <si>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</si>
  <si>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</si>
  <si>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</si>
  <si>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</si>
  <si>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</si>
  <si>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</si>
  <si>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</si>
  <si>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</si>
  <si>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</si>
  <si>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</si>
  <si>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</si>
  <si>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</si>
  <si>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</si>
  <si>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</si>
  <si>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</si>
  <si>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</si>
  <si>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</si>
  <si>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</si>
  <si>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</si>
  <si>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</si>
  <si>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</si>
  <si>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</si>
  <si>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</si>
  <si>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</si>
  <si>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</si>
  <si>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</si>
  <si>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</si>
  <si>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</si>
  <si>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</si>
  <si>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</si>
  <si>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</si>
  <si>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</si>
  <si>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</si>
  <si>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</si>
  <si>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</si>
  <si>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</si>
  <si>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</si>
  <si>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</si>
  <si>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</si>
  <si>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</si>
  <si>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</si>
  <si>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</si>
  <si>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</si>
  <si>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</si>
  <si>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</si>
  <si>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</si>
  <si>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</si>
  <si>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</si>
  <si>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</si>
  <si>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</si>
  <si>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</si>
  <si>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</si>
  <si>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</si>
  <si>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</si>
  <si>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</si>
  <si>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</si>
  <si>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</si>
  <si>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</si>
  <si>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</si>
  <si>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</si>
  <si>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</si>
  <si>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</si>
  <si>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</si>
  <si>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</si>
  <si>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</si>
  <si>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</si>
  <si>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</si>
  <si>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</si>
  <si>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</si>
  <si>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</si>
  <si>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</si>
  <si>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</si>
  <si>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</si>
  <si>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</si>
  <si>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</si>
  <si>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</si>
  <si>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</si>
  <si>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</si>
  <si>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</si>
  <si>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</si>
  <si>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</si>
  <si>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</si>
  <si>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</si>
  <si>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</si>
  <si>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</si>
  <si>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</si>
  <si>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</si>
  <si>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</si>
  <si>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</si>
  <si>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</si>
  <si>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</si>
  <si>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</si>
  <si>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</si>
  <si>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</si>
  <si>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</si>
  <si>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</si>
  <si>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</si>
  <si>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</si>
  <si>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</si>
  <si>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</si>
  <si>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</si>
  <si>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</si>
  <si>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</si>
  <si>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</si>
  <si>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</si>
  <si>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</si>
  <si>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</si>
  <si>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</si>
  <si>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</si>
  <si>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</si>
  <si>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</si>
  <si>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</si>
  <si>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</si>
  <si>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</si>
  <si>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</si>
  <si>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</si>
  <si>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</si>
  <si>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</si>
  <si>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</si>
  <si>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</si>
  <si>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</si>
  <si>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</si>
  <si>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</si>
  <si>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</si>
  <si>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</si>
  <si>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</si>
  <si>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</si>
  <si>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</si>
  <si>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</si>
  <si>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</si>
  <si>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</si>
  <si>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</si>
  <si>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</si>
  <si>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</si>
  <si>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</si>
  <si>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</si>
  <si>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</si>
  <si>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</si>
  <si>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</si>
  <si>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</si>
  <si>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</si>
  <si>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</si>
  <si>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</si>
  <si>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</si>
  <si>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</si>
  <si>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</si>
  <si>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</si>
  <si>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</si>
  <si>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</si>
  <si>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</si>
  <si>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</si>
  <si>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</si>
  <si>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</si>
  <si>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</si>
  <si>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</si>
  <si>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</si>
  <si>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</si>
  <si>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</si>
  <si>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</si>
  <si>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</si>
  <si>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</si>
  <si>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</si>
  <si>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</si>
  <si>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</si>
  <si>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</si>
  <si>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</si>
  <si>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</si>
  <si>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</si>
  <si>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</si>
  <si>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</si>
  <si>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</si>
  <si>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</si>
  <si>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</si>
  <si>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</si>
  <si>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</si>
  <si>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</si>
  <si>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</si>
  <si>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</si>
  <si>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</si>
  <si>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</si>
  <si>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</si>
  <si>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</si>
  <si>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</si>
  <si>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</si>
  <si>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</si>
  <si>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</si>
  <si>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</si>
  <si>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</si>
  <si>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</si>
  <si>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</si>
  <si>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</si>
  <si>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</si>
  <si>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</si>
  <si>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</si>
  <si>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</si>
  <si>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</si>
  <si>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</si>
  <si>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</si>
  <si>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</si>
  <si>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</si>
  <si>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</si>
  <si>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</si>
  <si>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</si>
  <si>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</si>
  <si>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</si>
  <si>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</si>
  <si>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</si>
  <si>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</si>
  <si>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</si>
  <si>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</si>
  <si>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</si>
  <si>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</si>
  <si>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</si>
  <si>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</si>
  <si>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</si>
  <si>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</si>
  <si>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</si>
  <si>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</si>
  <si>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</si>
  <si>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</si>
  <si>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</si>
  <si>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</si>
  <si>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</si>
  <si>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</si>
  <si>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</si>
  <si>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</si>
  <si>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</si>
  <si>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</si>
  <si>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</si>
  <si>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</si>
  <si>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</si>
  <si>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</si>
  <si>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</si>
  <si>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</si>
  <si>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</si>
  <si>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</si>
  <si>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</si>
  <si>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</si>
  <si>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</si>
  <si>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</si>
  <si>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</si>
  <si>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</si>
  <si>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</si>
  <si>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</si>
  <si>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</si>
  <si>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</si>
  <si>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</si>
  <si>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</si>
  <si>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</si>
  <si>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</si>
  <si>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</si>
  <si>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</si>
  <si>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</si>
  <si>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</si>
  <si>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</si>
  <si>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</si>
  <si>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</si>
  <si>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</si>
  <si>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</si>
  <si>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</si>
  <si>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</si>
  <si>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</si>
  <si>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</si>
  <si>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</si>
  <si>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</si>
  <si>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</si>
  <si>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</si>
  <si>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</si>
  <si>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</si>
  <si>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</si>
  <si>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</si>
  <si>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</si>
  <si>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</si>
  <si>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</si>
  <si>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</si>
  <si>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</si>
  <si>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</si>
  <si>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</si>
  <si>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</si>
  <si>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</si>
  <si>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</si>
  <si>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</si>
  <si>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</si>
  <si>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</si>
  <si>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</si>
  <si>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</si>
  <si>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</si>
  <si>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</si>
  <si>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</si>
  <si>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</si>
  <si>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</si>
  <si>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</si>
  <si>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</si>
  <si>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</si>
  <si>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</si>
  <si>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</si>
  <si>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</si>
  <si>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</si>
  <si>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</si>
  <si>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</si>
  <si>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</si>
  <si>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</si>
  <si>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</si>
  <si>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</si>
  <si>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</si>
  <si>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</si>
  <si>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</si>
  <si>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</si>
  <si>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</si>
  <si>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</si>
  <si>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</si>
  <si>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</si>
  <si>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</si>
  <si>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</si>
  <si>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</si>
  <si>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</si>
  <si>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</si>
  <si>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</si>
  <si>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</si>
  <si>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</si>
  <si>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</si>
  <si>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</si>
  <si>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</si>
  <si>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</si>
  <si>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</si>
  <si>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</si>
  <si>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</si>
  <si>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</si>
  <si>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</si>
  <si>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</si>
  <si>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</si>
  <si>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</si>
  <si>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</si>
  <si>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</si>
  <si>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</si>
  <si>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</si>
  <si>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</si>
  <si>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</si>
  <si>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</si>
  <si>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</si>
  <si>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</si>
  <si>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</si>
  <si>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</si>
  <si>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</si>
  <si>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</si>
  <si>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</si>
  <si>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</si>
  <si>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</si>
  <si>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</si>
  <si>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</si>
  <si>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</si>
  <si>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</si>
  <si>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</si>
  <si>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</si>
  <si>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</si>
  <si>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</si>
  <si>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</si>
  <si>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</si>
  <si>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</si>
  <si>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</si>
  <si>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</si>
  <si>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</si>
  <si>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</si>
  <si>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</si>
  <si>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</si>
  <si>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</si>
  <si>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</si>
  <si>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</si>
  <si>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</si>
  <si>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</si>
  <si>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</si>
  <si>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</si>
  <si>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</si>
  <si>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</si>
  <si>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</si>
  <si>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</si>
  <si>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</si>
  <si>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</si>
  <si>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</si>
  <si>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</si>
  <si>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</si>
  <si>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</si>
  <si>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</si>
  <si>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</si>
  <si>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</si>
  <si>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</si>
  <si>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</si>
  <si>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</si>
  <si>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</si>
  <si>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</si>
  <si>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</si>
  <si>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</si>
  <si>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</si>
  <si>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</si>
  <si>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</si>
  <si>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</si>
  <si>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</si>
  <si>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</si>
  <si>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</si>
  <si>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</si>
  <si>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</si>
  <si>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</si>
  <si>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</si>
  <si>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</si>
  <si>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</si>
  <si>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</si>
  <si>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</si>
  <si>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</si>
  <si>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</si>
  <si>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</si>
  <si>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</si>
  <si>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</si>
  <si>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</si>
  <si>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</si>
  <si>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</si>
  <si>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</si>
  <si>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</si>
  <si>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</si>
  <si>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</si>
  <si>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</si>
  <si>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</si>
  <si>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</si>
  <si>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</si>
  <si>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</si>
  <si>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</si>
  <si>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</si>
  <si>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</si>
  <si>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</si>
  <si>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</si>
  <si>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</si>
  <si>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</si>
  <si>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</si>
  <si>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</si>
  <si>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</si>
  <si>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</si>
  <si>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</si>
  <si>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</si>
  <si>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</si>
  <si>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</si>
  <si>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</si>
  <si>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</si>
  <si>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</si>
  <si>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</si>
  <si>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</si>
  <si>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</si>
  <si>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</si>
  <si>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</si>
  <si>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</si>
  <si>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</si>
  <si>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</si>
  <si>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</si>
  <si>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</si>
  <si>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</si>
  <si>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</si>
  <si>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</si>
  <si>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</si>
  <si>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</si>
  <si>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</si>
  <si>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</si>
  <si>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</si>
  <si>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</si>
  <si>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</si>
  <si>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</si>
  <si>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</si>
  <si>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</si>
  <si>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</si>
  <si>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</si>
  <si>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</si>
  <si>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</si>
  <si>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</si>
  <si>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</si>
  <si>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</si>
  <si>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</si>
  <si>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</si>
  <si>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</si>
  <si>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</si>
  <si>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</si>
  <si>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</si>
  <si>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</si>
  <si>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</si>
  <si>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</si>
  <si>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</si>
  <si>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</si>
  <si>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</si>
  <si>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</si>
  <si>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</si>
  <si>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</si>
  <si>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</si>
  <si>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</si>
  <si>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</si>
  <si>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</si>
  <si>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</si>
  <si>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</si>
  <si>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</si>
  <si>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</si>
  <si>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</si>
  <si>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</si>
  <si>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</si>
  <si>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</si>
  <si>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</si>
  <si>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</si>
  <si>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</si>
  <si>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</si>
  <si>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</si>
  <si>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</si>
  <si>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</si>
  <si>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</si>
  <si>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</si>
  <si>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</si>
  <si>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</si>
  <si>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</si>
  <si>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</si>
  <si>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</si>
  <si>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</si>
  <si>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</si>
  <si>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</si>
  <si>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</si>
  <si>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</si>
  <si>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</si>
  <si>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</si>
  <si>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</si>
  <si>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</si>
  <si>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</si>
  <si>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</si>
  <si>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</si>
  <si>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</si>
  <si>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</si>
  <si>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</si>
  <si>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</si>
  <si>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</si>
  <si>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</si>
  <si>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</si>
  <si>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</si>
  <si>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</si>
  <si>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</si>
  <si>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</si>
  <si>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</si>
  <si>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</si>
  <si>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</si>
  <si>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</si>
  <si>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</si>
  <si>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</si>
  <si>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</si>
  <si>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</si>
  <si>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</si>
  <si>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</si>
  <si>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</si>
  <si>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</si>
  <si>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</si>
  <si>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</si>
  <si>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</si>
  <si>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</si>
  <si>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</si>
  <si>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</si>
  <si>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</si>
  <si>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</si>
  <si>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</si>
  <si>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</si>
  <si>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</si>
  <si>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</si>
  <si>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</si>
  <si>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</si>
  <si>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</si>
  <si>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</si>
  <si>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</si>
  <si>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</si>
  <si>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</si>
  <si>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</si>
  <si>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</si>
  <si>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</si>
  <si>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</si>
  <si>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</si>
  <si>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</si>
  <si>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</si>
  <si>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</si>
  <si>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</si>
  <si>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</si>
  <si>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</si>
  <si>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</si>
  <si>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</si>
  <si>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</si>
  <si>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</si>
  <si>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</si>
  <si>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</si>
  <si>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</si>
  <si>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</si>
  <si>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</si>
  <si>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</si>
  <si>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</si>
  <si>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</si>
  <si>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</si>
  <si>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</si>
  <si>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</si>
  <si>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</si>
  <si>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</si>
  <si>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</si>
  <si>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</si>
  <si>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</si>
  <si>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</si>
  <si>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</si>
  <si>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</si>
  <si>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</si>
  <si>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</si>
  <si>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</si>
  <si>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</si>
  <si>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</si>
  <si>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</si>
  <si>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</si>
  <si>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</si>
  <si>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</si>
  <si>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</si>
  <si>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</si>
  <si>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</si>
  <si>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</si>
  <si>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</si>
  <si>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</si>
  <si>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</si>
  <si>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</si>
  <si>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</si>
  <si>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</si>
  <si>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</si>
  <si>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</si>
  <si>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</si>
  <si>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</si>
  <si>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</si>
  <si>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</si>
  <si>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</si>
  <si>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</si>
  <si>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</si>
  <si>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</si>
  <si>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</si>
  <si>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</si>
  <si>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</si>
  <si>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</si>
  <si>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</si>
  <si>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</si>
  <si>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</si>
  <si>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</si>
  <si>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</si>
  <si>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</si>
  <si>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</si>
  <si>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</si>
  <si>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</si>
  <si>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</si>
  <si>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</si>
  <si>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</si>
  <si>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</si>
  <si>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</si>
  <si>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</si>
  <si>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</si>
  <si>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</si>
  <si>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</si>
  <si>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</si>
  <si>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</si>
  <si>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</si>
  <si>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</si>
  <si>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</si>
  <si>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</si>
  <si>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</si>
  <si>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</si>
  <si>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</si>
  <si>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</si>
  <si>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</si>
  <si>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</si>
  <si>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</si>
  <si>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</si>
  <si>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</si>
  <si>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</si>
  <si>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</si>
  <si>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</si>
  <si>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</si>
  <si>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</si>
  <si>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</si>
  <si>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</si>
  <si>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</si>
  <si>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</si>
  <si>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</si>
  <si>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</si>
  <si>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</si>
  <si>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</si>
  <si>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</si>
  <si>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</si>
  <si>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</si>
  <si>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</si>
  <si>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</si>
  <si>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</si>
  <si>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</si>
  <si>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</si>
  <si>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</si>
  <si>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</si>
  <si>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</si>
  <si>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</si>
  <si>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</si>
  <si>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</si>
  <si>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</si>
  <si>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</si>
  <si>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</si>
  <si>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</si>
  <si>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</si>
  <si>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</si>
  <si>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</si>
  <si>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</si>
  <si>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</si>
  <si>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</si>
  <si>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</si>
  <si>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</si>
  <si>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</si>
  <si>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</si>
  <si>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</si>
  <si>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</si>
  <si>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</si>
  <si>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</si>
  <si>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</si>
  <si>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</si>
  <si>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</si>
  <si>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</si>
  <si>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</si>
  <si>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</si>
  <si>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</si>
  <si>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</si>
  <si>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</si>
  <si>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</si>
  <si>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</si>
  <si>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</si>
  <si>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</si>
  <si>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</si>
  <si>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</si>
  <si>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</si>
  <si>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</si>
  <si>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</si>
  <si>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</si>
  <si>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</si>
  <si>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</si>
  <si>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</si>
  <si>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</si>
  <si>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</si>
  <si>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</si>
  <si>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</si>
  <si>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</si>
  <si>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</si>
  <si>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</si>
  <si>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</si>
  <si>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</si>
  <si>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</si>
  <si>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</si>
  <si>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</si>
  <si>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</si>
  <si>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</si>
  <si>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</si>
  <si>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</si>
  <si>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</si>
  <si>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</si>
  <si>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</si>
  <si>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</si>
  <si>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</si>
  <si>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</si>
  <si>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</si>
  <si>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</si>
  <si>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</si>
  <si>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</si>
  <si>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</si>
  <si>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</si>
  <si>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</si>
  <si>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</si>
  <si>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</si>
  <si>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</si>
  <si>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</si>
  <si>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</si>
  <si>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</si>
  <si>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</si>
  <si>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</si>
  <si>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</si>
  <si>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</si>
  <si>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</si>
  <si>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</si>
  <si>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</si>
  <si>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</si>
  <si>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</si>
  <si>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</si>
  <si>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</si>
  <si>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</si>
  <si>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</si>
  <si>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</si>
  <si>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</si>
  <si>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</si>
  <si>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</si>
  <si>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</si>
  <si>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</si>
  <si>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</si>
  <si>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</si>
  <si>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</si>
  <si>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</si>
  <si>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</si>
  <si>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</si>
  <si>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</si>
  <si>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</si>
  <si>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</si>
  <si>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</si>
  <si>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</si>
  <si>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</si>
  <si>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</si>
  <si>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</si>
  <si>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</si>
  <si>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</si>
  <si>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</si>
  <si>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</si>
  <si>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</si>
  <si>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</si>
  <si>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</si>
  <si>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</si>
  <si>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</si>
  <si>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</si>
  <si>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</si>
  <si>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</si>
  <si>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</si>
  <si>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</si>
  <si>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</si>
  <si>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</si>
  <si>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</si>
  <si>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</si>
  <si>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</si>
  <si>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</si>
  <si>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</si>
  <si>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</si>
  <si>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</si>
  <si>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</si>
  <si>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</si>
  <si>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</si>
  <si>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</si>
  <si>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</si>
  <si>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</si>
  <si>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</si>
  <si>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</si>
  <si>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</si>
  <si>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</si>
  <si>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</si>
  <si>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</si>
  <si>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</si>
  <si>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</si>
  <si>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</si>
  <si>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</si>
  <si>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</si>
  <si>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</si>
  <si>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</si>
  <si>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</si>
  <si>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</si>
  <si>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</si>
  <si>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</si>
  <si>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</si>
  <si>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</si>
  <si>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</si>
  <si>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</si>
  <si>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</si>
  <si>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</si>
  <si>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</si>
  <si>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</si>
  <si>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</si>
  <si>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</si>
  <si>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</si>
  <si>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</si>
  <si>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</si>
  <si>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</si>
  <si>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</si>
  <si>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</si>
  <si>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</si>
  <si>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</si>
  <si>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</si>
  <si>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</si>
  <si>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</si>
  <si>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</si>
  <si>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</si>
  <si>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</si>
  <si>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</si>
  <si>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</si>
  <si>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</si>
  <si>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</si>
  <si>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</si>
  <si>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</si>
  <si>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</si>
  <si>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</si>
  <si>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</si>
  <si>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</si>
  <si>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</si>
  <si>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</si>
  <si>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</si>
  <si>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</si>
  <si>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</si>
  <si>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</si>
  <si>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</si>
  <si>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</si>
  <si>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</si>
  <si>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</si>
  <si>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</si>
  <si>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</si>
  <si>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</si>
  <si>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</si>
  <si>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</si>
  <si>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</si>
  <si>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</si>
  <si>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</si>
  <si>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</si>
  <si>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</si>
  <si>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</si>
  <si>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</si>
  <si>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</si>
  <si>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</si>
  <si>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</si>
  <si>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</si>
  <si>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</si>
  <si>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</si>
  <si>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</si>
  <si>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</si>
  <si>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</si>
  <si>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</si>
  <si>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</si>
  <si>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</si>
  <si>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</si>
  <si>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</si>
  <si>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</si>
  <si>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</si>
  <si>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</si>
  <si>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</si>
  <si>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</si>
  <si>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</si>
  <si>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</si>
  <si>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</si>
  <si>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</si>
  <si>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</si>
  <si>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</si>
  <si>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</si>
  <si>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</si>
  <si>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</si>
  <si>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</si>
  <si>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</si>
  <si>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</si>
  <si>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</si>
  <si>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</si>
  <si>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</si>
  <si>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</si>
  <si>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</si>
  <si>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</si>
  <si>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</si>
  <si>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</si>
  <si>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</si>
  <si>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</si>
  <si>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</si>
  <si>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</si>
  <si>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</si>
  <si>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</si>
  <si>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</si>
  <si>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</si>
  <si>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</si>
  <si>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</si>
  <si>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</si>
  <si>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</si>
  <si>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</si>
  <si>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</si>
  <si>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</si>
  <si>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</si>
  <si>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</si>
  <si>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</si>
  <si>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</si>
  <si>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</si>
  <si>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</si>
  <si>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</si>
  <si>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</si>
  <si>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</si>
  <si>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</si>
  <si>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</si>
  <si>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</si>
  <si>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</si>
  <si>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</si>
  <si>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</si>
  <si>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</si>
  <si>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</si>
  <si>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</si>
  <si>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</si>
  <si>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</si>
  <si>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</si>
  <si>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</si>
  <si>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</si>
  <si>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</si>
  <si>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</si>
  <si>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</si>
  <si>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</si>
  <si>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</si>
  <si>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</si>
  <si>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</si>
  <si>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</si>
  <si>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</si>
  <si>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</si>
  <si>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</si>
  <si>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</si>
  <si>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</si>
  <si>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</si>
  <si>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</si>
  <si>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</si>
  <si>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</si>
  <si>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</si>
  <si>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</si>
  <si>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</si>
  <si>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</si>
  <si>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</si>
  <si>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</si>
  <si>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</si>
  <si>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</si>
  <si>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</si>
  <si>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</si>
  <si>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</si>
  <si>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</si>
  <si>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</si>
  <si>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</si>
  <si>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</si>
  <si>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</si>
  <si>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</si>
  <si>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</si>
  <si>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</si>
  <si>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</si>
  <si>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</si>
  <si>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</si>
  <si>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</si>
  <si>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</si>
  <si>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</si>
  <si>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</si>
  <si>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</si>
  <si>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</si>
  <si>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</si>
  <si>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</si>
  <si>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</si>
  <si>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</si>
  <si>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</si>
  <si>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</si>
  <si>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</si>
  <si>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</si>
  <si>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</si>
  <si>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</si>
  <si>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</si>
  <si>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</si>
  <si>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</si>
  <si>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</si>
  <si>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</si>
  <si>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</si>
  <si>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</si>
  <si>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</si>
  <si>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</si>
  <si>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</si>
  <si>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</si>
  <si>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</si>
  <si>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</si>
  <si>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</si>
  <si>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</si>
  <si>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</si>
  <si>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</si>
  <si>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</si>
  <si>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</si>
  <si>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</si>
  <si>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</si>
  <si>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</si>
  <si>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</si>
  <si>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</si>
  <si>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</si>
  <si>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</si>
  <si>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</si>
  <si>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</si>
  <si>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</si>
  <si>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</si>
  <si>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</si>
  <si>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</si>
  <si>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</si>
  <si>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</si>
  <si>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</si>
  <si>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</si>
  <si>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</si>
  <si>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</si>
  <si>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</si>
  <si>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</si>
  <si>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</si>
  <si>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</si>
  <si>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</si>
  <si>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</si>
  <si>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</si>
  <si>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</si>
  <si>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</si>
  <si>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</si>
  <si>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</si>
  <si>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</si>
  <si>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</si>
  <si>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</si>
  <si>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</si>
  <si>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</si>
  <si>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</si>
  <si>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</si>
  <si>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</si>
  <si>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</si>
  <si>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</si>
  <si>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</si>
  <si>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</si>
  <si>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</si>
  <si>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</si>
  <si>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</si>
  <si>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</si>
  <si>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</si>
  <si>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</si>
  <si>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</si>
  <si>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</si>
  <si>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</si>
  <si>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</si>
  <si>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</si>
  <si>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</si>
  <si>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</si>
  <si>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</si>
  <si>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</si>
  <si>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</si>
  <si>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</si>
  <si>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</si>
  <si>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</si>
  <si>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</si>
  <si>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</si>
  <si>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</si>
  <si>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</si>
  <si>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</si>
  <si>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</si>
  <si>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</si>
  <si>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</si>
  <si>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</si>
  <si>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</si>
  <si>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</si>
  <si>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</si>
  <si>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</si>
  <si>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</si>
  <si>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</si>
  <si>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</si>
  <si>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</si>
  <si>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</si>
  <si>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</si>
  <si>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</si>
  <si>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</si>
  <si>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</si>
  <si>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</si>
  <si>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</si>
  <si>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</si>
  <si>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</si>
  <si>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</si>
  <si>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</si>
  <si>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</si>
  <si>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</si>
  <si>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</si>
  <si>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</si>
  <si>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</si>
  <si>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</si>
  <si>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</si>
  <si>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</si>
  <si>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</si>
  <si>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</si>
  <si>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</si>
  <si>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</si>
  <si>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</si>
  <si>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</si>
  <si>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</si>
  <si>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</si>
  <si>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</si>
  <si>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</si>
  <si>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</si>
  <si>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</si>
  <si>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</si>
  <si>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</si>
  <si>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</si>
  <si>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</si>
  <si>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</si>
  <si>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</si>
  <si>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</si>
  <si>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</si>
  <si>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</si>
  <si>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</si>
  <si>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</si>
  <si>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</si>
  <si>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</si>
  <si>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</si>
  <si>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</si>
  <si>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</si>
  <si>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</si>
  <si>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</si>
  <si>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</si>
  <si>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</si>
  <si>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</si>
  <si>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</si>
  <si>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</si>
  <si>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</si>
  <si>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</si>
  <si>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</si>
  <si>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</si>
  <si>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</si>
  <si>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</si>
  <si>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</si>
  <si>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</si>
  <si>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</si>
  <si>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</si>
  <si>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</si>
  <si>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</si>
  <si>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</si>
  <si>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</si>
  <si>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</si>
  <si>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</si>
  <si>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</si>
  <si>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</si>
  <si>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</si>
  <si>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</si>
  <si>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</si>
  <si>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</si>
  <si>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</si>
  <si>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</si>
  <si>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</si>
  <si>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</si>
  <si>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</si>
  <si>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</si>
  <si>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</si>
  <si>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</si>
  <si>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</si>
  <si>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</si>
  <si>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</si>
  <si>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</si>
  <si>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</si>
  <si>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</si>
  <si>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</si>
  <si>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</si>
  <si>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</si>
  <si>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</si>
  <si>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</si>
  <si>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</si>
  <si>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</si>
  <si>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</si>
  <si>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</si>
  <si>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</si>
  <si>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</si>
  <si>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</si>
  <si>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</si>
  <si>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</si>
  <si>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</si>
  <si>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</si>
  <si>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</si>
  <si>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</si>
  <si>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</si>
  <si>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</si>
  <si>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</si>
  <si>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</si>
  <si>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</si>
  <si>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</si>
  <si>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</si>
  <si>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</si>
  <si>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</si>
  <si>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</si>
  <si>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</si>
  <si>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</si>
  <si>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</si>
  <si>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</si>
  <si>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</si>
  <si>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</si>
  <si>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</si>
  <si>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</si>
  <si>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</si>
  <si>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</si>
  <si>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</si>
  <si>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</si>
  <si>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</si>
  <si>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</si>
  <si>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</si>
  <si>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</si>
  <si>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</si>
  <si>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</si>
  <si>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</si>
  <si>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</si>
  <si>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</si>
  <si>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</si>
  <si>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</si>
  <si>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</si>
  <si>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</si>
  <si>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</si>
  <si>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</si>
  <si>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</si>
  <si>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</si>
  <si>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</si>
  <si>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</si>
  <si>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</si>
  <si>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</si>
  <si>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</si>
  <si>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</si>
  <si>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</si>
  <si>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</si>
  <si>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</si>
  <si>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</si>
  <si>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</si>
  <si>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</si>
  <si>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</si>
  <si>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</si>
  <si>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</si>
  <si>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</si>
  <si>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</si>
  <si>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</si>
  <si>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</si>
  <si>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</si>
  <si>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</si>
  <si>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</si>
  <si>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</si>
  <si>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</si>
  <si>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</si>
  <si>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</si>
  <si>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</si>
  <si>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</si>
  <si>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</si>
  <si>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</si>
  <si>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</si>
  <si>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</si>
  <si>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</si>
  <si>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</si>
  <si>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</si>
  <si>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</si>
  <si>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</si>
  <si>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</si>
  <si>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</si>
  <si>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</si>
  <si>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</si>
  <si>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</si>
  <si>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</si>
  <si>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</si>
  <si>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</si>
  <si>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</si>
  <si>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</si>
  <si>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</si>
  <si>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</si>
  <si>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</si>
  <si>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</si>
  <si>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</si>
  <si>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</si>
  <si>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</si>
  <si>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</si>
  <si>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</si>
  <si>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</si>
  <si>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</si>
  <si>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</si>
  <si>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</si>
  <si>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</si>
  <si>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</si>
  <si>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</si>
  <si>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</si>
  <si>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</si>
  <si>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</si>
  <si>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</si>
  <si>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</si>
  <si>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</si>
  <si>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</si>
  <si>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</si>
  <si>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</si>
  <si>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</si>
  <si>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</si>
  <si>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</si>
  <si>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</si>
  <si>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</si>
  <si>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</si>
  <si>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</si>
  <si>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</si>
  <si>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</si>
  <si>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</si>
  <si>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</si>
  <si>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</si>
  <si>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</si>
  <si>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</si>
  <si>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</si>
  <si>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</si>
  <si>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</si>
  <si>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</si>
  <si>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</si>
  <si>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</si>
  <si>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</si>
  <si>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</si>
  <si>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</si>
  <si>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</si>
  <si>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</si>
  <si>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</si>
  <si>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</si>
  <si>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</si>
  <si>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</si>
  <si>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</si>
  <si>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</si>
  <si>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</si>
  <si>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</si>
  <si>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</si>
  <si>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</si>
  <si>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</si>
  <si>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</si>
  <si>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</si>
  <si>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</si>
  <si>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</si>
  <si>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</si>
  <si>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</si>
  <si>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</si>
  <si>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</si>
  <si>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</si>
  <si>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</si>
  <si>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</si>
  <si>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</si>
  <si>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</si>
  <si>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</si>
  <si>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</si>
  <si>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</si>
  <si>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</si>
  <si>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</si>
  <si>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</si>
  <si>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</si>
  <si>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</si>
  <si>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</si>
  <si>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</si>
  <si>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</si>
  <si>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</si>
  <si>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</si>
  <si>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</si>
  <si>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</si>
  <si>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</si>
  <si>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</si>
  <si>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</si>
  <si>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</si>
  <si>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</si>
  <si>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</si>
  <si>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</si>
  <si>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</si>
  <si>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</si>
  <si>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</si>
  <si>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</si>
  <si>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</si>
  <si>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</si>
  <si>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</si>
  <si>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</si>
  <si>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</si>
  <si>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</si>
  <si>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</si>
  <si>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</si>
  <si>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</si>
  <si>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</si>
  <si>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</si>
  <si>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</si>
  <si>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</si>
  <si>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</si>
  <si>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</si>
  <si>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</si>
  <si>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</si>
  <si>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</si>
  <si>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</si>
  <si>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</si>
  <si>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</si>
  <si>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</si>
  <si>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</si>
  <si>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</si>
  <si>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</si>
  <si>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</si>
  <si>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</si>
  <si>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</si>
  <si>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</si>
  <si>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</si>
  <si>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</si>
  <si>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</si>
  <si>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</si>
  <si>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</si>
  <si>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</si>
  <si>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</si>
  <si>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</si>
  <si>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</si>
  <si>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</si>
  <si>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</si>
  <si>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</si>
  <si>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</si>
  <si>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</si>
  <si>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</si>
  <si>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</si>
  <si>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</si>
  <si>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</si>
  <si>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</si>
  <si>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</si>
  <si>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</si>
  <si>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</si>
  <si>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</si>
  <si>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</si>
  <si>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</si>
  <si>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</si>
  <si>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</si>
  <si>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</si>
  <si>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</si>
  <si>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</si>
  <si>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</si>
  <si>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</si>
  <si>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</si>
  <si>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</si>
  <si>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</si>
  <si>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</si>
  <si>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</si>
  <si>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</si>
  <si>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</si>
  <si>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</si>
  <si>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</si>
  <si>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</si>
  <si>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</si>
  <si>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</si>
  <si>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</si>
  <si>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</si>
  <si>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</si>
  <si>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</si>
  <si>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</si>
  <si>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</si>
  <si>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</si>
  <si>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</si>
  <si>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</si>
  <si>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</si>
  <si>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</si>
  <si>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</si>
  <si>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</si>
  <si>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</si>
  <si>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</si>
  <si>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</si>
  <si>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</si>
  <si>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</si>
  <si>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</si>
  <si>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</si>
  <si>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</si>
  <si>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</si>
  <si>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</si>
  <si>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</si>
  <si>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</si>
  <si>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</si>
  <si>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</si>
  <si>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</si>
  <si>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</si>
  <si>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</si>
  <si>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</si>
  <si>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</si>
  <si>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</si>
  <si>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</si>
  <si>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</si>
  <si>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</si>
  <si>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</si>
  <si>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</si>
  <si>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</si>
  <si>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</si>
  <si>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</si>
  <si>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</si>
  <si>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</si>
  <si>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</si>
  <si>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</si>
  <si>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</si>
  <si>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</si>
  <si>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</si>
  <si>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</si>
  <si>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</si>
  <si>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</si>
  <si>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</si>
  <si>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</si>
  <si>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</si>
  <si>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</si>
  <si>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</si>
  <si>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</si>
  <si>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</si>
  <si>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</si>
  <si>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</si>
  <si>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</si>
  <si>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</si>
  <si>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</si>
  <si>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</si>
  <si>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</si>
  <si>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</si>
  <si>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</si>
  <si>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</si>
  <si>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</si>
  <si>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</si>
  <si>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</si>
  <si>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</si>
  <si>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</si>
  <si>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</si>
  <si>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</si>
  <si>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</si>
  <si>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</si>
  <si>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</si>
  <si>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</si>
  <si>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</si>
  <si>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</si>
  <si>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</si>
  <si>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</si>
  <si>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</si>
  <si>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</si>
  <si>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</si>
  <si>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</si>
  <si>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</si>
  <si>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</si>
  <si>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</si>
  <si>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</si>
  <si>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</si>
  <si>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</si>
  <si>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</si>
  <si>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</si>
  <si>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</si>
  <si>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</si>
  <si>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</si>
  <si>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</si>
  <si>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</si>
  <si>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</si>
  <si>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</si>
  <si>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</si>
  <si>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</si>
  <si>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</si>
  <si>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</si>
  <si>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</si>
  <si>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</si>
  <si>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</si>
  <si>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</si>
  <si>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</si>
  <si>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</si>
  <si>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</si>
  <si>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</si>
  <si>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</si>
  <si>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</si>
  <si>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</si>
  <si>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</si>
  <si>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</si>
  <si>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</si>
  <si>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</si>
  <si>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</si>
  <si>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</si>
  <si>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</si>
  <si>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</si>
  <si>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</si>
  <si>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</si>
  <si>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</si>
  <si>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</si>
  <si>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</si>
  <si>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</si>
  <si>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</si>
  <si>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</si>
  <si>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</si>
  <si>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</si>
  <si>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</si>
  <si>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</si>
  <si>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</si>
  <si>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</si>
  <si>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</si>
  <si>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</si>
  <si>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</si>
  <si>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</si>
  <si>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</si>
  <si>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</si>
  <si>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</si>
  <si>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</si>
  <si>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</si>
  <si>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</si>
  <si>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</si>
  <si>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</si>
  <si>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</si>
  <si>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</si>
  <si>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</si>
  <si>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</si>
  <si>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</si>
  <si>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</si>
  <si>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</si>
  <si>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</si>
  <si>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</si>
  <si>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</si>
  <si>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</si>
  <si>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</si>
  <si>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</si>
  <si>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</si>
  <si>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</si>
  <si>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</si>
  <si>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</si>
  <si>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</si>
  <si>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</si>
  <si>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</si>
  <si>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</si>
  <si>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</si>
  <si>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</si>
  <si>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</si>
  <si>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</si>
  <si>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</si>
  <si>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</si>
  <si>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</si>
  <si>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</si>
  <si>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</si>
  <si>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</si>
  <si>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</si>
  <si>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</si>
  <si>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</si>
  <si>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</si>
  <si>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</si>
  <si>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</si>
  <si>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</si>
  <si>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</si>
  <si>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</si>
  <si>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%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</si>
  <si>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</si>
  <si>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</si>
  <si>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</si>
  <si>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</si>
  <si>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</si>
  <si>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</si>
  <si>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</si>
  <si>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</si>
  <si>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</si>
  <si>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</si>
  <si>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</si>
  <si>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</si>
  <si>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</si>
  <si>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</si>
  <si>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</si>
  <si>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</si>
  <si>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</si>
  <si>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</si>
  <si>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</si>
  <si>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</si>
  <si>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</si>
  <si>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</si>
  <si>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</si>
  <si>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</si>
  <si>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</si>
  <si>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</si>
  <si>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</si>
  <si>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</si>
  <si>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</si>
  <si>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</si>
  <si>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</si>
  <si>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</si>
  <si>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</si>
  <si>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</si>
  <si>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</si>
  <si>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</si>
  <si>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</si>
  <si>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</si>
  <si>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</si>
  <si>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</si>
  <si>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</si>
  <si>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</si>
  <si>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</si>
  <si>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Feb</t>
  </si>
  <si>
    <t>Mar</t>
  </si>
  <si>
    <t>Jun</t>
  </si>
  <si>
    <t>Aug</t>
  </si>
  <si>
    <t>Sep</t>
  </si>
  <si>
    <t>Oct</t>
  </si>
  <si>
    <t>Dec</t>
  </si>
  <si>
    <t>May</t>
  </si>
  <si>
    <t>Nov</t>
  </si>
  <si>
    <t>Jan</t>
  </si>
  <si>
    <t>Jul</t>
  </si>
  <si>
    <t>Apr</t>
  </si>
  <si>
    <t>Years</t>
  </si>
  <si>
    <t>number successful</t>
  </si>
  <si>
    <t>number failed</t>
  </si>
  <si>
    <t>number canceled</t>
  </si>
  <si>
    <t>total projects</t>
  </si>
  <si>
    <t>% successful</t>
  </si>
  <si>
    <t>% failed</t>
  </si>
  <si>
    <t>% canceled</t>
  </si>
  <si>
    <t>less than 1,000</t>
  </si>
  <si>
    <t>5,000 to 9,999</t>
  </si>
  <si>
    <t>1,000 to 4,999</t>
  </si>
  <si>
    <t>10,000 to 14,999</t>
  </si>
  <si>
    <t>15,000 to 19,999</t>
  </si>
  <si>
    <t>20,000 to 24,999</t>
  </si>
  <si>
    <t>30,000 to 34,999</t>
  </si>
  <si>
    <t>40,000 to 44,999</t>
  </si>
  <si>
    <t>45,000 to 49,999</t>
  </si>
  <si>
    <t>Greater than or equal to 50,0000</t>
  </si>
  <si>
    <t>25,000 to 29,999</t>
  </si>
  <si>
    <t>35,000 to 39,999</t>
  </si>
  <si>
    <t>backers count</t>
  </si>
  <si>
    <t>mean</t>
  </si>
  <si>
    <t>median</t>
  </si>
  <si>
    <t xml:space="preserve">max </t>
  </si>
  <si>
    <t>min</t>
  </si>
  <si>
    <t>variance</t>
  </si>
  <si>
    <t>standard deviation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</si>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</sst>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9" fontId="16" fillId="0" borderId="0" xfId="42" applyFont="1" applyAlignment="1">
      <alignment horizontal="center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10" fontId="0" fillId="0" borderId="0" xfId="0" applyNumberFormat="1"/>
    <xf numFmtId="164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3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[CrowdfundingBook.xlsx]bycategory!PivotTable2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bycategory!$B$3:$B$4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C-4091-BAB9-1F553733F2B9}"/>
            </c:ext>
          </c:extLst>
        </c:ser>
        <c:ser>
          <c:idx val="1"/>
          <c:order val="1"/>
          <c:tx>
            <c:strRef>
              <c:f>bycategory!$C$3:$C$4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AC-4091-BAB9-1F553733F2B9}"/>
            </c:ext>
          </c:extLst>
        </c:ser>
        <c:ser>
          <c:idx val="2"/>
          <c:order val="2"/>
          <c:tx>
            <c:strRef>
              <c:f>bycategory!$D$3:$D$4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AC-4091-BAB9-1F553733F2B9}"/>
            </c:ext>
          </c:extLst>
        </c:ser>
        <c:ser>
          <c:idx val="3"/>
          <c:order val="3"/>
          <c:tx>
            <c:strRef>
              <c:f>bycategory!$E$3:$E$4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bycategory!$E$5:$E$14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AC-4091-BAB9-1F553733F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050630592"/>
        <c:axId val="908670464"/>
      </c:barChart>
      <c:catAx>
        <c:axId val="105063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70464"/>
        <c:crosses val="autoZero"/>
        <c:auto val="1"/>
        <c:lblAlgn val="ctr"/>
        <c:lblOffset val="100"/>
        <c:noMultiLvlLbl val="0"/>
      </c:catAx>
      <c:valAx>
        <c:axId val="908670464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63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[CrowdfundingBook.xlsx]bysubcategory!PivotTable3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bysubcategory!$B$3:$B$4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3-497D-ACBD-5866959E49F7}"/>
            </c:ext>
          </c:extLst>
        </c:ser>
        <c:ser>
          <c:idx val="1"/>
          <c:order val="1"/>
          <c:tx>
            <c:strRef>
              <c:f>bysubcategory!$C$3:$C$4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bysubcategory!$A$5:$A$29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23-497D-ACBD-5866959E49F7}"/>
            </c:ext>
          </c:extLst>
        </c:ser>
        <c:ser>
          <c:idx val="2"/>
          <c:order val="2"/>
          <c:tx>
            <c:strRef>
              <c:f>bysubcategory!$D$3:$D$4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bysubcategory!$A$5:$A$29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23-497D-ACBD-5866959E49F7}"/>
            </c:ext>
          </c:extLst>
        </c:ser>
        <c:ser>
          <c:idx val="3"/>
          <c:order val="3"/>
          <c:tx>
            <c:strRef>
              <c:f>bysubcategory!$E$3:$E$4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bysubcategory!$A$5:$A$29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bysubcategory!$E$5:$E$29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23-497D-ACBD-5866959E4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057280624"/>
        <c:axId val="909554928"/>
      </c:barChart>
      <c:catAx>
        <c:axId val="105728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554928"/>
        <c:crosses val="autoZero"/>
        <c:auto val="1"/>
        <c:lblAlgn val="ctr"/>
        <c:lblOffset val="100"/>
        <c:noMultiLvlLbl val="0"/>
      </c:catAx>
      <c:valAx>
        <c:axId val="909554928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28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[CrowdfundingBook.xlsx]bydate!PivotTable8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bydate!$B$4:$B$5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bydate!$A$6:$A$18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C0-4554-876B-FC8CC8B72084}"/>
            </c:ext>
          </c:extLst>
        </c:ser>
        <c:ser>
          <c:idx val="1"/>
          <c:order val="1"/>
          <c:tx>
            <c:strRef>
              <c:f>bydate!$C$4:$C$5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bydate!$A$6:$A$18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6C0-4554-876B-FC8CC8B72084}"/>
            </c:ext>
          </c:extLst>
        </c:ser>
        <c:ser>
          <c:idx val="2"/>
          <c:order val="2"/>
          <c:tx>
            <c:strRef>
              <c:f>bydate!$D$4:$D$5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bydate!$A$6:$A$18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bydate!$D$6:$D$18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6C0-4554-876B-FC8CC8B72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48688"/>
        <c:axId val="1126894560"/>
      </c:lineChart>
      <c:catAx>
        <c:axId val="105064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94560"/>
        <c:crosses val="autoZero"/>
        <c:auto val="1"/>
        <c:lblAlgn val="ctr"/>
        <c:lblOffset val="100"/>
        <c:noMultiLvlLbl val="0"/>
      </c:catAx>
      <c:valAx>
        <c:axId val="112689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64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Relationship between a Goal Amount and its Chance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goalanalysis!$F$1</c:f>
              <c:strCache>
                <c:ptCount val="1"/>
                <c:pt idx="0">
                  <c:v>%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50,0000</c:v>
                </c:pt>
              </c:strCache>
            </c:strRef>
          </c:cat>
          <c:val>
            <c:numRef>
              <c:f>goalanalysis!$F$2:$F$13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3B-4669-88D4-93D2AB1BF11C}"/>
            </c:ext>
          </c:extLst>
        </c:ser>
        <c:ser>
          <c:idx val="1"/>
          <c:order val="1"/>
          <c:tx>
            <c:strRef>
              <c:f>goalanalysis!$G$1</c:f>
              <c:strCache>
                <c:ptCount val="1"/>
                <c:pt idx="0">
                  <c:v>%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50,0000</c:v>
                </c:pt>
              </c:strCache>
            </c:strRef>
          </c:cat>
          <c:val>
            <c:numRef>
              <c:f>goalanalysis!$G$2:$G$13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3B-4669-88D4-93D2AB1BF11C}"/>
            </c:ext>
          </c:extLst>
        </c:ser>
        <c:ser>
          <c:idx val="2"/>
          <c:order val="2"/>
          <c:tx>
            <c:strRef>
              <c:f>goalanalysis!$H$1</c:f>
              <c:strCache>
                <c:ptCount val="1"/>
                <c:pt idx="0">
                  <c:v>%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1,000</c:v>
                </c:pt>
                <c:pt idx="1">
                  <c:v>1,000 to 4,999</c:v>
                </c:pt>
                <c:pt idx="2">
                  <c:v>5,000 to 9,999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50,0000</c:v>
                </c:pt>
              </c:strCache>
            </c:strRef>
          </c:cat>
          <c:val>
            <c:numRef>
              <c:f>goalanalysis!$H$2:$H$13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3B-4669-88D4-93D2AB1BF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927536"/>
        <c:axId val="908693504"/>
      </c:lineChart>
      <c:catAx>
        <c:axId val="91092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693504"/>
        <c:crosses val="autoZero"/>
        <c:auto val="1"/>
        <c:lblAlgn val="ctr"/>
        <c:lblOffset val="100"/>
        <c:noMultiLvlLbl val="0"/>
      </c:catAx>
      <c:valAx>
        <c:axId val="9086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2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</xdr:row>
      <xdr:rowOff>129540</xdr:rowOff>
    </xdr:from>
    <xdr:to>
      <xdr:col>14</xdr:col>
      <xdr:colOff>662940</xdr:colOff>
      <xdr:row>21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D51A4-A103-2D49-D515-FBB2EEB45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3</xdr:row>
      <xdr:rowOff>53340</xdr:rowOff>
    </xdr:from>
    <xdr:to>
      <xdr:col>14</xdr:col>
      <xdr:colOff>331470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75518-6661-0927-6DE2-C10E07ADE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483870</xdr:colOff>
      <xdr:row>4</xdr:row>
      <xdr:rowOff>68580</xdr:rowOff>
    </xdr:from>
    <xdr:to>
      <xdr:col>13</xdr:col>
      <xdr:colOff>552450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4296B-7076-B3D2-7733-5792D15CC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156210</xdr:colOff>
      <xdr:row>0</xdr:row>
      <xdr:rowOff>148590</xdr:rowOff>
    </xdr:from>
    <xdr:to>
      <xdr:col>15</xdr:col>
      <xdr:colOff>34290</xdr:colOff>
      <xdr:row>14</xdr:row>
      <xdr:rowOff>118110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C06669-47E0-48CA-C68A-982A7874D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204.756821296294" createdVersion="8" refreshedVersion="8" minRefreshableVersion="3" recordCount="1001" xr:uid="{5C882EB1-ED50-45BE-8CCB-177BF1DC321A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%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category &amp; 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x v="0"/>
    <x v="0"/>
    <s v="food/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x v="1"/>
    <x v="1"/>
    <s v="music/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x v="2"/>
    <x v="2"/>
    <s v="technology/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x v="1"/>
    <x v="1"/>
    <s v="music/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x v="3"/>
    <x v="3"/>
    <s v="theater/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x v="3"/>
    <x v="3"/>
    <s v="theater/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x v="4"/>
    <x v="4"/>
    <s v="film &amp; video/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x v="3"/>
    <x v="3"/>
    <s v="theater/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x v="3"/>
    <x v="3"/>
    <s v="theater/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x v="1"/>
    <x v="5"/>
    <s v="music/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x v="4"/>
    <x v="6"/>
    <s v="film &amp; video/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x v="3"/>
    <x v="3"/>
    <s v="theater/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x v="4"/>
    <x v="6"/>
    <s v="film &amp; video/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x v="1"/>
    <x v="7"/>
    <s v="music/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x v="1"/>
    <x v="7"/>
    <s v="music/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x v="2"/>
    <x v="8"/>
    <s v="technology/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x v="5"/>
    <x v="9"/>
    <s v="publishing/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x v="4"/>
    <x v="10"/>
    <s v="film &amp; video/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x v="3"/>
    <x v="3"/>
    <s v="theater/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x v="3"/>
    <x v="3"/>
    <s v="theater/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x v="4"/>
    <x v="6"/>
    <s v="film &amp; video/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x v="3"/>
    <x v="3"/>
    <s v="theater/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x v="3"/>
    <x v="3"/>
    <s v="theater/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x v="4"/>
    <x v="4"/>
    <s v="film &amp; video/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x v="2"/>
    <x v="8"/>
    <s v="technology/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x v="6"/>
    <x v="11"/>
    <s v="games/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x v="3"/>
    <x v="3"/>
    <s v="theater/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x v="1"/>
    <x v="1"/>
    <s v="music/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x v="3"/>
    <x v="3"/>
    <s v="theater/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x v="4"/>
    <x v="12"/>
    <s v="film &amp; video/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x v="4"/>
    <x v="10"/>
    <s v="film &amp; video/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x v="6"/>
    <x v="11"/>
    <s v="games/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x v="4"/>
    <x v="4"/>
    <s v="film &amp; video/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x v="3"/>
    <x v="3"/>
    <s v="theater/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x v="4"/>
    <x v="4"/>
    <s v="film &amp; video/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x v="4"/>
    <x v="6"/>
    <s v="film &amp; video/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x v="3"/>
    <x v="3"/>
    <s v="theater/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x v="5"/>
    <x v="13"/>
    <s v="publishing/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x v="7"/>
    <x v="14"/>
    <s v="photography/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x v="3"/>
    <x v="3"/>
    <s v="theater/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x v="2"/>
    <x v="8"/>
    <s v="technology/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x v="1"/>
    <x v="1"/>
    <s v="music/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x v="0"/>
    <x v="0"/>
    <s v="food/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x v="5"/>
    <x v="15"/>
    <s v="publishing/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x v="5"/>
    <x v="13"/>
    <s v="publishing/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x v="3"/>
    <x v="3"/>
    <s v="theater/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x v="1"/>
    <x v="1"/>
    <s v="music/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x v="3"/>
    <x v="3"/>
    <s v="theater/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x v="3"/>
    <x v="3"/>
    <s v="theater/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x v="1"/>
    <x v="1"/>
    <s v="music/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x v="1"/>
    <x v="16"/>
    <s v="music/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x v="2"/>
    <x v="8"/>
    <s v="technology/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x v="3"/>
    <x v="3"/>
    <s v="theater/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x v="4"/>
    <x v="6"/>
    <s v="film &amp; video/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x v="2"/>
    <x v="8"/>
    <s v="technology/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x v="1"/>
    <x v="17"/>
    <s v="music/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x v="2"/>
    <x v="8"/>
    <s v="technology/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x v="6"/>
    <x v="11"/>
    <s v="games/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x v="3"/>
    <x v="3"/>
    <s v="theater/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x v="3"/>
    <x v="3"/>
    <s v="theater/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x v="3"/>
    <x v="3"/>
    <s v="theater/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x v="3"/>
    <x v="3"/>
    <s v="theater/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x v="2"/>
    <x v="2"/>
    <s v="technology/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x v="3"/>
    <x v="3"/>
    <s v="theater/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x v="2"/>
    <x v="2"/>
    <s v="technology/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x v="3"/>
    <x v="3"/>
    <s v="theater/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x v="3"/>
    <x v="3"/>
    <s v="theater/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x v="2"/>
    <x v="8"/>
    <s v="technology/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x v="3"/>
    <x v="3"/>
    <s v="theater/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x v="3"/>
    <x v="3"/>
    <s v="theater/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x v="3"/>
    <x v="3"/>
    <s v="theater/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x v="3"/>
    <x v="3"/>
    <s v="theater/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x v="4"/>
    <x v="10"/>
    <s v="film &amp; video/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x v="1"/>
    <x v="17"/>
    <s v="music/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x v="1"/>
    <x v="16"/>
    <s v="music/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x v="7"/>
    <x v="14"/>
    <s v="photography/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x v="3"/>
    <x v="3"/>
    <s v="theater/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x v="4"/>
    <x v="10"/>
    <s v="film &amp; video/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x v="5"/>
    <x v="18"/>
    <s v="publishing/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x v="3"/>
    <x v="3"/>
    <s v="theater/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x v="6"/>
    <x v="11"/>
    <s v="games/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x v="1"/>
    <x v="1"/>
    <s v="music/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x v="6"/>
    <x v="11"/>
    <s v="games/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x v="1"/>
    <x v="5"/>
    <s v="music/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x v="2"/>
    <x v="8"/>
    <s v="technology/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x v="1"/>
    <x v="7"/>
    <s v="music/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x v="3"/>
    <x v="3"/>
    <s v="theater/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x v="1"/>
    <x v="1"/>
    <s v="music/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x v="5"/>
    <x v="18"/>
    <s v="publishing/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x v="3"/>
    <x v="3"/>
    <s v="theater/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x v="3"/>
    <x v="3"/>
    <s v="theater/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x v="5"/>
    <x v="18"/>
    <s v="publishing/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x v="6"/>
    <x v="11"/>
    <s v="games/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x v="3"/>
    <x v="3"/>
    <s v="theater/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x v="2"/>
    <x v="2"/>
    <s v="technology/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x v="4"/>
    <x v="4"/>
    <s v="film &amp; video/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x v="3"/>
    <x v="3"/>
    <s v="theater/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x v="0"/>
    <x v="0"/>
    <s v="food/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x v="6"/>
    <x v="11"/>
    <s v="games/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x v="3"/>
    <x v="3"/>
    <s v="theater/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x v="3"/>
    <x v="3"/>
    <s v="theater/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x v="1"/>
    <x v="5"/>
    <s v="music/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x v="2"/>
    <x v="8"/>
    <s v="technology/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x v="1"/>
    <x v="5"/>
    <s v="music/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x v="1"/>
    <x v="7"/>
    <s v="music/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x v="2"/>
    <x v="2"/>
    <s v="technology/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x v="3"/>
    <x v="3"/>
    <s v="theater/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x v="3"/>
    <x v="3"/>
    <s v="theater/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x v="4"/>
    <x v="4"/>
    <s v="film &amp; video/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x v="4"/>
    <x v="19"/>
    <s v="film &amp; video/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x v="0"/>
    <x v="0"/>
    <s v="food/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x v="5"/>
    <x v="15"/>
    <s v="publishing/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x v="2"/>
    <x v="2"/>
    <s v="technology/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x v="0"/>
    <x v="0"/>
    <s v="food/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x v="2"/>
    <x v="8"/>
    <s v="technology/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x v="5"/>
    <x v="13"/>
    <s v="publishing/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x v="3"/>
    <x v="3"/>
    <s v="theater/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x v="4"/>
    <x v="19"/>
    <s v="film &amp; video/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x v="7"/>
    <x v="14"/>
    <s v="photography/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x v="4"/>
    <x v="4"/>
    <s v="film &amp; video/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x v="6"/>
    <x v="20"/>
    <s v="games/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x v="6"/>
    <x v="11"/>
    <s v="games/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x v="5"/>
    <x v="13"/>
    <s v="publishing/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x v="3"/>
    <x v="3"/>
    <s v="theater/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x v="7"/>
    <x v="14"/>
    <s v="photography/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x v="3"/>
    <x v="3"/>
    <s v="theater/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x v="3"/>
    <x v="3"/>
    <s v="theater/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x v="3"/>
    <x v="3"/>
    <s v="theater/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x v="1"/>
    <x v="1"/>
    <s v="music/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x v="0"/>
    <x v="0"/>
    <s v="food/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x v="4"/>
    <x v="6"/>
    <s v="film &amp; video/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x v="2"/>
    <x v="2"/>
    <s v="technology/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x v="3"/>
    <x v="3"/>
    <s v="theater/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x v="1"/>
    <x v="21"/>
    <s v="music/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x v="4"/>
    <x v="4"/>
    <s v="film &amp; video/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x v="3"/>
    <x v="3"/>
    <s v="theater/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x v="4"/>
    <x v="6"/>
    <s v="film &amp; video/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x v="5"/>
    <x v="9"/>
    <s v="publishing/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x v="6"/>
    <x v="20"/>
    <s v="games/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x v="2"/>
    <x v="8"/>
    <s v="technology/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x v="4"/>
    <x v="4"/>
    <s v="film &amp; video/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x v="2"/>
    <x v="2"/>
    <s v="technology/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x v="2"/>
    <x v="2"/>
    <s v="technology/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x v="1"/>
    <x v="7"/>
    <s v="music/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x v="3"/>
    <x v="3"/>
    <s v="theater/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x v="2"/>
    <x v="8"/>
    <s v="technology/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x v="3"/>
    <x v="3"/>
    <s v="theater/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x v="3"/>
    <x v="3"/>
    <s v="theater/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x v="2"/>
    <x v="8"/>
    <s v="technology/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x v="1"/>
    <x v="7"/>
    <s v="music/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x v="1"/>
    <x v="1"/>
    <s v="music/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x v="1"/>
    <x v="5"/>
    <s v="music/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x v="1"/>
    <x v="7"/>
    <s v="music/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x v="3"/>
    <x v="3"/>
    <s v="theater/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x v="1"/>
    <x v="7"/>
    <s v="music/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x v="3"/>
    <x v="3"/>
    <s v="theater/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x v="1"/>
    <x v="1"/>
    <s v="music/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x v="7"/>
    <x v="14"/>
    <s v="photography/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x v="1"/>
    <x v="1"/>
    <s v="music/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x v="3"/>
    <x v="3"/>
    <s v="theater/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x v="2"/>
    <x v="8"/>
    <s v="technology/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x v="2"/>
    <x v="2"/>
    <s v="technology/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x v="1"/>
    <x v="1"/>
    <s v="music/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x v="7"/>
    <x v="14"/>
    <s v="photography/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x v="3"/>
    <x v="3"/>
    <s v="theater/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x v="2"/>
    <x v="2"/>
    <s v="technology/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x v="7"/>
    <x v="14"/>
    <s v="photography/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x v="3"/>
    <x v="3"/>
    <s v="theater/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x v="1"/>
    <x v="7"/>
    <s v="music/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x v="4"/>
    <x v="12"/>
    <s v="film &amp; video/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x v="1"/>
    <x v="7"/>
    <s v="music/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x v="5"/>
    <x v="18"/>
    <s v="publishing/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x v="4"/>
    <x v="4"/>
    <s v="film &amp; video/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x v="3"/>
    <x v="3"/>
    <s v="theater/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x v="2"/>
    <x v="8"/>
    <s v="technology/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x v="3"/>
    <x v="3"/>
    <s v="theater/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x v="3"/>
    <x v="3"/>
    <s v="theater/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x v="3"/>
    <x v="3"/>
    <s v="theater/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x v="0"/>
    <x v="0"/>
    <s v="food/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x v="3"/>
    <x v="3"/>
    <s v="theater/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x v="2"/>
    <x v="8"/>
    <s v="technology/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x v="2"/>
    <x v="2"/>
    <s v="technology/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x v="3"/>
    <x v="3"/>
    <s v="theater/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x v="1"/>
    <x v="1"/>
    <s v="music/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x v="3"/>
    <x v="3"/>
    <s v="theater/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x v="4"/>
    <x v="19"/>
    <s v="film &amp; video/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x v="3"/>
    <x v="3"/>
    <s v="theater/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x v="4"/>
    <x v="12"/>
    <s v="film &amp; video/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x v="3"/>
    <x v="3"/>
    <s v="theater/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x v="3"/>
    <x v="3"/>
    <s v="theater/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x v="3"/>
    <x v="3"/>
    <s v="theater/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x v="3"/>
    <x v="3"/>
    <s v="theater/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x v="1"/>
    <x v="1"/>
    <s v="music/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x v="1"/>
    <x v="7"/>
    <s v="music/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x v="1"/>
    <x v="16"/>
    <s v="music/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x v="1"/>
    <x v="5"/>
    <s v="music/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x v="2"/>
    <x v="8"/>
    <s v="technology/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x v="4"/>
    <x v="6"/>
    <s v="film &amp; video/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x v="1"/>
    <x v="5"/>
    <s v="music/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x v="1"/>
    <x v="1"/>
    <s v="music/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x v="3"/>
    <x v="3"/>
    <s v="theater/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x v="2"/>
    <x v="2"/>
    <s v="technology/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x v="0"/>
    <x v="0"/>
    <s v="food/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x v="3"/>
    <x v="3"/>
    <s v="theater/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x v="1"/>
    <x v="17"/>
    <s v="music/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x v="3"/>
    <x v="3"/>
    <s v="theater/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x v="5"/>
    <x v="13"/>
    <s v="publishing/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x v="1"/>
    <x v="1"/>
    <s v="music/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x v="4"/>
    <x v="4"/>
    <s v="film &amp; video/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x v="4"/>
    <x v="4"/>
    <s v="film &amp; video/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x v="4"/>
    <x v="22"/>
    <s v="film &amp; video/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x v="3"/>
    <x v="3"/>
    <s v="theater/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x v="3"/>
    <x v="3"/>
    <s v="theater/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x v="1"/>
    <x v="7"/>
    <s v="music/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x v="1"/>
    <x v="1"/>
    <s v="music/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x v="3"/>
    <x v="3"/>
    <s v="theater/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x v="3"/>
    <x v="3"/>
    <s v="theater/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x v="4"/>
    <x v="22"/>
    <s v="film &amp; video/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x v="4"/>
    <x v="12"/>
    <s v="film &amp; video/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x v="4"/>
    <x v="10"/>
    <s v="film &amp; video/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x v="3"/>
    <x v="3"/>
    <s v="theater/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x v="0"/>
    <x v="0"/>
    <s v="food/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x v="7"/>
    <x v="14"/>
    <s v="photography/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x v="3"/>
    <x v="3"/>
    <s v="theater/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x v="4"/>
    <x v="22"/>
    <s v="film &amp; video/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x v="1"/>
    <x v="1"/>
    <s v="music/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x v="7"/>
    <x v="14"/>
    <s v="photography/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x v="6"/>
    <x v="20"/>
    <s v="games/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x v="4"/>
    <x v="10"/>
    <s v="film &amp; video/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x v="6"/>
    <x v="20"/>
    <s v="games/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x v="6"/>
    <x v="11"/>
    <s v="games/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x v="3"/>
    <x v="3"/>
    <s v="theater/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x v="3"/>
    <x v="3"/>
    <s v="theater/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x v="4"/>
    <x v="10"/>
    <s v="film &amp; video/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x v="6"/>
    <x v="11"/>
    <s v="games/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x v="4"/>
    <x v="10"/>
    <s v="film &amp; video/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x v="1"/>
    <x v="1"/>
    <s v="music/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x v="4"/>
    <x v="10"/>
    <s v="film &amp; video/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x v="3"/>
    <x v="3"/>
    <s v="theater/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x v="2"/>
    <x v="8"/>
    <s v="technology/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x v="3"/>
    <x v="3"/>
    <s v="theater/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x v="5"/>
    <x v="9"/>
    <s v="publishing/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x v="1"/>
    <x v="1"/>
    <s v="music/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x v="3"/>
    <x v="3"/>
    <s v="theater/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x v="3"/>
    <x v="3"/>
    <s v="theater/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x v="3"/>
    <x v="3"/>
    <s v="theater/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x v="2"/>
    <x v="2"/>
    <s v="technology/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x v="5"/>
    <x v="13"/>
    <s v="publishing/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x v="6"/>
    <x v="20"/>
    <s v="games/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x v="5"/>
    <x v="18"/>
    <s v="publishing/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x v="1"/>
    <x v="1"/>
    <s v="music/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x v="3"/>
    <x v="3"/>
    <s v="theater/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x v="3"/>
    <x v="3"/>
    <s v="theater/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x v="4"/>
    <x v="6"/>
    <s v="film &amp; video/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x v="5"/>
    <x v="9"/>
    <s v="publishing/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x v="1"/>
    <x v="1"/>
    <s v="music/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x v="1"/>
    <x v="1"/>
    <s v="music/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x v="3"/>
    <x v="3"/>
    <s v="theater/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x v="3"/>
    <x v="3"/>
    <s v="theater/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x v="7"/>
    <x v="14"/>
    <s v="photography/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x v="1"/>
    <x v="1"/>
    <s v="music/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x v="1"/>
    <x v="1"/>
    <s v="music/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x v="1"/>
    <x v="7"/>
    <s v="music/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x v="7"/>
    <x v="14"/>
    <s v="photography/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x v="3"/>
    <x v="3"/>
    <s v="theater/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x v="3"/>
    <x v="3"/>
    <s v="theater/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x v="1"/>
    <x v="17"/>
    <s v="music/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x v="3"/>
    <x v="3"/>
    <s v="theater/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x v="4"/>
    <x v="4"/>
    <s v="film &amp; video/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x v="4"/>
    <x v="19"/>
    <s v="film &amp; video/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x v="6"/>
    <x v="11"/>
    <s v="games/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x v="7"/>
    <x v="14"/>
    <s v="photography/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x v="3"/>
    <x v="3"/>
    <s v="theater/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x v="3"/>
    <x v="3"/>
    <s v="theater/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x v="3"/>
    <x v="3"/>
    <s v="theater/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x v="5"/>
    <x v="18"/>
    <s v="publishing/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x v="6"/>
    <x v="11"/>
    <s v="games/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x v="3"/>
    <x v="3"/>
    <s v="theater/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x v="2"/>
    <x v="2"/>
    <s v="technology/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x v="3"/>
    <x v="3"/>
    <s v="theater/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x v="4"/>
    <x v="10"/>
    <s v="film &amp; video/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x v="3"/>
    <x v="3"/>
    <s v="theater/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x v="4"/>
    <x v="19"/>
    <s v="film &amp; video/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x v="1"/>
    <x v="1"/>
    <s v="music/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x v="2"/>
    <x v="2"/>
    <s v="technology/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x v="3"/>
    <x v="3"/>
    <s v="theater/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x v="3"/>
    <x v="3"/>
    <s v="theater/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x v="1"/>
    <x v="5"/>
    <s v="music/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x v="1"/>
    <x v="16"/>
    <s v="music/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x v="3"/>
    <x v="3"/>
    <s v="theater/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x v="4"/>
    <x v="4"/>
    <s v="film &amp; video/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x v="2"/>
    <x v="2"/>
    <s v="technology/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x v="0"/>
    <x v="0"/>
    <s v="food/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x v="3"/>
    <x v="3"/>
    <s v="theater/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x v="3"/>
    <x v="3"/>
    <s v="theater/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x v="3"/>
    <x v="3"/>
    <s v="theater/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x v="3"/>
    <x v="3"/>
    <s v="theater/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x v="3"/>
    <x v="3"/>
    <s v="theater/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x v="1"/>
    <x v="1"/>
    <s v="music/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x v="0"/>
    <x v="0"/>
    <s v="food/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x v="5"/>
    <x v="9"/>
    <s v="publishing/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x v="4"/>
    <x v="4"/>
    <s v="film &amp; video/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x v="3"/>
    <x v="3"/>
    <s v="theater/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x v="1"/>
    <x v="7"/>
    <s v="music/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x v="4"/>
    <x v="4"/>
    <s v="film &amp; video/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x v="3"/>
    <x v="3"/>
    <s v="theater/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x v="3"/>
    <x v="3"/>
    <s v="theater/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x v="5"/>
    <x v="13"/>
    <s v="publishing/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x v="3"/>
    <x v="3"/>
    <s v="theater/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x v="1"/>
    <x v="7"/>
    <s v="music/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x v="6"/>
    <x v="11"/>
    <s v="games/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x v="3"/>
    <x v="3"/>
    <s v="theater/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x v="3"/>
    <x v="3"/>
    <s v="theater/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x v="1"/>
    <x v="1"/>
    <s v="music/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x v="4"/>
    <x v="4"/>
    <s v="film &amp; video/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x v="3"/>
    <x v="3"/>
    <s v="theater/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x v="0"/>
    <x v="0"/>
    <s v="food/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x v="3"/>
    <x v="3"/>
    <s v="theater/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x v="1"/>
    <x v="1"/>
    <s v="music/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x v="2"/>
    <x v="2"/>
    <s v="technology/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x v="5"/>
    <x v="13"/>
    <s v="publishing/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x v="4"/>
    <x v="12"/>
    <s v="film &amp; video/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x v="3"/>
    <x v="3"/>
    <s v="theater/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x v="4"/>
    <x v="4"/>
    <s v="film &amp; video/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x v="3"/>
    <x v="3"/>
    <s v="theater/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x v="3"/>
    <x v="3"/>
    <s v="theater/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x v="4"/>
    <x v="10"/>
    <s v="film &amp; video/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x v="3"/>
    <x v="3"/>
    <s v="theater/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x v="1"/>
    <x v="1"/>
    <s v="music/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x v="6"/>
    <x v="11"/>
    <s v="games/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x v="4"/>
    <x v="4"/>
    <s v="film &amp; video/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x v="0"/>
    <x v="0"/>
    <s v="food/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x v="2"/>
    <x v="8"/>
    <s v="technology/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x v="3"/>
    <x v="3"/>
    <s v="theater/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x v="1"/>
    <x v="1"/>
    <s v="music/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x v="1"/>
    <x v="1"/>
    <s v="music/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x v="1"/>
    <x v="1"/>
    <s v="music/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x v="3"/>
    <x v="3"/>
    <s v="theater/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x v="3"/>
    <x v="3"/>
    <s v="theater/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x v="3"/>
    <x v="3"/>
    <s v="theater/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x v="7"/>
    <x v="14"/>
    <s v="photography/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x v="1"/>
    <x v="7"/>
    <s v="music/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x v="3"/>
    <x v="3"/>
    <s v="theater/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x v="3"/>
    <x v="3"/>
    <s v="theater/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x v="6"/>
    <x v="11"/>
    <s v="games/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x v="4"/>
    <x v="6"/>
    <s v="film &amp; video/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x v="1"/>
    <x v="7"/>
    <s v="music/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x v="2"/>
    <x v="2"/>
    <s v="technology/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x v="0"/>
    <x v="0"/>
    <s v="food/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x v="3"/>
    <x v="3"/>
    <s v="theater/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x v="1"/>
    <x v="17"/>
    <s v="music/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x v="1"/>
    <x v="1"/>
    <s v="music/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x v="3"/>
    <x v="3"/>
    <s v="theater/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x v="3"/>
    <x v="3"/>
    <s v="theater/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x v="4"/>
    <x v="4"/>
    <s v="film &amp; video/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x v="2"/>
    <x v="8"/>
    <s v="technology/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x v="3"/>
    <x v="3"/>
    <s v="theater/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x v="6"/>
    <x v="11"/>
    <s v="games/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x v="7"/>
    <x v="14"/>
    <s v="photography/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x v="4"/>
    <x v="10"/>
    <s v="film &amp; video/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x v="3"/>
    <x v="3"/>
    <s v="theater/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x v="3"/>
    <x v="3"/>
    <s v="theater/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x v="1"/>
    <x v="1"/>
    <s v="music/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x v="1"/>
    <x v="1"/>
    <s v="music/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x v="1"/>
    <x v="7"/>
    <s v="music/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x v="3"/>
    <x v="3"/>
    <s v="theater/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x v="3"/>
    <x v="3"/>
    <s v="theater/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x v="3"/>
    <x v="3"/>
    <s v="theater/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x v="4"/>
    <x v="4"/>
    <s v="film &amp; video/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x v="4"/>
    <x v="19"/>
    <s v="film &amp; video/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x v="3"/>
    <x v="3"/>
    <s v="theater/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x v="3"/>
    <x v="3"/>
    <s v="theater/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x v="4"/>
    <x v="4"/>
    <s v="film &amp; video/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x v="3"/>
    <x v="3"/>
    <s v="theater/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x v="4"/>
    <x v="4"/>
    <s v="film &amp; video/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x v="1"/>
    <x v="7"/>
    <s v="music/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x v="1"/>
    <x v="1"/>
    <s v="music/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x v="3"/>
    <x v="3"/>
    <s v="theater/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x v="4"/>
    <x v="4"/>
    <s v="film &amp; video/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x v="3"/>
    <x v="3"/>
    <s v="theater/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x v="3"/>
    <x v="3"/>
    <s v="theater/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x v="3"/>
    <x v="3"/>
    <s v="theater/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x v="7"/>
    <x v="14"/>
    <s v="photography/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x v="0"/>
    <x v="0"/>
    <s v="food/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x v="4"/>
    <x v="4"/>
    <s v="film &amp; video/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x v="5"/>
    <x v="9"/>
    <s v="publishing/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x v="3"/>
    <x v="3"/>
    <s v="theater/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x v="2"/>
    <x v="8"/>
    <s v="technology/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x v="1"/>
    <x v="7"/>
    <s v="music/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x v="3"/>
    <x v="3"/>
    <s v="theater/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x v="7"/>
    <x v="14"/>
    <s v="photography/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x v="5"/>
    <x v="9"/>
    <s v="publishing/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x v="2"/>
    <x v="8"/>
    <s v="technology/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x v="1"/>
    <x v="17"/>
    <s v="music/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x v="4"/>
    <x v="4"/>
    <s v="film &amp; video/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x v="3"/>
    <x v="3"/>
    <s v="theater/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x v="4"/>
    <x v="6"/>
    <s v="film &amp; video/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x v="1"/>
    <x v="1"/>
    <s v="music/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x v="4"/>
    <x v="10"/>
    <s v="film &amp; video/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x v="1"/>
    <x v="7"/>
    <s v="music/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x v="7"/>
    <x v="14"/>
    <s v="photography/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x v="3"/>
    <x v="3"/>
    <s v="theater/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x v="4"/>
    <x v="12"/>
    <s v="film &amp; video/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x v="3"/>
    <x v="3"/>
    <s v="theater/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x v="3"/>
    <x v="3"/>
    <s v="theater/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x v="3"/>
    <x v="3"/>
    <s v="theater/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x v="4"/>
    <x v="4"/>
    <s v="film &amp; video/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x v="3"/>
    <x v="3"/>
    <s v="theater/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x v="4"/>
    <x v="4"/>
    <s v="film &amp; video/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x v="1"/>
    <x v="1"/>
    <s v="music/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x v="6"/>
    <x v="20"/>
    <s v="games/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x v="3"/>
    <x v="3"/>
    <s v="theater/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x v="5"/>
    <x v="13"/>
    <s v="publishing/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x v="4"/>
    <x v="10"/>
    <s v="film &amp; video/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x v="0"/>
    <x v="0"/>
    <s v="food/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x v="3"/>
    <x v="3"/>
    <s v="theater/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x v="4"/>
    <x v="4"/>
    <s v="film &amp; video/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x v="3"/>
    <x v="3"/>
    <s v="theater/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x v="4"/>
    <x v="4"/>
    <s v="film &amp; video/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x v="2"/>
    <x v="2"/>
    <s v="technology/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x v="3"/>
    <x v="3"/>
    <s v="theater/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x v="2"/>
    <x v="8"/>
    <s v="technology/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x v="3"/>
    <x v="3"/>
    <s v="theater/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x v="0"/>
    <x v="0"/>
    <s v="food/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x v="1"/>
    <x v="7"/>
    <s v="music/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x v="7"/>
    <x v="14"/>
    <s v="photography/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x v="3"/>
    <x v="3"/>
    <s v="theater/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x v="3"/>
    <x v="3"/>
    <s v="theater/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x v="4"/>
    <x v="10"/>
    <s v="film &amp; video/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x v="7"/>
    <x v="14"/>
    <s v="photography/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x v="3"/>
    <x v="3"/>
    <s v="theater/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x v="3"/>
    <x v="3"/>
    <s v="theater/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x v="3"/>
    <x v="3"/>
    <s v="theater/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x v="4"/>
    <x v="4"/>
    <s v="film &amp; video/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x v="3"/>
    <x v="3"/>
    <s v="theater/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x v="3"/>
    <x v="3"/>
    <s v="theater/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x v="1"/>
    <x v="17"/>
    <s v="music/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x v="4"/>
    <x v="10"/>
    <s v="film &amp; video/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x v="3"/>
    <x v="3"/>
    <s v="theater/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x v="4"/>
    <x v="22"/>
    <s v="film &amp; video/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x v="4"/>
    <x v="19"/>
    <s v="film &amp; video/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x v="2"/>
    <x v="8"/>
    <s v="technology/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x v="3"/>
    <x v="3"/>
    <s v="theater/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x v="3"/>
    <x v="3"/>
    <s v="theater/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x v="1"/>
    <x v="7"/>
    <s v="music/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x v="3"/>
    <x v="3"/>
    <s v="theater/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x v="2"/>
    <x v="8"/>
    <s v="technology/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x v="4"/>
    <x v="19"/>
    <s v="film &amp; video/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x v="6"/>
    <x v="11"/>
    <s v="games/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x v="6"/>
    <x v="11"/>
    <s v="games/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x v="4"/>
    <x v="10"/>
    <s v="film &amp; video/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x v="1"/>
    <x v="1"/>
    <s v="music/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x v="4"/>
    <x v="6"/>
    <s v="film &amp; video/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x v="4"/>
    <x v="22"/>
    <s v="film &amp; video/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x v="4"/>
    <x v="6"/>
    <s v="film &amp; video/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x v="3"/>
    <x v="3"/>
    <s v="theater/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x v="1"/>
    <x v="7"/>
    <s v="music/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x v="3"/>
    <x v="3"/>
    <s v="theater/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x v="3"/>
    <x v="3"/>
    <s v="theater/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x v="4"/>
    <x v="4"/>
    <s v="film &amp; video/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x v="3"/>
    <x v="3"/>
    <s v="theater/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x v="4"/>
    <x v="6"/>
    <s v="film &amp; video/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x v="6"/>
    <x v="20"/>
    <s v="games/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x v="4"/>
    <x v="10"/>
    <s v="film &amp; video/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x v="3"/>
    <x v="3"/>
    <s v="theater/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x v="5"/>
    <x v="18"/>
    <s v="publishing/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x v="2"/>
    <x v="8"/>
    <s v="technology/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x v="2"/>
    <x v="2"/>
    <s v="technology/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x v="3"/>
    <x v="3"/>
    <s v="theater/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x v="4"/>
    <x v="6"/>
    <s v="film &amp; video/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x v="2"/>
    <x v="8"/>
    <s v="technology/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x v="0"/>
    <x v="0"/>
    <s v="food/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x v="1"/>
    <x v="1"/>
    <s v="music/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x v="1"/>
    <x v="5"/>
    <s v="music/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x v="4"/>
    <x v="19"/>
    <s v="film &amp; video/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x v="5"/>
    <x v="18"/>
    <s v="publishing/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x v="5"/>
    <x v="13"/>
    <s v="publishing/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x v="4"/>
    <x v="22"/>
    <s v="film &amp; video/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x v="2"/>
    <x v="8"/>
    <s v="technology/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x v="0"/>
    <x v="0"/>
    <s v="food/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x v="7"/>
    <x v="14"/>
    <s v="photography/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x v="3"/>
    <x v="3"/>
    <s v="theater/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x v="5"/>
    <x v="13"/>
    <s v="publishing/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x v="3"/>
    <x v="3"/>
    <s v="theater/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x v="0"/>
    <x v="0"/>
    <s v="food/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x v="3"/>
    <x v="3"/>
    <s v="theater/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x v="5"/>
    <x v="18"/>
    <s v="publishing/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x v="3"/>
    <x v="3"/>
    <s v="theater/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x v="3"/>
    <x v="3"/>
    <s v="theater/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x v="2"/>
    <x v="8"/>
    <s v="technology/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x v="8"/>
    <x v="23"/>
    <s v="journalism/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x v="0"/>
    <x v="0"/>
    <s v="food/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x v="4"/>
    <x v="12"/>
    <s v="film &amp; video/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x v="7"/>
    <x v="14"/>
    <s v="photography/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x v="2"/>
    <x v="8"/>
    <s v="technology/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x v="3"/>
    <x v="3"/>
    <s v="theater/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x v="4"/>
    <x v="10"/>
    <s v="film &amp; video/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x v="2"/>
    <x v="8"/>
    <s v="technology/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x v="2"/>
    <x v="2"/>
    <s v="technology/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x v="4"/>
    <x v="4"/>
    <s v="film &amp; video/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x v="3"/>
    <x v="3"/>
    <s v="theater/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x v="4"/>
    <x v="4"/>
    <s v="film &amp; video/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x v="6"/>
    <x v="11"/>
    <s v="games/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x v="4"/>
    <x v="6"/>
    <s v="film &amp; video/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x v="1"/>
    <x v="1"/>
    <s v="music/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x v="5"/>
    <x v="15"/>
    <s v="publishing/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x v="3"/>
    <x v="3"/>
    <s v="theater/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x v="2"/>
    <x v="2"/>
    <s v="technology/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x v="3"/>
    <x v="3"/>
    <s v="theater/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x v="3"/>
    <x v="3"/>
    <s v="theater/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x v="4"/>
    <x v="6"/>
    <s v="film &amp; video/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x v="3"/>
    <x v="3"/>
    <s v="theater/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x v="6"/>
    <x v="11"/>
    <s v="games/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x v="4"/>
    <x v="19"/>
    <s v="film &amp; video/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x v="1"/>
    <x v="1"/>
    <s v="music/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x v="3"/>
    <x v="3"/>
    <s v="theater/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x v="5"/>
    <x v="9"/>
    <s v="publishing/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x v="0"/>
    <x v="0"/>
    <s v="food/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x v="4"/>
    <x v="10"/>
    <s v="film &amp; video/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x v="1"/>
    <x v="1"/>
    <s v="music/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x v="3"/>
    <x v="3"/>
    <s v="theater/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x v="4"/>
    <x v="6"/>
    <s v="film &amp; video/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x v="4"/>
    <x v="12"/>
    <s v="film &amp; video/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x v="4"/>
    <x v="12"/>
    <s v="film &amp; video/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x v="3"/>
    <x v="3"/>
    <s v="theater/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x v="2"/>
    <x v="8"/>
    <s v="technology/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x v="3"/>
    <x v="3"/>
    <s v="theater/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x v="4"/>
    <x v="10"/>
    <s v="film &amp; video/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x v="1"/>
    <x v="7"/>
    <s v="music/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x v="6"/>
    <x v="11"/>
    <s v="games/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x v="5"/>
    <x v="13"/>
    <s v="publishing/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x v="6"/>
    <x v="11"/>
    <s v="games/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x v="3"/>
    <x v="3"/>
    <s v="theater/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x v="1"/>
    <x v="7"/>
    <s v="music/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x v="4"/>
    <x v="6"/>
    <s v="film &amp; video/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x v="3"/>
    <x v="3"/>
    <s v="theater/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x v="5"/>
    <x v="13"/>
    <s v="publishing/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x v="4"/>
    <x v="4"/>
    <s v="film &amp; video/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x v="6"/>
    <x v="20"/>
    <s v="games/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x v="0"/>
    <x v="0"/>
    <s v="food/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x v="7"/>
    <x v="14"/>
    <s v="photography/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x v="6"/>
    <x v="20"/>
    <s v="games/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x v="1"/>
    <x v="7"/>
    <s v="music/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x v="6"/>
    <x v="11"/>
    <s v="games/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x v="1"/>
    <x v="1"/>
    <s v="music/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x v="3"/>
    <x v="3"/>
    <s v="theater/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x v="3"/>
    <x v="3"/>
    <s v="theater/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x v="4"/>
    <x v="6"/>
    <s v="film &amp; video/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x v="3"/>
    <x v="3"/>
    <s v="theater/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x v="2"/>
    <x v="8"/>
    <s v="technology/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x v="1"/>
    <x v="7"/>
    <s v="music/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x v="2"/>
    <x v="2"/>
    <s v="technology/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x v="3"/>
    <x v="3"/>
    <s v="theater/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x v="1"/>
    <x v="1"/>
    <s v="music/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x v="1"/>
    <x v="7"/>
    <s v="music/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x v="1"/>
    <x v="1"/>
    <s v="music/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x v="5"/>
    <x v="18"/>
    <s v="publishing/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x v="4"/>
    <x v="22"/>
    <s v="film &amp; video/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x v="3"/>
    <x v="3"/>
    <s v="theater/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x v="3"/>
    <x v="3"/>
    <s v="theater/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x v="4"/>
    <x v="10"/>
    <s v="film &amp; video/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x v="3"/>
    <x v="3"/>
    <s v="theater/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x v="1"/>
    <x v="1"/>
    <s v="music/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x v="4"/>
    <x v="4"/>
    <s v="film &amp; video/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x v="3"/>
    <x v="3"/>
    <s v="theater/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x v="3"/>
    <x v="3"/>
    <s v="theater/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x v="1"/>
    <x v="5"/>
    <s v="music/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x v="1"/>
    <x v="1"/>
    <s v="music/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x v="3"/>
    <x v="3"/>
    <s v="theater/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x v="4"/>
    <x v="10"/>
    <s v="film &amp; video/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x v="1"/>
    <x v="1"/>
    <s v="music/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x v="4"/>
    <x v="12"/>
    <s v="film &amp; video/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x v="1"/>
    <x v="1"/>
    <s v="music/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x v="8"/>
    <x v="23"/>
    <s v="journalism/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x v="0"/>
    <x v="0"/>
    <s v="food/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x v="3"/>
    <x v="3"/>
    <s v="theater/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x v="3"/>
    <x v="3"/>
    <s v="theater/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x v="1"/>
    <x v="17"/>
    <s v="music/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x v="4"/>
    <x v="22"/>
    <s v="film &amp; video/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x v="1"/>
    <x v="17"/>
    <s v="music/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x v="3"/>
    <x v="3"/>
    <s v="theater/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x v="2"/>
    <x v="2"/>
    <s v="technology/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x v="6"/>
    <x v="11"/>
    <s v="games/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x v="4"/>
    <x v="4"/>
    <s v="film &amp; video/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x v="2"/>
    <x v="2"/>
    <s v="technology/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x v="5"/>
    <x v="18"/>
    <s v="publishing/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x v="1"/>
    <x v="1"/>
    <s v="music/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x v="0"/>
    <x v="0"/>
    <s v="food/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x v="3"/>
    <x v="3"/>
    <s v="theater/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x v="4"/>
    <x v="4"/>
    <s v="film &amp; video/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x v="5"/>
    <x v="15"/>
    <s v="publishing/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x v="6"/>
    <x v="11"/>
    <s v="games/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x v="3"/>
    <x v="3"/>
    <s v="theater/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x v="4"/>
    <x v="10"/>
    <s v="film &amp; video/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x v="3"/>
    <x v="3"/>
    <s v="theater/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x v="3"/>
    <x v="3"/>
    <s v="theater/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x v="4"/>
    <x v="6"/>
    <s v="film &amp; video/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x v="3"/>
    <x v="3"/>
    <s v="theater/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x v="1"/>
    <x v="1"/>
    <s v="music/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x v="4"/>
    <x v="4"/>
    <s v="film &amp; video/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x v="0"/>
    <x v="0"/>
    <s v="food/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x v="2"/>
    <x v="8"/>
    <s v="technology/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x v="3"/>
    <x v="3"/>
    <s v="theater/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x v="3"/>
    <x v="3"/>
    <s v="theater/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x v="3"/>
    <x v="3"/>
    <s v="theater/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x v="5"/>
    <x v="9"/>
    <s v="publishing/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x v="1"/>
    <x v="1"/>
    <s v="music/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x v="0"/>
    <x v="0"/>
    <s v="food/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x v="1"/>
    <x v="17"/>
    <s v="music/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x v="4"/>
    <x v="22"/>
    <s v="film &amp; video/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x v="3"/>
    <x v="3"/>
    <s v="theater/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x v="3"/>
    <x v="3"/>
    <s v="theater/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x v="1"/>
    <x v="5"/>
    <s v="music/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x v="3"/>
    <x v="3"/>
    <s v="theater/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x v="3"/>
    <x v="3"/>
    <s v="theater/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x v="3"/>
    <x v="3"/>
    <s v="theater/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x v="1"/>
    <x v="7"/>
    <s v="music/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x v="3"/>
    <x v="3"/>
    <s v="theater/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x v="5"/>
    <x v="9"/>
    <s v="publishing/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x v="3"/>
    <x v="3"/>
    <s v="theater/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x v="7"/>
    <x v="14"/>
    <s v="photography/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x v="3"/>
    <x v="3"/>
    <s v="theater/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x v="1"/>
    <x v="7"/>
    <s v="music/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x v="3"/>
    <x v="3"/>
    <s v="theater/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x v="7"/>
    <x v="14"/>
    <s v="photography/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x v="3"/>
    <x v="3"/>
    <s v="theater/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x v="3"/>
    <x v="3"/>
    <s v="theater/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x v="0"/>
    <x v="0"/>
    <s v="food/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x v="1"/>
    <x v="7"/>
    <s v="music/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x v="3"/>
    <x v="3"/>
    <s v="theater/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x v="3"/>
    <x v="3"/>
    <s v="theater/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x v="3"/>
    <x v="3"/>
    <s v="theater/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x v="3"/>
    <x v="3"/>
    <s v="theater/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x v="4"/>
    <x v="10"/>
    <s v="film &amp; video/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x v="4"/>
    <x v="19"/>
    <s v="film &amp; video/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x v="4"/>
    <x v="19"/>
    <s v="film &amp; video/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x v="4"/>
    <x v="10"/>
    <s v="film &amp; video/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x v="3"/>
    <x v="3"/>
    <s v="theater/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x v="3"/>
    <x v="3"/>
    <s v="theater/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x v="4"/>
    <x v="6"/>
    <s v="film &amp; video/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x v="3"/>
    <x v="3"/>
    <s v="theater/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x v="3"/>
    <x v="3"/>
    <s v="theater/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x v="2"/>
    <x v="8"/>
    <s v="technology/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x v="3"/>
    <x v="3"/>
    <s v="theater/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x v="3"/>
    <x v="3"/>
    <s v="theater/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x v="1"/>
    <x v="1"/>
    <s v="music/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x v="6"/>
    <x v="11"/>
    <s v="games/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x v="5"/>
    <x v="18"/>
    <s v="publishing/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x v="0"/>
    <x v="0"/>
    <s v="food/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x v="3"/>
    <x v="3"/>
    <s v="theater/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x v="1"/>
    <x v="17"/>
    <s v="music/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x v="4"/>
    <x v="12"/>
    <s v="film &amp; video/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x v="2"/>
    <x v="2"/>
    <s v="technology/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x v="2"/>
    <x v="2"/>
    <s v="technology/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x v="1"/>
    <x v="16"/>
    <s v="music/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x v="7"/>
    <x v="14"/>
    <s v="photography/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x v="0"/>
    <x v="0"/>
    <s v="food/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x v="4"/>
    <x v="22"/>
    <s v="film &amp; video/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x v="1"/>
    <x v="1"/>
    <s v="music/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x v="4"/>
    <x v="4"/>
    <s v="film &amp; video/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x v="3"/>
    <x v="3"/>
    <s v="theater/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x v="1"/>
    <x v="17"/>
    <s v="music/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x v="3"/>
    <x v="3"/>
    <s v="theater/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x v="3"/>
    <x v="3"/>
    <s v="theater/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x v="1"/>
    <x v="17"/>
    <s v="music/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x v="4"/>
    <x v="4"/>
    <s v="film &amp; video/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x v="3"/>
    <x v="3"/>
    <s v="theater/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x v="8"/>
    <x v="23"/>
    <s v="journalism/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x v="3"/>
    <x v="3"/>
    <s v="theater/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x v="3"/>
    <x v="3"/>
    <s v="theater/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x v="1"/>
    <x v="7"/>
    <s v="music/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x v="3"/>
    <x v="3"/>
    <s v="theater/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x v="3"/>
    <x v="3"/>
    <s v="theater/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x v="1"/>
    <x v="7"/>
    <s v="music/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x v="7"/>
    <x v="14"/>
    <s v="photography/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x v="8"/>
    <x v="23"/>
    <s v="journalism/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x v="7"/>
    <x v="14"/>
    <s v="photography/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x v="5"/>
    <x v="13"/>
    <s v="publishing/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x v="4"/>
    <x v="6"/>
    <s v="film &amp; video/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x v="0"/>
    <x v="0"/>
    <s v="food/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x v="6"/>
    <x v="20"/>
    <s v="games/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x v="3"/>
    <x v="3"/>
    <s v="theater/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x v="3"/>
    <x v="3"/>
    <s v="theater/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x v="3"/>
    <x v="3"/>
    <s v="theater/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x v="5"/>
    <x v="9"/>
    <s v="publishing/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x v="3"/>
    <x v="3"/>
    <s v="theater/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x v="2"/>
    <x v="8"/>
    <s v="technology/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x v="3"/>
    <x v="3"/>
    <s v="theater/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x v="4"/>
    <x v="19"/>
    <s v="film &amp; video/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x v="2"/>
    <x v="2"/>
    <s v="technology/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x v="4"/>
    <x v="4"/>
    <s v="film &amp; video/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x v="4"/>
    <x v="4"/>
    <s v="film &amp; video/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x v="1"/>
    <x v="1"/>
    <s v="music/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x v="3"/>
    <x v="3"/>
    <s v="theater/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x v="3"/>
    <x v="3"/>
    <s v="theater/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x v="1"/>
    <x v="1"/>
    <s v="music/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x v="3"/>
    <x v="3"/>
    <s v="theater/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x v="1"/>
    <x v="5"/>
    <s v="music/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x v="2"/>
    <x v="8"/>
    <s v="technology/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x v="4"/>
    <x v="6"/>
    <s v="film &amp; video/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x v="2"/>
    <x v="8"/>
    <s v="technology/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x v="3"/>
    <x v="3"/>
    <s v="theater/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x v="2"/>
    <x v="8"/>
    <s v="technology/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x v="5"/>
    <x v="18"/>
    <s v="publishing/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x v="4"/>
    <x v="10"/>
    <s v="film &amp; video/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x v="5"/>
    <x v="9"/>
    <s v="publishing/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x v="2"/>
    <x v="2"/>
    <s v="technology/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x v="4"/>
    <x v="6"/>
    <s v="film &amp; video/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x v="3"/>
    <x v="3"/>
    <s v="theater/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x v="3"/>
    <x v="3"/>
    <s v="theater/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x v="3"/>
    <x v="3"/>
    <s v="theater/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x v="3"/>
    <x v="3"/>
    <s v="theater/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x v="3"/>
    <x v="3"/>
    <s v="theater/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x v="5"/>
    <x v="15"/>
    <s v="publishing/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x v="1"/>
    <x v="1"/>
    <s v="music/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x v="6"/>
    <x v="20"/>
    <s v="games/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x v="3"/>
    <x v="3"/>
    <s v="theater/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x v="4"/>
    <x v="4"/>
    <s v="film &amp; video/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x v="2"/>
    <x v="8"/>
    <s v="technology/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x v="5"/>
    <x v="13"/>
    <s v="publishing/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x v="3"/>
    <x v="3"/>
    <s v="theater/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x v="1"/>
    <x v="1"/>
    <s v="music/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x v="4"/>
    <x v="4"/>
    <s v="film &amp; video/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x v="3"/>
    <x v="3"/>
    <s v="theater/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x v="3"/>
    <x v="3"/>
    <s v="theater/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x v="6"/>
    <x v="20"/>
    <s v="games/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x v="3"/>
    <x v="3"/>
    <s v="theater/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x v="2"/>
    <x v="2"/>
    <s v="technology/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x v="3"/>
    <x v="3"/>
    <s v="theater/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x v="4"/>
    <x v="6"/>
    <s v="film &amp; video/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x v="2"/>
    <x v="8"/>
    <s v="technology/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x v="2"/>
    <x v="2"/>
    <s v="technology/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x v="1"/>
    <x v="1"/>
    <s v="music/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x v="1"/>
    <x v="16"/>
    <s v="music/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x v="3"/>
    <x v="3"/>
    <s v="theater/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x v="7"/>
    <x v="14"/>
    <s v="photography/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x v="5"/>
    <x v="9"/>
    <s v="publishing/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x v="1"/>
    <x v="7"/>
    <s v="music/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x v="3"/>
    <x v="3"/>
    <s v="theater/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x v="1"/>
    <x v="7"/>
    <s v="music/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x v="3"/>
    <x v="3"/>
    <s v="theater/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x v="3"/>
    <x v="3"/>
    <s v="theater/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x v="1"/>
    <x v="5"/>
    <s v="music/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x v="3"/>
    <x v="3"/>
    <s v="theater/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x v="3"/>
    <x v="3"/>
    <s v="theater/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x v="2"/>
    <x v="8"/>
    <s v="technology/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x v="2"/>
    <x v="2"/>
    <s v="technology/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x v="3"/>
    <x v="3"/>
    <s v="theater/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x v="4"/>
    <x v="10"/>
    <s v="film &amp; video/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x v="2"/>
    <x v="8"/>
    <s v="technology/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x v="1"/>
    <x v="5"/>
    <s v="music/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x v="5"/>
    <x v="9"/>
    <s v="publishing/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x v="3"/>
    <x v="3"/>
    <s v="theater/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x v="7"/>
    <x v="14"/>
    <s v="photography/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x v="3"/>
    <x v="3"/>
    <s v="theater/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x v="3"/>
    <x v="3"/>
    <s v="theater/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x v="3"/>
    <x v="3"/>
    <s v="theater/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x v="4"/>
    <x v="6"/>
    <s v="film &amp; video/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x v="1"/>
    <x v="1"/>
    <s v="music/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x v="1"/>
    <x v="5"/>
    <s v="music/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x v="6"/>
    <x v="11"/>
    <s v="games/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x v="1"/>
    <x v="1"/>
    <s v="music/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x v="1"/>
    <x v="17"/>
    <s v="music/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x v="3"/>
    <x v="3"/>
    <s v="theater/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x v="1"/>
    <x v="1"/>
    <s v="music/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x v="1"/>
    <x v="7"/>
    <s v="music/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x v="4"/>
    <x v="22"/>
    <s v="film &amp; video/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x v="5"/>
    <x v="18"/>
    <s v="publishing/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x v="3"/>
    <x v="3"/>
    <s v="theater/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x v="6"/>
    <x v="11"/>
    <s v="games/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x v="3"/>
    <x v="3"/>
    <s v="theater/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x v="3"/>
    <x v="3"/>
    <s v="theater/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x v="1"/>
    <x v="7"/>
    <s v="music/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x v="3"/>
    <x v="3"/>
    <s v="theater/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x v="2"/>
    <x v="2"/>
    <s v="technology/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x v="1"/>
    <x v="1"/>
    <s v="music/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x v="3"/>
    <x v="3"/>
    <s v="theater/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x v="3"/>
    <x v="3"/>
    <s v="theater/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x v="4"/>
    <x v="10"/>
    <s v="film &amp; video/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x v="3"/>
    <x v="3"/>
    <s v="theater/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x v="4"/>
    <x v="6"/>
    <s v="film &amp; video/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x v="3"/>
    <x v="3"/>
    <s v="theater/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x v="4"/>
    <x v="10"/>
    <s v="film &amp; video/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x v="1"/>
    <x v="1"/>
    <s v="music/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x v="2"/>
    <x v="2"/>
    <s v="technology/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x v="4"/>
    <x v="10"/>
    <s v="film &amp; video/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x v="1"/>
    <x v="17"/>
    <s v="music/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x v="1"/>
    <x v="1"/>
    <s v="music/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x v="4"/>
    <x v="10"/>
    <s v="film &amp; video/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x v="3"/>
    <x v="3"/>
    <s v="theater/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x v="3"/>
    <x v="3"/>
    <s v="theater/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x v="0"/>
    <x v="0"/>
    <s v="food/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x v="3"/>
    <x v="3"/>
    <s v="theater/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x v="5"/>
    <x v="9"/>
    <s v="publishing/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x v="1"/>
    <x v="1"/>
    <s v="music/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x v="4"/>
    <x v="6"/>
    <s v="film &amp; video/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x v="6"/>
    <x v="20"/>
    <s v="games/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x v="2"/>
    <x v="2"/>
    <s v="technology/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x v="3"/>
    <x v="3"/>
    <s v="theater/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x v="3"/>
    <x v="3"/>
    <s v="theater/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x v="1"/>
    <x v="1"/>
    <s v="music/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x v="7"/>
    <x v="14"/>
    <s v="photography/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x v="7"/>
    <x v="14"/>
    <s v="photography/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x v="3"/>
    <x v="3"/>
    <s v="theater/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x v="1"/>
    <x v="1"/>
    <s v="music/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x v="4"/>
    <x v="4"/>
    <s v="film &amp; video/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x v="4"/>
    <x v="6"/>
    <s v="film &amp; video/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x v="3"/>
    <x v="3"/>
    <s v="theater/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x v="0"/>
    <x v="0"/>
    <s v="food/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x v="4"/>
    <x v="4"/>
    <s v="film &amp; video/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x v="3"/>
    <x v="3"/>
    <s v="theater/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x v="6"/>
    <x v="11"/>
    <s v="games/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x v="5"/>
    <x v="9"/>
    <s v="publishing/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x v="6"/>
    <x v="11"/>
    <s v="games/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x v="1"/>
    <x v="1"/>
    <s v="music/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x v="1"/>
    <x v="1"/>
    <s v="music/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x v="3"/>
    <x v="3"/>
    <s v="theater/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x v="5"/>
    <x v="9"/>
    <s v="publishing/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x v="3"/>
    <x v="3"/>
    <s v="theater/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x v="6"/>
    <x v="11"/>
    <s v="games/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x v="1"/>
    <x v="1"/>
    <s v="music/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x v="4"/>
    <x v="4"/>
    <s v="film &amp; video/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x v="1"/>
    <x v="1"/>
    <s v="music/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x v="1"/>
    <x v="1"/>
    <s v="music/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x v="5"/>
    <x v="9"/>
    <s v="publishing/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x v="4"/>
    <x v="12"/>
    <s v="film &amp; video/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x v="3"/>
    <x v="3"/>
    <s v="theater/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x v="4"/>
    <x v="6"/>
    <s v="film &amp; video/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x v="3"/>
    <x v="3"/>
    <s v="theater/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x v="3"/>
    <x v="3"/>
    <s v="theater/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x v="3"/>
    <x v="3"/>
    <s v="theater/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x v="7"/>
    <x v="14"/>
    <s v="photography/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x v="5"/>
    <x v="18"/>
    <s v="publishing/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x v="5"/>
    <x v="18"/>
    <s v="publishing/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x v="3"/>
    <x v="3"/>
    <s v="theater/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x v="2"/>
    <x v="2"/>
    <s v="technology/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x v="1"/>
    <x v="7"/>
    <s v="music/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x v="1"/>
    <x v="17"/>
    <s v="music/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x v="3"/>
    <x v="3"/>
    <s v="theater/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x v="4"/>
    <x v="4"/>
    <s v="film &amp; video/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x v="3"/>
    <x v="3"/>
    <s v="theater/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x v="2"/>
    <x v="2"/>
    <s v="technology/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x v="2"/>
    <x v="8"/>
    <s v="technology/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x v="7"/>
    <x v="14"/>
    <s v="photography/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x v="4"/>
    <x v="4"/>
    <s v="film &amp; video/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x v="2"/>
    <x v="2"/>
    <s v="technology/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x v="2"/>
    <x v="2"/>
    <s v="technology/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x v="0"/>
    <x v="0"/>
    <s v="food/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x v="4"/>
    <x v="6"/>
    <s v="film &amp; video/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x v="1"/>
    <x v="7"/>
    <s v="music/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x v="1"/>
    <x v="1"/>
    <s v="music/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x v="1"/>
    <x v="5"/>
    <s v="music/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x v="6"/>
    <x v="11"/>
    <s v="games/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x v="1"/>
    <x v="7"/>
    <s v="music/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x v="5"/>
    <x v="13"/>
    <s v="publishing/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x v="3"/>
    <x v="3"/>
    <s v="theater/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x v="0"/>
    <x v="0"/>
    <s v="food/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x v="4"/>
    <x v="12"/>
    <s v="film &amp; video/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x v="0"/>
    <x v="0"/>
    <s v="food/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x v="3"/>
    <x v="3"/>
    <s v="theater/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x v="2"/>
    <x v="8"/>
    <s v="technology/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x v="3"/>
    <x v="3"/>
    <s v="theater/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x v="3"/>
    <x v="3"/>
    <s v="theater/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x v="4"/>
    <x v="19"/>
    <s v="film &amp; video/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x v="4"/>
    <x v="12"/>
    <s v="film &amp; video/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x v="3"/>
    <x v="3"/>
    <s v="theater/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x v="7"/>
    <x v="14"/>
    <s v="photography/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x v="0"/>
    <x v="0"/>
    <s v="food/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x v="3"/>
    <x v="3"/>
    <s v="theater/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x v="4"/>
    <x v="6"/>
    <s v="film &amp; video/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x v="3"/>
    <x v="3"/>
    <s v="theater/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x v="3"/>
    <x v="3"/>
    <s v="theater/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x v="4"/>
    <x v="22"/>
    <s v="film &amp; video/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x v="7"/>
    <x v="14"/>
    <s v="photography/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x v="7"/>
    <x v="14"/>
    <s v="photography/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x v="1"/>
    <x v="1"/>
    <s v="music/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x v="7"/>
    <x v="14"/>
    <s v="photography/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x v="0"/>
    <x v="0"/>
    <s v="food/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x v="1"/>
    <x v="16"/>
    <s v="music/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x v="5"/>
    <x v="9"/>
    <s v="publishing/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x v="1"/>
    <x v="5"/>
    <s v="music/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x v="3"/>
    <x v="3"/>
    <s v="theater/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x v="3"/>
    <x v="3"/>
    <s v="theater/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x v="4"/>
    <x v="12"/>
    <s v="film &amp; video/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x v="3"/>
    <x v="3"/>
    <s v="theater/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x v="3"/>
    <x v="3"/>
    <s v="theater/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x v="1"/>
    <x v="7"/>
    <s v="music/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x v="3"/>
    <x v="3"/>
    <s v="theater/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x v="3"/>
    <x v="3"/>
    <s v="theater/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x v="1"/>
    <x v="5"/>
    <s v="music/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x v="1"/>
    <x v="7"/>
    <s v="music/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x v="4"/>
    <x v="4"/>
    <s v="film &amp; video/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x v="5"/>
    <x v="18"/>
    <s v="publishing/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x v="4"/>
    <x v="4"/>
    <s v="film &amp; video/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x v="4"/>
    <x v="19"/>
    <s v="film &amp; video/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x v="3"/>
    <x v="3"/>
    <s v="theater/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x v="0"/>
    <x v="0"/>
    <s v="food/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x v="3"/>
    <x v="3"/>
    <s v="theater/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x v="4"/>
    <x v="4"/>
    <s v="film &amp; video/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x v="1"/>
    <x v="17"/>
    <s v="music/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x v="2"/>
    <x v="2"/>
    <s v="technology/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x v="1"/>
    <x v="1"/>
    <s v="music/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x v="2"/>
    <x v="2"/>
    <s v="technology/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x v="5"/>
    <x v="9"/>
    <s v="publishing/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x v="5"/>
    <x v="15"/>
    <s v="publishing/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x v="3"/>
    <x v="3"/>
    <s v="theater/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x v="4"/>
    <x v="4"/>
    <s v="film &amp; video/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x v="3"/>
    <x v="3"/>
    <s v="theater/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x v="6"/>
    <x v="11"/>
    <s v="games/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x v="3"/>
    <x v="3"/>
    <s v="theater/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x v="3"/>
    <x v="3"/>
    <s v="theater/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x v="2"/>
    <x v="2"/>
    <s v="technology/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x v="4"/>
    <x v="6"/>
    <s v="film &amp; video/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x v="4"/>
    <x v="6"/>
    <s v="film &amp; video/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x v="3"/>
    <x v="3"/>
    <s v="theater/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x v="4"/>
    <x v="19"/>
    <s v="film &amp; video/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x v="7"/>
    <x v="14"/>
    <s v="photography/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x v="4"/>
    <x v="12"/>
    <s v="film &amp; video/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x v="5"/>
    <x v="15"/>
    <s v="publishing/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x v="3"/>
    <x v="3"/>
    <s v="theater/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x v="4"/>
    <x v="10"/>
    <s v="film &amp; video/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x v="2"/>
    <x v="2"/>
    <s v="technology/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x v="1"/>
    <x v="21"/>
    <s v="music/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x v="3"/>
    <x v="3"/>
    <s v="theater/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x v="3"/>
    <x v="3"/>
    <s v="theater/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x v="3"/>
    <x v="3"/>
    <s v="theater/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x v="0"/>
    <x v="0"/>
    <s v="food/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x v="3"/>
    <x v="3"/>
    <s v="theater/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x v="2"/>
    <x v="2"/>
    <s v="technology/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x v="3"/>
    <x v="3"/>
    <s v="theater/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x v="3"/>
    <x v="3"/>
    <s v="theater/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x v="3"/>
    <x v="3"/>
    <s v="theater/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x v="1"/>
    <x v="1"/>
    <s v="music/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x v="3"/>
    <x v="3"/>
    <s v="theater/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x v="3"/>
    <x v="3"/>
    <s v="theater/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x v="3"/>
    <x v="3"/>
    <s v="theater/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x v="3"/>
    <x v="3"/>
    <s v="theater/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x v="4"/>
    <x v="4"/>
    <s v="film &amp; video/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x v="5"/>
    <x v="13"/>
    <s v="publishing/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x v="6"/>
    <x v="11"/>
    <s v="games/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x v="2"/>
    <x v="2"/>
    <s v="technology/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x v="3"/>
    <x v="3"/>
    <s v="theater/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x v="3"/>
    <x v="3"/>
    <s v="theater/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x v="0"/>
    <x v="0"/>
    <s v="food/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x v="7"/>
    <x v="14"/>
    <s v="photography/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x v="7"/>
    <x v="14"/>
    <s v="photography/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x v="3"/>
    <x v="3"/>
    <s v="theater/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x v="3"/>
    <x v="3"/>
    <s v="theater/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x v="4"/>
    <x v="4"/>
    <s v="film &amp; video/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x v="2"/>
    <x v="2"/>
    <s v="technology/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x v="3"/>
    <x v="3"/>
    <s v="theater/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x v="1"/>
    <x v="1"/>
    <s v="music/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x v="4"/>
    <x v="4"/>
    <s v="film &amp; video/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x v="4"/>
    <x v="22"/>
    <s v="film &amp; video/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x v="2"/>
    <x v="2"/>
    <s v="technology/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x v="3"/>
    <x v="3"/>
    <s v="theater/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x v="4"/>
    <x v="22"/>
    <s v="film &amp; video/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x v="3"/>
    <x v="3"/>
    <s v="theater/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x v="4"/>
    <x v="10"/>
    <s v="film &amp; video/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x v="5"/>
    <x v="18"/>
    <s v="publishing/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x v="2"/>
    <x v="2"/>
    <s v="technology/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x v="5"/>
    <x v="18"/>
    <s v="publishing/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x v="0"/>
    <x v="0"/>
    <s v="food/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x v="7"/>
    <x v="14"/>
    <s v="photography/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x v="3"/>
    <x v="3"/>
    <s v="theater/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x v="1"/>
    <x v="1"/>
    <s v="music/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x v="3"/>
    <x v="3"/>
    <s v="theater/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x v="1"/>
    <x v="21"/>
    <s v="music/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x v="0"/>
    <x v="0"/>
    <s v="food/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x v="3"/>
    <x v="3"/>
    <s v="theater/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x v="3"/>
    <x v="3"/>
    <s v="theater/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x v="4"/>
    <x v="19"/>
    <s v="film &amp; video/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x v="2"/>
    <x v="2"/>
    <s v="technology/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x v="3"/>
    <x v="3"/>
    <s v="theater/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x v="1"/>
    <x v="7"/>
    <s v="music/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x v="3"/>
    <x v="3"/>
    <s v="theater/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x v="3"/>
    <x v="3"/>
    <s v="theater/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x v="0"/>
    <x v="0"/>
    <s v="food/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x v="6"/>
    <x v="11"/>
    <s v="games/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x v="3"/>
    <x v="3"/>
    <s v="theater/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x v="5"/>
    <x v="9"/>
    <s v="publishing/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x v="2"/>
    <x v="2"/>
    <s v="technology/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x v="4"/>
    <x v="4"/>
    <s v="film &amp; video/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x v="4"/>
    <x v="4"/>
    <s v="film &amp; video/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x v="3"/>
    <x v="3"/>
    <s v="theater/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x v="1"/>
    <x v="1"/>
    <s v="music/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x v="1"/>
    <x v="1"/>
    <s v="music/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x v="4"/>
    <x v="4"/>
    <s v="film &amp; video/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x v="5"/>
    <x v="15"/>
    <s v="publishing/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x v="5"/>
    <x v="18"/>
    <s v="publishing/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x v="4"/>
    <x v="6"/>
    <s v="film &amp; video/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x v="1"/>
    <x v="1"/>
    <s v="music/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x v="4"/>
    <x v="6"/>
    <s v="film &amp; video/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x v="7"/>
    <x v="14"/>
    <s v="photography/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x v="5"/>
    <x v="18"/>
    <s v="publishing/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x v="0"/>
    <x v="0"/>
    <s v="food/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x v="3"/>
    <x v="3"/>
    <s v="theater/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x v="3"/>
    <x v="3"/>
    <s v="theater/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x v="1"/>
    <x v="7"/>
    <s v="music/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x v="0"/>
    <x v="0"/>
    <s v="food/food trucks"/>
  </r>
  <r>
    <m/>
    <m/>
    <m/>
    <m/>
    <m/>
    <m/>
    <x v="4"/>
    <m/>
    <m/>
    <x v="7"/>
    <m/>
    <m/>
    <m/>
    <x v="879"/>
    <m/>
    <m/>
    <m/>
    <x v="9"/>
    <x v="2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689D25-2057-4122-BE97-C2040B4DDEB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3A425-8526-4DFE-9F60-914B29C3427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FA335-F2C0-46D4-B84C-7AFCB24563AF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7" hier="-1"/>
    <pageField fld="21" hier="-1"/>
  </pageFields>
  <dataFields count="1">
    <dataField name="Count of outcome" fld="6" subtotal="count" baseField="0" baseItem="0"/>
  </dataFields>
  <chartFormats count="8">
    <chartFormat chart="0" format="5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workbookViewId="0">
      <selection activeCell="H2" sqref="H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1.19921875" style="6"/>
    <col min="8" max="8" width="13" bestFit="1" customWidth="1"/>
    <col min="9" max="9" width="15.69921875" bestFit="1" customWidth="1"/>
    <col min="12" max="13" width="11.19921875" bestFit="1" customWidth="1"/>
    <col min="14" max="14" width="21.3984375" bestFit="1" customWidth="1"/>
    <col min="15" max="15" width="20.296875" bestFit="1" customWidth="1"/>
    <col min="18" max="18" width="14.19921875" bestFit="1" customWidth="1"/>
    <col min="19" max="19" width="14.5" customWidth="1"/>
    <col min="20" max="20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2031</v>
      </c>
      <c r="S1" s="1" t="s">
        <v>2065</v>
      </c>
      <c r="T1" s="1" t="s">
        <v>2028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</f>
        <v>0</v>
      </c>
      <c r="G2" t="s">
        <v>14</v>
      </c>
      <c r="H2">
        <v>0</v>
      </c>
      <c r="I2">
        <f>IF(E2=0, 0, E2/H2)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2032</v>
      </c>
      <c r="S2" t="s">
        <v>2033</v>
      </c>
      <c r="T2" t="s">
        <v>17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E3/D3</f>
        <v>10.4</v>
      </c>
      <c r="G3" t="s">
        <v>20</v>
      </c>
      <c r="H3">
        <v>158</v>
      </c>
      <c r="I3" s="7">
        <f>IF(E3=0, 0, 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0">(((L3/60)/60)/24)+DATE(1970,1,1)</f>
        <v>41870.208333333336</v>
      </c>
      <c r="O3" s="10">
        <f t="shared" ref="O3:O66" si="1">(((M3/60)/60)/24)+DATE(1970,1,1)</f>
        <v>41872.208333333336</v>
      </c>
      <c r="P3" t="b">
        <v>0</v>
      </c>
      <c r="Q3" t="b">
        <v>1</v>
      </c>
      <c r="R3" t="s">
        <v>2034</v>
      </c>
      <c r="S3" t="s">
        <v>2035</v>
      </c>
      <c r="T3" t="s">
        <v>23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>E4/D4</f>
        <v>1.3147878228782288</v>
      </c>
      <c r="G4" t="s">
        <v>20</v>
      </c>
      <c r="H4">
        <v>1425</v>
      </c>
      <c r="I4" s="7">
        <f t="shared" ref="I4:I67" si="2">IF(E4=0, 0, 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0"/>
        <v>41595.25</v>
      </c>
      <c r="O4" s="10">
        <f t="shared" si="1"/>
        <v>41597.25</v>
      </c>
      <c r="P4" t="b">
        <v>0</v>
      </c>
      <c r="Q4" t="b">
        <v>0</v>
      </c>
      <c r="R4" t="s">
        <v>2036</v>
      </c>
      <c r="S4" t="s">
        <v>2037</v>
      </c>
      <c r="T4" t="s">
        <v>28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>E5/D5</f>
        <v>0.58976190476190471</v>
      </c>
      <c r="G5" t="s">
        <v>14</v>
      </c>
      <c r="H5">
        <v>24</v>
      </c>
      <c r="I5" s="7">
        <f t="shared" si="2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0"/>
        <v>43688.208333333328</v>
      </c>
      <c r="O5" s="10">
        <f t="shared" si="1"/>
        <v>43728.208333333328</v>
      </c>
      <c r="P5" t="b">
        <v>0</v>
      </c>
      <c r="Q5" t="b">
        <v>0</v>
      </c>
      <c r="R5" t="s">
        <v>2034</v>
      </c>
      <c r="S5" t="s">
        <v>2035</v>
      </c>
      <c r="T5" t="s">
        <v>23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ref="F6:F69" si="3">E6/D6</f>
        <v>0.69276315789473686</v>
      </c>
      <c r="G6" t="s">
        <v>14</v>
      </c>
      <c r="H6">
        <v>53</v>
      </c>
      <c r="I6" s="7">
        <f t="shared" si="2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0"/>
        <v>43485.25</v>
      </c>
      <c r="O6" s="10">
        <f t="shared" si="1"/>
        <v>43489.25</v>
      </c>
      <c r="P6" t="b">
        <v>0</v>
      </c>
      <c r="Q6" t="b">
        <v>0</v>
      </c>
      <c r="R6" t="s">
        <v>2038</v>
      </c>
      <c r="S6" t="s">
        <v>2039</v>
      </c>
      <c r="T6" t="s">
        <v>33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3"/>
        <v>1.7361842105263159</v>
      </c>
      <c r="G7" t="s">
        <v>20</v>
      </c>
      <c r="H7">
        <v>174</v>
      </c>
      <c r="I7" s="7">
        <f t="shared" si="2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0"/>
        <v>41149.208333333336</v>
      </c>
      <c r="O7" s="10">
        <f t="shared" si="1"/>
        <v>41160.208333333336</v>
      </c>
      <c r="P7" t="b">
        <v>0</v>
      </c>
      <c r="Q7" t="b">
        <v>0</v>
      </c>
      <c r="R7" t="s">
        <v>2038</v>
      </c>
      <c r="S7" t="s">
        <v>2039</v>
      </c>
      <c r="T7" t="s">
        <v>33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3"/>
        <v>0.20961538461538462</v>
      </c>
      <c r="G8" t="s">
        <v>14</v>
      </c>
      <c r="H8">
        <v>18</v>
      </c>
      <c r="I8" s="7">
        <f t="shared" si="2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0"/>
        <v>42991.208333333328</v>
      </c>
      <c r="O8" s="10">
        <f t="shared" si="1"/>
        <v>42992.208333333328</v>
      </c>
      <c r="P8" t="b">
        <v>0</v>
      </c>
      <c r="Q8" t="b">
        <v>0</v>
      </c>
      <c r="R8" t="s">
        <v>2040</v>
      </c>
      <c r="S8" t="s">
        <v>2041</v>
      </c>
      <c r="T8" t="s">
        <v>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3"/>
        <v>3.2757777777777779</v>
      </c>
      <c r="G9" t="s">
        <v>20</v>
      </c>
      <c r="H9">
        <v>227</v>
      </c>
      <c r="I9" s="7">
        <f t="shared" si="2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0"/>
        <v>42229.208333333328</v>
      </c>
      <c r="O9" s="10">
        <f t="shared" si="1"/>
        <v>42231.208333333328</v>
      </c>
      <c r="P9" t="b">
        <v>0</v>
      </c>
      <c r="Q9" t="b">
        <v>0</v>
      </c>
      <c r="R9" t="s">
        <v>2038</v>
      </c>
      <c r="S9" t="s">
        <v>2039</v>
      </c>
      <c r="T9" t="s">
        <v>33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3"/>
        <v>0.19932788374205268</v>
      </c>
      <c r="G10" t="s">
        <v>47</v>
      </c>
      <c r="H10">
        <v>708</v>
      </c>
      <c r="I10" s="7">
        <f t="shared" si="2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0"/>
        <v>40399.208333333336</v>
      </c>
      <c r="O10" s="10">
        <f t="shared" si="1"/>
        <v>40401.208333333336</v>
      </c>
      <c r="P10" t="b">
        <v>0</v>
      </c>
      <c r="Q10" t="b">
        <v>0</v>
      </c>
      <c r="R10" t="s">
        <v>2038</v>
      </c>
      <c r="S10" t="s">
        <v>2039</v>
      </c>
      <c r="T10" t="s">
        <v>33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3"/>
        <v>0.51741935483870971</v>
      </c>
      <c r="G11" t="s">
        <v>14</v>
      </c>
      <c r="H11">
        <v>44</v>
      </c>
      <c r="I11" s="7">
        <f t="shared" si="2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0"/>
        <v>41536.208333333336</v>
      </c>
      <c r="O11" s="10">
        <f t="shared" si="1"/>
        <v>41585.25</v>
      </c>
      <c r="P11" t="b">
        <v>0</v>
      </c>
      <c r="Q11" t="b">
        <v>0</v>
      </c>
      <c r="R11" t="s">
        <v>2034</v>
      </c>
      <c r="S11" t="s">
        <v>2042</v>
      </c>
      <c r="T11" t="s">
        <v>50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3"/>
        <v>2.6611538461538462</v>
      </c>
      <c r="G12" t="s">
        <v>20</v>
      </c>
      <c r="H12">
        <v>220</v>
      </c>
      <c r="I12" s="7">
        <f t="shared" si="2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0"/>
        <v>40404.208333333336</v>
      </c>
      <c r="O12" s="10">
        <f t="shared" si="1"/>
        <v>40452.208333333336</v>
      </c>
      <c r="P12" t="b">
        <v>0</v>
      </c>
      <c r="Q12" t="b">
        <v>0</v>
      </c>
      <c r="R12" t="s">
        <v>2040</v>
      </c>
      <c r="S12" t="s">
        <v>2043</v>
      </c>
      <c r="T12" t="s">
        <v>53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3"/>
        <v>0.48095238095238096</v>
      </c>
      <c r="G13" t="s">
        <v>14</v>
      </c>
      <c r="H13">
        <v>27</v>
      </c>
      <c r="I13" s="7">
        <f t="shared" si="2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0"/>
        <v>40442.208333333336</v>
      </c>
      <c r="O13" s="10">
        <f t="shared" si="1"/>
        <v>40448.208333333336</v>
      </c>
      <c r="P13" t="b">
        <v>0</v>
      </c>
      <c r="Q13" t="b">
        <v>1</v>
      </c>
      <c r="R13" t="s">
        <v>2038</v>
      </c>
      <c r="S13" t="s">
        <v>2039</v>
      </c>
      <c r="T13" t="s">
        <v>33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3"/>
        <v>0.89349206349206345</v>
      </c>
      <c r="G14" t="s">
        <v>14</v>
      </c>
      <c r="H14">
        <v>55</v>
      </c>
      <c r="I14" s="7">
        <f t="shared" si="2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0"/>
        <v>43760.208333333328</v>
      </c>
      <c r="O14" s="10">
        <f t="shared" si="1"/>
        <v>43768.208333333328</v>
      </c>
      <c r="P14" t="b">
        <v>0</v>
      </c>
      <c r="Q14" t="b">
        <v>0</v>
      </c>
      <c r="R14" t="s">
        <v>2040</v>
      </c>
      <c r="S14" t="s">
        <v>2043</v>
      </c>
      <c r="T14" t="s">
        <v>53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3"/>
        <v>2.4511904761904764</v>
      </c>
      <c r="G15" t="s">
        <v>20</v>
      </c>
      <c r="H15">
        <v>98</v>
      </c>
      <c r="I15" s="7">
        <f t="shared" si="2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0"/>
        <v>42532.208333333328</v>
      </c>
      <c r="O15" s="10">
        <f t="shared" si="1"/>
        <v>42544.208333333328</v>
      </c>
      <c r="P15" t="b">
        <v>0</v>
      </c>
      <c r="Q15" t="b">
        <v>0</v>
      </c>
      <c r="R15" t="s">
        <v>2034</v>
      </c>
      <c r="S15" t="s">
        <v>2044</v>
      </c>
      <c r="T15" t="s">
        <v>60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3"/>
        <v>0.66769503546099296</v>
      </c>
      <c r="G16" t="s">
        <v>14</v>
      </c>
      <c r="H16">
        <v>200</v>
      </c>
      <c r="I16" s="7">
        <f t="shared" si="2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0"/>
        <v>40974.25</v>
      </c>
      <c r="O16" s="10">
        <f t="shared" si="1"/>
        <v>41001.208333333336</v>
      </c>
      <c r="P16" t="b">
        <v>0</v>
      </c>
      <c r="Q16" t="b">
        <v>0</v>
      </c>
      <c r="R16" t="s">
        <v>2034</v>
      </c>
      <c r="S16" t="s">
        <v>2044</v>
      </c>
      <c r="T16" t="s">
        <v>60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3"/>
        <v>0.47307881773399013</v>
      </c>
      <c r="G17" t="s">
        <v>14</v>
      </c>
      <c r="H17">
        <v>452</v>
      </c>
      <c r="I17" s="7">
        <f t="shared" si="2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0"/>
        <v>43809.25</v>
      </c>
      <c r="O17" s="10">
        <f t="shared" si="1"/>
        <v>43813.25</v>
      </c>
      <c r="P17" t="b">
        <v>0</v>
      </c>
      <c r="Q17" t="b">
        <v>0</v>
      </c>
      <c r="R17" t="s">
        <v>2036</v>
      </c>
      <c r="S17" t="s">
        <v>2045</v>
      </c>
      <c r="T17" t="s">
        <v>65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3"/>
        <v>6.4947058823529416</v>
      </c>
      <c r="G18" t="s">
        <v>20</v>
      </c>
      <c r="H18">
        <v>100</v>
      </c>
      <c r="I18" s="7">
        <f t="shared" si="2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0"/>
        <v>41661.25</v>
      </c>
      <c r="O18" s="10">
        <f t="shared" si="1"/>
        <v>41683.25</v>
      </c>
      <c r="P18" t="b">
        <v>0</v>
      </c>
      <c r="Q18" t="b">
        <v>0</v>
      </c>
      <c r="R18" t="s">
        <v>2046</v>
      </c>
      <c r="S18" t="s">
        <v>2047</v>
      </c>
      <c r="T18" t="s">
        <v>68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3"/>
        <v>1.5939125295508274</v>
      </c>
      <c r="G19" t="s">
        <v>20</v>
      </c>
      <c r="H19">
        <v>1249</v>
      </c>
      <c r="I19" s="7">
        <f t="shared" si="2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0"/>
        <v>40555.25</v>
      </c>
      <c r="O19" s="10">
        <f t="shared" si="1"/>
        <v>40556.25</v>
      </c>
      <c r="P19" t="b">
        <v>0</v>
      </c>
      <c r="Q19" t="b">
        <v>0</v>
      </c>
      <c r="R19" t="s">
        <v>2040</v>
      </c>
      <c r="S19" t="s">
        <v>2048</v>
      </c>
      <c r="T19" t="s">
        <v>71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3"/>
        <v>0.66912087912087914</v>
      </c>
      <c r="G20" t="s">
        <v>74</v>
      </c>
      <c r="H20">
        <v>135</v>
      </c>
      <c r="I20" s="7">
        <f t="shared" si="2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0"/>
        <v>43351.208333333328</v>
      </c>
      <c r="O20" s="10">
        <f t="shared" si="1"/>
        <v>43359.208333333328</v>
      </c>
      <c r="P20" t="b">
        <v>0</v>
      </c>
      <c r="Q20" t="b">
        <v>0</v>
      </c>
      <c r="R20" t="s">
        <v>2038</v>
      </c>
      <c r="S20" t="s">
        <v>2039</v>
      </c>
      <c r="T20" t="s">
        <v>33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3"/>
        <v>0.48529600000000001</v>
      </c>
      <c r="G21" t="s">
        <v>14</v>
      </c>
      <c r="H21">
        <v>674</v>
      </c>
      <c r="I21" s="7">
        <f t="shared" si="2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0"/>
        <v>43528.25</v>
      </c>
      <c r="O21" s="10">
        <f t="shared" si="1"/>
        <v>43549.208333333328</v>
      </c>
      <c r="P21" t="b">
        <v>0</v>
      </c>
      <c r="Q21" t="b">
        <v>1</v>
      </c>
      <c r="R21" t="s">
        <v>2038</v>
      </c>
      <c r="S21" t="s">
        <v>2039</v>
      </c>
      <c r="T21" t="s">
        <v>33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3"/>
        <v>1.1224279210925645</v>
      </c>
      <c r="G22" t="s">
        <v>20</v>
      </c>
      <c r="H22">
        <v>1396</v>
      </c>
      <c r="I22" s="7">
        <f t="shared" si="2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0"/>
        <v>41848.208333333336</v>
      </c>
      <c r="O22" s="10">
        <f t="shared" si="1"/>
        <v>41848.208333333336</v>
      </c>
      <c r="P22" t="b">
        <v>0</v>
      </c>
      <c r="Q22" t="b">
        <v>0</v>
      </c>
      <c r="R22" t="s">
        <v>2040</v>
      </c>
      <c r="S22" t="s">
        <v>2043</v>
      </c>
      <c r="T22" t="s">
        <v>53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3"/>
        <v>0.40992553191489361</v>
      </c>
      <c r="G23" t="s">
        <v>14</v>
      </c>
      <c r="H23">
        <v>558</v>
      </c>
      <c r="I23" s="7">
        <f t="shared" si="2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0"/>
        <v>40770.208333333336</v>
      </c>
      <c r="O23" s="10">
        <f t="shared" si="1"/>
        <v>40804.208333333336</v>
      </c>
      <c r="P23" t="b">
        <v>0</v>
      </c>
      <c r="Q23" t="b">
        <v>0</v>
      </c>
      <c r="R23" t="s">
        <v>2038</v>
      </c>
      <c r="S23" t="s">
        <v>2039</v>
      </c>
      <c r="T23" t="s">
        <v>33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3"/>
        <v>1.2807106598984772</v>
      </c>
      <c r="G24" t="s">
        <v>20</v>
      </c>
      <c r="H24">
        <v>890</v>
      </c>
      <c r="I24" s="7">
        <f t="shared" si="2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0"/>
        <v>43193.208333333328</v>
      </c>
      <c r="O24" s="10">
        <f t="shared" si="1"/>
        <v>43208.208333333328</v>
      </c>
      <c r="P24" t="b">
        <v>0</v>
      </c>
      <c r="Q24" t="b">
        <v>0</v>
      </c>
      <c r="R24" t="s">
        <v>2038</v>
      </c>
      <c r="S24" t="s">
        <v>2039</v>
      </c>
      <c r="T24" t="s">
        <v>33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3"/>
        <v>3.3204444444444445</v>
      </c>
      <c r="G25" t="s">
        <v>20</v>
      </c>
      <c r="H25">
        <v>142</v>
      </c>
      <c r="I25" s="7">
        <f t="shared" si="2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0"/>
        <v>43510.25</v>
      </c>
      <c r="O25" s="10">
        <f t="shared" si="1"/>
        <v>43563.208333333328</v>
      </c>
      <c r="P25" t="b">
        <v>0</v>
      </c>
      <c r="Q25" t="b">
        <v>0</v>
      </c>
      <c r="R25" t="s">
        <v>2040</v>
      </c>
      <c r="S25" t="s">
        <v>2041</v>
      </c>
      <c r="T25" t="s">
        <v>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3"/>
        <v>1.1283225108225108</v>
      </c>
      <c r="G26" t="s">
        <v>20</v>
      </c>
      <c r="H26">
        <v>2673</v>
      </c>
      <c r="I26" s="7">
        <f t="shared" si="2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0"/>
        <v>41811.208333333336</v>
      </c>
      <c r="O26" s="10">
        <f t="shared" si="1"/>
        <v>41813.208333333336</v>
      </c>
      <c r="P26" t="b">
        <v>0</v>
      </c>
      <c r="Q26" t="b">
        <v>0</v>
      </c>
      <c r="R26" t="s">
        <v>2036</v>
      </c>
      <c r="S26" t="s">
        <v>2045</v>
      </c>
      <c r="T26" t="s">
        <v>65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3"/>
        <v>2.1643636363636363</v>
      </c>
      <c r="G27" t="s">
        <v>20</v>
      </c>
      <c r="H27">
        <v>163</v>
      </c>
      <c r="I27" s="7">
        <f t="shared" si="2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0"/>
        <v>40681.208333333336</v>
      </c>
      <c r="O27" s="10">
        <f t="shared" si="1"/>
        <v>40701.208333333336</v>
      </c>
      <c r="P27" t="b">
        <v>0</v>
      </c>
      <c r="Q27" t="b">
        <v>1</v>
      </c>
      <c r="R27" t="s">
        <v>2049</v>
      </c>
      <c r="S27" t="s">
        <v>2050</v>
      </c>
      <c r="T27" t="s">
        <v>89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3"/>
        <v>0.4819906976744186</v>
      </c>
      <c r="G28" t="s">
        <v>74</v>
      </c>
      <c r="H28">
        <v>1480</v>
      </c>
      <c r="I28" s="7">
        <f t="shared" si="2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0"/>
        <v>43312.208333333328</v>
      </c>
      <c r="O28" s="10">
        <f t="shared" si="1"/>
        <v>43339.208333333328</v>
      </c>
      <c r="P28" t="b">
        <v>0</v>
      </c>
      <c r="Q28" t="b">
        <v>0</v>
      </c>
      <c r="R28" t="s">
        <v>2038</v>
      </c>
      <c r="S28" t="s">
        <v>2039</v>
      </c>
      <c r="T28" t="s">
        <v>33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3"/>
        <v>0.79949999999999999</v>
      </c>
      <c r="G29" t="s">
        <v>14</v>
      </c>
      <c r="H29">
        <v>15</v>
      </c>
      <c r="I29" s="7">
        <f t="shared" si="2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0"/>
        <v>42280.208333333328</v>
      </c>
      <c r="O29" s="10">
        <f t="shared" si="1"/>
        <v>42288.208333333328</v>
      </c>
      <c r="P29" t="b">
        <v>0</v>
      </c>
      <c r="Q29" t="b">
        <v>0</v>
      </c>
      <c r="R29" t="s">
        <v>2034</v>
      </c>
      <c r="S29" t="s">
        <v>2035</v>
      </c>
      <c r="T29" t="s">
        <v>23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3"/>
        <v>1.0522553516819573</v>
      </c>
      <c r="G30" t="s">
        <v>20</v>
      </c>
      <c r="H30">
        <v>2220</v>
      </c>
      <c r="I30" s="7">
        <f t="shared" si="2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0"/>
        <v>40218.25</v>
      </c>
      <c r="O30" s="10">
        <f t="shared" si="1"/>
        <v>40241.25</v>
      </c>
      <c r="P30" t="b">
        <v>0</v>
      </c>
      <c r="Q30" t="b">
        <v>1</v>
      </c>
      <c r="R30" t="s">
        <v>2038</v>
      </c>
      <c r="S30" t="s">
        <v>2039</v>
      </c>
      <c r="T30" t="s">
        <v>33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3"/>
        <v>3.2889978213507627</v>
      </c>
      <c r="G31" t="s">
        <v>20</v>
      </c>
      <c r="H31">
        <v>1606</v>
      </c>
      <c r="I31" s="7">
        <f t="shared" si="2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0"/>
        <v>43301.208333333328</v>
      </c>
      <c r="O31" s="10">
        <f t="shared" si="1"/>
        <v>43341.208333333328</v>
      </c>
      <c r="P31" t="b">
        <v>0</v>
      </c>
      <c r="Q31" t="b">
        <v>0</v>
      </c>
      <c r="R31" t="s">
        <v>2040</v>
      </c>
      <c r="S31" t="s">
        <v>2051</v>
      </c>
      <c r="T31" t="s">
        <v>100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3"/>
        <v>1.606111111111111</v>
      </c>
      <c r="G32" t="s">
        <v>20</v>
      </c>
      <c r="H32">
        <v>129</v>
      </c>
      <c r="I32" s="7">
        <f t="shared" si="2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0"/>
        <v>43609.208333333328</v>
      </c>
      <c r="O32" s="10">
        <f t="shared" si="1"/>
        <v>43614.208333333328</v>
      </c>
      <c r="P32" t="b">
        <v>0</v>
      </c>
      <c r="Q32" t="b">
        <v>0</v>
      </c>
      <c r="R32" t="s">
        <v>2040</v>
      </c>
      <c r="S32" t="s">
        <v>2048</v>
      </c>
      <c r="T32" t="s">
        <v>71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3"/>
        <v>3.1</v>
      </c>
      <c r="G33" t="s">
        <v>20</v>
      </c>
      <c r="H33">
        <v>226</v>
      </c>
      <c r="I33" s="7">
        <f t="shared" si="2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0"/>
        <v>42374.25</v>
      </c>
      <c r="O33" s="10">
        <f t="shared" si="1"/>
        <v>42402.25</v>
      </c>
      <c r="P33" t="b">
        <v>0</v>
      </c>
      <c r="Q33" t="b">
        <v>0</v>
      </c>
      <c r="R33" t="s">
        <v>2049</v>
      </c>
      <c r="S33" t="s">
        <v>2050</v>
      </c>
      <c r="T33" t="s">
        <v>89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3"/>
        <v>0.86807920792079207</v>
      </c>
      <c r="G34" t="s">
        <v>14</v>
      </c>
      <c r="H34">
        <v>2307</v>
      </c>
      <c r="I34" s="7">
        <f t="shared" si="2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0"/>
        <v>43110.25</v>
      </c>
      <c r="O34" s="10">
        <f t="shared" si="1"/>
        <v>43137.25</v>
      </c>
      <c r="P34" t="b">
        <v>0</v>
      </c>
      <c r="Q34" t="b">
        <v>0</v>
      </c>
      <c r="R34" t="s">
        <v>2040</v>
      </c>
      <c r="S34" t="s">
        <v>2041</v>
      </c>
      <c r="T34" t="s">
        <v>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3"/>
        <v>3.7782071713147412</v>
      </c>
      <c r="G35" t="s">
        <v>20</v>
      </c>
      <c r="H35">
        <v>5419</v>
      </c>
      <c r="I35" s="7">
        <f t="shared" si="2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0"/>
        <v>41917.208333333336</v>
      </c>
      <c r="O35" s="10">
        <f t="shared" si="1"/>
        <v>41954.25</v>
      </c>
      <c r="P35" t="b">
        <v>0</v>
      </c>
      <c r="Q35" t="b">
        <v>0</v>
      </c>
      <c r="R35" t="s">
        <v>2038</v>
      </c>
      <c r="S35" t="s">
        <v>2039</v>
      </c>
      <c r="T35" t="s">
        <v>33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3"/>
        <v>1.5080645161290323</v>
      </c>
      <c r="G36" t="s">
        <v>20</v>
      </c>
      <c r="H36">
        <v>165</v>
      </c>
      <c r="I36" s="7">
        <f t="shared" si="2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0"/>
        <v>42817.208333333328</v>
      </c>
      <c r="O36" s="10">
        <f t="shared" si="1"/>
        <v>42822.208333333328</v>
      </c>
      <c r="P36" t="b">
        <v>0</v>
      </c>
      <c r="Q36" t="b">
        <v>0</v>
      </c>
      <c r="R36" t="s">
        <v>2040</v>
      </c>
      <c r="S36" t="s">
        <v>2041</v>
      </c>
      <c r="T36" t="s">
        <v>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3"/>
        <v>1.5030119521912351</v>
      </c>
      <c r="G37" t="s">
        <v>20</v>
      </c>
      <c r="H37">
        <v>1965</v>
      </c>
      <c r="I37" s="7">
        <f t="shared" si="2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0"/>
        <v>43484.25</v>
      </c>
      <c r="O37" s="10">
        <f t="shared" si="1"/>
        <v>43526.25</v>
      </c>
      <c r="P37" t="b">
        <v>0</v>
      </c>
      <c r="Q37" t="b">
        <v>1</v>
      </c>
      <c r="R37" t="s">
        <v>2040</v>
      </c>
      <c r="S37" t="s">
        <v>2043</v>
      </c>
      <c r="T37" t="s">
        <v>53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3"/>
        <v>1.572857142857143</v>
      </c>
      <c r="G38" t="s">
        <v>20</v>
      </c>
      <c r="H38">
        <v>16</v>
      </c>
      <c r="I38" s="7">
        <f t="shared" si="2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0"/>
        <v>40600.25</v>
      </c>
      <c r="O38" s="10">
        <f t="shared" si="1"/>
        <v>40625.208333333336</v>
      </c>
      <c r="P38" t="b">
        <v>0</v>
      </c>
      <c r="Q38" t="b">
        <v>0</v>
      </c>
      <c r="R38" t="s">
        <v>2038</v>
      </c>
      <c r="S38" t="s">
        <v>2039</v>
      </c>
      <c r="T38" t="s">
        <v>33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3"/>
        <v>1.3998765432098765</v>
      </c>
      <c r="G39" t="s">
        <v>20</v>
      </c>
      <c r="H39">
        <v>107</v>
      </c>
      <c r="I39" s="7">
        <f t="shared" si="2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0"/>
        <v>43744.208333333328</v>
      </c>
      <c r="O39" s="10">
        <f t="shared" si="1"/>
        <v>43777.25</v>
      </c>
      <c r="P39" t="b">
        <v>0</v>
      </c>
      <c r="Q39" t="b">
        <v>1</v>
      </c>
      <c r="R39" t="s">
        <v>2046</v>
      </c>
      <c r="S39" t="s">
        <v>2052</v>
      </c>
      <c r="T39" t="s">
        <v>119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3"/>
        <v>3.2532258064516131</v>
      </c>
      <c r="G40" t="s">
        <v>20</v>
      </c>
      <c r="H40">
        <v>134</v>
      </c>
      <c r="I40" s="7">
        <f t="shared" si="2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0"/>
        <v>40469.208333333336</v>
      </c>
      <c r="O40" s="10">
        <f t="shared" si="1"/>
        <v>40474.208333333336</v>
      </c>
      <c r="P40" t="b">
        <v>0</v>
      </c>
      <c r="Q40" t="b">
        <v>0</v>
      </c>
      <c r="R40" t="s">
        <v>2053</v>
      </c>
      <c r="S40" t="s">
        <v>2054</v>
      </c>
      <c r="T40" t="s">
        <v>122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3"/>
        <v>0.50777777777777777</v>
      </c>
      <c r="G41" t="s">
        <v>14</v>
      </c>
      <c r="H41">
        <v>88</v>
      </c>
      <c r="I41" s="7">
        <f t="shared" si="2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0"/>
        <v>41330.25</v>
      </c>
      <c r="O41" s="10">
        <f t="shared" si="1"/>
        <v>41344.208333333336</v>
      </c>
      <c r="P41" t="b">
        <v>0</v>
      </c>
      <c r="Q41" t="b">
        <v>0</v>
      </c>
      <c r="R41" t="s">
        <v>2038</v>
      </c>
      <c r="S41" t="s">
        <v>2039</v>
      </c>
      <c r="T41" t="s">
        <v>33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3"/>
        <v>1.6906818181818182</v>
      </c>
      <c r="G42" t="s">
        <v>20</v>
      </c>
      <c r="H42">
        <v>198</v>
      </c>
      <c r="I42" s="7">
        <f t="shared" si="2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0"/>
        <v>40334.208333333336</v>
      </c>
      <c r="O42" s="10">
        <f t="shared" si="1"/>
        <v>40353.208333333336</v>
      </c>
      <c r="P42" t="b">
        <v>0</v>
      </c>
      <c r="Q42" t="b">
        <v>1</v>
      </c>
      <c r="R42" t="s">
        <v>2036</v>
      </c>
      <c r="S42" t="s">
        <v>2045</v>
      </c>
      <c r="T42" t="s">
        <v>65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3"/>
        <v>2.1292857142857144</v>
      </c>
      <c r="G43" t="s">
        <v>20</v>
      </c>
      <c r="H43">
        <v>111</v>
      </c>
      <c r="I43" s="7">
        <f t="shared" si="2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0"/>
        <v>41156.208333333336</v>
      </c>
      <c r="O43" s="10">
        <f t="shared" si="1"/>
        <v>41182.208333333336</v>
      </c>
      <c r="P43" t="b">
        <v>0</v>
      </c>
      <c r="Q43" t="b">
        <v>1</v>
      </c>
      <c r="R43" t="s">
        <v>2034</v>
      </c>
      <c r="S43" t="s">
        <v>2035</v>
      </c>
      <c r="T43" t="s">
        <v>23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3"/>
        <v>4.4394444444444447</v>
      </c>
      <c r="G44" t="s">
        <v>20</v>
      </c>
      <c r="H44">
        <v>222</v>
      </c>
      <c r="I44" s="7">
        <f t="shared" si="2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0"/>
        <v>40728.208333333336</v>
      </c>
      <c r="O44" s="10">
        <f t="shared" si="1"/>
        <v>40737.208333333336</v>
      </c>
      <c r="P44" t="b">
        <v>0</v>
      </c>
      <c r="Q44" t="b">
        <v>0</v>
      </c>
      <c r="R44" t="s">
        <v>2032</v>
      </c>
      <c r="S44" t="s">
        <v>2033</v>
      </c>
      <c r="T44" t="s">
        <v>17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3"/>
        <v>1.859390243902439</v>
      </c>
      <c r="G45" t="s">
        <v>20</v>
      </c>
      <c r="H45">
        <v>6212</v>
      </c>
      <c r="I45" s="7">
        <f t="shared" si="2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0"/>
        <v>41844.208333333336</v>
      </c>
      <c r="O45" s="10">
        <f t="shared" si="1"/>
        <v>41860.208333333336</v>
      </c>
      <c r="P45" t="b">
        <v>0</v>
      </c>
      <c r="Q45" t="b">
        <v>0</v>
      </c>
      <c r="R45" t="s">
        <v>2046</v>
      </c>
      <c r="S45" t="s">
        <v>2055</v>
      </c>
      <c r="T45" t="s">
        <v>133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3"/>
        <v>6.5881249999999998</v>
      </c>
      <c r="G46" t="s">
        <v>20</v>
      </c>
      <c r="H46">
        <v>98</v>
      </c>
      <c r="I46" s="7">
        <f t="shared" si="2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0"/>
        <v>43541.208333333328</v>
      </c>
      <c r="O46" s="10">
        <f t="shared" si="1"/>
        <v>43542.208333333328</v>
      </c>
      <c r="P46" t="b">
        <v>0</v>
      </c>
      <c r="Q46" t="b">
        <v>0</v>
      </c>
      <c r="R46" t="s">
        <v>2046</v>
      </c>
      <c r="S46" t="s">
        <v>2052</v>
      </c>
      <c r="T46" t="s">
        <v>119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3"/>
        <v>0.4768421052631579</v>
      </c>
      <c r="G47" t="s">
        <v>14</v>
      </c>
      <c r="H47">
        <v>48</v>
      </c>
      <c r="I47" s="7">
        <f t="shared" si="2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0"/>
        <v>42676.208333333328</v>
      </c>
      <c r="O47" s="10">
        <f t="shared" si="1"/>
        <v>42691.25</v>
      </c>
      <c r="P47" t="b">
        <v>0</v>
      </c>
      <c r="Q47" t="b">
        <v>1</v>
      </c>
      <c r="R47" t="s">
        <v>2038</v>
      </c>
      <c r="S47" t="s">
        <v>2039</v>
      </c>
      <c r="T47" t="s">
        <v>33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3"/>
        <v>1.1478378378378378</v>
      </c>
      <c r="G48" t="s">
        <v>20</v>
      </c>
      <c r="H48">
        <v>92</v>
      </c>
      <c r="I48" s="7">
        <f t="shared" si="2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0"/>
        <v>40367.208333333336</v>
      </c>
      <c r="O48" s="10">
        <f t="shared" si="1"/>
        <v>40390.208333333336</v>
      </c>
      <c r="P48" t="b">
        <v>0</v>
      </c>
      <c r="Q48" t="b">
        <v>0</v>
      </c>
      <c r="R48" t="s">
        <v>2034</v>
      </c>
      <c r="S48" t="s">
        <v>2035</v>
      </c>
      <c r="T48" t="s">
        <v>23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3"/>
        <v>4.7526666666666664</v>
      </c>
      <c r="G49" t="s">
        <v>20</v>
      </c>
      <c r="H49">
        <v>149</v>
      </c>
      <c r="I49" s="7">
        <f t="shared" si="2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0"/>
        <v>41727.208333333336</v>
      </c>
      <c r="O49" s="10">
        <f t="shared" si="1"/>
        <v>41757.208333333336</v>
      </c>
      <c r="P49" t="b">
        <v>0</v>
      </c>
      <c r="Q49" t="b">
        <v>0</v>
      </c>
      <c r="R49" t="s">
        <v>2038</v>
      </c>
      <c r="S49" t="s">
        <v>2039</v>
      </c>
      <c r="T49" t="s">
        <v>33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3"/>
        <v>3.86972972972973</v>
      </c>
      <c r="G50" t="s">
        <v>20</v>
      </c>
      <c r="H50">
        <v>2431</v>
      </c>
      <c r="I50" s="7">
        <f t="shared" si="2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0"/>
        <v>42180.208333333328</v>
      </c>
      <c r="O50" s="10">
        <f t="shared" si="1"/>
        <v>42192.208333333328</v>
      </c>
      <c r="P50" t="b">
        <v>0</v>
      </c>
      <c r="Q50" t="b">
        <v>0</v>
      </c>
      <c r="R50" t="s">
        <v>2038</v>
      </c>
      <c r="S50" t="s">
        <v>2039</v>
      </c>
      <c r="T50" t="s">
        <v>33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3"/>
        <v>1.89625</v>
      </c>
      <c r="G51" t="s">
        <v>20</v>
      </c>
      <c r="H51">
        <v>303</v>
      </c>
      <c r="I51" s="7">
        <f t="shared" si="2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0"/>
        <v>43758.208333333328</v>
      </c>
      <c r="O51" s="10">
        <f t="shared" si="1"/>
        <v>43803.25</v>
      </c>
      <c r="P51" t="b">
        <v>0</v>
      </c>
      <c r="Q51" t="b">
        <v>0</v>
      </c>
      <c r="R51" t="s">
        <v>2034</v>
      </c>
      <c r="S51" t="s">
        <v>2035</v>
      </c>
      <c r="T51" t="s">
        <v>23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3"/>
        <v>0.02</v>
      </c>
      <c r="G52" t="s">
        <v>14</v>
      </c>
      <c r="H52">
        <v>1</v>
      </c>
      <c r="I52" s="7">
        <f t="shared" si="2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0"/>
        <v>41487.208333333336</v>
      </c>
      <c r="O52" s="10">
        <f t="shared" si="1"/>
        <v>41515.208333333336</v>
      </c>
      <c r="P52" t="b">
        <v>0</v>
      </c>
      <c r="Q52" t="b">
        <v>0</v>
      </c>
      <c r="R52" t="s">
        <v>2034</v>
      </c>
      <c r="S52" t="s">
        <v>2056</v>
      </c>
      <c r="T52" t="s">
        <v>148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3"/>
        <v>0.91867805186590767</v>
      </c>
      <c r="G53" t="s">
        <v>14</v>
      </c>
      <c r="H53">
        <v>1467</v>
      </c>
      <c r="I53" s="7">
        <f t="shared" si="2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0"/>
        <v>40995.208333333336</v>
      </c>
      <c r="O53" s="10">
        <f t="shared" si="1"/>
        <v>41011.208333333336</v>
      </c>
      <c r="P53" t="b">
        <v>0</v>
      </c>
      <c r="Q53" t="b">
        <v>1</v>
      </c>
      <c r="R53" t="s">
        <v>2036</v>
      </c>
      <c r="S53" t="s">
        <v>2045</v>
      </c>
      <c r="T53" t="s">
        <v>65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3"/>
        <v>0.34152777777777776</v>
      </c>
      <c r="G54" t="s">
        <v>14</v>
      </c>
      <c r="H54">
        <v>75</v>
      </c>
      <c r="I54" s="7">
        <f t="shared" si="2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0"/>
        <v>40436.208333333336</v>
      </c>
      <c r="O54" s="10">
        <f t="shared" si="1"/>
        <v>40440.208333333336</v>
      </c>
      <c r="P54" t="b">
        <v>0</v>
      </c>
      <c r="Q54" t="b">
        <v>0</v>
      </c>
      <c r="R54" t="s">
        <v>2038</v>
      </c>
      <c r="S54" t="s">
        <v>2039</v>
      </c>
      <c r="T54" t="s">
        <v>33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3"/>
        <v>1.4040909090909091</v>
      </c>
      <c r="G55" t="s">
        <v>20</v>
      </c>
      <c r="H55">
        <v>209</v>
      </c>
      <c r="I55" s="7">
        <f t="shared" si="2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0"/>
        <v>41779.208333333336</v>
      </c>
      <c r="O55" s="10">
        <f t="shared" si="1"/>
        <v>41818.208333333336</v>
      </c>
      <c r="P55" t="b">
        <v>0</v>
      </c>
      <c r="Q55" t="b">
        <v>0</v>
      </c>
      <c r="R55" t="s">
        <v>2040</v>
      </c>
      <c r="S55" t="s">
        <v>2043</v>
      </c>
      <c r="T55" t="s">
        <v>53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3"/>
        <v>0.89866666666666661</v>
      </c>
      <c r="G56" t="s">
        <v>14</v>
      </c>
      <c r="H56">
        <v>120</v>
      </c>
      <c r="I56" s="7">
        <f t="shared" si="2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0"/>
        <v>43170.25</v>
      </c>
      <c r="O56" s="10">
        <f t="shared" si="1"/>
        <v>43176.208333333328</v>
      </c>
      <c r="P56" t="b">
        <v>0</v>
      </c>
      <c r="Q56" t="b">
        <v>0</v>
      </c>
      <c r="R56" t="s">
        <v>2036</v>
      </c>
      <c r="S56" t="s">
        <v>2045</v>
      </c>
      <c r="T56" t="s">
        <v>65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3"/>
        <v>1.7796969696969698</v>
      </c>
      <c r="G57" t="s">
        <v>20</v>
      </c>
      <c r="H57">
        <v>131</v>
      </c>
      <c r="I57" s="7">
        <f t="shared" si="2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0"/>
        <v>43311.208333333328</v>
      </c>
      <c r="O57" s="10">
        <f t="shared" si="1"/>
        <v>43316.208333333328</v>
      </c>
      <c r="P57" t="b">
        <v>0</v>
      </c>
      <c r="Q57" t="b">
        <v>0</v>
      </c>
      <c r="R57" t="s">
        <v>2034</v>
      </c>
      <c r="S57" t="s">
        <v>2057</v>
      </c>
      <c r="T57" t="s">
        <v>159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3"/>
        <v>1.436625</v>
      </c>
      <c r="G58" t="s">
        <v>20</v>
      </c>
      <c r="H58">
        <v>164</v>
      </c>
      <c r="I58" s="7">
        <f t="shared" si="2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0"/>
        <v>42014.25</v>
      </c>
      <c r="O58" s="10">
        <f t="shared" si="1"/>
        <v>42021.25</v>
      </c>
      <c r="P58" t="b">
        <v>0</v>
      </c>
      <c r="Q58" t="b">
        <v>0</v>
      </c>
      <c r="R58" t="s">
        <v>2036</v>
      </c>
      <c r="S58" t="s">
        <v>2045</v>
      </c>
      <c r="T58" t="s">
        <v>65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3"/>
        <v>2.1527586206896552</v>
      </c>
      <c r="G59" t="s">
        <v>20</v>
      </c>
      <c r="H59">
        <v>201</v>
      </c>
      <c r="I59" s="7">
        <f t="shared" si="2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0"/>
        <v>42979.208333333328</v>
      </c>
      <c r="O59" s="10">
        <f t="shared" si="1"/>
        <v>42991.208333333328</v>
      </c>
      <c r="P59" t="b">
        <v>0</v>
      </c>
      <c r="Q59" t="b">
        <v>0</v>
      </c>
      <c r="R59" t="s">
        <v>2049</v>
      </c>
      <c r="S59" t="s">
        <v>2050</v>
      </c>
      <c r="T59" t="s">
        <v>89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3"/>
        <v>2.2711111111111113</v>
      </c>
      <c r="G60" t="s">
        <v>20</v>
      </c>
      <c r="H60">
        <v>211</v>
      </c>
      <c r="I60" s="7">
        <f t="shared" si="2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0"/>
        <v>42268.208333333328</v>
      </c>
      <c r="O60" s="10">
        <f t="shared" si="1"/>
        <v>42281.208333333328</v>
      </c>
      <c r="P60" t="b">
        <v>0</v>
      </c>
      <c r="Q60" t="b">
        <v>0</v>
      </c>
      <c r="R60" t="s">
        <v>2038</v>
      </c>
      <c r="S60" t="s">
        <v>2039</v>
      </c>
      <c r="T60" t="s">
        <v>33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3"/>
        <v>2.7507142857142859</v>
      </c>
      <c r="G61" t="s">
        <v>20</v>
      </c>
      <c r="H61">
        <v>128</v>
      </c>
      <c r="I61" s="7">
        <f t="shared" si="2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0"/>
        <v>42898.208333333328</v>
      </c>
      <c r="O61" s="10">
        <f t="shared" si="1"/>
        <v>42913.208333333328</v>
      </c>
      <c r="P61" t="b">
        <v>0</v>
      </c>
      <c r="Q61" t="b">
        <v>1</v>
      </c>
      <c r="R61" t="s">
        <v>2038</v>
      </c>
      <c r="S61" t="s">
        <v>2039</v>
      </c>
      <c r="T61" t="s">
        <v>33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3"/>
        <v>1.4437048832271762</v>
      </c>
      <c r="G62" t="s">
        <v>20</v>
      </c>
      <c r="H62">
        <v>1600</v>
      </c>
      <c r="I62" s="7">
        <f t="shared" si="2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0"/>
        <v>41107.208333333336</v>
      </c>
      <c r="O62" s="10">
        <f t="shared" si="1"/>
        <v>41110.208333333336</v>
      </c>
      <c r="P62" t="b">
        <v>0</v>
      </c>
      <c r="Q62" t="b">
        <v>0</v>
      </c>
      <c r="R62" t="s">
        <v>2038</v>
      </c>
      <c r="S62" t="s">
        <v>2039</v>
      </c>
      <c r="T62" t="s">
        <v>33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3"/>
        <v>0.92745983935742971</v>
      </c>
      <c r="G63" t="s">
        <v>14</v>
      </c>
      <c r="H63">
        <v>2253</v>
      </c>
      <c r="I63" s="7">
        <f t="shared" si="2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0"/>
        <v>40595.25</v>
      </c>
      <c r="O63" s="10">
        <f t="shared" si="1"/>
        <v>40635.208333333336</v>
      </c>
      <c r="P63" t="b">
        <v>0</v>
      </c>
      <c r="Q63" t="b">
        <v>0</v>
      </c>
      <c r="R63" t="s">
        <v>2038</v>
      </c>
      <c r="S63" t="s">
        <v>2039</v>
      </c>
      <c r="T63" t="s">
        <v>33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3"/>
        <v>7.226</v>
      </c>
      <c r="G64" t="s">
        <v>20</v>
      </c>
      <c r="H64">
        <v>249</v>
      </c>
      <c r="I64" s="7">
        <f t="shared" si="2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0"/>
        <v>42160.208333333328</v>
      </c>
      <c r="O64" s="10">
        <f t="shared" si="1"/>
        <v>42161.208333333328</v>
      </c>
      <c r="P64" t="b">
        <v>0</v>
      </c>
      <c r="Q64" t="b">
        <v>0</v>
      </c>
      <c r="R64" t="s">
        <v>2036</v>
      </c>
      <c r="S64" t="s">
        <v>2037</v>
      </c>
      <c r="T64" t="s">
        <v>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3"/>
        <v>0.11851063829787234</v>
      </c>
      <c r="G65" t="s">
        <v>14</v>
      </c>
      <c r="H65">
        <v>5</v>
      </c>
      <c r="I65" s="7">
        <f t="shared" si="2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0"/>
        <v>42853.208333333328</v>
      </c>
      <c r="O65" s="10">
        <f t="shared" si="1"/>
        <v>42859.208333333328</v>
      </c>
      <c r="P65" t="b">
        <v>0</v>
      </c>
      <c r="Q65" t="b">
        <v>0</v>
      </c>
      <c r="R65" t="s">
        <v>2038</v>
      </c>
      <c r="S65" t="s">
        <v>2039</v>
      </c>
      <c r="T65" t="s">
        <v>33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3"/>
        <v>0.97642857142857142</v>
      </c>
      <c r="G66" t="s">
        <v>14</v>
      </c>
      <c r="H66">
        <v>38</v>
      </c>
      <c r="I66" s="7">
        <f t="shared" si="2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0"/>
        <v>43283.208333333328</v>
      </c>
      <c r="O66" s="10">
        <f t="shared" si="1"/>
        <v>43298.208333333328</v>
      </c>
      <c r="P66" t="b">
        <v>0</v>
      </c>
      <c r="Q66" t="b">
        <v>1</v>
      </c>
      <c r="R66" t="s">
        <v>2036</v>
      </c>
      <c r="S66" t="s">
        <v>2037</v>
      </c>
      <c r="T66" t="s">
        <v>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3"/>
        <v>2.3614754098360655</v>
      </c>
      <c r="G67" t="s">
        <v>20</v>
      </c>
      <c r="H67">
        <v>236</v>
      </c>
      <c r="I67" s="7">
        <f t="shared" si="2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4">(((L67/60)/60)/24)+DATE(1970,1,1)</f>
        <v>40570.25</v>
      </c>
      <c r="O67" s="10">
        <f t="shared" ref="O67:O130" si="5">(((M67/60)/60)/24)+DATE(1970,1,1)</f>
        <v>40577.25</v>
      </c>
      <c r="P67" t="b">
        <v>0</v>
      </c>
      <c r="Q67" t="b">
        <v>0</v>
      </c>
      <c r="R67" t="s">
        <v>2038</v>
      </c>
      <c r="S67" t="s">
        <v>2039</v>
      </c>
      <c r="T67" t="s">
        <v>33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3"/>
        <v>0.45068965517241377</v>
      </c>
      <c r="G68" t="s">
        <v>14</v>
      </c>
      <c r="H68">
        <v>12</v>
      </c>
      <c r="I68" s="7">
        <f t="shared" ref="I68:I131" si="6">IF(E68=0, 0, 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4"/>
        <v>42102.208333333328</v>
      </c>
      <c r="O68" s="10">
        <f t="shared" si="5"/>
        <v>42107.208333333328</v>
      </c>
      <c r="P68" t="b">
        <v>0</v>
      </c>
      <c r="Q68" t="b">
        <v>1</v>
      </c>
      <c r="R68" t="s">
        <v>2038</v>
      </c>
      <c r="S68" t="s">
        <v>2039</v>
      </c>
      <c r="T68" t="s">
        <v>33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3"/>
        <v>1.6238567493112948</v>
      </c>
      <c r="G69" t="s">
        <v>20</v>
      </c>
      <c r="H69">
        <v>4065</v>
      </c>
      <c r="I69" s="7">
        <f t="shared" si="6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4"/>
        <v>40203.25</v>
      </c>
      <c r="O69" s="10">
        <f t="shared" si="5"/>
        <v>40208.25</v>
      </c>
      <c r="P69" t="b">
        <v>0</v>
      </c>
      <c r="Q69" t="b">
        <v>1</v>
      </c>
      <c r="R69" t="s">
        <v>2036</v>
      </c>
      <c r="S69" t="s">
        <v>2045</v>
      </c>
      <c r="T69" t="s">
        <v>65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ref="F70:F133" si="7">E70/D70</f>
        <v>2.5452631578947367</v>
      </c>
      <c r="G70" t="s">
        <v>20</v>
      </c>
      <c r="H70">
        <v>246</v>
      </c>
      <c r="I70" s="7">
        <f t="shared" si="6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4"/>
        <v>42943.208333333328</v>
      </c>
      <c r="O70" s="10">
        <f t="shared" si="5"/>
        <v>42990.208333333328</v>
      </c>
      <c r="P70" t="b">
        <v>0</v>
      </c>
      <c r="Q70" t="b">
        <v>1</v>
      </c>
      <c r="R70" t="s">
        <v>2038</v>
      </c>
      <c r="S70" t="s">
        <v>2039</v>
      </c>
      <c r="T70" t="s">
        <v>33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7"/>
        <v>0.24063291139240506</v>
      </c>
      <c r="G71" t="s">
        <v>74</v>
      </c>
      <c r="H71">
        <v>17</v>
      </c>
      <c r="I71" s="7">
        <f t="shared" si="6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4"/>
        <v>40531.25</v>
      </c>
      <c r="O71" s="10">
        <f t="shared" si="5"/>
        <v>40565.25</v>
      </c>
      <c r="P71" t="b">
        <v>0</v>
      </c>
      <c r="Q71" t="b">
        <v>0</v>
      </c>
      <c r="R71" t="s">
        <v>2038</v>
      </c>
      <c r="S71" t="s">
        <v>2039</v>
      </c>
      <c r="T71" t="s">
        <v>33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7"/>
        <v>1.2374140625000001</v>
      </c>
      <c r="G72" t="s">
        <v>20</v>
      </c>
      <c r="H72">
        <v>2475</v>
      </c>
      <c r="I72" s="7">
        <f t="shared" si="6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4"/>
        <v>40484.208333333336</v>
      </c>
      <c r="O72" s="10">
        <f t="shared" si="5"/>
        <v>40533.25</v>
      </c>
      <c r="P72" t="b">
        <v>0</v>
      </c>
      <c r="Q72" t="b">
        <v>1</v>
      </c>
      <c r="R72" t="s">
        <v>2038</v>
      </c>
      <c r="S72" t="s">
        <v>2039</v>
      </c>
      <c r="T72" t="s">
        <v>33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7"/>
        <v>1.0806666666666667</v>
      </c>
      <c r="G73" t="s">
        <v>20</v>
      </c>
      <c r="H73">
        <v>76</v>
      </c>
      <c r="I73" s="7">
        <f t="shared" si="6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4"/>
        <v>43799.25</v>
      </c>
      <c r="O73" s="10">
        <f t="shared" si="5"/>
        <v>43803.25</v>
      </c>
      <c r="P73" t="b">
        <v>0</v>
      </c>
      <c r="Q73" t="b">
        <v>0</v>
      </c>
      <c r="R73" t="s">
        <v>2038</v>
      </c>
      <c r="S73" t="s">
        <v>2039</v>
      </c>
      <c r="T73" t="s">
        <v>33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7"/>
        <v>6.7033333333333331</v>
      </c>
      <c r="G74" t="s">
        <v>20</v>
      </c>
      <c r="H74">
        <v>54</v>
      </c>
      <c r="I74" s="7">
        <f t="shared" si="6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4"/>
        <v>42186.208333333328</v>
      </c>
      <c r="O74" s="10">
        <f t="shared" si="5"/>
        <v>42222.208333333328</v>
      </c>
      <c r="P74" t="b">
        <v>0</v>
      </c>
      <c r="Q74" t="b">
        <v>0</v>
      </c>
      <c r="R74" t="s">
        <v>2040</v>
      </c>
      <c r="S74" t="s">
        <v>2048</v>
      </c>
      <c r="T74" t="s">
        <v>71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7"/>
        <v>6.609285714285714</v>
      </c>
      <c r="G75" t="s">
        <v>20</v>
      </c>
      <c r="H75">
        <v>88</v>
      </c>
      <c r="I75" s="7">
        <f t="shared" si="6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4"/>
        <v>42701.25</v>
      </c>
      <c r="O75" s="10">
        <f t="shared" si="5"/>
        <v>42704.25</v>
      </c>
      <c r="P75" t="b">
        <v>0</v>
      </c>
      <c r="Q75" t="b">
        <v>0</v>
      </c>
      <c r="R75" t="s">
        <v>2034</v>
      </c>
      <c r="S75" t="s">
        <v>2057</v>
      </c>
      <c r="T75" t="s">
        <v>159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7"/>
        <v>1.2246153846153847</v>
      </c>
      <c r="G76" t="s">
        <v>20</v>
      </c>
      <c r="H76">
        <v>85</v>
      </c>
      <c r="I76" s="7">
        <f t="shared" si="6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4"/>
        <v>42456.208333333328</v>
      </c>
      <c r="O76" s="10">
        <f t="shared" si="5"/>
        <v>42457.208333333328</v>
      </c>
      <c r="P76" t="b">
        <v>0</v>
      </c>
      <c r="Q76" t="b">
        <v>0</v>
      </c>
      <c r="R76" t="s">
        <v>2034</v>
      </c>
      <c r="S76" t="s">
        <v>2056</v>
      </c>
      <c r="T76" t="s">
        <v>148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7"/>
        <v>1.5057731958762886</v>
      </c>
      <c r="G77" t="s">
        <v>20</v>
      </c>
      <c r="H77">
        <v>170</v>
      </c>
      <c r="I77" s="7">
        <f t="shared" si="6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4"/>
        <v>43296.208333333328</v>
      </c>
      <c r="O77" s="10">
        <f t="shared" si="5"/>
        <v>43304.208333333328</v>
      </c>
      <c r="P77" t="b">
        <v>0</v>
      </c>
      <c r="Q77" t="b">
        <v>0</v>
      </c>
      <c r="R77" t="s">
        <v>2053</v>
      </c>
      <c r="S77" t="s">
        <v>2054</v>
      </c>
      <c r="T77" t="s">
        <v>122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7"/>
        <v>0.78106590724165992</v>
      </c>
      <c r="G78" t="s">
        <v>14</v>
      </c>
      <c r="H78">
        <v>1684</v>
      </c>
      <c r="I78" s="7">
        <f t="shared" si="6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4"/>
        <v>42027.25</v>
      </c>
      <c r="O78" s="10">
        <f t="shared" si="5"/>
        <v>42076.208333333328</v>
      </c>
      <c r="P78" t="b">
        <v>1</v>
      </c>
      <c r="Q78" t="b">
        <v>1</v>
      </c>
      <c r="R78" t="s">
        <v>2038</v>
      </c>
      <c r="S78" t="s">
        <v>2039</v>
      </c>
      <c r="T78" t="s">
        <v>33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7"/>
        <v>0.46947368421052632</v>
      </c>
      <c r="G79" t="s">
        <v>14</v>
      </c>
      <c r="H79">
        <v>56</v>
      </c>
      <c r="I79" s="7">
        <f t="shared" si="6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4"/>
        <v>40448.208333333336</v>
      </c>
      <c r="O79" s="10">
        <f t="shared" si="5"/>
        <v>40462.208333333336</v>
      </c>
      <c r="P79" t="b">
        <v>0</v>
      </c>
      <c r="Q79" t="b">
        <v>1</v>
      </c>
      <c r="R79" t="s">
        <v>2040</v>
      </c>
      <c r="S79" t="s">
        <v>2048</v>
      </c>
      <c r="T79" t="s">
        <v>71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7"/>
        <v>3.008</v>
      </c>
      <c r="G80" t="s">
        <v>20</v>
      </c>
      <c r="H80">
        <v>330</v>
      </c>
      <c r="I80" s="7">
        <f t="shared" si="6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4"/>
        <v>43206.208333333328</v>
      </c>
      <c r="O80" s="10">
        <f t="shared" si="5"/>
        <v>43207.208333333328</v>
      </c>
      <c r="P80" t="b">
        <v>0</v>
      </c>
      <c r="Q80" t="b">
        <v>0</v>
      </c>
      <c r="R80" t="s">
        <v>2046</v>
      </c>
      <c r="S80" t="s">
        <v>2058</v>
      </c>
      <c r="T80" t="s">
        <v>206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7"/>
        <v>0.6959861591695502</v>
      </c>
      <c r="G81" t="s">
        <v>14</v>
      </c>
      <c r="H81">
        <v>838</v>
      </c>
      <c r="I81" s="7">
        <f t="shared" si="6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4"/>
        <v>43267.208333333328</v>
      </c>
      <c r="O81" s="10">
        <f t="shared" si="5"/>
        <v>43272.208333333328</v>
      </c>
      <c r="P81" t="b">
        <v>0</v>
      </c>
      <c r="Q81" t="b">
        <v>0</v>
      </c>
      <c r="R81" t="s">
        <v>2038</v>
      </c>
      <c r="S81" t="s">
        <v>2039</v>
      </c>
      <c r="T81" t="s">
        <v>33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7"/>
        <v>6.374545454545455</v>
      </c>
      <c r="G82" t="s">
        <v>20</v>
      </c>
      <c r="H82">
        <v>127</v>
      </c>
      <c r="I82" s="7">
        <f t="shared" si="6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4"/>
        <v>42976.208333333328</v>
      </c>
      <c r="O82" s="10">
        <f t="shared" si="5"/>
        <v>43006.208333333328</v>
      </c>
      <c r="P82" t="b">
        <v>0</v>
      </c>
      <c r="Q82" t="b">
        <v>0</v>
      </c>
      <c r="R82" t="s">
        <v>2049</v>
      </c>
      <c r="S82" t="s">
        <v>2050</v>
      </c>
      <c r="T82" t="s">
        <v>89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7"/>
        <v>2.253392857142857</v>
      </c>
      <c r="G83" t="s">
        <v>20</v>
      </c>
      <c r="H83">
        <v>411</v>
      </c>
      <c r="I83" s="7">
        <f t="shared" si="6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4"/>
        <v>43062.25</v>
      </c>
      <c r="O83" s="10">
        <f t="shared" si="5"/>
        <v>43087.25</v>
      </c>
      <c r="P83" t="b">
        <v>0</v>
      </c>
      <c r="Q83" t="b">
        <v>0</v>
      </c>
      <c r="R83" t="s">
        <v>2034</v>
      </c>
      <c r="S83" t="s">
        <v>2035</v>
      </c>
      <c r="T83" t="s">
        <v>23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7"/>
        <v>14.973000000000001</v>
      </c>
      <c r="G84" t="s">
        <v>20</v>
      </c>
      <c r="H84">
        <v>180</v>
      </c>
      <c r="I84" s="7">
        <f t="shared" si="6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4"/>
        <v>43482.25</v>
      </c>
      <c r="O84" s="10">
        <f t="shared" si="5"/>
        <v>43489.25</v>
      </c>
      <c r="P84" t="b">
        <v>0</v>
      </c>
      <c r="Q84" t="b">
        <v>1</v>
      </c>
      <c r="R84" t="s">
        <v>2049</v>
      </c>
      <c r="S84" t="s">
        <v>2050</v>
      </c>
      <c r="T84" t="s">
        <v>89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7"/>
        <v>0.37590225563909774</v>
      </c>
      <c r="G85" t="s">
        <v>14</v>
      </c>
      <c r="H85">
        <v>1000</v>
      </c>
      <c r="I85" s="7">
        <f t="shared" si="6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4"/>
        <v>42579.208333333328</v>
      </c>
      <c r="O85" s="10">
        <f t="shared" si="5"/>
        <v>42601.208333333328</v>
      </c>
      <c r="P85" t="b">
        <v>0</v>
      </c>
      <c r="Q85" t="b">
        <v>0</v>
      </c>
      <c r="R85" t="s">
        <v>2034</v>
      </c>
      <c r="S85" t="s">
        <v>2042</v>
      </c>
      <c r="T85" t="s">
        <v>50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7"/>
        <v>1.3236942675159236</v>
      </c>
      <c r="G86" t="s">
        <v>20</v>
      </c>
      <c r="H86">
        <v>374</v>
      </c>
      <c r="I86" s="7">
        <f t="shared" si="6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4"/>
        <v>41118.208333333336</v>
      </c>
      <c r="O86" s="10">
        <f t="shared" si="5"/>
        <v>41128.208333333336</v>
      </c>
      <c r="P86" t="b">
        <v>0</v>
      </c>
      <c r="Q86" t="b">
        <v>0</v>
      </c>
      <c r="R86" t="s">
        <v>2036</v>
      </c>
      <c r="S86" t="s">
        <v>2045</v>
      </c>
      <c r="T86" t="s">
        <v>65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7"/>
        <v>1.3122448979591836</v>
      </c>
      <c r="G87" t="s">
        <v>20</v>
      </c>
      <c r="H87">
        <v>71</v>
      </c>
      <c r="I87" s="7">
        <f t="shared" si="6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4"/>
        <v>40797.208333333336</v>
      </c>
      <c r="O87" s="10">
        <f t="shared" si="5"/>
        <v>40805.208333333336</v>
      </c>
      <c r="P87" t="b">
        <v>0</v>
      </c>
      <c r="Q87" t="b">
        <v>0</v>
      </c>
      <c r="R87" t="s">
        <v>2034</v>
      </c>
      <c r="S87" t="s">
        <v>2044</v>
      </c>
      <c r="T87" t="s">
        <v>60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7"/>
        <v>1.6763513513513513</v>
      </c>
      <c r="G88" t="s">
        <v>20</v>
      </c>
      <c r="H88">
        <v>203</v>
      </c>
      <c r="I88" s="7">
        <f t="shared" si="6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4"/>
        <v>42128.208333333328</v>
      </c>
      <c r="O88" s="10">
        <f t="shared" si="5"/>
        <v>42141.208333333328</v>
      </c>
      <c r="P88" t="b">
        <v>1</v>
      </c>
      <c r="Q88" t="b">
        <v>0</v>
      </c>
      <c r="R88" t="s">
        <v>2038</v>
      </c>
      <c r="S88" t="s">
        <v>2039</v>
      </c>
      <c r="T88" t="s">
        <v>33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7"/>
        <v>0.6198488664987406</v>
      </c>
      <c r="G89" t="s">
        <v>14</v>
      </c>
      <c r="H89">
        <v>1482</v>
      </c>
      <c r="I89" s="7">
        <f t="shared" si="6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4"/>
        <v>40610.25</v>
      </c>
      <c r="O89" s="10">
        <f t="shared" si="5"/>
        <v>40621.208333333336</v>
      </c>
      <c r="P89" t="b">
        <v>0</v>
      </c>
      <c r="Q89" t="b">
        <v>1</v>
      </c>
      <c r="R89" t="s">
        <v>2034</v>
      </c>
      <c r="S89" t="s">
        <v>2035</v>
      </c>
      <c r="T89" t="s">
        <v>23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7"/>
        <v>2.6074999999999999</v>
      </c>
      <c r="G90" t="s">
        <v>20</v>
      </c>
      <c r="H90">
        <v>113</v>
      </c>
      <c r="I90" s="7">
        <f t="shared" si="6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4"/>
        <v>42110.208333333328</v>
      </c>
      <c r="O90" s="10">
        <f t="shared" si="5"/>
        <v>42132.208333333328</v>
      </c>
      <c r="P90" t="b">
        <v>0</v>
      </c>
      <c r="Q90" t="b">
        <v>0</v>
      </c>
      <c r="R90" t="s">
        <v>2046</v>
      </c>
      <c r="S90" t="s">
        <v>2058</v>
      </c>
      <c r="T90" t="s">
        <v>206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7"/>
        <v>2.5258823529411765</v>
      </c>
      <c r="G91" t="s">
        <v>20</v>
      </c>
      <c r="H91">
        <v>96</v>
      </c>
      <c r="I91" s="7">
        <f t="shared" si="6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4"/>
        <v>40283.208333333336</v>
      </c>
      <c r="O91" s="10">
        <f t="shared" si="5"/>
        <v>40285.208333333336</v>
      </c>
      <c r="P91" t="b">
        <v>0</v>
      </c>
      <c r="Q91" t="b">
        <v>0</v>
      </c>
      <c r="R91" t="s">
        <v>2038</v>
      </c>
      <c r="S91" t="s">
        <v>2039</v>
      </c>
      <c r="T91" t="s">
        <v>33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7"/>
        <v>0.7861538461538462</v>
      </c>
      <c r="G92" t="s">
        <v>14</v>
      </c>
      <c r="H92">
        <v>106</v>
      </c>
      <c r="I92" s="7">
        <f t="shared" si="6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4"/>
        <v>42425.25</v>
      </c>
      <c r="O92" s="10">
        <f t="shared" si="5"/>
        <v>42425.25</v>
      </c>
      <c r="P92" t="b">
        <v>0</v>
      </c>
      <c r="Q92" t="b">
        <v>1</v>
      </c>
      <c r="R92" t="s">
        <v>2038</v>
      </c>
      <c r="S92" t="s">
        <v>2039</v>
      </c>
      <c r="T92" t="s">
        <v>33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7"/>
        <v>0.48404406999351912</v>
      </c>
      <c r="G93" t="s">
        <v>14</v>
      </c>
      <c r="H93">
        <v>679</v>
      </c>
      <c r="I93" s="7">
        <f t="shared" si="6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4"/>
        <v>42588.208333333328</v>
      </c>
      <c r="O93" s="10">
        <f t="shared" si="5"/>
        <v>42616.208333333328</v>
      </c>
      <c r="P93" t="b">
        <v>0</v>
      </c>
      <c r="Q93" t="b">
        <v>0</v>
      </c>
      <c r="R93" t="s">
        <v>2046</v>
      </c>
      <c r="S93" t="s">
        <v>2058</v>
      </c>
      <c r="T93" t="s">
        <v>206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7"/>
        <v>2.5887500000000001</v>
      </c>
      <c r="G94" t="s">
        <v>20</v>
      </c>
      <c r="H94">
        <v>498</v>
      </c>
      <c r="I94" s="7">
        <f t="shared" si="6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4"/>
        <v>40352.208333333336</v>
      </c>
      <c r="O94" s="10">
        <f t="shared" si="5"/>
        <v>40353.208333333336</v>
      </c>
      <c r="P94" t="b">
        <v>0</v>
      </c>
      <c r="Q94" t="b">
        <v>1</v>
      </c>
      <c r="R94" t="s">
        <v>2049</v>
      </c>
      <c r="S94" t="s">
        <v>2050</v>
      </c>
      <c r="T94" t="s">
        <v>89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7"/>
        <v>0.60548713235294116</v>
      </c>
      <c r="G95" t="s">
        <v>74</v>
      </c>
      <c r="H95">
        <v>610</v>
      </c>
      <c r="I95" s="7">
        <f t="shared" si="6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4"/>
        <v>41202.208333333336</v>
      </c>
      <c r="O95" s="10">
        <f t="shared" si="5"/>
        <v>41206.208333333336</v>
      </c>
      <c r="P95" t="b">
        <v>0</v>
      </c>
      <c r="Q95" t="b">
        <v>1</v>
      </c>
      <c r="R95" t="s">
        <v>2038</v>
      </c>
      <c r="S95" t="s">
        <v>2039</v>
      </c>
      <c r="T95" t="s">
        <v>33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7"/>
        <v>3.036896551724138</v>
      </c>
      <c r="G96" t="s">
        <v>20</v>
      </c>
      <c r="H96">
        <v>180</v>
      </c>
      <c r="I96" s="7">
        <f t="shared" si="6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4"/>
        <v>43562.208333333328</v>
      </c>
      <c r="O96" s="10">
        <f t="shared" si="5"/>
        <v>43573.208333333328</v>
      </c>
      <c r="P96" t="b">
        <v>0</v>
      </c>
      <c r="Q96" t="b">
        <v>0</v>
      </c>
      <c r="R96" t="s">
        <v>2036</v>
      </c>
      <c r="S96" t="s">
        <v>2037</v>
      </c>
      <c r="T96" t="s">
        <v>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7"/>
        <v>1.1299999999999999</v>
      </c>
      <c r="G97" t="s">
        <v>20</v>
      </c>
      <c r="H97">
        <v>27</v>
      </c>
      <c r="I97" s="7">
        <f t="shared" si="6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4"/>
        <v>43752.208333333328</v>
      </c>
      <c r="O97" s="10">
        <f t="shared" si="5"/>
        <v>43759.208333333328</v>
      </c>
      <c r="P97" t="b">
        <v>0</v>
      </c>
      <c r="Q97" t="b">
        <v>0</v>
      </c>
      <c r="R97" t="s">
        <v>2040</v>
      </c>
      <c r="S97" t="s">
        <v>2041</v>
      </c>
      <c r="T97" t="s">
        <v>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7"/>
        <v>2.1737876614060259</v>
      </c>
      <c r="G98" t="s">
        <v>20</v>
      </c>
      <c r="H98">
        <v>2331</v>
      </c>
      <c r="I98" s="7">
        <f t="shared" si="6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4"/>
        <v>40612.25</v>
      </c>
      <c r="O98" s="10">
        <f t="shared" si="5"/>
        <v>40625.208333333336</v>
      </c>
      <c r="P98" t="b">
        <v>0</v>
      </c>
      <c r="Q98" t="b">
        <v>0</v>
      </c>
      <c r="R98" t="s">
        <v>2038</v>
      </c>
      <c r="S98" t="s">
        <v>2039</v>
      </c>
      <c r="T98" t="s">
        <v>33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7"/>
        <v>9.2669230769230762</v>
      </c>
      <c r="G99" t="s">
        <v>20</v>
      </c>
      <c r="H99">
        <v>113</v>
      </c>
      <c r="I99" s="7">
        <f t="shared" si="6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4"/>
        <v>42180.208333333328</v>
      </c>
      <c r="O99" s="10">
        <f t="shared" si="5"/>
        <v>42234.208333333328</v>
      </c>
      <c r="P99" t="b">
        <v>0</v>
      </c>
      <c r="Q99" t="b">
        <v>0</v>
      </c>
      <c r="R99" t="s">
        <v>2032</v>
      </c>
      <c r="S99" t="s">
        <v>2033</v>
      </c>
      <c r="T99" t="s">
        <v>17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7"/>
        <v>0.33692229038854804</v>
      </c>
      <c r="G100" t="s">
        <v>14</v>
      </c>
      <c r="H100">
        <v>1220</v>
      </c>
      <c r="I100" s="7">
        <f t="shared" si="6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4"/>
        <v>42212.208333333328</v>
      </c>
      <c r="O100" s="10">
        <f t="shared" si="5"/>
        <v>42216.208333333328</v>
      </c>
      <c r="P100" t="b">
        <v>0</v>
      </c>
      <c r="Q100" t="b">
        <v>0</v>
      </c>
      <c r="R100" t="s">
        <v>2049</v>
      </c>
      <c r="S100" t="s">
        <v>2050</v>
      </c>
      <c r="T100" t="s">
        <v>89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7"/>
        <v>1.9672368421052631</v>
      </c>
      <c r="G101" t="s">
        <v>20</v>
      </c>
      <c r="H101">
        <v>164</v>
      </c>
      <c r="I101" s="7">
        <f t="shared" si="6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4"/>
        <v>41968.25</v>
      </c>
      <c r="O101" s="10">
        <f t="shared" si="5"/>
        <v>41997.25</v>
      </c>
      <c r="P101" t="b">
        <v>0</v>
      </c>
      <c r="Q101" t="b">
        <v>0</v>
      </c>
      <c r="R101" t="s">
        <v>2038</v>
      </c>
      <c r="S101" t="s">
        <v>2039</v>
      </c>
      <c r="T101" t="s">
        <v>33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7"/>
        <v>0.01</v>
      </c>
      <c r="G102" t="s">
        <v>14</v>
      </c>
      <c r="H102">
        <v>1</v>
      </c>
      <c r="I102" s="7">
        <f t="shared" si="6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4"/>
        <v>40835.208333333336</v>
      </c>
      <c r="O102" s="10">
        <f t="shared" si="5"/>
        <v>40853.208333333336</v>
      </c>
      <c r="P102" t="b">
        <v>0</v>
      </c>
      <c r="Q102" t="b">
        <v>0</v>
      </c>
      <c r="R102" t="s">
        <v>2038</v>
      </c>
      <c r="S102" t="s">
        <v>2039</v>
      </c>
      <c r="T102" t="s">
        <v>33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7"/>
        <v>10.214444444444444</v>
      </c>
      <c r="G103" t="s">
        <v>20</v>
      </c>
      <c r="H103">
        <v>164</v>
      </c>
      <c r="I103" s="7">
        <f t="shared" si="6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4"/>
        <v>42056.25</v>
      </c>
      <c r="O103" s="10">
        <f t="shared" si="5"/>
        <v>42063.25</v>
      </c>
      <c r="P103" t="b">
        <v>0</v>
      </c>
      <c r="Q103" t="b">
        <v>1</v>
      </c>
      <c r="R103" t="s">
        <v>2034</v>
      </c>
      <c r="S103" t="s">
        <v>2042</v>
      </c>
      <c r="T103" t="s">
        <v>50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7"/>
        <v>2.8167567567567566</v>
      </c>
      <c r="G104" t="s">
        <v>20</v>
      </c>
      <c r="H104">
        <v>336</v>
      </c>
      <c r="I104" s="7">
        <f t="shared" si="6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4"/>
        <v>43234.208333333328</v>
      </c>
      <c r="O104" s="10">
        <f t="shared" si="5"/>
        <v>43241.208333333328</v>
      </c>
      <c r="P104" t="b">
        <v>0</v>
      </c>
      <c r="Q104" t="b">
        <v>1</v>
      </c>
      <c r="R104" t="s">
        <v>2036</v>
      </c>
      <c r="S104" t="s">
        <v>2045</v>
      </c>
      <c r="T104" t="s">
        <v>65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7"/>
        <v>0.24610000000000001</v>
      </c>
      <c r="G105" t="s">
        <v>14</v>
      </c>
      <c r="H105">
        <v>37</v>
      </c>
      <c r="I105" s="7">
        <f t="shared" si="6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4"/>
        <v>40475.208333333336</v>
      </c>
      <c r="O105" s="10">
        <f t="shared" si="5"/>
        <v>40484.208333333336</v>
      </c>
      <c r="P105" t="b">
        <v>0</v>
      </c>
      <c r="Q105" t="b">
        <v>0</v>
      </c>
      <c r="R105" t="s">
        <v>2034</v>
      </c>
      <c r="S105" t="s">
        <v>2042</v>
      </c>
      <c r="T105" t="s">
        <v>50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7"/>
        <v>1.4314010067114094</v>
      </c>
      <c r="G106" t="s">
        <v>20</v>
      </c>
      <c r="H106">
        <v>1917</v>
      </c>
      <c r="I106" s="7">
        <f t="shared" si="6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4"/>
        <v>42878.208333333328</v>
      </c>
      <c r="O106" s="10">
        <f t="shared" si="5"/>
        <v>42879.208333333328</v>
      </c>
      <c r="P106" t="b">
        <v>0</v>
      </c>
      <c r="Q106" t="b">
        <v>0</v>
      </c>
      <c r="R106" t="s">
        <v>2034</v>
      </c>
      <c r="S106" t="s">
        <v>2044</v>
      </c>
      <c r="T106" t="s">
        <v>60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7"/>
        <v>1.4454411764705883</v>
      </c>
      <c r="G107" t="s">
        <v>20</v>
      </c>
      <c r="H107">
        <v>95</v>
      </c>
      <c r="I107" s="7">
        <f t="shared" si="6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4"/>
        <v>41366.208333333336</v>
      </c>
      <c r="O107" s="10">
        <f t="shared" si="5"/>
        <v>41384.208333333336</v>
      </c>
      <c r="P107" t="b">
        <v>0</v>
      </c>
      <c r="Q107" t="b">
        <v>0</v>
      </c>
      <c r="R107" t="s">
        <v>2036</v>
      </c>
      <c r="S107" t="s">
        <v>2037</v>
      </c>
      <c r="T107" t="s">
        <v>28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7"/>
        <v>3.5912820512820511</v>
      </c>
      <c r="G108" t="s">
        <v>20</v>
      </c>
      <c r="H108">
        <v>147</v>
      </c>
      <c r="I108" s="7">
        <f t="shared" si="6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4"/>
        <v>43716.208333333328</v>
      </c>
      <c r="O108" s="10">
        <f t="shared" si="5"/>
        <v>43721.208333333328</v>
      </c>
      <c r="P108" t="b">
        <v>0</v>
      </c>
      <c r="Q108" t="b">
        <v>0</v>
      </c>
      <c r="R108" t="s">
        <v>2038</v>
      </c>
      <c r="S108" t="s">
        <v>2039</v>
      </c>
      <c r="T108" t="s">
        <v>33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7"/>
        <v>1.8648571428571428</v>
      </c>
      <c r="G109" t="s">
        <v>20</v>
      </c>
      <c r="H109">
        <v>86</v>
      </c>
      <c r="I109" s="7">
        <f t="shared" si="6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4"/>
        <v>43213.208333333328</v>
      </c>
      <c r="O109" s="10">
        <f t="shared" si="5"/>
        <v>43230.208333333328</v>
      </c>
      <c r="P109" t="b">
        <v>0</v>
      </c>
      <c r="Q109" t="b">
        <v>1</v>
      </c>
      <c r="R109" t="s">
        <v>2038</v>
      </c>
      <c r="S109" t="s">
        <v>2039</v>
      </c>
      <c r="T109" t="s">
        <v>33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7"/>
        <v>5.9526666666666666</v>
      </c>
      <c r="G110" t="s">
        <v>20</v>
      </c>
      <c r="H110">
        <v>83</v>
      </c>
      <c r="I110" s="7">
        <f t="shared" si="6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4"/>
        <v>41005.208333333336</v>
      </c>
      <c r="O110" s="10">
        <f t="shared" si="5"/>
        <v>41042.208333333336</v>
      </c>
      <c r="P110" t="b">
        <v>0</v>
      </c>
      <c r="Q110" t="b">
        <v>0</v>
      </c>
      <c r="R110" t="s">
        <v>2040</v>
      </c>
      <c r="S110" t="s">
        <v>2041</v>
      </c>
      <c r="T110" t="s">
        <v>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7"/>
        <v>0.5921153846153846</v>
      </c>
      <c r="G111" t="s">
        <v>14</v>
      </c>
      <c r="H111">
        <v>60</v>
      </c>
      <c r="I111" s="7">
        <f t="shared" si="6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4"/>
        <v>41651.25</v>
      </c>
      <c r="O111" s="10">
        <f t="shared" si="5"/>
        <v>41653.25</v>
      </c>
      <c r="P111" t="b">
        <v>0</v>
      </c>
      <c r="Q111" t="b">
        <v>0</v>
      </c>
      <c r="R111" t="s">
        <v>2040</v>
      </c>
      <c r="S111" t="s">
        <v>2059</v>
      </c>
      <c r="T111" t="s">
        <v>269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7"/>
        <v>0.14962780898876404</v>
      </c>
      <c r="G112" t="s">
        <v>14</v>
      </c>
      <c r="H112">
        <v>296</v>
      </c>
      <c r="I112" s="7">
        <f t="shared" si="6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4"/>
        <v>43354.208333333328</v>
      </c>
      <c r="O112" s="10">
        <f t="shared" si="5"/>
        <v>43373.208333333328</v>
      </c>
      <c r="P112" t="b">
        <v>0</v>
      </c>
      <c r="Q112" t="b">
        <v>0</v>
      </c>
      <c r="R112" t="s">
        <v>2032</v>
      </c>
      <c r="S112" t="s">
        <v>2033</v>
      </c>
      <c r="T112" t="s">
        <v>17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7"/>
        <v>1.1995602605863191</v>
      </c>
      <c r="G113" t="s">
        <v>20</v>
      </c>
      <c r="H113">
        <v>676</v>
      </c>
      <c r="I113" s="7">
        <f t="shared" si="6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4"/>
        <v>41174.208333333336</v>
      </c>
      <c r="O113" s="10">
        <f t="shared" si="5"/>
        <v>41180.208333333336</v>
      </c>
      <c r="P113" t="b">
        <v>0</v>
      </c>
      <c r="Q113" t="b">
        <v>0</v>
      </c>
      <c r="R113" t="s">
        <v>2046</v>
      </c>
      <c r="S113" t="s">
        <v>2055</v>
      </c>
      <c r="T113" t="s">
        <v>133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7"/>
        <v>2.6882978723404256</v>
      </c>
      <c r="G114" t="s">
        <v>20</v>
      </c>
      <c r="H114">
        <v>361</v>
      </c>
      <c r="I114" s="7">
        <f t="shared" si="6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4"/>
        <v>41875.208333333336</v>
      </c>
      <c r="O114" s="10">
        <f t="shared" si="5"/>
        <v>41890.208333333336</v>
      </c>
      <c r="P114" t="b">
        <v>0</v>
      </c>
      <c r="Q114" t="b">
        <v>0</v>
      </c>
      <c r="R114" t="s">
        <v>2036</v>
      </c>
      <c r="S114" t="s">
        <v>2037</v>
      </c>
      <c r="T114" t="s">
        <v>28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7"/>
        <v>3.7687878787878786</v>
      </c>
      <c r="G115" t="s">
        <v>20</v>
      </c>
      <c r="H115">
        <v>131</v>
      </c>
      <c r="I115" s="7">
        <f t="shared" si="6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4"/>
        <v>42990.208333333328</v>
      </c>
      <c r="O115" s="10">
        <f t="shared" si="5"/>
        <v>42997.208333333328</v>
      </c>
      <c r="P115" t="b">
        <v>0</v>
      </c>
      <c r="Q115" t="b">
        <v>0</v>
      </c>
      <c r="R115" t="s">
        <v>2032</v>
      </c>
      <c r="S115" t="s">
        <v>2033</v>
      </c>
      <c r="T115" t="s">
        <v>17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7"/>
        <v>7.2715789473684209</v>
      </c>
      <c r="G116" t="s">
        <v>20</v>
      </c>
      <c r="H116">
        <v>126</v>
      </c>
      <c r="I116" s="7">
        <f t="shared" si="6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4"/>
        <v>43564.208333333328</v>
      </c>
      <c r="O116" s="10">
        <f t="shared" si="5"/>
        <v>43565.208333333328</v>
      </c>
      <c r="P116" t="b">
        <v>0</v>
      </c>
      <c r="Q116" t="b">
        <v>1</v>
      </c>
      <c r="R116" t="s">
        <v>2036</v>
      </c>
      <c r="S116" t="s">
        <v>2045</v>
      </c>
      <c r="T116" t="s">
        <v>65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7"/>
        <v>0.87211757648470301</v>
      </c>
      <c r="G117" t="s">
        <v>14</v>
      </c>
      <c r="H117">
        <v>3304</v>
      </c>
      <c r="I117" s="7">
        <f t="shared" si="6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4"/>
        <v>43056.25</v>
      </c>
      <c r="O117" s="10">
        <f t="shared" si="5"/>
        <v>43091.25</v>
      </c>
      <c r="P117" t="b">
        <v>0</v>
      </c>
      <c r="Q117" t="b">
        <v>0</v>
      </c>
      <c r="R117" t="s">
        <v>2046</v>
      </c>
      <c r="S117" t="s">
        <v>2052</v>
      </c>
      <c r="T117" t="s">
        <v>119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7"/>
        <v>0.88</v>
      </c>
      <c r="G118" t="s">
        <v>14</v>
      </c>
      <c r="H118">
        <v>73</v>
      </c>
      <c r="I118" s="7">
        <f t="shared" si="6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4"/>
        <v>42265.208333333328</v>
      </c>
      <c r="O118" s="10">
        <f t="shared" si="5"/>
        <v>42266.208333333328</v>
      </c>
      <c r="P118" t="b">
        <v>0</v>
      </c>
      <c r="Q118" t="b">
        <v>0</v>
      </c>
      <c r="R118" t="s">
        <v>2038</v>
      </c>
      <c r="S118" t="s">
        <v>2039</v>
      </c>
      <c r="T118" t="s">
        <v>33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7"/>
        <v>1.7393877551020409</v>
      </c>
      <c r="G119" t="s">
        <v>20</v>
      </c>
      <c r="H119">
        <v>275</v>
      </c>
      <c r="I119" s="7">
        <f t="shared" si="6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4"/>
        <v>40808.208333333336</v>
      </c>
      <c r="O119" s="10">
        <f t="shared" si="5"/>
        <v>40814.208333333336</v>
      </c>
      <c r="P119" t="b">
        <v>0</v>
      </c>
      <c r="Q119" t="b">
        <v>0</v>
      </c>
      <c r="R119" t="s">
        <v>2040</v>
      </c>
      <c r="S119" t="s">
        <v>2059</v>
      </c>
      <c r="T119" t="s">
        <v>269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7"/>
        <v>1.1761111111111111</v>
      </c>
      <c r="G120" t="s">
        <v>20</v>
      </c>
      <c r="H120">
        <v>67</v>
      </c>
      <c r="I120" s="7">
        <f t="shared" si="6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4"/>
        <v>41665.25</v>
      </c>
      <c r="O120" s="10">
        <f t="shared" si="5"/>
        <v>41671.25</v>
      </c>
      <c r="P120" t="b">
        <v>0</v>
      </c>
      <c r="Q120" t="b">
        <v>0</v>
      </c>
      <c r="R120" t="s">
        <v>2053</v>
      </c>
      <c r="S120" t="s">
        <v>2054</v>
      </c>
      <c r="T120" t="s">
        <v>122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7"/>
        <v>2.1496</v>
      </c>
      <c r="G121" t="s">
        <v>20</v>
      </c>
      <c r="H121">
        <v>154</v>
      </c>
      <c r="I121" s="7">
        <f t="shared" si="6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4"/>
        <v>41806.208333333336</v>
      </c>
      <c r="O121" s="10">
        <f t="shared" si="5"/>
        <v>41823.208333333336</v>
      </c>
      <c r="P121" t="b">
        <v>0</v>
      </c>
      <c r="Q121" t="b">
        <v>1</v>
      </c>
      <c r="R121" t="s">
        <v>2040</v>
      </c>
      <c r="S121" t="s">
        <v>2041</v>
      </c>
      <c r="T121" t="s">
        <v>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7"/>
        <v>1.4949667110519307</v>
      </c>
      <c r="G122" t="s">
        <v>20</v>
      </c>
      <c r="H122">
        <v>1782</v>
      </c>
      <c r="I122" s="7">
        <f t="shared" si="6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4"/>
        <v>42111.208333333328</v>
      </c>
      <c r="O122" s="10">
        <f t="shared" si="5"/>
        <v>42115.208333333328</v>
      </c>
      <c r="P122" t="b">
        <v>0</v>
      </c>
      <c r="Q122" t="b">
        <v>1</v>
      </c>
      <c r="R122" t="s">
        <v>2049</v>
      </c>
      <c r="S122" t="s">
        <v>2060</v>
      </c>
      <c r="T122" t="s">
        <v>292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7"/>
        <v>2.1933995584988963</v>
      </c>
      <c r="G123" t="s">
        <v>20</v>
      </c>
      <c r="H123">
        <v>903</v>
      </c>
      <c r="I123" s="7">
        <f t="shared" si="6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4"/>
        <v>41917.208333333336</v>
      </c>
      <c r="O123" s="10">
        <f t="shared" si="5"/>
        <v>41930.208333333336</v>
      </c>
      <c r="P123" t="b">
        <v>0</v>
      </c>
      <c r="Q123" t="b">
        <v>0</v>
      </c>
      <c r="R123" t="s">
        <v>2049</v>
      </c>
      <c r="S123" t="s">
        <v>2050</v>
      </c>
      <c r="T123" t="s">
        <v>89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7"/>
        <v>0.64367690058479532</v>
      </c>
      <c r="G124" t="s">
        <v>14</v>
      </c>
      <c r="H124">
        <v>3387</v>
      </c>
      <c r="I124" s="7">
        <f t="shared" si="6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4"/>
        <v>41970.25</v>
      </c>
      <c r="O124" s="10">
        <f t="shared" si="5"/>
        <v>41997.25</v>
      </c>
      <c r="P124" t="b">
        <v>0</v>
      </c>
      <c r="Q124" t="b">
        <v>0</v>
      </c>
      <c r="R124" t="s">
        <v>2046</v>
      </c>
      <c r="S124" t="s">
        <v>2052</v>
      </c>
      <c r="T124" t="s">
        <v>119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>E125/D125</f>
        <v>0.18622397298818233</v>
      </c>
      <c r="G125" t="s">
        <v>14</v>
      </c>
      <c r="H125">
        <v>662</v>
      </c>
      <c r="I125" s="7">
        <f t="shared" si="6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4"/>
        <v>42332.25</v>
      </c>
      <c r="O125" s="10">
        <f t="shared" si="5"/>
        <v>42335.25</v>
      </c>
      <c r="P125" t="b">
        <v>1</v>
      </c>
      <c r="Q125" t="b">
        <v>0</v>
      </c>
      <c r="R125" t="s">
        <v>2038</v>
      </c>
      <c r="S125" t="s">
        <v>2039</v>
      </c>
      <c r="T125" t="s">
        <v>33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7"/>
        <v>3.6776923076923076</v>
      </c>
      <c r="G126" t="s">
        <v>20</v>
      </c>
      <c r="H126">
        <v>94</v>
      </c>
      <c r="I126" s="7">
        <f t="shared" si="6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4"/>
        <v>43598.208333333328</v>
      </c>
      <c r="O126" s="10">
        <f t="shared" si="5"/>
        <v>43651.208333333328</v>
      </c>
      <c r="P126" t="b">
        <v>0</v>
      </c>
      <c r="Q126" t="b">
        <v>0</v>
      </c>
      <c r="R126" t="s">
        <v>2053</v>
      </c>
      <c r="S126" t="s">
        <v>2054</v>
      </c>
      <c r="T126" t="s">
        <v>122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>E127/D127</f>
        <v>1.5990566037735849</v>
      </c>
      <c r="G127" t="s">
        <v>20</v>
      </c>
      <c r="H127">
        <v>180</v>
      </c>
      <c r="I127" s="7">
        <f t="shared" si="6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4"/>
        <v>43362.208333333328</v>
      </c>
      <c r="O127" s="10">
        <f t="shared" si="5"/>
        <v>43366.208333333328</v>
      </c>
      <c r="P127" t="b">
        <v>0</v>
      </c>
      <c r="Q127" t="b">
        <v>0</v>
      </c>
      <c r="R127" t="s">
        <v>2038</v>
      </c>
      <c r="S127" t="s">
        <v>2039</v>
      </c>
      <c r="T127" t="s">
        <v>33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7"/>
        <v>0.38633185349611543</v>
      </c>
      <c r="G128" t="s">
        <v>14</v>
      </c>
      <c r="H128">
        <v>774</v>
      </c>
      <c r="I128" s="7">
        <f t="shared" si="6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4"/>
        <v>42596.208333333328</v>
      </c>
      <c r="O128" s="10">
        <f t="shared" si="5"/>
        <v>42624.208333333328</v>
      </c>
      <c r="P128" t="b">
        <v>0</v>
      </c>
      <c r="Q128" t="b">
        <v>1</v>
      </c>
      <c r="R128" t="s">
        <v>2038</v>
      </c>
      <c r="S128" t="s">
        <v>2039</v>
      </c>
      <c r="T128" t="s">
        <v>33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7"/>
        <v>0.51421511627906979</v>
      </c>
      <c r="G129" t="s">
        <v>14</v>
      </c>
      <c r="H129">
        <v>672</v>
      </c>
      <c r="I129" s="7">
        <f t="shared" si="6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4"/>
        <v>40310.208333333336</v>
      </c>
      <c r="O129" s="10">
        <f t="shared" si="5"/>
        <v>40313.208333333336</v>
      </c>
      <c r="P129" t="b">
        <v>0</v>
      </c>
      <c r="Q129" t="b">
        <v>0</v>
      </c>
      <c r="R129" t="s">
        <v>2038</v>
      </c>
      <c r="S129" t="s">
        <v>2039</v>
      </c>
      <c r="T129" t="s">
        <v>33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7"/>
        <v>0.60334277620396604</v>
      </c>
      <c r="G130" t="s">
        <v>74</v>
      </c>
      <c r="H130">
        <v>532</v>
      </c>
      <c r="I130" s="7">
        <f t="shared" si="6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4"/>
        <v>40417.208333333336</v>
      </c>
      <c r="O130" s="10">
        <f t="shared" si="5"/>
        <v>40430.208333333336</v>
      </c>
      <c r="P130" t="b">
        <v>0</v>
      </c>
      <c r="Q130" t="b">
        <v>0</v>
      </c>
      <c r="R130" t="s">
        <v>2034</v>
      </c>
      <c r="S130" t="s">
        <v>2035</v>
      </c>
      <c r="T130" t="s">
        <v>23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7"/>
        <v>3.2026936026936029E-2</v>
      </c>
      <c r="G131" t="s">
        <v>74</v>
      </c>
      <c r="H131">
        <v>55</v>
      </c>
      <c r="I131" s="7">
        <f t="shared" si="6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8">(((L131/60)/60)/24)+DATE(1970,1,1)</f>
        <v>42038.25</v>
      </c>
      <c r="O131" s="10">
        <f t="shared" ref="O131:O194" si="9">(((M131/60)/60)/24)+DATE(1970,1,1)</f>
        <v>42063.25</v>
      </c>
      <c r="P131" t="b">
        <v>0</v>
      </c>
      <c r="Q131" t="b">
        <v>0</v>
      </c>
      <c r="R131" t="s">
        <v>2032</v>
      </c>
      <c r="S131" t="s">
        <v>2033</v>
      </c>
      <c r="T131" t="s">
        <v>17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>E132/D132</f>
        <v>1.5546875</v>
      </c>
      <c r="G132" t="s">
        <v>20</v>
      </c>
      <c r="H132">
        <v>533</v>
      </c>
      <c r="I132" s="7">
        <f t="shared" ref="I132:I195" si="10">IF(E132=0, 0, 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8"/>
        <v>40842.208333333336</v>
      </c>
      <c r="O132" s="10">
        <f t="shared" si="9"/>
        <v>40858.25</v>
      </c>
      <c r="P132" t="b">
        <v>0</v>
      </c>
      <c r="Q132" t="b">
        <v>0</v>
      </c>
      <c r="R132" t="s">
        <v>2040</v>
      </c>
      <c r="S132" t="s">
        <v>2043</v>
      </c>
      <c r="T132" t="s">
        <v>53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7"/>
        <v>1.0085974499089254</v>
      </c>
      <c r="G133" t="s">
        <v>20</v>
      </c>
      <c r="H133">
        <v>2443</v>
      </c>
      <c r="I133" s="7">
        <f t="shared" si="10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8"/>
        <v>41607.25</v>
      </c>
      <c r="O133" s="10">
        <f t="shared" si="9"/>
        <v>41620.25</v>
      </c>
      <c r="P133" t="b">
        <v>0</v>
      </c>
      <c r="Q133" t="b">
        <v>0</v>
      </c>
      <c r="R133" t="s">
        <v>2036</v>
      </c>
      <c r="S133" t="s">
        <v>2037</v>
      </c>
      <c r="T133" t="s">
        <v>28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ref="F134:F197" si="11">E134/D134</f>
        <v>1.1618181818181819</v>
      </c>
      <c r="G134" t="s">
        <v>20</v>
      </c>
      <c r="H134">
        <v>89</v>
      </c>
      <c r="I134" s="7">
        <f t="shared" si="10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8"/>
        <v>43112.25</v>
      </c>
      <c r="O134" s="10">
        <f t="shared" si="9"/>
        <v>43128.25</v>
      </c>
      <c r="P134" t="b">
        <v>0</v>
      </c>
      <c r="Q134" t="b">
        <v>1</v>
      </c>
      <c r="R134" t="s">
        <v>2038</v>
      </c>
      <c r="S134" t="s">
        <v>2039</v>
      </c>
      <c r="T134" t="s">
        <v>33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1"/>
        <v>3.1077777777777778</v>
      </c>
      <c r="G135" t="s">
        <v>20</v>
      </c>
      <c r="H135">
        <v>159</v>
      </c>
      <c r="I135" s="7">
        <f t="shared" si="10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8"/>
        <v>40767.208333333336</v>
      </c>
      <c r="O135" s="10">
        <f t="shared" si="9"/>
        <v>40789.208333333336</v>
      </c>
      <c r="P135" t="b">
        <v>0</v>
      </c>
      <c r="Q135" t="b">
        <v>0</v>
      </c>
      <c r="R135" t="s">
        <v>2034</v>
      </c>
      <c r="S135" t="s">
        <v>2061</v>
      </c>
      <c r="T135" t="s">
        <v>319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1"/>
        <v>0.89736683417085428</v>
      </c>
      <c r="G136" t="s">
        <v>14</v>
      </c>
      <c r="H136">
        <v>940</v>
      </c>
      <c r="I136" s="7">
        <f t="shared" si="10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8"/>
        <v>40713.208333333336</v>
      </c>
      <c r="O136" s="10">
        <f t="shared" si="9"/>
        <v>40762.208333333336</v>
      </c>
      <c r="P136" t="b">
        <v>0</v>
      </c>
      <c r="Q136" t="b">
        <v>1</v>
      </c>
      <c r="R136" t="s">
        <v>2040</v>
      </c>
      <c r="S136" t="s">
        <v>2041</v>
      </c>
      <c r="T136" t="s">
        <v>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1"/>
        <v>0.71272727272727276</v>
      </c>
      <c r="G137" t="s">
        <v>14</v>
      </c>
      <c r="H137">
        <v>117</v>
      </c>
      <c r="I137" s="7">
        <f t="shared" si="10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8"/>
        <v>41340.25</v>
      </c>
      <c r="O137" s="10">
        <f t="shared" si="9"/>
        <v>41345.208333333336</v>
      </c>
      <c r="P137" t="b">
        <v>0</v>
      </c>
      <c r="Q137" t="b">
        <v>1</v>
      </c>
      <c r="R137" t="s">
        <v>2038</v>
      </c>
      <c r="S137" t="s">
        <v>2039</v>
      </c>
      <c r="T137" t="s">
        <v>33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1"/>
        <v>3.2862318840579711E-2</v>
      </c>
      <c r="G138" t="s">
        <v>74</v>
      </c>
      <c r="H138">
        <v>58</v>
      </c>
      <c r="I138" s="7">
        <f t="shared" si="10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8"/>
        <v>41797.208333333336</v>
      </c>
      <c r="O138" s="10">
        <f t="shared" si="9"/>
        <v>41809.208333333336</v>
      </c>
      <c r="P138" t="b">
        <v>0</v>
      </c>
      <c r="Q138" t="b">
        <v>1</v>
      </c>
      <c r="R138" t="s">
        <v>2040</v>
      </c>
      <c r="S138" t="s">
        <v>2043</v>
      </c>
      <c r="T138" t="s">
        <v>53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1"/>
        <v>2.617777777777778</v>
      </c>
      <c r="G139" t="s">
        <v>20</v>
      </c>
      <c r="H139">
        <v>50</v>
      </c>
      <c r="I139" s="7">
        <f t="shared" si="10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8"/>
        <v>40457.208333333336</v>
      </c>
      <c r="O139" s="10">
        <f t="shared" si="9"/>
        <v>40463.208333333336</v>
      </c>
      <c r="P139" t="b">
        <v>0</v>
      </c>
      <c r="Q139" t="b">
        <v>0</v>
      </c>
      <c r="R139" t="s">
        <v>2046</v>
      </c>
      <c r="S139" t="s">
        <v>2047</v>
      </c>
      <c r="T139" t="s">
        <v>68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1"/>
        <v>0.96</v>
      </c>
      <c r="G140" t="s">
        <v>14</v>
      </c>
      <c r="H140">
        <v>115</v>
      </c>
      <c r="I140" s="7">
        <f t="shared" si="10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8"/>
        <v>41180.208333333336</v>
      </c>
      <c r="O140" s="10">
        <f t="shared" si="9"/>
        <v>41186.208333333336</v>
      </c>
      <c r="P140" t="b">
        <v>0</v>
      </c>
      <c r="Q140" t="b">
        <v>0</v>
      </c>
      <c r="R140" t="s">
        <v>2049</v>
      </c>
      <c r="S140" t="s">
        <v>2060</v>
      </c>
      <c r="T140" t="s">
        <v>292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1"/>
        <v>0.20896851248642778</v>
      </c>
      <c r="G141" t="s">
        <v>14</v>
      </c>
      <c r="H141">
        <v>326</v>
      </c>
      <c r="I141" s="7">
        <f t="shared" si="10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8"/>
        <v>42115.208333333328</v>
      </c>
      <c r="O141" s="10">
        <f t="shared" si="9"/>
        <v>42131.208333333328</v>
      </c>
      <c r="P141" t="b">
        <v>0</v>
      </c>
      <c r="Q141" t="b">
        <v>1</v>
      </c>
      <c r="R141" t="s">
        <v>2036</v>
      </c>
      <c r="S141" t="s">
        <v>2045</v>
      </c>
      <c r="T141" t="s">
        <v>65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1"/>
        <v>2.2316363636363636</v>
      </c>
      <c r="G142" t="s">
        <v>20</v>
      </c>
      <c r="H142">
        <v>186</v>
      </c>
      <c r="I142" s="7">
        <f t="shared" si="10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8"/>
        <v>43156.25</v>
      </c>
      <c r="O142" s="10">
        <f t="shared" si="9"/>
        <v>43161.25</v>
      </c>
      <c r="P142" t="b">
        <v>0</v>
      </c>
      <c r="Q142" t="b">
        <v>0</v>
      </c>
      <c r="R142" t="s">
        <v>2040</v>
      </c>
      <c r="S142" t="s">
        <v>2041</v>
      </c>
      <c r="T142" t="s">
        <v>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1"/>
        <v>1.0159097978227061</v>
      </c>
      <c r="G143" t="s">
        <v>20</v>
      </c>
      <c r="H143">
        <v>1071</v>
      </c>
      <c r="I143" s="7">
        <f t="shared" si="10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8"/>
        <v>42167.208333333328</v>
      </c>
      <c r="O143" s="10">
        <f t="shared" si="9"/>
        <v>42173.208333333328</v>
      </c>
      <c r="P143" t="b">
        <v>0</v>
      </c>
      <c r="Q143" t="b">
        <v>0</v>
      </c>
      <c r="R143" t="s">
        <v>2036</v>
      </c>
      <c r="S143" t="s">
        <v>2037</v>
      </c>
      <c r="T143" t="s">
        <v>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1"/>
        <v>2.3003999999999998</v>
      </c>
      <c r="G144" t="s">
        <v>20</v>
      </c>
      <c r="H144">
        <v>117</v>
      </c>
      <c r="I144" s="7">
        <f t="shared" si="10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8"/>
        <v>41005.208333333336</v>
      </c>
      <c r="O144" s="10">
        <f t="shared" si="9"/>
        <v>41046.208333333336</v>
      </c>
      <c r="P144" t="b">
        <v>0</v>
      </c>
      <c r="Q144" t="b">
        <v>0</v>
      </c>
      <c r="R144" t="s">
        <v>2036</v>
      </c>
      <c r="S144" t="s">
        <v>2037</v>
      </c>
      <c r="T144" t="s">
        <v>28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1"/>
        <v>1.355925925925926</v>
      </c>
      <c r="G145" t="s">
        <v>20</v>
      </c>
      <c r="H145">
        <v>70</v>
      </c>
      <c r="I145" s="7">
        <f t="shared" si="10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8"/>
        <v>40357.208333333336</v>
      </c>
      <c r="O145" s="10">
        <f t="shared" si="9"/>
        <v>40377.208333333336</v>
      </c>
      <c r="P145" t="b">
        <v>0</v>
      </c>
      <c r="Q145" t="b">
        <v>0</v>
      </c>
      <c r="R145" t="s">
        <v>2034</v>
      </c>
      <c r="S145" t="s">
        <v>2044</v>
      </c>
      <c r="T145" t="s">
        <v>60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1"/>
        <v>1.2909999999999999</v>
      </c>
      <c r="G146" t="s">
        <v>20</v>
      </c>
      <c r="H146">
        <v>135</v>
      </c>
      <c r="I146" s="7">
        <f t="shared" si="10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8"/>
        <v>43633.208333333328</v>
      </c>
      <c r="O146" s="10">
        <f t="shared" si="9"/>
        <v>43641.208333333328</v>
      </c>
      <c r="P146" t="b">
        <v>0</v>
      </c>
      <c r="Q146" t="b">
        <v>0</v>
      </c>
      <c r="R146" t="s">
        <v>2038</v>
      </c>
      <c r="S146" t="s">
        <v>2039</v>
      </c>
      <c r="T146" t="s">
        <v>33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1"/>
        <v>2.3651200000000001</v>
      </c>
      <c r="G147" t="s">
        <v>20</v>
      </c>
      <c r="H147">
        <v>768</v>
      </c>
      <c r="I147" s="7">
        <f t="shared" si="10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8"/>
        <v>41889.208333333336</v>
      </c>
      <c r="O147" s="10">
        <f t="shared" si="9"/>
        <v>41894.208333333336</v>
      </c>
      <c r="P147" t="b">
        <v>0</v>
      </c>
      <c r="Q147" t="b">
        <v>0</v>
      </c>
      <c r="R147" t="s">
        <v>2036</v>
      </c>
      <c r="S147" t="s">
        <v>2045</v>
      </c>
      <c r="T147" t="s">
        <v>65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1"/>
        <v>0.17249999999999999</v>
      </c>
      <c r="G148" t="s">
        <v>74</v>
      </c>
      <c r="H148">
        <v>51</v>
      </c>
      <c r="I148" s="7">
        <f t="shared" si="10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8"/>
        <v>40855.25</v>
      </c>
      <c r="O148" s="10">
        <f t="shared" si="9"/>
        <v>40875.25</v>
      </c>
      <c r="P148" t="b">
        <v>0</v>
      </c>
      <c r="Q148" t="b">
        <v>0</v>
      </c>
      <c r="R148" t="s">
        <v>2038</v>
      </c>
      <c r="S148" t="s">
        <v>2039</v>
      </c>
      <c r="T148" t="s">
        <v>33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1"/>
        <v>1.1249397590361445</v>
      </c>
      <c r="G149" t="s">
        <v>20</v>
      </c>
      <c r="H149">
        <v>199</v>
      </c>
      <c r="I149" s="7">
        <f t="shared" si="10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8"/>
        <v>42534.208333333328</v>
      </c>
      <c r="O149" s="10">
        <f t="shared" si="9"/>
        <v>42540.208333333328</v>
      </c>
      <c r="P149" t="b">
        <v>0</v>
      </c>
      <c r="Q149" t="b">
        <v>1</v>
      </c>
      <c r="R149" t="s">
        <v>2038</v>
      </c>
      <c r="S149" t="s">
        <v>2039</v>
      </c>
      <c r="T149" t="s">
        <v>33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1"/>
        <v>1.2102150537634409</v>
      </c>
      <c r="G150" t="s">
        <v>20</v>
      </c>
      <c r="H150">
        <v>107</v>
      </c>
      <c r="I150" s="7">
        <f t="shared" si="10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8"/>
        <v>42941.208333333328</v>
      </c>
      <c r="O150" s="10">
        <f t="shared" si="9"/>
        <v>42950.208333333328</v>
      </c>
      <c r="P150" t="b">
        <v>0</v>
      </c>
      <c r="Q150" t="b">
        <v>0</v>
      </c>
      <c r="R150" t="s">
        <v>2036</v>
      </c>
      <c r="S150" t="s">
        <v>2045</v>
      </c>
      <c r="T150" t="s">
        <v>65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1"/>
        <v>2.1987096774193549</v>
      </c>
      <c r="G151" t="s">
        <v>20</v>
      </c>
      <c r="H151">
        <v>195</v>
      </c>
      <c r="I151" s="7">
        <f t="shared" si="10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8"/>
        <v>41275.25</v>
      </c>
      <c r="O151" s="10">
        <f t="shared" si="9"/>
        <v>41327.25</v>
      </c>
      <c r="P151" t="b">
        <v>0</v>
      </c>
      <c r="Q151" t="b">
        <v>0</v>
      </c>
      <c r="R151" t="s">
        <v>2034</v>
      </c>
      <c r="S151" t="s">
        <v>2044</v>
      </c>
      <c r="T151" t="s">
        <v>60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1"/>
        <v>0.01</v>
      </c>
      <c r="G152" t="s">
        <v>14</v>
      </c>
      <c r="H152">
        <v>1</v>
      </c>
      <c r="I152" s="7">
        <f t="shared" si="10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8"/>
        <v>43450.25</v>
      </c>
      <c r="O152" s="10">
        <f t="shared" si="9"/>
        <v>43451.25</v>
      </c>
      <c r="P152" t="b">
        <v>0</v>
      </c>
      <c r="Q152" t="b">
        <v>0</v>
      </c>
      <c r="R152" t="s">
        <v>2034</v>
      </c>
      <c r="S152" t="s">
        <v>2035</v>
      </c>
      <c r="T152" t="s">
        <v>23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1"/>
        <v>0.64166909620991253</v>
      </c>
      <c r="G153" t="s">
        <v>14</v>
      </c>
      <c r="H153">
        <v>1467</v>
      </c>
      <c r="I153" s="7">
        <f t="shared" si="10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8"/>
        <v>41799.208333333336</v>
      </c>
      <c r="O153" s="10">
        <f t="shared" si="9"/>
        <v>41850.208333333336</v>
      </c>
      <c r="P153" t="b">
        <v>0</v>
      </c>
      <c r="Q153" t="b">
        <v>0</v>
      </c>
      <c r="R153" t="s">
        <v>2034</v>
      </c>
      <c r="S153" t="s">
        <v>2042</v>
      </c>
      <c r="T153" t="s">
        <v>50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1"/>
        <v>4.2306746987951804</v>
      </c>
      <c r="G154" t="s">
        <v>20</v>
      </c>
      <c r="H154">
        <v>3376</v>
      </c>
      <c r="I154" s="7">
        <f t="shared" si="10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8"/>
        <v>42783.25</v>
      </c>
      <c r="O154" s="10">
        <f t="shared" si="9"/>
        <v>42790.25</v>
      </c>
      <c r="P154" t="b">
        <v>0</v>
      </c>
      <c r="Q154" t="b">
        <v>0</v>
      </c>
      <c r="R154" t="s">
        <v>2034</v>
      </c>
      <c r="S154" t="s">
        <v>2044</v>
      </c>
      <c r="T154" t="s">
        <v>60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1"/>
        <v>0.92984160506863778</v>
      </c>
      <c r="G155" t="s">
        <v>14</v>
      </c>
      <c r="H155">
        <v>5681</v>
      </c>
      <c r="I155" s="7">
        <f t="shared" si="10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8"/>
        <v>41201.208333333336</v>
      </c>
      <c r="O155" s="10">
        <f t="shared" si="9"/>
        <v>41207.208333333336</v>
      </c>
      <c r="P155" t="b">
        <v>0</v>
      </c>
      <c r="Q155" t="b">
        <v>0</v>
      </c>
      <c r="R155" t="s">
        <v>2038</v>
      </c>
      <c r="S155" t="s">
        <v>2039</v>
      </c>
      <c r="T155" t="s">
        <v>33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1"/>
        <v>0.58756567425569173</v>
      </c>
      <c r="G156" t="s">
        <v>14</v>
      </c>
      <c r="H156">
        <v>1059</v>
      </c>
      <c r="I156" s="7">
        <f t="shared" si="10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8"/>
        <v>42502.208333333328</v>
      </c>
      <c r="O156" s="10">
        <f t="shared" si="9"/>
        <v>42525.208333333328</v>
      </c>
      <c r="P156" t="b">
        <v>0</v>
      </c>
      <c r="Q156" t="b">
        <v>1</v>
      </c>
      <c r="R156" t="s">
        <v>2034</v>
      </c>
      <c r="S156" t="s">
        <v>2044</v>
      </c>
      <c r="T156" t="s">
        <v>60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1"/>
        <v>0.65022222222222226</v>
      </c>
      <c r="G157" t="s">
        <v>14</v>
      </c>
      <c r="H157">
        <v>1194</v>
      </c>
      <c r="I157" s="7">
        <f t="shared" si="10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8"/>
        <v>40262.208333333336</v>
      </c>
      <c r="O157" s="10">
        <f t="shared" si="9"/>
        <v>40277.208333333336</v>
      </c>
      <c r="P157" t="b">
        <v>0</v>
      </c>
      <c r="Q157" t="b">
        <v>0</v>
      </c>
      <c r="R157" t="s">
        <v>2038</v>
      </c>
      <c r="S157" t="s">
        <v>2039</v>
      </c>
      <c r="T157" t="s">
        <v>33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1"/>
        <v>0.73939560439560437</v>
      </c>
      <c r="G158" t="s">
        <v>74</v>
      </c>
      <c r="H158">
        <v>379</v>
      </c>
      <c r="I158" s="7">
        <f t="shared" si="10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8"/>
        <v>43743.208333333328</v>
      </c>
      <c r="O158" s="10">
        <f t="shared" si="9"/>
        <v>43767.208333333328</v>
      </c>
      <c r="P158" t="b">
        <v>0</v>
      </c>
      <c r="Q158" t="b">
        <v>0</v>
      </c>
      <c r="R158" t="s">
        <v>2034</v>
      </c>
      <c r="S158" t="s">
        <v>2035</v>
      </c>
      <c r="T158" t="s">
        <v>23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1"/>
        <v>0.52666666666666662</v>
      </c>
      <c r="G159" t="s">
        <v>14</v>
      </c>
      <c r="H159">
        <v>30</v>
      </c>
      <c r="I159" s="7">
        <f t="shared" si="10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8"/>
        <v>41638.25</v>
      </c>
      <c r="O159" s="10">
        <f t="shared" si="9"/>
        <v>41650.25</v>
      </c>
      <c r="P159" t="b">
        <v>0</v>
      </c>
      <c r="Q159" t="b">
        <v>0</v>
      </c>
      <c r="R159" t="s">
        <v>2053</v>
      </c>
      <c r="S159" t="s">
        <v>2054</v>
      </c>
      <c r="T159" t="s">
        <v>122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1"/>
        <v>2.2095238095238097</v>
      </c>
      <c r="G160" t="s">
        <v>20</v>
      </c>
      <c r="H160">
        <v>41</v>
      </c>
      <c r="I160" s="7">
        <f t="shared" si="10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8"/>
        <v>42346.25</v>
      </c>
      <c r="O160" s="10">
        <f t="shared" si="9"/>
        <v>42347.25</v>
      </c>
      <c r="P160" t="b">
        <v>0</v>
      </c>
      <c r="Q160" t="b">
        <v>0</v>
      </c>
      <c r="R160" t="s">
        <v>2034</v>
      </c>
      <c r="S160" t="s">
        <v>2035</v>
      </c>
      <c r="T160" t="s">
        <v>23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1"/>
        <v>1.0001150627615063</v>
      </c>
      <c r="G161" t="s">
        <v>20</v>
      </c>
      <c r="H161">
        <v>1821</v>
      </c>
      <c r="I161" s="7">
        <f t="shared" si="10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8"/>
        <v>43551.208333333328</v>
      </c>
      <c r="O161" s="10">
        <f t="shared" si="9"/>
        <v>43569.208333333328</v>
      </c>
      <c r="P161" t="b">
        <v>0</v>
      </c>
      <c r="Q161" t="b">
        <v>1</v>
      </c>
      <c r="R161" t="s">
        <v>2038</v>
      </c>
      <c r="S161" t="s">
        <v>2039</v>
      </c>
      <c r="T161" t="s">
        <v>33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1"/>
        <v>1.6231249999999999</v>
      </c>
      <c r="G162" t="s">
        <v>20</v>
      </c>
      <c r="H162">
        <v>164</v>
      </c>
      <c r="I162" s="7">
        <f t="shared" si="10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8"/>
        <v>43582.208333333328</v>
      </c>
      <c r="O162" s="10">
        <f t="shared" si="9"/>
        <v>43598.208333333328</v>
      </c>
      <c r="P162" t="b">
        <v>0</v>
      </c>
      <c r="Q162" t="b">
        <v>0</v>
      </c>
      <c r="R162" t="s">
        <v>2036</v>
      </c>
      <c r="S162" t="s">
        <v>2045</v>
      </c>
      <c r="T162" t="s">
        <v>65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1"/>
        <v>0.78181818181818186</v>
      </c>
      <c r="G163" t="s">
        <v>14</v>
      </c>
      <c r="H163">
        <v>75</v>
      </c>
      <c r="I163" s="7">
        <f t="shared" si="10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8"/>
        <v>42270.208333333328</v>
      </c>
      <c r="O163" s="10">
        <f t="shared" si="9"/>
        <v>42276.208333333328</v>
      </c>
      <c r="P163" t="b">
        <v>0</v>
      </c>
      <c r="Q163" t="b">
        <v>1</v>
      </c>
      <c r="R163" t="s">
        <v>2036</v>
      </c>
      <c r="S163" t="s">
        <v>2037</v>
      </c>
      <c r="T163" t="s">
        <v>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1"/>
        <v>1.4973770491803278</v>
      </c>
      <c r="G164" t="s">
        <v>20</v>
      </c>
      <c r="H164">
        <v>157</v>
      </c>
      <c r="I164" s="7">
        <f t="shared" si="10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8"/>
        <v>43442.25</v>
      </c>
      <c r="O164" s="10">
        <f t="shared" si="9"/>
        <v>43472.25</v>
      </c>
      <c r="P164" t="b">
        <v>0</v>
      </c>
      <c r="Q164" t="b">
        <v>0</v>
      </c>
      <c r="R164" t="s">
        <v>2034</v>
      </c>
      <c r="S164" t="s">
        <v>2035</v>
      </c>
      <c r="T164" t="s">
        <v>23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1"/>
        <v>2.5325714285714285</v>
      </c>
      <c r="G165" t="s">
        <v>20</v>
      </c>
      <c r="H165">
        <v>246</v>
      </c>
      <c r="I165" s="7">
        <f t="shared" si="10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8"/>
        <v>43028.208333333328</v>
      </c>
      <c r="O165" s="10">
        <f t="shared" si="9"/>
        <v>43077.25</v>
      </c>
      <c r="P165" t="b">
        <v>0</v>
      </c>
      <c r="Q165" t="b">
        <v>1</v>
      </c>
      <c r="R165" t="s">
        <v>2053</v>
      </c>
      <c r="S165" t="s">
        <v>2054</v>
      </c>
      <c r="T165" t="s">
        <v>122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1"/>
        <v>1.0016943521594683</v>
      </c>
      <c r="G166" t="s">
        <v>20</v>
      </c>
      <c r="H166">
        <v>1396</v>
      </c>
      <c r="I166" s="7">
        <f t="shared" si="10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8"/>
        <v>43016.208333333328</v>
      </c>
      <c r="O166" s="10">
        <f t="shared" si="9"/>
        <v>43017.208333333328</v>
      </c>
      <c r="P166" t="b">
        <v>0</v>
      </c>
      <c r="Q166" t="b">
        <v>0</v>
      </c>
      <c r="R166" t="s">
        <v>2038</v>
      </c>
      <c r="S166" t="s">
        <v>2039</v>
      </c>
      <c r="T166" t="s">
        <v>33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1"/>
        <v>1.2199004424778761</v>
      </c>
      <c r="G167" t="s">
        <v>20</v>
      </c>
      <c r="H167">
        <v>2506</v>
      </c>
      <c r="I167" s="7">
        <f t="shared" si="10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8"/>
        <v>42948.208333333328</v>
      </c>
      <c r="O167" s="10">
        <f t="shared" si="9"/>
        <v>42980.208333333328</v>
      </c>
      <c r="P167" t="b">
        <v>0</v>
      </c>
      <c r="Q167" t="b">
        <v>0</v>
      </c>
      <c r="R167" t="s">
        <v>2036</v>
      </c>
      <c r="S167" t="s">
        <v>2037</v>
      </c>
      <c r="T167" t="s">
        <v>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1"/>
        <v>1.3713265306122449</v>
      </c>
      <c r="G168" t="s">
        <v>20</v>
      </c>
      <c r="H168">
        <v>244</v>
      </c>
      <c r="I168" s="7">
        <f t="shared" si="10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8"/>
        <v>40534.25</v>
      </c>
      <c r="O168" s="10">
        <f t="shared" si="9"/>
        <v>40538.25</v>
      </c>
      <c r="P168" t="b">
        <v>0</v>
      </c>
      <c r="Q168" t="b">
        <v>0</v>
      </c>
      <c r="R168" t="s">
        <v>2053</v>
      </c>
      <c r="S168" t="s">
        <v>2054</v>
      </c>
      <c r="T168" t="s">
        <v>122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1"/>
        <v>4.155384615384615</v>
      </c>
      <c r="G169" t="s">
        <v>20</v>
      </c>
      <c r="H169">
        <v>146</v>
      </c>
      <c r="I169" s="7">
        <f t="shared" si="10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8"/>
        <v>41435.208333333336</v>
      </c>
      <c r="O169" s="10">
        <f t="shared" si="9"/>
        <v>41445.208333333336</v>
      </c>
      <c r="P169" t="b">
        <v>0</v>
      </c>
      <c r="Q169" t="b">
        <v>0</v>
      </c>
      <c r="R169" t="s">
        <v>2038</v>
      </c>
      <c r="S169" t="s">
        <v>2039</v>
      </c>
      <c r="T169" t="s">
        <v>33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1"/>
        <v>0.3130913348946136</v>
      </c>
      <c r="G170" t="s">
        <v>14</v>
      </c>
      <c r="H170">
        <v>955</v>
      </c>
      <c r="I170" s="7">
        <f t="shared" si="10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8"/>
        <v>43518.25</v>
      </c>
      <c r="O170" s="10">
        <f t="shared" si="9"/>
        <v>43541.208333333328</v>
      </c>
      <c r="P170" t="b">
        <v>0</v>
      </c>
      <c r="Q170" t="b">
        <v>1</v>
      </c>
      <c r="R170" t="s">
        <v>2034</v>
      </c>
      <c r="S170" t="s">
        <v>2044</v>
      </c>
      <c r="T170" t="s">
        <v>60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1"/>
        <v>4.240815450643777</v>
      </c>
      <c r="G171" t="s">
        <v>20</v>
      </c>
      <c r="H171">
        <v>1267</v>
      </c>
      <c r="I171" s="7">
        <f t="shared" si="10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8"/>
        <v>41077.208333333336</v>
      </c>
      <c r="O171" s="10">
        <f t="shared" si="9"/>
        <v>41105.208333333336</v>
      </c>
      <c r="P171" t="b">
        <v>0</v>
      </c>
      <c r="Q171" t="b">
        <v>1</v>
      </c>
      <c r="R171" t="s">
        <v>2040</v>
      </c>
      <c r="S171" t="s">
        <v>2051</v>
      </c>
      <c r="T171" t="s">
        <v>100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1"/>
        <v>2.9388623072833599E-2</v>
      </c>
      <c r="G172" t="s">
        <v>14</v>
      </c>
      <c r="H172">
        <v>67</v>
      </c>
      <c r="I172" s="7">
        <f t="shared" si="10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8"/>
        <v>42950.208333333328</v>
      </c>
      <c r="O172" s="10">
        <f t="shared" si="9"/>
        <v>42957.208333333328</v>
      </c>
      <c r="P172" t="b">
        <v>0</v>
      </c>
      <c r="Q172" t="b">
        <v>0</v>
      </c>
      <c r="R172" t="s">
        <v>2034</v>
      </c>
      <c r="S172" t="s">
        <v>2044</v>
      </c>
      <c r="T172" t="s">
        <v>60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1"/>
        <v>0.1063265306122449</v>
      </c>
      <c r="G173" t="s">
        <v>14</v>
      </c>
      <c r="H173">
        <v>5</v>
      </c>
      <c r="I173" s="7">
        <f t="shared" si="10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8"/>
        <v>41718.208333333336</v>
      </c>
      <c r="O173" s="10">
        <f t="shared" si="9"/>
        <v>41740.208333333336</v>
      </c>
      <c r="P173" t="b">
        <v>0</v>
      </c>
      <c r="Q173" t="b">
        <v>0</v>
      </c>
      <c r="R173" t="s">
        <v>2046</v>
      </c>
      <c r="S173" t="s">
        <v>2058</v>
      </c>
      <c r="T173" t="s">
        <v>206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1"/>
        <v>0.82874999999999999</v>
      </c>
      <c r="G174" t="s">
        <v>14</v>
      </c>
      <c r="H174">
        <v>26</v>
      </c>
      <c r="I174" s="7">
        <f t="shared" si="10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8"/>
        <v>41839.208333333336</v>
      </c>
      <c r="O174" s="10">
        <f t="shared" si="9"/>
        <v>41854.208333333336</v>
      </c>
      <c r="P174" t="b">
        <v>0</v>
      </c>
      <c r="Q174" t="b">
        <v>1</v>
      </c>
      <c r="R174" t="s">
        <v>2040</v>
      </c>
      <c r="S174" t="s">
        <v>2041</v>
      </c>
      <c r="T174" t="s">
        <v>42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1"/>
        <v>1.6301447776628748</v>
      </c>
      <c r="G175" t="s">
        <v>20</v>
      </c>
      <c r="H175">
        <v>1561</v>
      </c>
      <c r="I175" s="7">
        <f t="shared" si="10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8"/>
        <v>41412.208333333336</v>
      </c>
      <c r="O175" s="10">
        <f t="shared" si="9"/>
        <v>41418.208333333336</v>
      </c>
      <c r="P175" t="b">
        <v>0</v>
      </c>
      <c r="Q175" t="b">
        <v>0</v>
      </c>
      <c r="R175" t="s">
        <v>2038</v>
      </c>
      <c r="S175" t="s">
        <v>2039</v>
      </c>
      <c r="T175" t="s">
        <v>33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1"/>
        <v>8.9466666666666672</v>
      </c>
      <c r="G176" t="s">
        <v>20</v>
      </c>
      <c r="H176">
        <v>48</v>
      </c>
      <c r="I176" s="7">
        <f t="shared" si="10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8"/>
        <v>42282.208333333328</v>
      </c>
      <c r="O176" s="10">
        <f t="shared" si="9"/>
        <v>42283.208333333328</v>
      </c>
      <c r="P176" t="b">
        <v>0</v>
      </c>
      <c r="Q176" t="b">
        <v>1</v>
      </c>
      <c r="R176" t="s">
        <v>2036</v>
      </c>
      <c r="S176" t="s">
        <v>2045</v>
      </c>
      <c r="T176" t="s">
        <v>65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1"/>
        <v>0.26191501103752757</v>
      </c>
      <c r="G177" t="s">
        <v>14</v>
      </c>
      <c r="H177">
        <v>1130</v>
      </c>
      <c r="I177" s="7">
        <f t="shared" si="10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8"/>
        <v>42613.208333333328</v>
      </c>
      <c r="O177" s="10">
        <f t="shared" si="9"/>
        <v>42632.208333333328</v>
      </c>
      <c r="P177" t="b">
        <v>0</v>
      </c>
      <c r="Q177" t="b">
        <v>0</v>
      </c>
      <c r="R177" t="s">
        <v>2038</v>
      </c>
      <c r="S177" t="s">
        <v>2039</v>
      </c>
      <c r="T177" t="s">
        <v>33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1"/>
        <v>0.74834782608695649</v>
      </c>
      <c r="G178" t="s">
        <v>14</v>
      </c>
      <c r="H178">
        <v>782</v>
      </c>
      <c r="I178" s="7">
        <f t="shared" si="10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8"/>
        <v>42616.208333333328</v>
      </c>
      <c r="O178" s="10">
        <f t="shared" si="9"/>
        <v>42625.208333333328</v>
      </c>
      <c r="P178" t="b">
        <v>0</v>
      </c>
      <c r="Q178" t="b">
        <v>0</v>
      </c>
      <c r="R178" t="s">
        <v>2038</v>
      </c>
      <c r="S178" t="s">
        <v>2039</v>
      </c>
      <c r="T178" t="s">
        <v>33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1"/>
        <v>4.1647680412371137</v>
      </c>
      <c r="G179" t="s">
        <v>20</v>
      </c>
      <c r="H179">
        <v>2739</v>
      </c>
      <c r="I179" s="7">
        <f t="shared" si="10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8"/>
        <v>40497.25</v>
      </c>
      <c r="O179" s="10">
        <f t="shared" si="9"/>
        <v>40522.25</v>
      </c>
      <c r="P179" t="b">
        <v>0</v>
      </c>
      <c r="Q179" t="b">
        <v>0</v>
      </c>
      <c r="R179" t="s">
        <v>2038</v>
      </c>
      <c r="S179" t="s">
        <v>2039</v>
      </c>
      <c r="T179" t="s">
        <v>33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1"/>
        <v>0.96208333333333329</v>
      </c>
      <c r="G180" t="s">
        <v>14</v>
      </c>
      <c r="H180">
        <v>210</v>
      </c>
      <c r="I180" s="7">
        <f t="shared" si="10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8"/>
        <v>42999.208333333328</v>
      </c>
      <c r="O180" s="10">
        <f t="shared" si="9"/>
        <v>43008.208333333328</v>
      </c>
      <c r="P180" t="b">
        <v>0</v>
      </c>
      <c r="Q180" t="b">
        <v>0</v>
      </c>
      <c r="R180" t="s">
        <v>2032</v>
      </c>
      <c r="S180" t="s">
        <v>2033</v>
      </c>
      <c r="T180" t="s">
        <v>17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1"/>
        <v>3.5771910112359548</v>
      </c>
      <c r="G181" t="s">
        <v>20</v>
      </c>
      <c r="H181">
        <v>3537</v>
      </c>
      <c r="I181" s="7">
        <f t="shared" si="10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8"/>
        <v>41350.208333333336</v>
      </c>
      <c r="O181" s="10">
        <f t="shared" si="9"/>
        <v>41351.208333333336</v>
      </c>
      <c r="P181" t="b">
        <v>0</v>
      </c>
      <c r="Q181" t="b">
        <v>1</v>
      </c>
      <c r="R181" t="s">
        <v>2038</v>
      </c>
      <c r="S181" t="s">
        <v>2039</v>
      </c>
      <c r="T181" t="s">
        <v>33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1"/>
        <v>3.0845714285714285</v>
      </c>
      <c r="G182" t="s">
        <v>20</v>
      </c>
      <c r="H182">
        <v>2107</v>
      </c>
      <c r="I182" s="7">
        <f t="shared" si="10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8"/>
        <v>40259.208333333336</v>
      </c>
      <c r="O182" s="10">
        <f t="shared" si="9"/>
        <v>40264.208333333336</v>
      </c>
      <c r="P182" t="b">
        <v>0</v>
      </c>
      <c r="Q182" t="b">
        <v>0</v>
      </c>
      <c r="R182" t="s">
        <v>2036</v>
      </c>
      <c r="S182" t="s">
        <v>2045</v>
      </c>
      <c r="T182" t="s">
        <v>65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1"/>
        <v>0.61802325581395345</v>
      </c>
      <c r="G183" t="s">
        <v>14</v>
      </c>
      <c r="H183">
        <v>136</v>
      </c>
      <c r="I183" s="7">
        <f t="shared" si="10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8"/>
        <v>43012.208333333328</v>
      </c>
      <c r="O183" s="10">
        <f t="shared" si="9"/>
        <v>43030.208333333328</v>
      </c>
      <c r="P183" t="b">
        <v>0</v>
      </c>
      <c r="Q183" t="b">
        <v>0</v>
      </c>
      <c r="R183" t="s">
        <v>2036</v>
      </c>
      <c r="S183" t="s">
        <v>2037</v>
      </c>
      <c r="T183" t="s">
        <v>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1"/>
        <v>7.2232472324723247</v>
      </c>
      <c r="G184" t="s">
        <v>20</v>
      </c>
      <c r="H184">
        <v>3318</v>
      </c>
      <c r="I184" s="7">
        <f t="shared" si="10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8"/>
        <v>43631.208333333328</v>
      </c>
      <c r="O184" s="10">
        <f t="shared" si="9"/>
        <v>43647.208333333328</v>
      </c>
      <c r="P184" t="b">
        <v>0</v>
      </c>
      <c r="Q184" t="b">
        <v>0</v>
      </c>
      <c r="R184" t="s">
        <v>2038</v>
      </c>
      <c r="S184" t="s">
        <v>2039</v>
      </c>
      <c r="T184" t="s">
        <v>33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1"/>
        <v>0.69117647058823528</v>
      </c>
      <c r="G185" t="s">
        <v>14</v>
      </c>
      <c r="H185">
        <v>86</v>
      </c>
      <c r="I185" s="7">
        <f t="shared" si="10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8"/>
        <v>40430.208333333336</v>
      </c>
      <c r="O185" s="10">
        <f t="shared" si="9"/>
        <v>40443.208333333336</v>
      </c>
      <c r="P185" t="b">
        <v>0</v>
      </c>
      <c r="Q185" t="b">
        <v>0</v>
      </c>
      <c r="R185" t="s">
        <v>2034</v>
      </c>
      <c r="S185" t="s">
        <v>2035</v>
      </c>
      <c r="T185" t="s">
        <v>23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1"/>
        <v>2.9305555555555554</v>
      </c>
      <c r="G186" t="s">
        <v>20</v>
      </c>
      <c r="H186">
        <v>340</v>
      </c>
      <c r="I186" s="7">
        <f t="shared" si="10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8"/>
        <v>43588.208333333328</v>
      </c>
      <c r="O186" s="10">
        <f t="shared" si="9"/>
        <v>43589.208333333328</v>
      </c>
      <c r="P186" t="b">
        <v>0</v>
      </c>
      <c r="Q186" t="b">
        <v>0</v>
      </c>
      <c r="R186" t="s">
        <v>2038</v>
      </c>
      <c r="S186" t="s">
        <v>2039</v>
      </c>
      <c r="T186" t="s">
        <v>33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1"/>
        <v>0.71799999999999997</v>
      </c>
      <c r="G187" t="s">
        <v>14</v>
      </c>
      <c r="H187">
        <v>19</v>
      </c>
      <c r="I187" s="7">
        <f t="shared" si="10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8"/>
        <v>43233.208333333328</v>
      </c>
      <c r="O187" s="10">
        <f t="shared" si="9"/>
        <v>43244.208333333328</v>
      </c>
      <c r="P187" t="b">
        <v>0</v>
      </c>
      <c r="Q187" t="b">
        <v>0</v>
      </c>
      <c r="R187" t="s">
        <v>2040</v>
      </c>
      <c r="S187" t="s">
        <v>2059</v>
      </c>
      <c r="T187" t="s">
        <v>269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1"/>
        <v>0.31934684684684683</v>
      </c>
      <c r="G188" t="s">
        <v>14</v>
      </c>
      <c r="H188">
        <v>886</v>
      </c>
      <c r="I188" s="7">
        <f t="shared" si="10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8"/>
        <v>41782.208333333336</v>
      </c>
      <c r="O188" s="10">
        <f t="shared" si="9"/>
        <v>41797.208333333336</v>
      </c>
      <c r="P188" t="b">
        <v>0</v>
      </c>
      <c r="Q188" t="b">
        <v>0</v>
      </c>
      <c r="R188" t="s">
        <v>2038</v>
      </c>
      <c r="S188" t="s">
        <v>2039</v>
      </c>
      <c r="T188" t="s">
        <v>33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1"/>
        <v>2.2987375415282392</v>
      </c>
      <c r="G189" t="s">
        <v>20</v>
      </c>
      <c r="H189">
        <v>1442</v>
      </c>
      <c r="I189" s="7">
        <f t="shared" si="10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8"/>
        <v>41328.25</v>
      </c>
      <c r="O189" s="10">
        <f t="shared" si="9"/>
        <v>41356.208333333336</v>
      </c>
      <c r="P189" t="b">
        <v>0</v>
      </c>
      <c r="Q189" t="b">
        <v>1</v>
      </c>
      <c r="R189" t="s">
        <v>2040</v>
      </c>
      <c r="S189" t="s">
        <v>2051</v>
      </c>
      <c r="T189" t="s">
        <v>100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1"/>
        <v>0.3201219512195122</v>
      </c>
      <c r="G190" t="s">
        <v>14</v>
      </c>
      <c r="H190">
        <v>35</v>
      </c>
      <c r="I190" s="7">
        <f t="shared" si="10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8"/>
        <v>41975.25</v>
      </c>
      <c r="O190" s="10">
        <f t="shared" si="9"/>
        <v>41976.25</v>
      </c>
      <c r="P190" t="b">
        <v>0</v>
      </c>
      <c r="Q190" t="b">
        <v>0</v>
      </c>
      <c r="R190" t="s">
        <v>2038</v>
      </c>
      <c r="S190" t="s">
        <v>2039</v>
      </c>
      <c r="T190" t="s">
        <v>33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1"/>
        <v>0.23525352848928385</v>
      </c>
      <c r="G191" t="s">
        <v>74</v>
      </c>
      <c r="H191">
        <v>441</v>
      </c>
      <c r="I191" s="7">
        <f t="shared" si="10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8"/>
        <v>42433.25</v>
      </c>
      <c r="O191" s="10">
        <f t="shared" si="9"/>
        <v>42433.25</v>
      </c>
      <c r="P191" t="b">
        <v>0</v>
      </c>
      <c r="Q191" t="b">
        <v>0</v>
      </c>
      <c r="R191" t="s">
        <v>2038</v>
      </c>
      <c r="S191" t="s">
        <v>2039</v>
      </c>
      <c r="T191" t="s">
        <v>33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1"/>
        <v>0.68594594594594593</v>
      </c>
      <c r="G192" t="s">
        <v>14</v>
      </c>
      <c r="H192">
        <v>24</v>
      </c>
      <c r="I192" s="7">
        <f t="shared" si="10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8"/>
        <v>41429.208333333336</v>
      </c>
      <c r="O192" s="10">
        <f t="shared" si="9"/>
        <v>41430.208333333336</v>
      </c>
      <c r="P192" t="b">
        <v>0</v>
      </c>
      <c r="Q192" t="b">
        <v>1</v>
      </c>
      <c r="R192" t="s">
        <v>2038</v>
      </c>
      <c r="S192" t="s">
        <v>2039</v>
      </c>
      <c r="T192" t="s">
        <v>33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1"/>
        <v>0.37952380952380954</v>
      </c>
      <c r="G193" t="s">
        <v>14</v>
      </c>
      <c r="H193">
        <v>86</v>
      </c>
      <c r="I193" s="7">
        <f t="shared" si="10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8"/>
        <v>43536.208333333328</v>
      </c>
      <c r="O193" s="10">
        <f t="shared" si="9"/>
        <v>43539.208333333328</v>
      </c>
      <c r="P193" t="b">
        <v>0</v>
      </c>
      <c r="Q193" t="b">
        <v>0</v>
      </c>
      <c r="R193" t="s">
        <v>2038</v>
      </c>
      <c r="S193" t="s">
        <v>2039</v>
      </c>
      <c r="T193" t="s">
        <v>33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1"/>
        <v>0.19992957746478873</v>
      </c>
      <c r="G194" t="s">
        <v>14</v>
      </c>
      <c r="H194">
        <v>243</v>
      </c>
      <c r="I194" s="7">
        <f t="shared" si="10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8"/>
        <v>41817.208333333336</v>
      </c>
      <c r="O194" s="10">
        <f t="shared" si="9"/>
        <v>41821.208333333336</v>
      </c>
      <c r="P194" t="b">
        <v>0</v>
      </c>
      <c r="Q194" t="b">
        <v>0</v>
      </c>
      <c r="R194" t="s">
        <v>2034</v>
      </c>
      <c r="S194" t="s">
        <v>2035</v>
      </c>
      <c r="T194" t="s">
        <v>23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1"/>
        <v>0.45636363636363636</v>
      </c>
      <c r="G195" t="s">
        <v>14</v>
      </c>
      <c r="H195">
        <v>65</v>
      </c>
      <c r="I195" s="7">
        <f t="shared" si="10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2">(((L195/60)/60)/24)+DATE(1970,1,1)</f>
        <v>43198.208333333328</v>
      </c>
      <c r="O195" s="10">
        <f t="shared" ref="O195:O258" si="13">(((M195/60)/60)/24)+DATE(1970,1,1)</f>
        <v>43202.208333333328</v>
      </c>
      <c r="P195" t="b">
        <v>1</v>
      </c>
      <c r="Q195" t="b">
        <v>0</v>
      </c>
      <c r="R195" t="s">
        <v>2034</v>
      </c>
      <c r="S195" t="s">
        <v>2044</v>
      </c>
      <c r="T195" t="s">
        <v>60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1"/>
        <v>1.227605633802817</v>
      </c>
      <c r="G196" t="s">
        <v>20</v>
      </c>
      <c r="H196">
        <v>126</v>
      </c>
      <c r="I196" s="7">
        <f t="shared" ref="I196:I259" si="14">IF(E196=0, 0, 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2"/>
        <v>42261.208333333328</v>
      </c>
      <c r="O196" s="10">
        <f t="shared" si="13"/>
        <v>42277.208333333328</v>
      </c>
      <c r="P196" t="b">
        <v>0</v>
      </c>
      <c r="Q196" t="b">
        <v>0</v>
      </c>
      <c r="R196" t="s">
        <v>2034</v>
      </c>
      <c r="S196" t="s">
        <v>2056</v>
      </c>
      <c r="T196" t="s">
        <v>148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1"/>
        <v>3.61753164556962</v>
      </c>
      <c r="G197" t="s">
        <v>20</v>
      </c>
      <c r="H197">
        <v>524</v>
      </c>
      <c r="I197" s="7">
        <f t="shared" si="14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2"/>
        <v>43310.208333333328</v>
      </c>
      <c r="O197" s="10">
        <f t="shared" si="13"/>
        <v>43317.208333333328</v>
      </c>
      <c r="P197" t="b">
        <v>0</v>
      </c>
      <c r="Q197" t="b">
        <v>0</v>
      </c>
      <c r="R197" t="s">
        <v>2034</v>
      </c>
      <c r="S197" t="s">
        <v>2042</v>
      </c>
      <c r="T197" t="s">
        <v>50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ref="F198:F261" si="15">E198/D198</f>
        <v>0.63146341463414635</v>
      </c>
      <c r="G198" t="s">
        <v>14</v>
      </c>
      <c r="H198">
        <v>100</v>
      </c>
      <c r="I198" s="7">
        <f t="shared" si="14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2"/>
        <v>42616.208333333328</v>
      </c>
      <c r="O198" s="10">
        <f t="shared" si="13"/>
        <v>42635.208333333328</v>
      </c>
      <c r="P198" t="b">
        <v>0</v>
      </c>
      <c r="Q198" t="b">
        <v>0</v>
      </c>
      <c r="R198" t="s">
        <v>2036</v>
      </c>
      <c r="S198" t="s">
        <v>2045</v>
      </c>
      <c r="T198" t="s">
        <v>65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5"/>
        <v>2.9820475319926874</v>
      </c>
      <c r="G199" t="s">
        <v>20</v>
      </c>
      <c r="H199">
        <v>1989</v>
      </c>
      <c r="I199" s="7">
        <f t="shared" si="14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2"/>
        <v>42909.208333333328</v>
      </c>
      <c r="O199" s="10">
        <f t="shared" si="13"/>
        <v>42923.208333333328</v>
      </c>
      <c r="P199" t="b">
        <v>0</v>
      </c>
      <c r="Q199" t="b">
        <v>0</v>
      </c>
      <c r="R199" t="s">
        <v>2040</v>
      </c>
      <c r="S199" t="s">
        <v>2043</v>
      </c>
      <c r="T199" t="s">
        <v>53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5"/>
        <v>9.5585443037974685E-2</v>
      </c>
      <c r="G200" t="s">
        <v>14</v>
      </c>
      <c r="H200">
        <v>168</v>
      </c>
      <c r="I200" s="7">
        <f t="shared" si="14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2"/>
        <v>40396.208333333336</v>
      </c>
      <c r="O200" s="10">
        <f t="shared" si="13"/>
        <v>40425.208333333336</v>
      </c>
      <c r="P200" t="b">
        <v>0</v>
      </c>
      <c r="Q200" t="b">
        <v>0</v>
      </c>
      <c r="R200" t="s">
        <v>2034</v>
      </c>
      <c r="S200" t="s">
        <v>2042</v>
      </c>
      <c r="T200" t="s">
        <v>50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5"/>
        <v>0.5377777777777778</v>
      </c>
      <c r="G201" t="s">
        <v>14</v>
      </c>
      <c r="H201">
        <v>13</v>
      </c>
      <c r="I201" s="7">
        <f t="shared" si="14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2"/>
        <v>42192.208333333328</v>
      </c>
      <c r="O201" s="10">
        <f t="shared" si="13"/>
        <v>42196.208333333328</v>
      </c>
      <c r="P201" t="b">
        <v>0</v>
      </c>
      <c r="Q201" t="b">
        <v>0</v>
      </c>
      <c r="R201" t="s">
        <v>2034</v>
      </c>
      <c r="S201" t="s">
        <v>2035</v>
      </c>
      <c r="T201" t="s">
        <v>23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5"/>
        <v>0.02</v>
      </c>
      <c r="G202" t="s">
        <v>14</v>
      </c>
      <c r="H202">
        <v>1</v>
      </c>
      <c r="I202" s="7">
        <f t="shared" si="14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2"/>
        <v>40262.208333333336</v>
      </c>
      <c r="O202" s="10">
        <f t="shared" si="13"/>
        <v>40273.208333333336</v>
      </c>
      <c r="P202" t="b">
        <v>0</v>
      </c>
      <c r="Q202" t="b">
        <v>0</v>
      </c>
      <c r="R202" t="s">
        <v>2038</v>
      </c>
      <c r="S202" t="s">
        <v>2039</v>
      </c>
      <c r="T202" t="s">
        <v>33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5"/>
        <v>6.8119047619047617</v>
      </c>
      <c r="G203" t="s">
        <v>20</v>
      </c>
      <c r="H203">
        <v>157</v>
      </c>
      <c r="I203" s="7">
        <f t="shared" si="14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2"/>
        <v>41845.208333333336</v>
      </c>
      <c r="O203" s="10">
        <f t="shared" si="13"/>
        <v>41863.208333333336</v>
      </c>
      <c r="P203" t="b">
        <v>0</v>
      </c>
      <c r="Q203" t="b">
        <v>0</v>
      </c>
      <c r="R203" t="s">
        <v>2036</v>
      </c>
      <c r="S203" t="s">
        <v>2037</v>
      </c>
      <c r="T203" t="s">
        <v>28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5"/>
        <v>0.78831325301204824</v>
      </c>
      <c r="G204" t="s">
        <v>74</v>
      </c>
      <c r="H204">
        <v>82</v>
      </c>
      <c r="I204" s="7">
        <f t="shared" si="14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2"/>
        <v>40818.208333333336</v>
      </c>
      <c r="O204" s="10">
        <f t="shared" si="13"/>
        <v>40822.208333333336</v>
      </c>
      <c r="P204" t="b">
        <v>0</v>
      </c>
      <c r="Q204" t="b">
        <v>0</v>
      </c>
      <c r="R204" t="s">
        <v>2032</v>
      </c>
      <c r="S204" t="s">
        <v>2033</v>
      </c>
      <c r="T204" t="s">
        <v>17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5"/>
        <v>1.3440792216817234</v>
      </c>
      <c r="G205" t="s">
        <v>20</v>
      </c>
      <c r="H205">
        <v>4498</v>
      </c>
      <c r="I205" s="7">
        <f t="shared" si="14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2"/>
        <v>42752.25</v>
      </c>
      <c r="O205" s="10">
        <f t="shared" si="13"/>
        <v>42754.25</v>
      </c>
      <c r="P205" t="b">
        <v>0</v>
      </c>
      <c r="Q205" t="b">
        <v>0</v>
      </c>
      <c r="R205" t="s">
        <v>2038</v>
      </c>
      <c r="S205" t="s">
        <v>2039</v>
      </c>
      <c r="T205" t="s">
        <v>33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5"/>
        <v>3.372E-2</v>
      </c>
      <c r="G206" t="s">
        <v>14</v>
      </c>
      <c r="H206">
        <v>40</v>
      </c>
      <c r="I206" s="7">
        <f t="shared" si="14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2"/>
        <v>40636.208333333336</v>
      </c>
      <c r="O206" s="10">
        <f t="shared" si="13"/>
        <v>40646.208333333336</v>
      </c>
      <c r="P206" t="b">
        <v>0</v>
      </c>
      <c r="Q206" t="b">
        <v>0</v>
      </c>
      <c r="R206" t="s">
        <v>2034</v>
      </c>
      <c r="S206" t="s">
        <v>2057</v>
      </c>
      <c r="T206" t="s">
        <v>159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5"/>
        <v>4.3184615384615386</v>
      </c>
      <c r="G207" t="s">
        <v>20</v>
      </c>
      <c r="H207">
        <v>80</v>
      </c>
      <c r="I207" s="7">
        <f t="shared" si="14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2"/>
        <v>43390.208333333328</v>
      </c>
      <c r="O207" s="10">
        <f t="shared" si="13"/>
        <v>43402.208333333328</v>
      </c>
      <c r="P207" t="b">
        <v>1</v>
      </c>
      <c r="Q207" t="b">
        <v>0</v>
      </c>
      <c r="R207" t="s">
        <v>2038</v>
      </c>
      <c r="S207" t="s">
        <v>2039</v>
      </c>
      <c r="T207" t="s">
        <v>33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5"/>
        <v>0.38844444444444443</v>
      </c>
      <c r="G208" t="s">
        <v>74</v>
      </c>
      <c r="H208">
        <v>57</v>
      </c>
      <c r="I208" s="7">
        <f t="shared" si="14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2"/>
        <v>40236.25</v>
      </c>
      <c r="O208" s="10">
        <f t="shared" si="13"/>
        <v>40245.25</v>
      </c>
      <c r="P208" t="b">
        <v>0</v>
      </c>
      <c r="Q208" t="b">
        <v>0</v>
      </c>
      <c r="R208" t="s">
        <v>2046</v>
      </c>
      <c r="S208" t="s">
        <v>2052</v>
      </c>
      <c r="T208" t="s">
        <v>119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5"/>
        <v>4.2569999999999997</v>
      </c>
      <c r="G209" t="s">
        <v>20</v>
      </c>
      <c r="H209">
        <v>43</v>
      </c>
      <c r="I209" s="7">
        <f t="shared" si="14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2"/>
        <v>43340.208333333328</v>
      </c>
      <c r="O209" s="10">
        <f t="shared" si="13"/>
        <v>43360.208333333328</v>
      </c>
      <c r="P209" t="b">
        <v>0</v>
      </c>
      <c r="Q209" t="b">
        <v>1</v>
      </c>
      <c r="R209" t="s">
        <v>2034</v>
      </c>
      <c r="S209" t="s">
        <v>2035</v>
      </c>
      <c r="T209" t="s">
        <v>23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5"/>
        <v>1.0112239715591671</v>
      </c>
      <c r="G210" t="s">
        <v>20</v>
      </c>
      <c r="H210">
        <v>2053</v>
      </c>
      <c r="I210" s="7">
        <f t="shared" si="14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2"/>
        <v>43048.25</v>
      </c>
      <c r="O210" s="10">
        <f t="shared" si="13"/>
        <v>43072.25</v>
      </c>
      <c r="P210" t="b">
        <v>0</v>
      </c>
      <c r="Q210" t="b">
        <v>0</v>
      </c>
      <c r="R210" t="s">
        <v>2040</v>
      </c>
      <c r="S210" t="s">
        <v>2041</v>
      </c>
      <c r="T210" t="s">
        <v>42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5"/>
        <v>0.21188688946015424</v>
      </c>
      <c r="G211" t="s">
        <v>47</v>
      </c>
      <c r="H211">
        <v>808</v>
      </c>
      <c r="I211" s="7">
        <f t="shared" si="14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2"/>
        <v>42496.208333333328</v>
      </c>
      <c r="O211" s="10">
        <f t="shared" si="13"/>
        <v>42503.208333333328</v>
      </c>
      <c r="P211" t="b">
        <v>0</v>
      </c>
      <c r="Q211" t="b">
        <v>0</v>
      </c>
      <c r="R211" t="s">
        <v>2040</v>
      </c>
      <c r="S211" t="s">
        <v>2041</v>
      </c>
      <c r="T211" t="s">
        <v>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5"/>
        <v>0.67425531914893622</v>
      </c>
      <c r="G212" t="s">
        <v>14</v>
      </c>
      <c r="H212">
        <v>226</v>
      </c>
      <c r="I212" s="7">
        <f t="shared" si="14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2"/>
        <v>42797.25</v>
      </c>
      <c r="O212" s="10">
        <f t="shared" si="13"/>
        <v>42824.208333333328</v>
      </c>
      <c r="P212" t="b">
        <v>0</v>
      </c>
      <c r="Q212" t="b">
        <v>0</v>
      </c>
      <c r="R212" t="s">
        <v>2040</v>
      </c>
      <c r="S212" t="s">
        <v>2062</v>
      </c>
      <c r="T212" t="s">
        <v>474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5"/>
        <v>0.9492337164750958</v>
      </c>
      <c r="G213" t="s">
        <v>14</v>
      </c>
      <c r="H213">
        <v>1625</v>
      </c>
      <c r="I213" s="7">
        <f t="shared" si="14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2"/>
        <v>41513.208333333336</v>
      </c>
      <c r="O213" s="10">
        <f t="shared" si="13"/>
        <v>41537.208333333336</v>
      </c>
      <c r="P213" t="b">
        <v>0</v>
      </c>
      <c r="Q213" t="b">
        <v>0</v>
      </c>
      <c r="R213" t="s">
        <v>2038</v>
      </c>
      <c r="S213" t="s">
        <v>2039</v>
      </c>
      <c r="T213" t="s">
        <v>33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5"/>
        <v>1.5185185185185186</v>
      </c>
      <c r="G214" t="s">
        <v>20</v>
      </c>
      <c r="H214">
        <v>168</v>
      </c>
      <c r="I214" s="7">
        <f t="shared" si="14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2"/>
        <v>43814.25</v>
      </c>
      <c r="O214" s="10">
        <f t="shared" si="13"/>
        <v>43860.25</v>
      </c>
      <c r="P214" t="b">
        <v>0</v>
      </c>
      <c r="Q214" t="b">
        <v>0</v>
      </c>
      <c r="R214" t="s">
        <v>2038</v>
      </c>
      <c r="S214" t="s">
        <v>2039</v>
      </c>
      <c r="T214" t="s">
        <v>33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5"/>
        <v>1.9516382252559727</v>
      </c>
      <c r="G215" t="s">
        <v>20</v>
      </c>
      <c r="H215">
        <v>4289</v>
      </c>
      <c r="I215" s="7">
        <f t="shared" si="14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2"/>
        <v>40488.208333333336</v>
      </c>
      <c r="O215" s="10">
        <f t="shared" si="13"/>
        <v>40496.25</v>
      </c>
      <c r="P215" t="b">
        <v>0</v>
      </c>
      <c r="Q215" t="b">
        <v>1</v>
      </c>
      <c r="R215" t="s">
        <v>2034</v>
      </c>
      <c r="S215" t="s">
        <v>2044</v>
      </c>
      <c r="T215" t="s">
        <v>60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5"/>
        <v>10.231428571428571</v>
      </c>
      <c r="G216" t="s">
        <v>20</v>
      </c>
      <c r="H216">
        <v>165</v>
      </c>
      <c r="I216" s="7">
        <f t="shared" si="14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2"/>
        <v>40409.208333333336</v>
      </c>
      <c r="O216" s="10">
        <f t="shared" si="13"/>
        <v>40415.208333333336</v>
      </c>
      <c r="P216" t="b">
        <v>0</v>
      </c>
      <c r="Q216" t="b">
        <v>0</v>
      </c>
      <c r="R216" t="s">
        <v>2034</v>
      </c>
      <c r="S216" t="s">
        <v>2035</v>
      </c>
      <c r="T216" t="s">
        <v>23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5"/>
        <v>3.8418367346938778E-2</v>
      </c>
      <c r="G217" t="s">
        <v>14</v>
      </c>
      <c r="H217">
        <v>143</v>
      </c>
      <c r="I217" s="7">
        <f t="shared" si="14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2"/>
        <v>43509.25</v>
      </c>
      <c r="O217" s="10">
        <f t="shared" si="13"/>
        <v>43511.25</v>
      </c>
      <c r="P217" t="b">
        <v>0</v>
      </c>
      <c r="Q217" t="b">
        <v>0</v>
      </c>
      <c r="R217" t="s">
        <v>2038</v>
      </c>
      <c r="S217" t="s">
        <v>2039</v>
      </c>
      <c r="T217" t="s">
        <v>33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5"/>
        <v>1.5507066557107643</v>
      </c>
      <c r="G218" t="s">
        <v>20</v>
      </c>
      <c r="H218">
        <v>1815</v>
      </c>
      <c r="I218" s="7">
        <f t="shared" si="14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2"/>
        <v>40869.25</v>
      </c>
      <c r="O218" s="10">
        <f t="shared" si="13"/>
        <v>40871.25</v>
      </c>
      <c r="P218" t="b">
        <v>0</v>
      </c>
      <c r="Q218" t="b">
        <v>0</v>
      </c>
      <c r="R218" t="s">
        <v>2038</v>
      </c>
      <c r="S218" t="s">
        <v>2039</v>
      </c>
      <c r="T218" t="s">
        <v>33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5"/>
        <v>0.44753477588871715</v>
      </c>
      <c r="G219" t="s">
        <v>14</v>
      </c>
      <c r="H219">
        <v>934</v>
      </c>
      <c r="I219" s="7">
        <f t="shared" si="14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2"/>
        <v>43583.208333333328</v>
      </c>
      <c r="O219" s="10">
        <f t="shared" si="13"/>
        <v>43592.208333333328</v>
      </c>
      <c r="P219" t="b">
        <v>0</v>
      </c>
      <c r="Q219" t="b">
        <v>0</v>
      </c>
      <c r="R219" t="s">
        <v>2040</v>
      </c>
      <c r="S219" t="s">
        <v>2062</v>
      </c>
      <c r="T219" t="s">
        <v>474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5"/>
        <v>2.1594736842105262</v>
      </c>
      <c r="G220" t="s">
        <v>20</v>
      </c>
      <c r="H220">
        <v>397</v>
      </c>
      <c r="I220" s="7">
        <f t="shared" si="14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2"/>
        <v>40858.25</v>
      </c>
      <c r="O220" s="10">
        <f t="shared" si="13"/>
        <v>40892.25</v>
      </c>
      <c r="P220" t="b">
        <v>0</v>
      </c>
      <c r="Q220" t="b">
        <v>1</v>
      </c>
      <c r="R220" t="s">
        <v>2040</v>
      </c>
      <c r="S220" t="s">
        <v>2051</v>
      </c>
      <c r="T220" t="s">
        <v>100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5"/>
        <v>3.3212709832134291</v>
      </c>
      <c r="G221" t="s">
        <v>20</v>
      </c>
      <c r="H221">
        <v>1539</v>
      </c>
      <c r="I221" s="7">
        <f t="shared" si="14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2"/>
        <v>41137.208333333336</v>
      </c>
      <c r="O221" s="10">
        <f t="shared" si="13"/>
        <v>41149.208333333336</v>
      </c>
      <c r="P221" t="b">
        <v>0</v>
      </c>
      <c r="Q221" t="b">
        <v>0</v>
      </c>
      <c r="R221" t="s">
        <v>2040</v>
      </c>
      <c r="S221" t="s">
        <v>2048</v>
      </c>
      <c r="T221" t="s">
        <v>71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5"/>
        <v>8.4430379746835441E-2</v>
      </c>
      <c r="G222" t="s">
        <v>14</v>
      </c>
      <c r="H222">
        <v>17</v>
      </c>
      <c r="I222" s="7">
        <f t="shared" si="14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2"/>
        <v>40725.208333333336</v>
      </c>
      <c r="O222" s="10">
        <f t="shared" si="13"/>
        <v>40743.208333333336</v>
      </c>
      <c r="P222" t="b">
        <v>1</v>
      </c>
      <c r="Q222" t="b">
        <v>0</v>
      </c>
      <c r="R222" t="s">
        <v>2038</v>
      </c>
      <c r="S222" t="s">
        <v>2039</v>
      </c>
      <c r="T222" t="s">
        <v>33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5"/>
        <v>0.9862551440329218</v>
      </c>
      <c r="G223" t="s">
        <v>14</v>
      </c>
      <c r="H223">
        <v>2179</v>
      </c>
      <c r="I223" s="7">
        <f t="shared" si="14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2"/>
        <v>41081.208333333336</v>
      </c>
      <c r="O223" s="10">
        <f t="shared" si="13"/>
        <v>41083.208333333336</v>
      </c>
      <c r="P223" t="b">
        <v>1</v>
      </c>
      <c r="Q223" t="b">
        <v>0</v>
      </c>
      <c r="R223" t="s">
        <v>2032</v>
      </c>
      <c r="S223" t="s">
        <v>2033</v>
      </c>
      <c r="T223" t="s">
        <v>17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5"/>
        <v>1.3797916666666667</v>
      </c>
      <c r="G224" t="s">
        <v>20</v>
      </c>
      <c r="H224">
        <v>138</v>
      </c>
      <c r="I224" s="7">
        <f t="shared" si="14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2"/>
        <v>41914.208333333336</v>
      </c>
      <c r="O224" s="10">
        <f t="shared" si="13"/>
        <v>41915.208333333336</v>
      </c>
      <c r="P224" t="b">
        <v>0</v>
      </c>
      <c r="Q224" t="b">
        <v>0</v>
      </c>
      <c r="R224" t="s">
        <v>2053</v>
      </c>
      <c r="S224" t="s">
        <v>2054</v>
      </c>
      <c r="T224" t="s">
        <v>122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5"/>
        <v>0.93810996563573879</v>
      </c>
      <c r="G225" t="s">
        <v>14</v>
      </c>
      <c r="H225">
        <v>931</v>
      </c>
      <c r="I225" s="7">
        <f t="shared" si="14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2"/>
        <v>42445.208333333328</v>
      </c>
      <c r="O225" s="10">
        <f t="shared" si="13"/>
        <v>42459.208333333328</v>
      </c>
      <c r="P225" t="b">
        <v>0</v>
      </c>
      <c r="Q225" t="b">
        <v>0</v>
      </c>
      <c r="R225" t="s">
        <v>2038</v>
      </c>
      <c r="S225" t="s">
        <v>2039</v>
      </c>
      <c r="T225" t="s">
        <v>33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5"/>
        <v>4.0363930885529156</v>
      </c>
      <c r="G226" t="s">
        <v>20</v>
      </c>
      <c r="H226">
        <v>3594</v>
      </c>
      <c r="I226" s="7">
        <f t="shared" si="14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2"/>
        <v>41906.208333333336</v>
      </c>
      <c r="O226" s="10">
        <f t="shared" si="13"/>
        <v>41951.25</v>
      </c>
      <c r="P226" t="b">
        <v>0</v>
      </c>
      <c r="Q226" t="b">
        <v>0</v>
      </c>
      <c r="R226" t="s">
        <v>2040</v>
      </c>
      <c r="S226" t="s">
        <v>2062</v>
      </c>
      <c r="T226" t="s">
        <v>474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5"/>
        <v>2.6017404129793511</v>
      </c>
      <c r="G227" t="s">
        <v>20</v>
      </c>
      <c r="H227">
        <v>5880</v>
      </c>
      <c r="I227" s="7">
        <f t="shared" si="14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2"/>
        <v>41762.208333333336</v>
      </c>
      <c r="O227" s="10">
        <f t="shared" si="13"/>
        <v>41762.208333333336</v>
      </c>
      <c r="P227" t="b">
        <v>1</v>
      </c>
      <c r="Q227" t="b">
        <v>0</v>
      </c>
      <c r="R227" t="s">
        <v>2034</v>
      </c>
      <c r="S227" t="s">
        <v>2035</v>
      </c>
      <c r="T227" t="s">
        <v>23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5"/>
        <v>3.6663333333333332</v>
      </c>
      <c r="G228" t="s">
        <v>20</v>
      </c>
      <c r="H228">
        <v>112</v>
      </c>
      <c r="I228" s="7">
        <f t="shared" si="14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2"/>
        <v>40276.208333333336</v>
      </c>
      <c r="O228" s="10">
        <f t="shared" si="13"/>
        <v>40313.208333333336</v>
      </c>
      <c r="P228" t="b">
        <v>0</v>
      </c>
      <c r="Q228" t="b">
        <v>0</v>
      </c>
      <c r="R228" t="s">
        <v>2053</v>
      </c>
      <c r="S228" t="s">
        <v>2054</v>
      </c>
      <c r="T228" t="s">
        <v>122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5"/>
        <v>1.687208538587849</v>
      </c>
      <c r="G229" t="s">
        <v>20</v>
      </c>
      <c r="H229">
        <v>943</v>
      </c>
      <c r="I229" s="7">
        <f t="shared" si="14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2"/>
        <v>42139.208333333328</v>
      </c>
      <c r="O229" s="10">
        <f t="shared" si="13"/>
        <v>42145.208333333328</v>
      </c>
      <c r="P229" t="b">
        <v>0</v>
      </c>
      <c r="Q229" t="b">
        <v>0</v>
      </c>
      <c r="R229" t="s">
        <v>2049</v>
      </c>
      <c r="S229" t="s">
        <v>2060</v>
      </c>
      <c r="T229" t="s">
        <v>292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5"/>
        <v>1.1990717911530093</v>
      </c>
      <c r="G230" t="s">
        <v>20</v>
      </c>
      <c r="H230">
        <v>2468</v>
      </c>
      <c r="I230" s="7">
        <f t="shared" si="14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2"/>
        <v>42613.208333333328</v>
      </c>
      <c r="O230" s="10">
        <f t="shared" si="13"/>
        <v>42638.208333333328</v>
      </c>
      <c r="P230" t="b">
        <v>0</v>
      </c>
      <c r="Q230" t="b">
        <v>0</v>
      </c>
      <c r="R230" t="s">
        <v>2040</v>
      </c>
      <c r="S230" t="s">
        <v>2048</v>
      </c>
      <c r="T230" t="s">
        <v>71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5"/>
        <v>1.936892523364486</v>
      </c>
      <c r="G231" t="s">
        <v>20</v>
      </c>
      <c r="H231">
        <v>2551</v>
      </c>
      <c r="I231" s="7">
        <f t="shared" si="14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2"/>
        <v>42887.208333333328</v>
      </c>
      <c r="O231" s="10">
        <f t="shared" si="13"/>
        <v>42935.208333333328</v>
      </c>
      <c r="P231" t="b">
        <v>0</v>
      </c>
      <c r="Q231" t="b">
        <v>1</v>
      </c>
      <c r="R231" t="s">
        <v>2049</v>
      </c>
      <c r="S231" t="s">
        <v>2060</v>
      </c>
      <c r="T231" t="s">
        <v>292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5"/>
        <v>4.2016666666666671</v>
      </c>
      <c r="G232" t="s">
        <v>20</v>
      </c>
      <c r="H232">
        <v>101</v>
      </c>
      <c r="I232" s="7">
        <f t="shared" si="14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2"/>
        <v>43805.25</v>
      </c>
      <c r="O232" s="10">
        <f t="shared" si="13"/>
        <v>43805.25</v>
      </c>
      <c r="P232" t="b">
        <v>0</v>
      </c>
      <c r="Q232" t="b">
        <v>0</v>
      </c>
      <c r="R232" t="s">
        <v>2049</v>
      </c>
      <c r="S232" t="s">
        <v>2050</v>
      </c>
      <c r="T232" t="s">
        <v>89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5"/>
        <v>0.76708333333333334</v>
      </c>
      <c r="G233" t="s">
        <v>74</v>
      </c>
      <c r="H233">
        <v>67</v>
      </c>
      <c r="I233" s="7">
        <f t="shared" si="14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2"/>
        <v>41415.208333333336</v>
      </c>
      <c r="O233" s="10">
        <f t="shared" si="13"/>
        <v>41473.208333333336</v>
      </c>
      <c r="P233" t="b">
        <v>0</v>
      </c>
      <c r="Q233" t="b">
        <v>0</v>
      </c>
      <c r="R233" t="s">
        <v>2038</v>
      </c>
      <c r="S233" t="s">
        <v>2039</v>
      </c>
      <c r="T233" t="s">
        <v>33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5"/>
        <v>1.7126470588235294</v>
      </c>
      <c r="G234" t="s">
        <v>20</v>
      </c>
      <c r="H234">
        <v>92</v>
      </c>
      <c r="I234" s="7">
        <f t="shared" si="14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2"/>
        <v>42576.208333333328</v>
      </c>
      <c r="O234" s="10">
        <f t="shared" si="13"/>
        <v>42577.208333333328</v>
      </c>
      <c r="P234" t="b">
        <v>0</v>
      </c>
      <c r="Q234" t="b">
        <v>0</v>
      </c>
      <c r="R234" t="s">
        <v>2038</v>
      </c>
      <c r="S234" t="s">
        <v>2039</v>
      </c>
      <c r="T234" t="s">
        <v>33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5"/>
        <v>1.5789473684210527</v>
      </c>
      <c r="G235" t="s">
        <v>20</v>
      </c>
      <c r="H235">
        <v>62</v>
      </c>
      <c r="I235" s="7">
        <f t="shared" si="14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2"/>
        <v>40706.208333333336</v>
      </c>
      <c r="O235" s="10">
        <f t="shared" si="13"/>
        <v>40722.208333333336</v>
      </c>
      <c r="P235" t="b">
        <v>0</v>
      </c>
      <c r="Q235" t="b">
        <v>0</v>
      </c>
      <c r="R235" t="s">
        <v>2040</v>
      </c>
      <c r="S235" t="s">
        <v>2048</v>
      </c>
      <c r="T235" t="s">
        <v>71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5"/>
        <v>1.0908</v>
      </c>
      <c r="G236" t="s">
        <v>20</v>
      </c>
      <c r="H236">
        <v>149</v>
      </c>
      <c r="I236" s="7">
        <f t="shared" si="14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2"/>
        <v>42969.208333333328</v>
      </c>
      <c r="O236" s="10">
        <f t="shared" si="13"/>
        <v>42976.208333333328</v>
      </c>
      <c r="P236" t="b">
        <v>0</v>
      </c>
      <c r="Q236" t="b">
        <v>1</v>
      </c>
      <c r="R236" t="s">
        <v>2049</v>
      </c>
      <c r="S236" t="s">
        <v>2050</v>
      </c>
      <c r="T236" t="s">
        <v>89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5"/>
        <v>0.41732558139534881</v>
      </c>
      <c r="G237" t="s">
        <v>14</v>
      </c>
      <c r="H237">
        <v>92</v>
      </c>
      <c r="I237" s="7">
        <f t="shared" si="14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2"/>
        <v>42779.25</v>
      </c>
      <c r="O237" s="10">
        <f t="shared" si="13"/>
        <v>42784.25</v>
      </c>
      <c r="P237" t="b">
        <v>0</v>
      </c>
      <c r="Q237" t="b">
        <v>0</v>
      </c>
      <c r="R237" t="s">
        <v>2040</v>
      </c>
      <c r="S237" t="s">
        <v>2048</v>
      </c>
      <c r="T237" t="s">
        <v>71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5"/>
        <v>0.10944303797468355</v>
      </c>
      <c r="G238" t="s">
        <v>14</v>
      </c>
      <c r="H238">
        <v>57</v>
      </c>
      <c r="I238" s="7">
        <f t="shared" si="14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2"/>
        <v>43641.208333333328</v>
      </c>
      <c r="O238" s="10">
        <f t="shared" si="13"/>
        <v>43648.208333333328</v>
      </c>
      <c r="P238" t="b">
        <v>0</v>
      </c>
      <c r="Q238" t="b">
        <v>1</v>
      </c>
      <c r="R238" t="s">
        <v>2034</v>
      </c>
      <c r="S238" t="s">
        <v>2035</v>
      </c>
      <c r="T238" t="s">
        <v>23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5"/>
        <v>1.593763440860215</v>
      </c>
      <c r="G239" t="s">
        <v>20</v>
      </c>
      <c r="H239">
        <v>329</v>
      </c>
      <c r="I239" s="7">
        <f t="shared" si="14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2"/>
        <v>41754.208333333336</v>
      </c>
      <c r="O239" s="10">
        <f t="shared" si="13"/>
        <v>41756.208333333336</v>
      </c>
      <c r="P239" t="b">
        <v>0</v>
      </c>
      <c r="Q239" t="b">
        <v>0</v>
      </c>
      <c r="R239" t="s">
        <v>2040</v>
      </c>
      <c r="S239" t="s">
        <v>2048</v>
      </c>
      <c r="T239" t="s">
        <v>71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5"/>
        <v>4.2241666666666671</v>
      </c>
      <c r="G240" t="s">
        <v>20</v>
      </c>
      <c r="H240">
        <v>97</v>
      </c>
      <c r="I240" s="7">
        <f t="shared" si="14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2"/>
        <v>43083.25</v>
      </c>
      <c r="O240" s="10">
        <f t="shared" si="13"/>
        <v>43108.25</v>
      </c>
      <c r="P240" t="b">
        <v>0</v>
      </c>
      <c r="Q240" t="b">
        <v>1</v>
      </c>
      <c r="R240" t="s">
        <v>2038</v>
      </c>
      <c r="S240" t="s">
        <v>2039</v>
      </c>
      <c r="T240" t="s">
        <v>33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5"/>
        <v>0.97718749999999999</v>
      </c>
      <c r="G241" t="s">
        <v>14</v>
      </c>
      <c r="H241">
        <v>41</v>
      </c>
      <c r="I241" s="7">
        <f t="shared" si="14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2"/>
        <v>42245.208333333328</v>
      </c>
      <c r="O241" s="10">
        <f t="shared" si="13"/>
        <v>42249.208333333328</v>
      </c>
      <c r="P241" t="b">
        <v>0</v>
      </c>
      <c r="Q241" t="b">
        <v>0</v>
      </c>
      <c r="R241" t="s">
        <v>2036</v>
      </c>
      <c r="S241" t="s">
        <v>2045</v>
      </c>
      <c r="T241" t="s">
        <v>65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5"/>
        <v>4.1878911564625847</v>
      </c>
      <c r="G242" t="s">
        <v>20</v>
      </c>
      <c r="H242">
        <v>1784</v>
      </c>
      <c r="I242" s="7">
        <f t="shared" si="14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2"/>
        <v>40396.208333333336</v>
      </c>
      <c r="O242" s="10">
        <f t="shared" si="13"/>
        <v>40397.208333333336</v>
      </c>
      <c r="P242" t="b">
        <v>0</v>
      </c>
      <c r="Q242" t="b">
        <v>0</v>
      </c>
      <c r="R242" t="s">
        <v>2038</v>
      </c>
      <c r="S242" t="s">
        <v>2039</v>
      </c>
      <c r="T242" t="s">
        <v>33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5"/>
        <v>1.0191632047477746</v>
      </c>
      <c r="G243" t="s">
        <v>20</v>
      </c>
      <c r="H243">
        <v>1684</v>
      </c>
      <c r="I243" s="7">
        <f t="shared" si="14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2"/>
        <v>41742.208333333336</v>
      </c>
      <c r="O243" s="10">
        <f t="shared" si="13"/>
        <v>41752.208333333336</v>
      </c>
      <c r="P243" t="b">
        <v>0</v>
      </c>
      <c r="Q243" t="b">
        <v>1</v>
      </c>
      <c r="R243" t="s">
        <v>2046</v>
      </c>
      <c r="S243" t="s">
        <v>2047</v>
      </c>
      <c r="T243" t="s">
        <v>68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5"/>
        <v>1.2772619047619047</v>
      </c>
      <c r="G244" t="s">
        <v>20</v>
      </c>
      <c r="H244">
        <v>250</v>
      </c>
      <c r="I244" s="7">
        <f t="shared" si="14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2"/>
        <v>42865.208333333328</v>
      </c>
      <c r="O244" s="10">
        <f t="shared" si="13"/>
        <v>42875.208333333328</v>
      </c>
      <c r="P244" t="b">
        <v>0</v>
      </c>
      <c r="Q244" t="b">
        <v>1</v>
      </c>
      <c r="R244" t="s">
        <v>2034</v>
      </c>
      <c r="S244" t="s">
        <v>2035</v>
      </c>
      <c r="T244" t="s">
        <v>23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5"/>
        <v>4.4521739130434783</v>
      </c>
      <c r="G245" t="s">
        <v>20</v>
      </c>
      <c r="H245">
        <v>238</v>
      </c>
      <c r="I245" s="7">
        <f t="shared" si="14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2"/>
        <v>43163.25</v>
      </c>
      <c r="O245" s="10">
        <f t="shared" si="13"/>
        <v>43166.25</v>
      </c>
      <c r="P245" t="b">
        <v>0</v>
      </c>
      <c r="Q245" t="b">
        <v>0</v>
      </c>
      <c r="R245" t="s">
        <v>2038</v>
      </c>
      <c r="S245" t="s">
        <v>2039</v>
      </c>
      <c r="T245" t="s">
        <v>33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5"/>
        <v>5.6971428571428575</v>
      </c>
      <c r="G246" t="s">
        <v>20</v>
      </c>
      <c r="H246">
        <v>53</v>
      </c>
      <c r="I246" s="7">
        <f t="shared" si="14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2"/>
        <v>41834.208333333336</v>
      </c>
      <c r="O246" s="10">
        <f t="shared" si="13"/>
        <v>41886.208333333336</v>
      </c>
      <c r="P246" t="b">
        <v>0</v>
      </c>
      <c r="Q246" t="b">
        <v>0</v>
      </c>
      <c r="R246" t="s">
        <v>2038</v>
      </c>
      <c r="S246" t="s">
        <v>2039</v>
      </c>
      <c r="T246" t="s">
        <v>33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5"/>
        <v>5.0934482758620687</v>
      </c>
      <c r="G247" t="s">
        <v>20</v>
      </c>
      <c r="H247">
        <v>214</v>
      </c>
      <c r="I247" s="7">
        <f t="shared" si="14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2"/>
        <v>41736.208333333336</v>
      </c>
      <c r="O247" s="10">
        <f t="shared" si="13"/>
        <v>41737.208333333336</v>
      </c>
      <c r="P247" t="b">
        <v>0</v>
      </c>
      <c r="Q247" t="b">
        <v>0</v>
      </c>
      <c r="R247" t="s">
        <v>2038</v>
      </c>
      <c r="S247" t="s">
        <v>2039</v>
      </c>
      <c r="T247" t="s">
        <v>33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5"/>
        <v>3.2553333333333332</v>
      </c>
      <c r="G248" t="s">
        <v>20</v>
      </c>
      <c r="H248">
        <v>222</v>
      </c>
      <c r="I248" s="7">
        <f t="shared" si="14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2"/>
        <v>41491.208333333336</v>
      </c>
      <c r="O248" s="10">
        <f t="shared" si="13"/>
        <v>41495.208333333336</v>
      </c>
      <c r="P248" t="b">
        <v>0</v>
      </c>
      <c r="Q248" t="b">
        <v>0</v>
      </c>
      <c r="R248" t="s">
        <v>2036</v>
      </c>
      <c r="S248" t="s">
        <v>2037</v>
      </c>
      <c r="T248" t="s">
        <v>28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5"/>
        <v>9.3261616161616168</v>
      </c>
      <c r="G249" t="s">
        <v>20</v>
      </c>
      <c r="H249">
        <v>1884</v>
      </c>
      <c r="I249" s="7">
        <f t="shared" si="14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2"/>
        <v>42726.25</v>
      </c>
      <c r="O249" s="10">
        <f t="shared" si="13"/>
        <v>42741.25</v>
      </c>
      <c r="P249" t="b">
        <v>0</v>
      </c>
      <c r="Q249" t="b">
        <v>1</v>
      </c>
      <c r="R249" t="s">
        <v>2046</v>
      </c>
      <c r="S249" t="s">
        <v>2052</v>
      </c>
      <c r="T249" t="s">
        <v>119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5"/>
        <v>2.1133870967741935</v>
      </c>
      <c r="G250" t="s">
        <v>20</v>
      </c>
      <c r="H250">
        <v>218</v>
      </c>
      <c r="I250" s="7">
        <f t="shared" si="14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2"/>
        <v>42004.25</v>
      </c>
      <c r="O250" s="10">
        <f t="shared" si="13"/>
        <v>42009.25</v>
      </c>
      <c r="P250" t="b">
        <v>0</v>
      </c>
      <c r="Q250" t="b">
        <v>0</v>
      </c>
      <c r="R250" t="s">
        <v>2049</v>
      </c>
      <c r="S250" t="s">
        <v>2060</v>
      </c>
      <c r="T250" t="s">
        <v>292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5"/>
        <v>2.7332520325203253</v>
      </c>
      <c r="G251" t="s">
        <v>20</v>
      </c>
      <c r="H251">
        <v>6465</v>
      </c>
      <c r="I251" s="7">
        <f t="shared" si="14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2"/>
        <v>42006.25</v>
      </c>
      <c r="O251" s="10">
        <f t="shared" si="13"/>
        <v>42013.25</v>
      </c>
      <c r="P251" t="b">
        <v>0</v>
      </c>
      <c r="Q251" t="b">
        <v>0</v>
      </c>
      <c r="R251" t="s">
        <v>2046</v>
      </c>
      <c r="S251" t="s">
        <v>2058</v>
      </c>
      <c r="T251" t="s">
        <v>206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5"/>
        <v>0.03</v>
      </c>
      <c r="G252" t="s">
        <v>14</v>
      </c>
      <c r="H252">
        <v>1</v>
      </c>
      <c r="I252" s="7">
        <f t="shared" si="14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2"/>
        <v>40203.25</v>
      </c>
      <c r="O252" s="10">
        <f t="shared" si="13"/>
        <v>40238.25</v>
      </c>
      <c r="P252" t="b">
        <v>0</v>
      </c>
      <c r="Q252" t="b">
        <v>0</v>
      </c>
      <c r="R252" t="s">
        <v>2034</v>
      </c>
      <c r="S252" t="s">
        <v>2035</v>
      </c>
      <c r="T252" t="s">
        <v>23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5"/>
        <v>0.54084507042253516</v>
      </c>
      <c r="G253" t="s">
        <v>14</v>
      </c>
      <c r="H253">
        <v>101</v>
      </c>
      <c r="I253" s="7">
        <f t="shared" si="14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2"/>
        <v>41252.25</v>
      </c>
      <c r="O253" s="10">
        <f t="shared" si="13"/>
        <v>41254.25</v>
      </c>
      <c r="P253" t="b">
        <v>0</v>
      </c>
      <c r="Q253" t="b">
        <v>0</v>
      </c>
      <c r="R253" t="s">
        <v>2038</v>
      </c>
      <c r="S253" t="s">
        <v>2039</v>
      </c>
      <c r="T253" t="s">
        <v>33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5"/>
        <v>6.2629999999999999</v>
      </c>
      <c r="G254" t="s">
        <v>20</v>
      </c>
      <c r="H254">
        <v>59</v>
      </c>
      <c r="I254" s="7">
        <f t="shared" si="14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2"/>
        <v>41572.208333333336</v>
      </c>
      <c r="O254" s="10">
        <f t="shared" si="13"/>
        <v>41577.208333333336</v>
      </c>
      <c r="P254" t="b">
        <v>0</v>
      </c>
      <c r="Q254" t="b">
        <v>0</v>
      </c>
      <c r="R254" t="s">
        <v>2038</v>
      </c>
      <c r="S254" t="s">
        <v>2039</v>
      </c>
      <c r="T254" t="s">
        <v>33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5"/>
        <v>0.8902139917695473</v>
      </c>
      <c r="G255" t="s">
        <v>14</v>
      </c>
      <c r="H255">
        <v>1335</v>
      </c>
      <c r="I255" s="7">
        <f t="shared" si="14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2"/>
        <v>40641.208333333336</v>
      </c>
      <c r="O255" s="10">
        <f t="shared" si="13"/>
        <v>40653.208333333336</v>
      </c>
      <c r="P255" t="b">
        <v>0</v>
      </c>
      <c r="Q255" t="b">
        <v>0</v>
      </c>
      <c r="R255" t="s">
        <v>2040</v>
      </c>
      <c r="S255" t="s">
        <v>2043</v>
      </c>
      <c r="T255" t="s">
        <v>53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5"/>
        <v>1.8489130434782608</v>
      </c>
      <c r="G256" t="s">
        <v>20</v>
      </c>
      <c r="H256">
        <v>88</v>
      </c>
      <c r="I256" s="7">
        <f t="shared" si="14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2"/>
        <v>42787.25</v>
      </c>
      <c r="O256" s="10">
        <f t="shared" si="13"/>
        <v>42789.25</v>
      </c>
      <c r="P256" t="b">
        <v>0</v>
      </c>
      <c r="Q256" t="b">
        <v>0</v>
      </c>
      <c r="R256" t="s">
        <v>2046</v>
      </c>
      <c r="S256" t="s">
        <v>2047</v>
      </c>
      <c r="T256" t="s">
        <v>68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5"/>
        <v>1.2016770186335404</v>
      </c>
      <c r="G257" t="s">
        <v>20</v>
      </c>
      <c r="H257">
        <v>1697</v>
      </c>
      <c r="I257" s="7">
        <f t="shared" si="14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2"/>
        <v>40590.25</v>
      </c>
      <c r="O257" s="10">
        <f t="shared" si="13"/>
        <v>40595.25</v>
      </c>
      <c r="P257" t="b">
        <v>0</v>
      </c>
      <c r="Q257" t="b">
        <v>1</v>
      </c>
      <c r="R257" t="s">
        <v>2034</v>
      </c>
      <c r="S257" t="s">
        <v>2035</v>
      </c>
      <c r="T257" t="s">
        <v>23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5"/>
        <v>0.23390243902439026</v>
      </c>
      <c r="G258" t="s">
        <v>14</v>
      </c>
      <c r="H258">
        <v>15</v>
      </c>
      <c r="I258" s="7">
        <f t="shared" si="14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2"/>
        <v>42393.25</v>
      </c>
      <c r="O258" s="10">
        <f t="shared" si="13"/>
        <v>42430.25</v>
      </c>
      <c r="P258" t="b">
        <v>0</v>
      </c>
      <c r="Q258" t="b">
        <v>0</v>
      </c>
      <c r="R258" t="s">
        <v>2034</v>
      </c>
      <c r="S258" t="s">
        <v>2035</v>
      </c>
      <c r="T258" t="s">
        <v>23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5"/>
        <v>1.46</v>
      </c>
      <c r="G259" t="s">
        <v>20</v>
      </c>
      <c r="H259">
        <v>92</v>
      </c>
      <c r="I259" s="7">
        <f t="shared" si="14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6">(((L259/60)/60)/24)+DATE(1970,1,1)</f>
        <v>41338.25</v>
      </c>
      <c r="O259" s="10">
        <f t="shared" ref="O259:O322" si="17">(((M259/60)/60)/24)+DATE(1970,1,1)</f>
        <v>41352.208333333336</v>
      </c>
      <c r="P259" t="b">
        <v>0</v>
      </c>
      <c r="Q259" t="b">
        <v>0</v>
      </c>
      <c r="R259" t="s">
        <v>2038</v>
      </c>
      <c r="S259" t="s">
        <v>2039</v>
      </c>
      <c r="T259" t="s">
        <v>33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5"/>
        <v>2.6848000000000001</v>
      </c>
      <c r="G260" t="s">
        <v>20</v>
      </c>
      <c r="H260">
        <v>186</v>
      </c>
      <c r="I260" s="7">
        <f t="shared" ref="I260:I323" si="18">IF(E260=0, 0, 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6"/>
        <v>42712.25</v>
      </c>
      <c r="O260" s="10">
        <f t="shared" si="17"/>
        <v>42732.25</v>
      </c>
      <c r="P260" t="b">
        <v>0</v>
      </c>
      <c r="Q260" t="b">
        <v>1</v>
      </c>
      <c r="R260" t="s">
        <v>2038</v>
      </c>
      <c r="S260" t="s">
        <v>2039</v>
      </c>
      <c r="T260" t="s">
        <v>33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5"/>
        <v>5.9749999999999996</v>
      </c>
      <c r="G261" t="s">
        <v>20</v>
      </c>
      <c r="H261">
        <v>138</v>
      </c>
      <c r="I261" s="7">
        <f t="shared" si="18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6"/>
        <v>41251.25</v>
      </c>
      <c r="O261" s="10">
        <f t="shared" si="17"/>
        <v>41270.25</v>
      </c>
      <c r="P261" t="b">
        <v>1</v>
      </c>
      <c r="Q261" t="b">
        <v>0</v>
      </c>
      <c r="R261" t="s">
        <v>2053</v>
      </c>
      <c r="S261" t="s">
        <v>2054</v>
      </c>
      <c r="T261" t="s">
        <v>122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ref="F262:F325" si="19">E262/D262</f>
        <v>1.5769841269841269</v>
      </c>
      <c r="G262" t="s">
        <v>20</v>
      </c>
      <c r="H262">
        <v>261</v>
      </c>
      <c r="I262" s="7">
        <f t="shared" si="18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6"/>
        <v>41180.208333333336</v>
      </c>
      <c r="O262" s="10">
        <f t="shared" si="17"/>
        <v>41192.208333333336</v>
      </c>
      <c r="P262" t="b">
        <v>0</v>
      </c>
      <c r="Q262" t="b">
        <v>0</v>
      </c>
      <c r="R262" t="s">
        <v>2034</v>
      </c>
      <c r="S262" t="s">
        <v>2035</v>
      </c>
      <c r="T262" t="s">
        <v>23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9"/>
        <v>0.31201660735468567</v>
      </c>
      <c r="G263" t="s">
        <v>14</v>
      </c>
      <c r="H263">
        <v>454</v>
      </c>
      <c r="I263" s="7">
        <f t="shared" si="18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6"/>
        <v>40415.208333333336</v>
      </c>
      <c r="O263" s="10">
        <f t="shared" si="17"/>
        <v>40419.208333333336</v>
      </c>
      <c r="P263" t="b">
        <v>0</v>
      </c>
      <c r="Q263" t="b">
        <v>1</v>
      </c>
      <c r="R263" t="s">
        <v>2034</v>
      </c>
      <c r="S263" t="s">
        <v>2035</v>
      </c>
      <c r="T263" t="s">
        <v>23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9"/>
        <v>3.1341176470588237</v>
      </c>
      <c r="G264" t="s">
        <v>20</v>
      </c>
      <c r="H264">
        <v>107</v>
      </c>
      <c r="I264" s="7">
        <f t="shared" si="18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6"/>
        <v>40638.208333333336</v>
      </c>
      <c r="O264" s="10">
        <f t="shared" si="17"/>
        <v>40664.208333333336</v>
      </c>
      <c r="P264" t="b">
        <v>0</v>
      </c>
      <c r="Q264" t="b">
        <v>1</v>
      </c>
      <c r="R264" t="s">
        <v>2034</v>
      </c>
      <c r="S264" t="s">
        <v>2044</v>
      </c>
      <c r="T264" t="s">
        <v>60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9"/>
        <v>3.7089655172413791</v>
      </c>
      <c r="G265" t="s">
        <v>20</v>
      </c>
      <c r="H265">
        <v>199</v>
      </c>
      <c r="I265" s="7">
        <f t="shared" si="18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6"/>
        <v>40187.25</v>
      </c>
      <c r="O265" s="10">
        <f t="shared" si="17"/>
        <v>40187.25</v>
      </c>
      <c r="P265" t="b">
        <v>0</v>
      </c>
      <c r="Q265" t="b">
        <v>0</v>
      </c>
      <c r="R265" t="s">
        <v>2053</v>
      </c>
      <c r="S265" t="s">
        <v>2054</v>
      </c>
      <c r="T265" t="s">
        <v>122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9"/>
        <v>3.6266447368421053</v>
      </c>
      <c r="G266" t="s">
        <v>20</v>
      </c>
      <c r="H266">
        <v>5512</v>
      </c>
      <c r="I266" s="7">
        <f t="shared" si="18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6"/>
        <v>41317.25</v>
      </c>
      <c r="O266" s="10">
        <f t="shared" si="17"/>
        <v>41333.25</v>
      </c>
      <c r="P266" t="b">
        <v>0</v>
      </c>
      <c r="Q266" t="b">
        <v>0</v>
      </c>
      <c r="R266" t="s">
        <v>2038</v>
      </c>
      <c r="S266" t="s">
        <v>2039</v>
      </c>
      <c r="T266" t="s">
        <v>33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9"/>
        <v>1.2308163265306122</v>
      </c>
      <c r="G267" t="s">
        <v>20</v>
      </c>
      <c r="H267">
        <v>86</v>
      </c>
      <c r="I267" s="7">
        <f t="shared" si="18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6"/>
        <v>42372.25</v>
      </c>
      <c r="O267" s="10">
        <f t="shared" si="17"/>
        <v>42416.25</v>
      </c>
      <c r="P267" t="b">
        <v>0</v>
      </c>
      <c r="Q267" t="b">
        <v>0</v>
      </c>
      <c r="R267" t="s">
        <v>2038</v>
      </c>
      <c r="S267" t="s">
        <v>2039</v>
      </c>
      <c r="T267" t="s">
        <v>33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9"/>
        <v>0.76766756032171579</v>
      </c>
      <c r="G268" t="s">
        <v>14</v>
      </c>
      <c r="H268">
        <v>3182</v>
      </c>
      <c r="I268" s="7">
        <f t="shared" si="18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6"/>
        <v>41950.25</v>
      </c>
      <c r="O268" s="10">
        <f t="shared" si="17"/>
        <v>41983.25</v>
      </c>
      <c r="P268" t="b">
        <v>0</v>
      </c>
      <c r="Q268" t="b">
        <v>1</v>
      </c>
      <c r="R268" t="s">
        <v>2034</v>
      </c>
      <c r="S268" t="s">
        <v>2057</v>
      </c>
      <c r="T268" t="s">
        <v>159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9"/>
        <v>2.3362012987012988</v>
      </c>
      <c r="G269" t="s">
        <v>20</v>
      </c>
      <c r="H269">
        <v>2768</v>
      </c>
      <c r="I269" s="7">
        <f t="shared" si="18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6"/>
        <v>41206.208333333336</v>
      </c>
      <c r="O269" s="10">
        <f t="shared" si="17"/>
        <v>41222.25</v>
      </c>
      <c r="P269" t="b">
        <v>0</v>
      </c>
      <c r="Q269" t="b">
        <v>0</v>
      </c>
      <c r="R269" t="s">
        <v>2038</v>
      </c>
      <c r="S269" t="s">
        <v>2039</v>
      </c>
      <c r="T269" t="s">
        <v>33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9"/>
        <v>1.8053333333333332</v>
      </c>
      <c r="G270" t="s">
        <v>20</v>
      </c>
      <c r="H270">
        <v>48</v>
      </c>
      <c r="I270" s="7">
        <f t="shared" si="18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6"/>
        <v>41186.208333333336</v>
      </c>
      <c r="O270" s="10">
        <f t="shared" si="17"/>
        <v>41232.25</v>
      </c>
      <c r="P270" t="b">
        <v>0</v>
      </c>
      <c r="Q270" t="b">
        <v>0</v>
      </c>
      <c r="R270" t="s">
        <v>2040</v>
      </c>
      <c r="S270" t="s">
        <v>2041</v>
      </c>
      <c r="T270" t="s">
        <v>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9"/>
        <v>2.5262857142857142</v>
      </c>
      <c r="G271" t="s">
        <v>20</v>
      </c>
      <c r="H271">
        <v>87</v>
      </c>
      <c r="I271" s="7">
        <f t="shared" si="18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6"/>
        <v>43496.25</v>
      </c>
      <c r="O271" s="10">
        <f t="shared" si="17"/>
        <v>43517.25</v>
      </c>
      <c r="P271" t="b">
        <v>0</v>
      </c>
      <c r="Q271" t="b">
        <v>0</v>
      </c>
      <c r="R271" t="s">
        <v>2040</v>
      </c>
      <c r="S271" t="s">
        <v>2059</v>
      </c>
      <c r="T271" t="s">
        <v>269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9"/>
        <v>0.27176538240368026</v>
      </c>
      <c r="G272" t="s">
        <v>74</v>
      </c>
      <c r="H272">
        <v>1890</v>
      </c>
      <c r="I272" s="7">
        <f t="shared" si="18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6"/>
        <v>40514.25</v>
      </c>
      <c r="O272" s="10">
        <f t="shared" si="17"/>
        <v>40516.25</v>
      </c>
      <c r="P272" t="b">
        <v>0</v>
      </c>
      <c r="Q272" t="b">
        <v>0</v>
      </c>
      <c r="R272" t="s">
        <v>2049</v>
      </c>
      <c r="S272" t="s">
        <v>2050</v>
      </c>
      <c r="T272" t="s">
        <v>89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9"/>
        <v>1.2706571242680547E-2</v>
      </c>
      <c r="G273" t="s">
        <v>47</v>
      </c>
      <c r="H273">
        <v>61</v>
      </c>
      <c r="I273" s="7">
        <f t="shared" si="18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6"/>
        <v>42345.25</v>
      </c>
      <c r="O273" s="10">
        <f t="shared" si="17"/>
        <v>42376.25</v>
      </c>
      <c r="P273" t="b">
        <v>0</v>
      </c>
      <c r="Q273" t="b">
        <v>0</v>
      </c>
      <c r="R273" t="s">
        <v>2053</v>
      </c>
      <c r="S273" t="s">
        <v>2054</v>
      </c>
      <c r="T273" t="s">
        <v>122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9"/>
        <v>3.0400978473581213</v>
      </c>
      <c r="G274" t="s">
        <v>20</v>
      </c>
      <c r="H274">
        <v>1894</v>
      </c>
      <c r="I274" s="7">
        <f t="shared" si="18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6"/>
        <v>43656.208333333328</v>
      </c>
      <c r="O274" s="10">
        <f t="shared" si="17"/>
        <v>43681.208333333328</v>
      </c>
      <c r="P274" t="b">
        <v>0</v>
      </c>
      <c r="Q274" t="b">
        <v>1</v>
      </c>
      <c r="R274" t="s">
        <v>2038</v>
      </c>
      <c r="S274" t="s">
        <v>2039</v>
      </c>
      <c r="T274" t="s">
        <v>33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9"/>
        <v>1.3723076923076922</v>
      </c>
      <c r="G275" t="s">
        <v>20</v>
      </c>
      <c r="H275">
        <v>282</v>
      </c>
      <c r="I275" s="7">
        <f t="shared" si="18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6"/>
        <v>42995.208333333328</v>
      </c>
      <c r="O275" s="10">
        <f t="shared" si="17"/>
        <v>42998.208333333328</v>
      </c>
      <c r="P275" t="b">
        <v>0</v>
      </c>
      <c r="Q275" t="b">
        <v>0</v>
      </c>
      <c r="R275" t="s">
        <v>2038</v>
      </c>
      <c r="S275" t="s">
        <v>2039</v>
      </c>
      <c r="T275" t="s">
        <v>33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9"/>
        <v>0.32208333333333333</v>
      </c>
      <c r="G276" t="s">
        <v>14</v>
      </c>
      <c r="H276">
        <v>15</v>
      </c>
      <c r="I276" s="7">
        <f t="shared" si="18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6"/>
        <v>43045.25</v>
      </c>
      <c r="O276" s="10">
        <f t="shared" si="17"/>
        <v>43050.25</v>
      </c>
      <c r="P276" t="b">
        <v>0</v>
      </c>
      <c r="Q276" t="b">
        <v>0</v>
      </c>
      <c r="R276" t="s">
        <v>2038</v>
      </c>
      <c r="S276" t="s">
        <v>2039</v>
      </c>
      <c r="T276" t="s">
        <v>33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9"/>
        <v>2.4151282051282053</v>
      </c>
      <c r="G277" t="s">
        <v>20</v>
      </c>
      <c r="H277">
        <v>116</v>
      </c>
      <c r="I277" s="7">
        <f t="shared" si="18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6"/>
        <v>43561.208333333328</v>
      </c>
      <c r="O277" s="10">
        <f t="shared" si="17"/>
        <v>43569.208333333328</v>
      </c>
      <c r="P277" t="b">
        <v>0</v>
      </c>
      <c r="Q277" t="b">
        <v>0</v>
      </c>
      <c r="R277" t="s">
        <v>2046</v>
      </c>
      <c r="S277" t="s">
        <v>2058</v>
      </c>
      <c r="T277" t="s">
        <v>206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9"/>
        <v>0.96799999999999997</v>
      </c>
      <c r="G278" t="s">
        <v>14</v>
      </c>
      <c r="H278">
        <v>133</v>
      </c>
      <c r="I278" s="7">
        <f t="shared" si="18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6"/>
        <v>41018.208333333336</v>
      </c>
      <c r="O278" s="10">
        <f t="shared" si="17"/>
        <v>41023.208333333336</v>
      </c>
      <c r="P278" t="b">
        <v>0</v>
      </c>
      <c r="Q278" t="b">
        <v>1</v>
      </c>
      <c r="R278" t="s">
        <v>2049</v>
      </c>
      <c r="S278" t="s">
        <v>2050</v>
      </c>
      <c r="T278" t="s">
        <v>89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9"/>
        <v>10.664285714285715</v>
      </c>
      <c r="G279" t="s">
        <v>20</v>
      </c>
      <c r="H279">
        <v>83</v>
      </c>
      <c r="I279" s="7">
        <f t="shared" si="18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6"/>
        <v>40378.208333333336</v>
      </c>
      <c r="O279" s="10">
        <f t="shared" si="17"/>
        <v>40380.208333333336</v>
      </c>
      <c r="P279" t="b">
        <v>0</v>
      </c>
      <c r="Q279" t="b">
        <v>0</v>
      </c>
      <c r="R279" t="s">
        <v>2038</v>
      </c>
      <c r="S279" t="s">
        <v>2039</v>
      </c>
      <c r="T279" t="s">
        <v>33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9"/>
        <v>3.2588888888888889</v>
      </c>
      <c r="G280" t="s">
        <v>20</v>
      </c>
      <c r="H280">
        <v>91</v>
      </c>
      <c r="I280" s="7">
        <f t="shared" si="18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6"/>
        <v>41239.25</v>
      </c>
      <c r="O280" s="10">
        <f t="shared" si="17"/>
        <v>41264.25</v>
      </c>
      <c r="P280" t="b">
        <v>0</v>
      </c>
      <c r="Q280" t="b">
        <v>0</v>
      </c>
      <c r="R280" t="s">
        <v>2036</v>
      </c>
      <c r="S280" t="s">
        <v>2037</v>
      </c>
      <c r="T280" t="s">
        <v>28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9"/>
        <v>1.7070000000000001</v>
      </c>
      <c r="G281" t="s">
        <v>20</v>
      </c>
      <c r="H281">
        <v>546</v>
      </c>
      <c r="I281" s="7">
        <f t="shared" si="18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6"/>
        <v>43346.208333333328</v>
      </c>
      <c r="O281" s="10">
        <f t="shared" si="17"/>
        <v>43349.208333333328</v>
      </c>
      <c r="P281" t="b">
        <v>0</v>
      </c>
      <c r="Q281" t="b">
        <v>0</v>
      </c>
      <c r="R281" t="s">
        <v>2038</v>
      </c>
      <c r="S281" t="s">
        <v>2039</v>
      </c>
      <c r="T281" t="s">
        <v>33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9"/>
        <v>5.8144</v>
      </c>
      <c r="G282" t="s">
        <v>20</v>
      </c>
      <c r="H282">
        <v>393</v>
      </c>
      <c r="I282" s="7">
        <f t="shared" si="18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6"/>
        <v>43060.25</v>
      </c>
      <c r="O282" s="10">
        <f t="shared" si="17"/>
        <v>43066.25</v>
      </c>
      <c r="P282" t="b">
        <v>0</v>
      </c>
      <c r="Q282" t="b">
        <v>0</v>
      </c>
      <c r="R282" t="s">
        <v>2040</v>
      </c>
      <c r="S282" t="s">
        <v>2048</v>
      </c>
      <c r="T282" t="s">
        <v>71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9"/>
        <v>0.91520972644376897</v>
      </c>
      <c r="G283" t="s">
        <v>14</v>
      </c>
      <c r="H283">
        <v>2062</v>
      </c>
      <c r="I283" s="7">
        <f t="shared" si="18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6"/>
        <v>40979.25</v>
      </c>
      <c r="O283" s="10">
        <f t="shared" si="17"/>
        <v>41000.208333333336</v>
      </c>
      <c r="P283" t="b">
        <v>0</v>
      </c>
      <c r="Q283" t="b">
        <v>1</v>
      </c>
      <c r="R283" t="s">
        <v>2038</v>
      </c>
      <c r="S283" t="s">
        <v>2039</v>
      </c>
      <c r="T283" t="s">
        <v>33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9"/>
        <v>1.0804761904761904</v>
      </c>
      <c r="G284" t="s">
        <v>20</v>
      </c>
      <c r="H284">
        <v>133</v>
      </c>
      <c r="I284" s="7">
        <f t="shared" si="18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6"/>
        <v>42701.25</v>
      </c>
      <c r="O284" s="10">
        <f t="shared" si="17"/>
        <v>42707.25</v>
      </c>
      <c r="P284" t="b">
        <v>0</v>
      </c>
      <c r="Q284" t="b">
        <v>1</v>
      </c>
      <c r="R284" t="s">
        <v>2040</v>
      </c>
      <c r="S284" t="s">
        <v>2059</v>
      </c>
      <c r="T284" t="s">
        <v>269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9"/>
        <v>0.18728395061728395</v>
      </c>
      <c r="G285" t="s">
        <v>14</v>
      </c>
      <c r="H285">
        <v>29</v>
      </c>
      <c r="I285" s="7">
        <f t="shared" si="18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6"/>
        <v>42520.208333333328</v>
      </c>
      <c r="O285" s="10">
        <f t="shared" si="17"/>
        <v>42525.208333333328</v>
      </c>
      <c r="P285" t="b">
        <v>0</v>
      </c>
      <c r="Q285" t="b">
        <v>0</v>
      </c>
      <c r="R285" t="s">
        <v>2034</v>
      </c>
      <c r="S285" t="s">
        <v>2035</v>
      </c>
      <c r="T285" t="s">
        <v>23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9"/>
        <v>0.83193877551020412</v>
      </c>
      <c r="G286" t="s">
        <v>14</v>
      </c>
      <c r="H286">
        <v>132</v>
      </c>
      <c r="I286" s="7">
        <f t="shared" si="18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6"/>
        <v>41030.208333333336</v>
      </c>
      <c r="O286" s="10">
        <f t="shared" si="17"/>
        <v>41035.208333333336</v>
      </c>
      <c r="P286" t="b">
        <v>0</v>
      </c>
      <c r="Q286" t="b">
        <v>0</v>
      </c>
      <c r="R286" t="s">
        <v>2036</v>
      </c>
      <c r="S286" t="s">
        <v>2037</v>
      </c>
      <c r="T286" t="s">
        <v>28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9"/>
        <v>7.0633333333333335</v>
      </c>
      <c r="G287" t="s">
        <v>20</v>
      </c>
      <c r="H287">
        <v>254</v>
      </c>
      <c r="I287" s="7">
        <f t="shared" si="18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6"/>
        <v>42623.208333333328</v>
      </c>
      <c r="O287" s="10">
        <f t="shared" si="17"/>
        <v>42661.208333333328</v>
      </c>
      <c r="P287" t="b">
        <v>0</v>
      </c>
      <c r="Q287" t="b">
        <v>0</v>
      </c>
      <c r="R287" t="s">
        <v>2038</v>
      </c>
      <c r="S287" t="s">
        <v>2039</v>
      </c>
      <c r="T287" t="s">
        <v>33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9"/>
        <v>0.17446030330062445</v>
      </c>
      <c r="G288" t="s">
        <v>74</v>
      </c>
      <c r="H288">
        <v>184</v>
      </c>
      <c r="I288" s="7">
        <f t="shared" si="18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6"/>
        <v>42697.25</v>
      </c>
      <c r="O288" s="10">
        <f t="shared" si="17"/>
        <v>42704.25</v>
      </c>
      <c r="P288" t="b">
        <v>0</v>
      </c>
      <c r="Q288" t="b">
        <v>0</v>
      </c>
      <c r="R288" t="s">
        <v>2038</v>
      </c>
      <c r="S288" t="s">
        <v>2039</v>
      </c>
      <c r="T288" t="s">
        <v>33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9"/>
        <v>2.0973015873015872</v>
      </c>
      <c r="G289" t="s">
        <v>20</v>
      </c>
      <c r="H289">
        <v>176</v>
      </c>
      <c r="I289" s="7">
        <f t="shared" si="18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6"/>
        <v>42122.208333333328</v>
      </c>
      <c r="O289" s="10">
        <f t="shared" si="17"/>
        <v>42122.208333333328</v>
      </c>
      <c r="P289" t="b">
        <v>0</v>
      </c>
      <c r="Q289" t="b">
        <v>0</v>
      </c>
      <c r="R289" t="s">
        <v>2034</v>
      </c>
      <c r="S289" t="s">
        <v>2042</v>
      </c>
      <c r="T289" t="s">
        <v>50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9"/>
        <v>0.97785714285714287</v>
      </c>
      <c r="G290" t="s">
        <v>14</v>
      </c>
      <c r="H290">
        <v>137</v>
      </c>
      <c r="I290" s="7">
        <f t="shared" si="18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6"/>
        <v>40982.208333333336</v>
      </c>
      <c r="O290" s="10">
        <f t="shared" si="17"/>
        <v>40983.208333333336</v>
      </c>
      <c r="P290" t="b">
        <v>0</v>
      </c>
      <c r="Q290" t="b">
        <v>1</v>
      </c>
      <c r="R290" t="s">
        <v>2034</v>
      </c>
      <c r="S290" t="s">
        <v>2056</v>
      </c>
      <c r="T290" t="s">
        <v>148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9"/>
        <v>16.842500000000001</v>
      </c>
      <c r="G291" t="s">
        <v>20</v>
      </c>
      <c r="H291">
        <v>337</v>
      </c>
      <c r="I291" s="7">
        <f t="shared" si="18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6"/>
        <v>42219.208333333328</v>
      </c>
      <c r="O291" s="10">
        <f t="shared" si="17"/>
        <v>42222.208333333328</v>
      </c>
      <c r="P291" t="b">
        <v>0</v>
      </c>
      <c r="Q291" t="b">
        <v>0</v>
      </c>
      <c r="R291" t="s">
        <v>2038</v>
      </c>
      <c r="S291" t="s">
        <v>2039</v>
      </c>
      <c r="T291" t="s">
        <v>33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9"/>
        <v>0.54402135231316728</v>
      </c>
      <c r="G292" t="s">
        <v>14</v>
      </c>
      <c r="H292">
        <v>908</v>
      </c>
      <c r="I292" s="7">
        <f t="shared" si="18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6"/>
        <v>41404.208333333336</v>
      </c>
      <c r="O292" s="10">
        <f t="shared" si="17"/>
        <v>41436.208333333336</v>
      </c>
      <c r="P292" t="b">
        <v>0</v>
      </c>
      <c r="Q292" t="b">
        <v>1</v>
      </c>
      <c r="R292" t="s">
        <v>2040</v>
      </c>
      <c r="S292" t="s">
        <v>2041</v>
      </c>
      <c r="T292" t="s">
        <v>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9"/>
        <v>4.5661111111111108</v>
      </c>
      <c r="G293" t="s">
        <v>20</v>
      </c>
      <c r="H293">
        <v>107</v>
      </c>
      <c r="I293" s="7">
        <f t="shared" si="18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6"/>
        <v>40831.208333333336</v>
      </c>
      <c r="O293" s="10">
        <f t="shared" si="17"/>
        <v>40835.208333333336</v>
      </c>
      <c r="P293" t="b">
        <v>1</v>
      </c>
      <c r="Q293" t="b">
        <v>0</v>
      </c>
      <c r="R293" t="s">
        <v>2036</v>
      </c>
      <c r="S293" t="s">
        <v>2037</v>
      </c>
      <c r="T293" t="s">
        <v>28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9"/>
        <v>9.8219178082191785E-2</v>
      </c>
      <c r="G294" t="s">
        <v>14</v>
      </c>
      <c r="H294">
        <v>10</v>
      </c>
      <c r="I294" s="7">
        <f t="shared" si="18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6"/>
        <v>40984.208333333336</v>
      </c>
      <c r="O294" s="10">
        <f t="shared" si="17"/>
        <v>41002.208333333336</v>
      </c>
      <c r="P294" t="b">
        <v>0</v>
      </c>
      <c r="Q294" t="b">
        <v>0</v>
      </c>
      <c r="R294" t="s">
        <v>2032</v>
      </c>
      <c r="S294" t="s">
        <v>2033</v>
      </c>
      <c r="T294" t="s">
        <v>17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9"/>
        <v>0.16384615384615384</v>
      </c>
      <c r="G295" t="s">
        <v>74</v>
      </c>
      <c r="H295">
        <v>32</v>
      </c>
      <c r="I295" s="7">
        <f t="shared" si="18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6"/>
        <v>40456.208333333336</v>
      </c>
      <c r="O295" s="10">
        <f t="shared" si="17"/>
        <v>40465.208333333336</v>
      </c>
      <c r="P295" t="b">
        <v>0</v>
      </c>
      <c r="Q295" t="b">
        <v>0</v>
      </c>
      <c r="R295" t="s">
        <v>2038</v>
      </c>
      <c r="S295" t="s">
        <v>2039</v>
      </c>
      <c r="T295" t="s">
        <v>33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9"/>
        <v>13.396666666666667</v>
      </c>
      <c r="G296" t="s">
        <v>20</v>
      </c>
      <c r="H296">
        <v>183</v>
      </c>
      <c r="I296" s="7">
        <f t="shared" si="18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6"/>
        <v>43399.208333333328</v>
      </c>
      <c r="O296" s="10">
        <f t="shared" si="17"/>
        <v>43411.25</v>
      </c>
      <c r="P296" t="b">
        <v>0</v>
      </c>
      <c r="Q296" t="b">
        <v>0</v>
      </c>
      <c r="R296" t="s">
        <v>2038</v>
      </c>
      <c r="S296" t="s">
        <v>2039</v>
      </c>
      <c r="T296" t="s">
        <v>33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9"/>
        <v>0.35650077760497667</v>
      </c>
      <c r="G297" t="s">
        <v>14</v>
      </c>
      <c r="H297">
        <v>1910</v>
      </c>
      <c r="I297" s="7">
        <f t="shared" si="18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6"/>
        <v>41562.208333333336</v>
      </c>
      <c r="O297" s="10">
        <f t="shared" si="17"/>
        <v>41587.25</v>
      </c>
      <c r="P297" t="b">
        <v>0</v>
      </c>
      <c r="Q297" t="b">
        <v>0</v>
      </c>
      <c r="R297" t="s">
        <v>2038</v>
      </c>
      <c r="S297" t="s">
        <v>2039</v>
      </c>
      <c r="T297" t="s">
        <v>33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9"/>
        <v>0.54950819672131146</v>
      </c>
      <c r="G298" t="s">
        <v>14</v>
      </c>
      <c r="H298">
        <v>38</v>
      </c>
      <c r="I298" s="7">
        <f t="shared" si="18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6"/>
        <v>43493.25</v>
      </c>
      <c r="O298" s="10">
        <f t="shared" si="17"/>
        <v>43515.25</v>
      </c>
      <c r="P298" t="b">
        <v>0</v>
      </c>
      <c r="Q298" t="b">
        <v>0</v>
      </c>
      <c r="R298" t="s">
        <v>2038</v>
      </c>
      <c r="S298" t="s">
        <v>2039</v>
      </c>
      <c r="T298" t="s">
        <v>33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9"/>
        <v>0.94236111111111109</v>
      </c>
      <c r="G299" t="s">
        <v>14</v>
      </c>
      <c r="H299">
        <v>104</v>
      </c>
      <c r="I299" s="7">
        <f t="shared" si="18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6"/>
        <v>41653.25</v>
      </c>
      <c r="O299" s="10">
        <f t="shared" si="17"/>
        <v>41662.25</v>
      </c>
      <c r="P299" t="b">
        <v>0</v>
      </c>
      <c r="Q299" t="b">
        <v>1</v>
      </c>
      <c r="R299" t="s">
        <v>2038</v>
      </c>
      <c r="S299" t="s">
        <v>2039</v>
      </c>
      <c r="T299" t="s">
        <v>33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9"/>
        <v>1.4391428571428571</v>
      </c>
      <c r="G300" t="s">
        <v>20</v>
      </c>
      <c r="H300">
        <v>72</v>
      </c>
      <c r="I300" s="7">
        <f t="shared" si="18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6"/>
        <v>42426.25</v>
      </c>
      <c r="O300" s="10">
        <f t="shared" si="17"/>
        <v>42444.208333333328</v>
      </c>
      <c r="P300" t="b">
        <v>0</v>
      </c>
      <c r="Q300" t="b">
        <v>1</v>
      </c>
      <c r="R300" t="s">
        <v>2034</v>
      </c>
      <c r="S300" t="s">
        <v>2035</v>
      </c>
      <c r="T300" t="s">
        <v>23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9"/>
        <v>0.51421052631578945</v>
      </c>
      <c r="G301" t="s">
        <v>14</v>
      </c>
      <c r="H301">
        <v>49</v>
      </c>
      <c r="I301" s="7">
        <f t="shared" si="18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6"/>
        <v>42432.25</v>
      </c>
      <c r="O301" s="10">
        <f t="shared" si="17"/>
        <v>42488.208333333328</v>
      </c>
      <c r="P301" t="b">
        <v>0</v>
      </c>
      <c r="Q301" t="b">
        <v>0</v>
      </c>
      <c r="R301" t="s">
        <v>2032</v>
      </c>
      <c r="S301" t="s">
        <v>2033</v>
      </c>
      <c r="T301" t="s">
        <v>17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9"/>
        <v>0.05</v>
      </c>
      <c r="G302" t="s">
        <v>14</v>
      </c>
      <c r="H302">
        <v>1</v>
      </c>
      <c r="I302" s="7">
        <f t="shared" si="18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6"/>
        <v>42977.208333333328</v>
      </c>
      <c r="O302" s="10">
        <f t="shared" si="17"/>
        <v>42978.208333333328</v>
      </c>
      <c r="P302" t="b">
        <v>0</v>
      </c>
      <c r="Q302" t="b">
        <v>1</v>
      </c>
      <c r="R302" t="s">
        <v>2046</v>
      </c>
      <c r="S302" t="s">
        <v>2047</v>
      </c>
      <c r="T302" t="s">
        <v>68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9"/>
        <v>13.446666666666667</v>
      </c>
      <c r="G303" t="s">
        <v>20</v>
      </c>
      <c r="H303">
        <v>295</v>
      </c>
      <c r="I303" s="7">
        <f t="shared" si="18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6"/>
        <v>42061.25</v>
      </c>
      <c r="O303" s="10">
        <f t="shared" si="17"/>
        <v>42078.208333333328</v>
      </c>
      <c r="P303" t="b">
        <v>0</v>
      </c>
      <c r="Q303" t="b">
        <v>0</v>
      </c>
      <c r="R303" t="s">
        <v>2040</v>
      </c>
      <c r="S303" t="s">
        <v>2041</v>
      </c>
      <c r="T303" t="s">
        <v>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9"/>
        <v>0.31844940867279897</v>
      </c>
      <c r="G304" t="s">
        <v>14</v>
      </c>
      <c r="H304">
        <v>245</v>
      </c>
      <c r="I304" s="7">
        <f t="shared" si="18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6"/>
        <v>43345.208333333328</v>
      </c>
      <c r="O304" s="10">
        <f t="shared" si="17"/>
        <v>43359.208333333328</v>
      </c>
      <c r="P304" t="b">
        <v>0</v>
      </c>
      <c r="Q304" t="b">
        <v>0</v>
      </c>
      <c r="R304" t="s">
        <v>2038</v>
      </c>
      <c r="S304" t="s">
        <v>2039</v>
      </c>
      <c r="T304" t="s">
        <v>33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9"/>
        <v>0.82617647058823529</v>
      </c>
      <c r="G305" t="s">
        <v>14</v>
      </c>
      <c r="H305">
        <v>32</v>
      </c>
      <c r="I305" s="7">
        <f t="shared" si="18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6"/>
        <v>42376.25</v>
      </c>
      <c r="O305" s="10">
        <f t="shared" si="17"/>
        <v>42381.25</v>
      </c>
      <c r="P305" t="b">
        <v>0</v>
      </c>
      <c r="Q305" t="b">
        <v>0</v>
      </c>
      <c r="R305" t="s">
        <v>2034</v>
      </c>
      <c r="S305" t="s">
        <v>2044</v>
      </c>
      <c r="T305" t="s">
        <v>60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9"/>
        <v>5.4614285714285717</v>
      </c>
      <c r="G306" t="s">
        <v>20</v>
      </c>
      <c r="H306">
        <v>142</v>
      </c>
      <c r="I306" s="7">
        <f t="shared" si="18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6"/>
        <v>42589.208333333328</v>
      </c>
      <c r="O306" s="10">
        <f t="shared" si="17"/>
        <v>42630.208333333328</v>
      </c>
      <c r="P306" t="b">
        <v>0</v>
      </c>
      <c r="Q306" t="b">
        <v>0</v>
      </c>
      <c r="R306" t="s">
        <v>2040</v>
      </c>
      <c r="S306" t="s">
        <v>2041</v>
      </c>
      <c r="T306" t="s">
        <v>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9"/>
        <v>2.8621428571428571</v>
      </c>
      <c r="G307" t="s">
        <v>20</v>
      </c>
      <c r="H307">
        <v>85</v>
      </c>
      <c r="I307" s="7">
        <f t="shared" si="18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6"/>
        <v>42448.208333333328</v>
      </c>
      <c r="O307" s="10">
        <f t="shared" si="17"/>
        <v>42489.208333333328</v>
      </c>
      <c r="P307" t="b">
        <v>0</v>
      </c>
      <c r="Q307" t="b">
        <v>0</v>
      </c>
      <c r="R307" t="s">
        <v>2038</v>
      </c>
      <c r="S307" t="s">
        <v>2039</v>
      </c>
      <c r="T307" t="s">
        <v>33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9"/>
        <v>7.9076923076923072E-2</v>
      </c>
      <c r="G308" t="s">
        <v>14</v>
      </c>
      <c r="H308">
        <v>7</v>
      </c>
      <c r="I308" s="7">
        <f t="shared" si="18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6"/>
        <v>42930.208333333328</v>
      </c>
      <c r="O308" s="10">
        <f t="shared" si="17"/>
        <v>42933.208333333328</v>
      </c>
      <c r="P308" t="b">
        <v>0</v>
      </c>
      <c r="Q308" t="b">
        <v>1</v>
      </c>
      <c r="R308" t="s">
        <v>2038</v>
      </c>
      <c r="S308" t="s">
        <v>2039</v>
      </c>
      <c r="T308" t="s">
        <v>33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9"/>
        <v>1.3213677811550153</v>
      </c>
      <c r="G309" t="s">
        <v>20</v>
      </c>
      <c r="H309">
        <v>659</v>
      </c>
      <c r="I309" s="7">
        <f t="shared" si="18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6"/>
        <v>41066.208333333336</v>
      </c>
      <c r="O309" s="10">
        <f t="shared" si="17"/>
        <v>41086.208333333336</v>
      </c>
      <c r="P309" t="b">
        <v>0</v>
      </c>
      <c r="Q309" t="b">
        <v>1</v>
      </c>
      <c r="R309" t="s">
        <v>2046</v>
      </c>
      <c r="S309" t="s">
        <v>2052</v>
      </c>
      <c r="T309" t="s">
        <v>119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9"/>
        <v>0.74077834179357027</v>
      </c>
      <c r="G310" t="s">
        <v>14</v>
      </c>
      <c r="H310">
        <v>803</v>
      </c>
      <c r="I310" s="7">
        <f t="shared" si="18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6"/>
        <v>40651.208333333336</v>
      </c>
      <c r="O310" s="10">
        <f t="shared" si="17"/>
        <v>40652.208333333336</v>
      </c>
      <c r="P310" t="b">
        <v>0</v>
      </c>
      <c r="Q310" t="b">
        <v>0</v>
      </c>
      <c r="R310" t="s">
        <v>2038</v>
      </c>
      <c r="S310" t="s">
        <v>2039</v>
      </c>
      <c r="T310" t="s">
        <v>33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9"/>
        <v>0.75292682926829269</v>
      </c>
      <c r="G311" t="s">
        <v>74</v>
      </c>
      <c r="H311">
        <v>75</v>
      </c>
      <c r="I311" s="7">
        <f t="shared" si="18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6"/>
        <v>40807.208333333336</v>
      </c>
      <c r="O311" s="10">
        <f t="shared" si="17"/>
        <v>40827.208333333336</v>
      </c>
      <c r="P311" t="b">
        <v>0</v>
      </c>
      <c r="Q311" t="b">
        <v>1</v>
      </c>
      <c r="R311" t="s">
        <v>2034</v>
      </c>
      <c r="S311" t="s">
        <v>2044</v>
      </c>
      <c r="T311" t="s">
        <v>60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9"/>
        <v>0.20333333333333334</v>
      </c>
      <c r="G312" t="s">
        <v>14</v>
      </c>
      <c r="H312">
        <v>16</v>
      </c>
      <c r="I312" s="7">
        <f t="shared" si="18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6"/>
        <v>40277.208333333336</v>
      </c>
      <c r="O312" s="10">
        <f t="shared" si="17"/>
        <v>40293.208333333336</v>
      </c>
      <c r="P312" t="b">
        <v>0</v>
      </c>
      <c r="Q312" t="b">
        <v>0</v>
      </c>
      <c r="R312" t="s">
        <v>2049</v>
      </c>
      <c r="S312" t="s">
        <v>2050</v>
      </c>
      <c r="T312" t="s">
        <v>89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9"/>
        <v>2.0336507936507937</v>
      </c>
      <c r="G313" t="s">
        <v>20</v>
      </c>
      <c r="H313">
        <v>121</v>
      </c>
      <c r="I313" s="7">
        <f t="shared" si="18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6"/>
        <v>40590.25</v>
      </c>
      <c r="O313" s="10">
        <f t="shared" si="17"/>
        <v>40602.25</v>
      </c>
      <c r="P313" t="b">
        <v>0</v>
      </c>
      <c r="Q313" t="b">
        <v>0</v>
      </c>
      <c r="R313" t="s">
        <v>2038</v>
      </c>
      <c r="S313" t="s">
        <v>2039</v>
      </c>
      <c r="T313" t="s">
        <v>33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9"/>
        <v>3.1022842639593908</v>
      </c>
      <c r="G314" t="s">
        <v>20</v>
      </c>
      <c r="H314">
        <v>3742</v>
      </c>
      <c r="I314" s="7">
        <f t="shared" si="18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6"/>
        <v>41572.208333333336</v>
      </c>
      <c r="O314" s="10">
        <f t="shared" si="17"/>
        <v>41579.208333333336</v>
      </c>
      <c r="P314" t="b">
        <v>0</v>
      </c>
      <c r="Q314" t="b">
        <v>0</v>
      </c>
      <c r="R314" t="s">
        <v>2038</v>
      </c>
      <c r="S314" t="s">
        <v>2039</v>
      </c>
      <c r="T314" t="s">
        <v>33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9"/>
        <v>3.9531818181818181</v>
      </c>
      <c r="G315" t="s">
        <v>20</v>
      </c>
      <c r="H315">
        <v>223</v>
      </c>
      <c r="I315" s="7">
        <f t="shared" si="18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6"/>
        <v>40966.25</v>
      </c>
      <c r="O315" s="10">
        <f t="shared" si="17"/>
        <v>40968.25</v>
      </c>
      <c r="P315" t="b">
        <v>0</v>
      </c>
      <c r="Q315" t="b">
        <v>0</v>
      </c>
      <c r="R315" t="s">
        <v>2034</v>
      </c>
      <c r="S315" t="s">
        <v>2035</v>
      </c>
      <c r="T315" t="s">
        <v>23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9"/>
        <v>2.9471428571428571</v>
      </c>
      <c r="G316" t="s">
        <v>20</v>
      </c>
      <c r="H316">
        <v>133</v>
      </c>
      <c r="I316" s="7">
        <f t="shared" si="18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6"/>
        <v>43536.208333333328</v>
      </c>
      <c r="O316" s="10">
        <f t="shared" si="17"/>
        <v>43541.208333333328</v>
      </c>
      <c r="P316" t="b">
        <v>0</v>
      </c>
      <c r="Q316" t="b">
        <v>1</v>
      </c>
      <c r="R316" t="s">
        <v>2040</v>
      </c>
      <c r="S316" t="s">
        <v>2041</v>
      </c>
      <c r="T316" t="s">
        <v>42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9"/>
        <v>0.33894736842105261</v>
      </c>
      <c r="G317" t="s">
        <v>14</v>
      </c>
      <c r="H317">
        <v>31</v>
      </c>
      <c r="I317" s="7">
        <f t="shared" si="18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6"/>
        <v>41783.208333333336</v>
      </c>
      <c r="O317" s="10">
        <f t="shared" si="17"/>
        <v>41812.208333333336</v>
      </c>
      <c r="P317" t="b">
        <v>0</v>
      </c>
      <c r="Q317" t="b">
        <v>0</v>
      </c>
      <c r="R317" t="s">
        <v>2038</v>
      </c>
      <c r="S317" t="s">
        <v>2039</v>
      </c>
      <c r="T317" t="s">
        <v>33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9"/>
        <v>0.66677083333333331</v>
      </c>
      <c r="G318" t="s">
        <v>14</v>
      </c>
      <c r="H318">
        <v>108</v>
      </c>
      <c r="I318" s="7">
        <f t="shared" si="18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6"/>
        <v>43788.25</v>
      </c>
      <c r="O318" s="10">
        <f t="shared" si="17"/>
        <v>43789.25</v>
      </c>
      <c r="P318" t="b">
        <v>0</v>
      </c>
      <c r="Q318" t="b">
        <v>1</v>
      </c>
      <c r="R318" t="s">
        <v>2032</v>
      </c>
      <c r="S318" t="s">
        <v>2033</v>
      </c>
      <c r="T318" t="s">
        <v>17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9"/>
        <v>0.19227272727272726</v>
      </c>
      <c r="G319" t="s">
        <v>14</v>
      </c>
      <c r="H319">
        <v>30</v>
      </c>
      <c r="I319" s="7">
        <f t="shared" si="18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6"/>
        <v>42869.208333333328</v>
      </c>
      <c r="O319" s="10">
        <f t="shared" si="17"/>
        <v>42882.208333333328</v>
      </c>
      <c r="P319" t="b">
        <v>0</v>
      </c>
      <c r="Q319" t="b">
        <v>0</v>
      </c>
      <c r="R319" t="s">
        <v>2038</v>
      </c>
      <c r="S319" t="s">
        <v>2039</v>
      </c>
      <c r="T319" t="s">
        <v>33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9"/>
        <v>0.15842105263157893</v>
      </c>
      <c r="G320" t="s">
        <v>14</v>
      </c>
      <c r="H320">
        <v>17</v>
      </c>
      <c r="I320" s="7">
        <f t="shared" si="18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6"/>
        <v>41684.25</v>
      </c>
      <c r="O320" s="10">
        <f t="shared" si="17"/>
        <v>41686.25</v>
      </c>
      <c r="P320" t="b">
        <v>0</v>
      </c>
      <c r="Q320" t="b">
        <v>0</v>
      </c>
      <c r="R320" t="s">
        <v>2034</v>
      </c>
      <c r="S320" t="s">
        <v>2035</v>
      </c>
      <c r="T320" t="s">
        <v>23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9"/>
        <v>0.38702380952380955</v>
      </c>
      <c r="G321" t="s">
        <v>74</v>
      </c>
      <c r="H321">
        <v>64</v>
      </c>
      <c r="I321" s="7">
        <f t="shared" si="18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6"/>
        <v>40402.208333333336</v>
      </c>
      <c r="O321" s="10">
        <f t="shared" si="17"/>
        <v>40426.208333333336</v>
      </c>
      <c r="P321" t="b">
        <v>0</v>
      </c>
      <c r="Q321" t="b">
        <v>0</v>
      </c>
      <c r="R321" t="s">
        <v>2036</v>
      </c>
      <c r="S321" t="s">
        <v>2037</v>
      </c>
      <c r="T321" t="s">
        <v>28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9"/>
        <v>9.5876777251184833E-2</v>
      </c>
      <c r="G322" t="s">
        <v>14</v>
      </c>
      <c r="H322">
        <v>80</v>
      </c>
      <c r="I322" s="7">
        <f t="shared" si="18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6"/>
        <v>40673.208333333336</v>
      </c>
      <c r="O322" s="10">
        <f t="shared" si="17"/>
        <v>40682.208333333336</v>
      </c>
      <c r="P322" t="b">
        <v>0</v>
      </c>
      <c r="Q322" t="b">
        <v>0</v>
      </c>
      <c r="R322" t="s">
        <v>2046</v>
      </c>
      <c r="S322" t="s">
        <v>2052</v>
      </c>
      <c r="T322" t="s">
        <v>119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9"/>
        <v>0.94144366197183094</v>
      </c>
      <c r="G323" t="s">
        <v>14</v>
      </c>
      <c r="H323">
        <v>2468</v>
      </c>
      <c r="I323" s="7">
        <f t="shared" si="18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0">(((L323/60)/60)/24)+DATE(1970,1,1)</f>
        <v>40634.208333333336</v>
      </c>
      <c r="O323" s="10">
        <f t="shared" ref="O323:O386" si="21">(((M323/60)/60)/24)+DATE(1970,1,1)</f>
        <v>40642.208333333336</v>
      </c>
      <c r="P323" t="b">
        <v>0</v>
      </c>
      <c r="Q323" t="b">
        <v>0</v>
      </c>
      <c r="R323" t="s">
        <v>2040</v>
      </c>
      <c r="S323" t="s">
        <v>2051</v>
      </c>
      <c r="T323" t="s">
        <v>100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9"/>
        <v>1.6656234096692113</v>
      </c>
      <c r="G324" t="s">
        <v>20</v>
      </c>
      <c r="H324">
        <v>5168</v>
      </c>
      <c r="I324" s="7">
        <f t="shared" ref="I324:I387" si="22">IF(E324=0, 0, 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0"/>
        <v>40507.25</v>
      </c>
      <c r="O324" s="10">
        <f t="shared" si="21"/>
        <v>40520.25</v>
      </c>
      <c r="P324" t="b">
        <v>0</v>
      </c>
      <c r="Q324" t="b">
        <v>0</v>
      </c>
      <c r="R324" t="s">
        <v>2038</v>
      </c>
      <c r="S324" t="s">
        <v>2039</v>
      </c>
      <c r="T324" t="s">
        <v>33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9"/>
        <v>0.24134831460674158</v>
      </c>
      <c r="G325" t="s">
        <v>14</v>
      </c>
      <c r="H325">
        <v>26</v>
      </c>
      <c r="I325" s="7">
        <f t="shared" si="22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0"/>
        <v>41725.208333333336</v>
      </c>
      <c r="O325" s="10">
        <f t="shared" si="21"/>
        <v>41727.208333333336</v>
      </c>
      <c r="P325" t="b">
        <v>0</v>
      </c>
      <c r="Q325" t="b">
        <v>0</v>
      </c>
      <c r="R325" t="s">
        <v>2040</v>
      </c>
      <c r="S325" t="s">
        <v>2041</v>
      </c>
      <c r="T325" t="s">
        <v>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ref="F326:F389" si="23">E326/D326</f>
        <v>1.6405633802816901</v>
      </c>
      <c r="G326" t="s">
        <v>20</v>
      </c>
      <c r="H326">
        <v>307</v>
      </c>
      <c r="I326" s="7">
        <f t="shared" si="22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0"/>
        <v>42176.208333333328</v>
      </c>
      <c r="O326" s="10">
        <f t="shared" si="21"/>
        <v>42188.208333333328</v>
      </c>
      <c r="P326" t="b">
        <v>0</v>
      </c>
      <c r="Q326" t="b">
        <v>1</v>
      </c>
      <c r="R326" t="s">
        <v>2038</v>
      </c>
      <c r="S326" t="s">
        <v>2039</v>
      </c>
      <c r="T326" t="s">
        <v>33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3"/>
        <v>0.90723076923076929</v>
      </c>
      <c r="G327" t="s">
        <v>14</v>
      </c>
      <c r="H327">
        <v>73</v>
      </c>
      <c r="I327" s="7">
        <f t="shared" si="22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0"/>
        <v>43267.208333333328</v>
      </c>
      <c r="O327" s="10">
        <f t="shared" si="21"/>
        <v>43290.208333333328</v>
      </c>
      <c r="P327" t="b">
        <v>0</v>
      </c>
      <c r="Q327" t="b">
        <v>1</v>
      </c>
      <c r="R327" t="s">
        <v>2038</v>
      </c>
      <c r="S327" t="s">
        <v>2039</v>
      </c>
      <c r="T327" t="s">
        <v>33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3"/>
        <v>0.46194444444444444</v>
      </c>
      <c r="G328" t="s">
        <v>14</v>
      </c>
      <c r="H328">
        <v>128</v>
      </c>
      <c r="I328" s="7">
        <f t="shared" si="22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0"/>
        <v>42364.25</v>
      </c>
      <c r="O328" s="10">
        <f t="shared" si="21"/>
        <v>42370.25</v>
      </c>
      <c r="P328" t="b">
        <v>0</v>
      </c>
      <c r="Q328" t="b">
        <v>0</v>
      </c>
      <c r="R328" t="s">
        <v>2040</v>
      </c>
      <c r="S328" t="s">
        <v>2048</v>
      </c>
      <c r="T328" t="s">
        <v>71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3"/>
        <v>0.38538461538461538</v>
      </c>
      <c r="G329" t="s">
        <v>14</v>
      </c>
      <c r="H329">
        <v>33</v>
      </c>
      <c r="I329" s="7">
        <f t="shared" si="22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0"/>
        <v>43705.208333333328</v>
      </c>
      <c r="O329" s="10">
        <f t="shared" si="21"/>
        <v>43709.208333333328</v>
      </c>
      <c r="P329" t="b">
        <v>0</v>
      </c>
      <c r="Q329" t="b">
        <v>1</v>
      </c>
      <c r="R329" t="s">
        <v>2038</v>
      </c>
      <c r="S329" t="s">
        <v>2039</v>
      </c>
      <c r="T329" t="s">
        <v>33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3"/>
        <v>1.3356231003039514</v>
      </c>
      <c r="G330" t="s">
        <v>20</v>
      </c>
      <c r="H330">
        <v>2441</v>
      </c>
      <c r="I330" s="7">
        <f t="shared" si="22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0"/>
        <v>43434.25</v>
      </c>
      <c r="O330" s="10">
        <f t="shared" si="21"/>
        <v>43445.25</v>
      </c>
      <c r="P330" t="b">
        <v>0</v>
      </c>
      <c r="Q330" t="b">
        <v>0</v>
      </c>
      <c r="R330" t="s">
        <v>2034</v>
      </c>
      <c r="S330" t="s">
        <v>2035</v>
      </c>
      <c r="T330" t="s">
        <v>23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3"/>
        <v>0.22896588486140726</v>
      </c>
      <c r="G331" t="s">
        <v>47</v>
      </c>
      <c r="H331">
        <v>211</v>
      </c>
      <c r="I331" s="7">
        <f t="shared" si="22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0"/>
        <v>42716.25</v>
      </c>
      <c r="O331" s="10">
        <f t="shared" si="21"/>
        <v>42727.25</v>
      </c>
      <c r="P331" t="b">
        <v>0</v>
      </c>
      <c r="Q331" t="b">
        <v>0</v>
      </c>
      <c r="R331" t="s">
        <v>2049</v>
      </c>
      <c r="S331" t="s">
        <v>2050</v>
      </c>
      <c r="T331" t="s">
        <v>89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3"/>
        <v>1.8495548961424333</v>
      </c>
      <c r="G332" t="s">
        <v>20</v>
      </c>
      <c r="H332">
        <v>1385</v>
      </c>
      <c r="I332" s="7">
        <f t="shared" si="22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0"/>
        <v>43077.25</v>
      </c>
      <c r="O332" s="10">
        <f t="shared" si="21"/>
        <v>43078.25</v>
      </c>
      <c r="P332" t="b">
        <v>0</v>
      </c>
      <c r="Q332" t="b">
        <v>0</v>
      </c>
      <c r="R332" t="s">
        <v>2040</v>
      </c>
      <c r="S332" t="s">
        <v>2041</v>
      </c>
      <c r="T332" t="s">
        <v>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3"/>
        <v>4.4372727272727275</v>
      </c>
      <c r="G333" t="s">
        <v>20</v>
      </c>
      <c r="H333">
        <v>190</v>
      </c>
      <c r="I333" s="7">
        <f t="shared" si="22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0"/>
        <v>40896.25</v>
      </c>
      <c r="O333" s="10">
        <f t="shared" si="21"/>
        <v>40897.25</v>
      </c>
      <c r="P333" t="b">
        <v>0</v>
      </c>
      <c r="Q333" t="b">
        <v>0</v>
      </c>
      <c r="R333" t="s">
        <v>2032</v>
      </c>
      <c r="S333" t="s">
        <v>2033</v>
      </c>
      <c r="T333" t="s">
        <v>17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3"/>
        <v>1.999806763285024</v>
      </c>
      <c r="G334" t="s">
        <v>20</v>
      </c>
      <c r="H334">
        <v>470</v>
      </c>
      <c r="I334" s="7">
        <f t="shared" si="22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0"/>
        <v>41361.208333333336</v>
      </c>
      <c r="O334" s="10">
        <f t="shared" si="21"/>
        <v>41362.208333333336</v>
      </c>
      <c r="P334" t="b">
        <v>0</v>
      </c>
      <c r="Q334" t="b">
        <v>0</v>
      </c>
      <c r="R334" t="s">
        <v>2036</v>
      </c>
      <c r="S334" t="s">
        <v>2045</v>
      </c>
      <c r="T334" t="s">
        <v>65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3"/>
        <v>1.2395833333333333</v>
      </c>
      <c r="G335" t="s">
        <v>20</v>
      </c>
      <c r="H335">
        <v>253</v>
      </c>
      <c r="I335" s="7">
        <f t="shared" si="22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0"/>
        <v>43424.25</v>
      </c>
      <c r="O335" s="10">
        <f t="shared" si="21"/>
        <v>43452.25</v>
      </c>
      <c r="P335" t="b">
        <v>0</v>
      </c>
      <c r="Q335" t="b">
        <v>0</v>
      </c>
      <c r="R335" t="s">
        <v>2038</v>
      </c>
      <c r="S335" t="s">
        <v>2039</v>
      </c>
      <c r="T335" t="s">
        <v>33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3"/>
        <v>1.8661329305135952</v>
      </c>
      <c r="G336" t="s">
        <v>20</v>
      </c>
      <c r="H336">
        <v>1113</v>
      </c>
      <c r="I336" s="7">
        <f t="shared" si="22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0"/>
        <v>43110.25</v>
      </c>
      <c r="O336" s="10">
        <f t="shared" si="21"/>
        <v>43117.25</v>
      </c>
      <c r="P336" t="b">
        <v>0</v>
      </c>
      <c r="Q336" t="b">
        <v>0</v>
      </c>
      <c r="R336" t="s">
        <v>2034</v>
      </c>
      <c r="S336" t="s">
        <v>2035</v>
      </c>
      <c r="T336" t="s">
        <v>23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3"/>
        <v>1.1428538550057536</v>
      </c>
      <c r="G337" t="s">
        <v>20</v>
      </c>
      <c r="H337">
        <v>2283</v>
      </c>
      <c r="I337" s="7">
        <f t="shared" si="22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0"/>
        <v>43784.25</v>
      </c>
      <c r="O337" s="10">
        <f t="shared" si="21"/>
        <v>43797.25</v>
      </c>
      <c r="P337" t="b">
        <v>0</v>
      </c>
      <c r="Q337" t="b">
        <v>0</v>
      </c>
      <c r="R337" t="s">
        <v>2034</v>
      </c>
      <c r="S337" t="s">
        <v>2035</v>
      </c>
      <c r="T337" t="s">
        <v>23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3"/>
        <v>0.97032531824611035</v>
      </c>
      <c r="G338" t="s">
        <v>14</v>
      </c>
      <c r="H338">
        <v>1072</v>
      </c>
      <c r="I338" s="7">
        <f t="shared" si="22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0"/>
        <v>40527.25</v>
      </c>
      <c r="O338" s="10">
        <f t="shared" si="21"/>
        <v>40528.25</v>
      </c>
      <c r="P338" t="b">
        <v>0</v>
      </c>
      <c r="Q338" t="b">
        <v>1</v>
      </c>
      <c r="R338" t="s">
        <v>2034</v>
      </c>
      <c r="S338" t="s">
        <v>2035</v>
      </c>
      <c r="T338" t="s">
        <v>23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3"/>
        <v>1.2281904761904763</v>
      </c>
      <c r="G339" t="s">
        <v>20</v>
      </c>
      <c r="H339">
        <v>1095</v>
      </c>
      <c r="I339" s="7">
        <f t="shared" si="22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0"/>
        <v>43780.25</v>
      </c>
      <c r="O339" s="10">
        <f t="shared" si="21"/>
        <v>43781.25</v>
      </c>
      <c r="P339" t="b">
        <v>0</v>
      </c>
      <c r="Q339" t="b">
        <v>0</v>
      </c>
      <c r="R339" t="s">
        <v>2038</v>
      </c>
      <c r="S339" t="s">
        <v>2039</v>
      </c>
      <c r="T339" t="s">
        <v>33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3"/>
        <v>1.7914326647564469</v>
      </c>
      <c r="G340" t="s">
        <v>20</v>
      </c>
      <c r="H340">
        <v>1690</v>
      </c>
      <c r="I340" s="7">
        <f t="shared" si="22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0"/>
        <v>40821.208333333336</v>
      </c>
      <c r="O340" s="10">
        <f t="shared" si="21"/>
        <v>40851.208333333336</v>
      </c>
      <c r="P340" t="b">
        <v>0</v>
      </c>
      <c r="Q340" t="b">
        <v>0</v>
      </c>
      <c r="R340" t="s">
        <v>2038</v>
      </c>
      <c r="S340" t="s">
        <v>2039</v>
      </c>
      <c r="T340" t="s">
        <v>33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3"/>
        <v>0.79951577402787966</v>
      </c>
      <c r="G341" t="s">
        <v>74</v>
      </c>
      <c r="H341">
        <v>1297</v>
      </c>
      <c r="I341" s="7">
        <f t="shared" si="22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0"/>
        <v>42949.208333333328</v>
      </c>
      <c r="O341" s="10">
        <f t="shared" si="21"/>
        <v>42963.208333333328</v>
      </c>
      <c r="P341" t="b">
        <v>0</v>
      </c>
      <c r="Q341" t="b">
        <v>0</v>
      </c>
      <c r="R341" t="s">
        <v>2038</v>
      </c>
      <c r="S341" t="s">
        <v>2039</v>
      </c>
      <c r="T341" t="s">
        <v>33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3"/>
        <v>0.94242587601078165</v>
      </c>
      <c r="G342" t="s">
        <v>14</v>
      </c>
      <c r="H342">
        <v>393</v>
      </c>
      <c r="I342" s="7">
        <f t="shared" si="22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0"/>
        <v>40889.25</v>
      </c>
      <c r="O342" s="10">
        <f t="shared" si="21"/>
        <v>40890.25</v>
      </c>
      <c r="P342" t="b">
        <v>0</v>
      </c>
      <c r="Q342" t="b">
        <v>0</v>
      </c>
      <c r="R342" t="s">
        <v>2053</v>
      </c>
      <c r="S342" t="s">
        <v>2054</v>
      </c>
      <c r="T342" t="s">
        <v>122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3"/>
        <v>0.84669291338582675</v>
      </c>
      <c r="G343" t="s">
        <v>14</v>
      </c>
      <c r="H343">
        <v>1257</v>
      </c>
      <c r="I343" s="7">
        <f t="shared" si="22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0"/>
        <v>42244.208333333328</v>
      </c>
      <c r="O343" s="10">
        <f t="shared" si="21"/>
        <v>42251.208333333328</v>
      </c>
      <c r="P343" t="b">
        <v>0</v>
      </c>
      <c r="Q343" t="b">
        <v>0</v>
      </c>
      <c r="R343" t="s">
        <v>2034</v>
      </c>
      <c r="S343" t="s">
        <v>2044</v>
      </c>
      <c r="T343" t="s">
        <v>60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3"/>
        <v>0.66521920668058454</v>
      </c>
      <c r="G344" t="s">
        <v>14</v>
      </c>
      <c r="H344">
        <v>328</v>
      </c>
      <c r="I344" s="7">
        <f t="shared" si="22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0"/>
        <v>41475.208333333336</v>
      </c>
      <c r="O344" s="10">
        <f t="shared" si="21"/>
        <v>41487.208333333336</v>
      </c>
      <c r="P344" t="b">
        <v>0</v>
      </c>
      <c r="Q344" t="b">
        <v>0</v>
      </c>
      <c r="R344" t="s">
        <v>2038</v>
      </c>
      <c r="S344" t="s">
        <v>2039</v>
      </c>
      <c r="T344" t="s">
        <v>33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3"/>
        <v>0.53922222222222227</v>
      </c>
      <c r="G345" t="s">
        <v>14</v>
      </c>
      <c r="H345">
        <v>147</v>
      </c>
      <c r="I345" s="7">
        <f t="shared" si="22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0"/>
        <v>41597.25</v>
      </c>
      <c r="O345" s="10">
        <f t="shared" si="21"/>
        <v>41650.25</v>
      </c>
      <c r="P345" t="b">
        <v>0</v>
      </c>
      <c r="Q345" t="b">
        <v>0</v>
      </c>
      <c r="R345" t="s">
        <v>2038</v>
      </c>
      <c r="S345" t="s">
        <v>2039</v>
      </c>
      <c r="T345" t="s">
        <v>33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3"/>
        <v>0.41983299595141699</v>
      </c>
      <c r="G346" t="s">
        <v>14</v>
      </c>
      <c r="H346">
        <v>830</v>
      </c>
      <c r="I346" s="7">
        <f t="shared" si="22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0"/>
        <v>43122.25</v>
      </c>
      <c r="O346" s="10">
        <f t="shared" si="21"/>
        <v>43162.25</v>
      </c>
      <c r="P346" t="b">
        <v>0</v>
      </c>
      <c r="Q346" t="b">
        <v>0</v>
      </c>
      <c r="R346" t="s">
        <v>2049</v>
      </c>
      <c r="S346" t="s">
        <v>2050</v>
      </c>
      <c r="T346" t="s">
        <v>89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3"/>
        <v>0.14694796954314721</v>
      </c>
      <c r="G347" t="s">
        <v>14</v>
      </c>
      <c r="H347">
        <v>331</v>
      </c>
      <c r="I347" s="7">
        <f t="shared" si="22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0"/>
        <v>42194.208333333328</v>
      </c>
      <c r="O347" s="10">
        <f t="shared" si="21"/>
        <v>42195.208333333328</v>
      </c>
      <c r="P347" t="b">
        <v>0</v>
      </c>
      <c r="Q347" t="b">
        <v>0</v>
      </c>
      <c r="R347" t="s">
        <v>2040</v>
      </c>
      <c r="S347" t="s">
        <v>2043</v>
      </c>
      <c r="T347" t="s">
        <v>53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3"/>
        <v>0.34475</v>
      </c>
      <c r="G348" t="s">
        <v>14</v>
      </c>
      <c r="H348">
        <v>25</v>
      </c>
      <c r="I348" s="7">
        <f t="shared" si="22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0"/>
        <v>42971.208333333328</v>
      </c>
      <c r="O348" s="10">
        <f t="shared" si="21"/>
        <v>43026.208333333328</v>
      </c>
      <c r="P348" t="b">
        <v>0</v>
      </c>
      <c r="Q348" t="b">
        <v>1</v>
      </c>
      <c r="R348" t="s">
        <v>2034</v>
      </c>
      <c r="S348" t="s">
        <v>2044</v>
      </c>
      <c r="T348" t="s">
        <v>60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3"/>
        <v>14.007777777777777</v>
      </c>
      <c r="G349" t="s">
        <v>20</v>
      </c>
      <c r="H349">
        <v>191</v>
      </c>
      <c r="I349" s="7">
        <f t="shared" si="22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0"/>
        <v>42046.25</v>
      </c>
      <c r="O349" s="10">
        <f t="shared" si="21"/>
        <v>42070.25</v>
      </c>
      <c r="P349" t="b">
        <v>0</v>
      </c>
      <c r="Q349" t="b">
        <v>0</v>
      </c>
      <c r="R349" t="s">
        <v>2036</v>
      </c>
      <c r="S349" t="s">
        <v>2037</v>
      </c>
      <c r="T349" t="s">
        <v>28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3"/>
        <v>0.71770351758793971</v>
      </c>
      <c r="G350" t="s">
        <v>14</v>
      </c>
      <c r="H350">
        <v>3483</v>
      </c>
      <c r="I350" s="7">
        <f t="shared" si="22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0"/>
        <v>42782.25</v>
      </c>
      <c r="O350" s="10">
        <f t="shared" si="21"/>
        <v>42795.25</v>
      </c>
      <c r="P350" t="b">
        <v>0</v>
      </c>
      <c r="Q350" t="b">
        <v>0</v>
      </c>
      <c r="R350" t="s">
        <v>2032</v>
      </c>
      <c r="S350" t="s">
        <v>2033</v>
      </c>
      <c r="T350" t="s">
        <v>17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3"/>
        <v>0.53074115044247783</v>
      </c>
      <c r="G351" t="s">
        <v>14</v>
      </c>
      <c r="H351">
        <v>923</v>
      </c>
      <c r="I351" s="7">
        <f t="shared" si="22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0"/>
        <v>42930.208333333328</v>
      </c>
      <c r="O351" s="10">
        <f t="shared" si="21"/>
        <v>42960.208333333328</v>
      </c>
      <c r="P351" t="b">
        <v>0</v>
      </c>
      <c r="Q351" t="b">
        <v>0</v>
      </c>
      <c r="R351" t="s">
        <v>2038</v>
      </c>
      <c r="S351" t="s">
        <v>2039</v>
      </c>
      <c r="T351" t="s">
        <v>33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3"/>
        <v>0.05</v>
      </c>
      <c r="G352" t="s">
        <v>14</v>
      </c>
      <c r="H352">
        <v>1</v>
      </c>
      <c r="I352" s="7">
        <f t="shared" si="22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0"/>
        <v>42144.208333333328</v>
      </c>
      <c r="O352" s="10">
        <f t="shared" si="21"/>
        <v>42162.208333333328</v>
      </c>
      <c r="P352" t="b">
        <v>0</v>
      </c>
      <c r="Q352" t="b">
        <v>1</v>
      </c>
      <c r="R352" t="s">
        <v>2034</v>
      </c>
      <c r="S352" t="s">
        <v>2057</v>
      </c>
      <c r="T352" t="s">
        <v>159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3"/>
        <v>1.2770715249662619</v>
      </c>
      <c r="G353" t="s">
        <v>20</v>
      </c>
      <c r="H353">
        <v>2013</v>
      </c>
      <c r="I353" s="7">
        <f t="shared" si="22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0"/>
        <v>42240.208333333328</v>
      </c>
      <c r="O353" s="10">
        <f t="shared" si="21"/>
        <v>42254.208333333328</v>
      </c>
      <c r="P353" t="b">
        <v>0</v>
      </c>
      <c r="Q353" t="b">
        <v>0</v>
      </c>
      <c r="R353" t="s">
        <v>2034</v>
      </c>
      <c r="S353" t="s">
        <v>2035</v>
      </c>
      <c r="T353" t="s">
        <v>23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3"/>
        <v>0.34892857142857142</v>
      </c>
      <c r="G354" t="s">
        <v>14</v>
      </c>
      <c r="H354">
        <v>33</v>
      </c>
      <c r="I354" s="7">
        <f t="shared" si="22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0"/>
        <v>42315.25</v>
      </c>
      <c r="O354" s="10">
        <f t="shared" si="21"/>
        <v>42323.25</v>
      </c>
      <c r="P354" t="b">
        <v>0</v>
      </c>
      <c r="Q354" t="b">
        <v>0</v>
      </c>
      <c r="R354" t="s">
        <v>2038</v>
      </c>
      <c r="S354" t="s">
        <v>2039</v>
      </c>
      <c r="T354" t="s">
        <v>33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3"/>
        <v>4.105982142857143</v>
      </c>
      <c r="G355" t="s">
        <v>20</v>
      </c>
      <c r="H355">
        <v>1703</v>
      </c>
      <c r="I355" s="7">
        <f t="shared" si="22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0"/>
        <v>43651.208333333328</v>
      </c>
      <c r="O355" s="10">
        <f t="shared" si="21"/>
        <v>43652.208333333328</v>
      </c>
      <c r="P355" t="b">
        <v>0</v>
      </c>
      <c r="Q355" t="b">
        <v>0</v>
      </c>
      <c r="R355" t="s">
        <v>2038</v>
      </c>
      <c r="S355" t="s">
        <v>2039</v>
      </c>
      <c r="T355" t="s">
        <v>33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3"/>
        <v>1.2373770491803278</v>
      </c>
      <c r="G356" t="s">
        <v>20</v>
      </c>
      <c r="H356">
        <v>80</v>
      </c>
      <c r="I356" s="7">
        <f t="shared" si="22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0"/>
        <v>41520.208333333336</v>
      </c>
      <c r="O356" s="10">
        <f t="shared" si="21"/>
        <v>41527.208333333336</v>
      </c>
      <c r="P356" t="b">
        <v>0</v>
      </c>
      <c r="Q356" t="b">
        <v>0</v>
      </c>
      <c r="R356" t="s">
        <v>2040</v>
      </c>
      <c r="S356" t="s">
        <v>2041</v>
      </c>
      <c r="T356" t="s">
        <v>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3"/>
        <v>0.58973684210526311</v>
      </c>
      <c r="G357" t="s">
        <v>47</v>
      </c>
      <c r="H357">
        <v>86</v>
      </c>
      <c r="I357" s="7">
        <f t="shared" si="22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0"/>
        <v>42757.25</v>
      </c>
      <c r="O357" s="10">
        <f t="shared" si="21"/>
        <v>42797.25</v>
      </c>
      <c r="P357" t="b">
        <v>0</v>
      </c>
      <c r="Q357" t="b">
        <v>0</v>
      </c>
      <c r="R357" t="s">
        <v>2036</v>
      </c>
      <c r="S357" t="s">
        <v>2045</v>
      </c>
      <c r="T357" t="s">
        <v>65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3"/>
        <v>0.36892473118279567</v>
      </c>
      <c r="G358" t="s">
        <v>14</v>
      </c>
      <c r="H358">
        <v>40</v>
      </c>
      <c r="I358" s="7">
        <f t="shared" si="22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0"/>
        <v>40922.25</v>
      </c>
      <c r="O358" s="10">
        <f t="shared" si="21"/>
        <v>40931.25</v>
      </c>
      <c r="P358" t="b">
        <v>0</v>
      </c>
      <c r="Q358" t="b">
        <v>0</v>
      </c>
      <c r="R358" t="s">
        <v>2038</v>
      </c>
      <c r="S358" t="s">
        <v>2039</v>
      </c>
      <c r="T358" t="s">
        <v>33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3"/>
        <v>1.8491304347826087</v>
      </c>
      <c r="G359" t="s">
        <v>20</v>
      </c>
      <c r="H359">
        <v>41</v>
      </c>
      <c r="I359" s="7">
        <f t="shared" si="22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0"/>
        <v>42250.208333333328</v>
      </c>
      <c r="O359" s="10">
        <f t="shared" si="21"/>
        <v>42275.208333333328</v>
      </c>
      <c r="P359" t="b">
        <v>0</v>
      </c>
      <c r="Q359" t="b">
        <v>0</v>
      </c>
      <c r="R359" t="s">
        <v>2049</v>
      </c>
      <c r="S359" t="s">
        <v>2050</v>
      </c>
      <c r="T359" t="s">
        <v>89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3"/>
        <v>0.11814432989690722</v>
      </c>
      <c r="G360" t="s">
        <v>14</v>
      </c>
      <c r="H360">
        <v>23</v>
      </c>
      <c r="I360" s="7">
        <f t="shared" si="22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0"/>
        <v>43322.208333333328</v>
      </c>
      <c r="O360" s="10">
        <f t="shared" si="21"/>
        <v>43325.208333333328</v>
      </c>
      <c r="P360" t="b">
        <v>1</v>
      </c>
      <c r="Q360" t="b">
        <v>0</v>
      </c>
      <c r="R360" t="s">
        <v>2053</v>
      </c>
      <c r="S360" t="s">
        <v>2054</v>
      </c>
      <c r="T360" t="s">
        <v>122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3"/>
        <v>2.9870000000000001</v>
      </c>
      <c r="G361" t="s">
        <v>20</v>
      </c>
      <c r="H361">
        <v>187</v>
      </c>
      <c r="I361" s="7">
        <f t="shared" si="22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0"/>
        <v>40782.208333333336</v>
      </c>
      <c r="O361" s="10">
        <f t="shared" si="21"/>
        <v>40789.208333333336</v>
      </c>
      <c r="P361" t="b">
        <v>0</v>
      </c>
      <c r="Q361" t="b">
        <v>0</v>
      </c>
      <c r="R361" t="s">
        <v>2040</v>
      </c>
      <c r="S361" t="s">
        <v>2048</v>
      </c>
      <c r="T361" t="s">
        <v>71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3"/>
        <v>2.2635175879396985</v>
      </c>
      <c r="G362" t="s">
        <v>20</v>
      </c>
      <c r="H362">
        <v>2875</v>
      </c>
      <c r="I362" s="7">
        <f t="shared" si="22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0"/>
        <v>40544.25</v>
      </c>
      <c r="O362" s="10">
        <f t="shared" si="21"/>
        <v>40558.25</v>
      </c>
      <c r="P362" t="b">
        <v>0</v>
      </c>
      <c r="Q362" t="b">
        <v>1</v>
      </c>
      <c r="R362" t="s">
        <v>2038</v>
      </c>
      <c r="S362" t="s">
        <v>2039</v>
      </c>
      <c r="T362" t="s">
        <v>33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3"/>
        <v>1.7356363636363636</v>
      </c>
      <c r="G363" t="s">
        <v>20</v>
      </c>
      <c r="H363">
        <v>88</v>
      </c>
      <c r="I363" s="7">
        <f t="shared" si="22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0"/>
        <v>43015.208333333328</v>
      </c>
      <c r="O363" s="10">
        <f t="shared" si="21"/>
        <v>43039.208333333328</v>
      </c>
      <c r="P363" t="b">
        <v>0</v>
      </c>
      <c r="Q363" t="b">
        <v>0</v>
      </c>
      <c r="R363" t="s">
        <v>2038</v>
      </c>
      <c r="S363" t="s">
        <v>2039</v>
      </c>
      <c r="T363" t="s">
        <v>33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3"/>
        <v>3.7175675675675675</v>
      </c>
      <c r="G364" t="s">
        <v>20</v>
      </c>
      <c r="H364">
        <v>191</v>
      </c>
      <c r="I364" s="7">
        <f t="shared" si="22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0"/>
        <v>40570.25</v>
      </c>
      <c r="O364" s="10">
        <f t="shared" si="21"/>
        <v>40608.25</v>
      </c>
      <c r="P364" t="b">
        <v>0</v>
      </c>
      <c r="Q364" t="b">
        <v>0</v>
      </c>
      <c r="R364" t="s">
        <v>2034</v>
      </c>
      <c r="S364" t="s">
        <v>2035</v>
      </c>
      <c r="T364" t="s">
        <v>23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3"/>
        <v>1.601923076923077</v>
      </c>
      <c r="G365" t="s">
        <v>20</v>
      </c>
      <c r="H365">
        <v>139</v>
      </c>
      <c r="I365" s="7">
        <f t="shared" si="22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0"/>
        <v>40904.25</v>
      </c>
      <c r="O365" s="10">
        <f t="shared" si="21"/>
        <v>40905.25</v>
      </c>
      <c r="P365" t="b">
        <v>0</v>
      </c>
      <c r="Q365" t="b">
        <v>0</v>
      </c>
      <c r="R365" t="s">
        <v>2034</v>
      </c>
      <c r="S365" t="s">
        <v>2035</v>
      </c>
      <c r="T365" t="s">
        <v>23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3"/>
        <v>16.163333333333334</v>
      </c>
      <c r="G366" t="s">
        <v>20</v>
      </c>
      <c r="H366">
        <v>186</v>
      </c>
      <c r="I366" s="7">
        <f t="shared" si="22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0"/>
        <v>43164.25</v>
      </c>
      <c r="O366" s="10">
        <f t="shared" si="21"/>
        <v>43194.208333333328</v>
      </c>
      <c r="P366" t="b">
        <v>0</v>
      </c>
      <c r="Q366" t="b">
        <v>0</v>
      </c>
      <c r="R366" t="s">
        <v>2034</v>
      </c>
      <c r="S366" t="s">
        <v>2044</v>
      </c>
      <c r="T366" t="s">
        <v>60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3"/>
        <v>7.3343749999999996</v>
      </c>
      <c r="G367" t="s">
        <v>20</v>
      </c>
      <c r="H367">
        <v>112</v>
      </c>
      <c r="I367" s="7">
        <f t="shared" si="22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0"/>
        <v>42733.25</v>
      </c>
      <c r="O367" s="10">
        <f t="shared" si="21"/>
        <v>42760.25</v>
      </c>
      <c r="P367" t="b">
        <v>0</v>
      </c>
      <c r="Q367" t="b">
        <v>0</v>
      </c>
      <c r="R367" t="s">
        <v>2038</v>
      </c>
      <c r="S367" t="s">
        <v>2039</v>
      </c>
      <c r="T367" t="s">
        <v>33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3"/>
        <v>5.9211111111111112</v>
      </c>
      <c r="G368" t="s">
        <v>20</v>
      </c>
      <c r="H368">
        <v>101</v>
      </c>
      <c r="I368" s="7">
        <f t="shared" si="22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0"/>
        <v>40546.25</v>
      </c>
      <c r="O368" s="10">
        <f t="shared" si="21"/>
        <v>40547.25</v>
      </c>
      <c r="P368" t="b">
        <v>0</v>
      </c>
      <c r="Q368" t="b">
        <v>1</v>
      </c>
      <c r="R368" t="s">
        <v>2038</v>
      </c>
      <c r="S368" t="s">
        <v>2039</v>
      </c>
      <c r="T368" t="s">
        <v>33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3"/>
        <v>0.18888888888888888</v>
      </c>
      <c r="G369" t="s">
        <v>14</v>
      </c>
      <c r="H369">
        <v>75</v>
      </c>
      <c r="I369" s="7">
        <f t="shared" si="22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0"/>
        <v>41930.208333333336</v>
      </c>
      <c r="O369" s="10">
        <f t="shared" si="21"/>
        <v>41954.25</v>
      </c>
      <c r="P369" t="b">
        <v>0</v>
      </c>
      <c r="Q369" t="b">
        <v>1</v>
      </c>
      <c r="R369" t="s">
        <v>2038</v>
      </c>
      <c r="S369" t="s">
        <v>2039</v>
      </c>
      <c r="T369" t="s">
        <v>33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3"/>
        <v>2.7680769230769231</v>
      </c>
      <c r="G370" t="s">
        <v>20</v>
      </c>
      <c r="H370">
        <v>206</v>
      </c>
      <c r="I370" s="7">
        <f t="shared" si="22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0"/>
        <v>40464.208333333336</v>
      </c>
      <c r="O370" s="10">
        <f t="shared" si="21"/>
        <v>40487.208333333336</v>
      </c>
      <c r="P370" t="b">
        <v>0</v>
      </c>
      <c r="Q370" t="b">
        <v>1</v>
      </c>
      <c r="R370" t="s">
        <v>2040</v>
      </c>
      <c r="S370" t="s">
        <v>2041</v>
      </c>
      <c r="T370" t="s">
        <v>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3"/>
        <v>2.730185185185185</v>
      </c>
      <c r="G371" t="s">
        <v>20</v>
      </c>
      <c r="H371">
        <v>154</v>
      </c>
      <c r="I371" s="7">
        <f t="shared" si="22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0"/>
        <v>41308.25</v>
      </c>
      <c r="O371" s="10">
        <f t="shared" si="21"/>
        <v>41347.208333333336</v>
      </c>
      <c r="P371" t="b">
        <v>0</v>
      </c>
      <c r="Q371" t="b">
        <v>1</v>
      </c>
      <c r="R371" t="s">
        <v>2040</v>
      </c>
      <c r="S371" t="s">
        <v>2059</v>
      </c>
      <c r="T371" t="s">
        <v>269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3"/>
        <v>1.593633125556545</v>
      </c>
      <c r="G372" t="s">
        <v>20</v>
      </c>
      <c r="H372">
        <v>5966</v>
      </c>
      <c r="I372" s="7">
        <f t="shared" si="22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0"/>
        <v>43570.208333333328</v>
      </c>
      <c r="O372" s="10">
        <f t="shared" si="21"/>
        <v>43576.208333333328</v>
      </c>
      <c r="P372" t="b">
        <v>0</v>
      </c>
      <c r="Q372" t="b">
        <v>0</v>
      </c>
      <c r="R372" t="s">
        <v>2038</v>
      </c>
      <c r="S372" t="s">
        <v>2039</v>
      </c>
      <c r="T372" t="s">
        <v>33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3"/>
        <v>0.67869978858350954</v>
      </c>
      <c r="G373" t="s">
        <v>14</v>
      </c>
      <c r="H373">
        <v>2176</v>
      </c>
      <c r="I373" s="7">
        <f t="shared" si="22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0"/>
        <v>42043.25</v>
      </c>
      <c r="O373" s="10">
        <f t="shared" si="21"/>
        <v>42094.208333333328</v>
      </c>
      <c r="P373" t="b">
        <v>0</v>
      </c>
      <c r="Q373" t="b">
        <v>0</v>
      </c>
      <c r="R373" t="s">
        <v>2038</v>
      </c>
      <c r="S373" t="s">
        <v>2039</v>
      </c>
      <c r="T373" t="s">
        <v>33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3"/>
        <v>15.915555555555555</v>
      </c>
      <c r="G374" t="s">
        <v>20</v>
      </c>
      <c r="H374">
        <v>169</v>
      </c>
      <c r="I374" s="7">
        <f t="shared" si="22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0"/>
        <v>42012.25</v>
      </c>
      <c r="O374" s="10">
        <f t="shared" si="21"/>
        <v>42032.25</v>
      </c>
      <c r="P374" t="b">
        <v>0</v>
      </c>
      <c r="Q374" t="b">
        <v>1</v>
      </c>
      <c r="R374" t="s">
        <v>2040</v>
      </c>
      <c r="S374" t="s">
        <v>2041</v>
      </c>
      <c r="T374" t="s">
        <v>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3"/>
        <v>7.3018222222222224</v>
      </c>
      <c r="G375" t="s">
        <v>20</v>
      </c>
      <c r="H375">
        <v>2106</v>
      </c>
      <c r="I375" s="7">
        <f t="shared" si="22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0"/>
        <v>42964.208333333328</v>
      </c>
      <c r="O375" s="10">
        <f t="shared" si="21"/>
        <v>42972.208333333328</v>
      </c>
      <c r="P375" t="b">
        <v>0</v>
      </c>
      <c r="Q375" t="b">
        <v>0</v>
      </c>
      <c r="R375" t="s">
        <v>2038</v>
      </c>
      <c r="S375" t="s">
        <v>2039</v>
      </c>
      <c r="T375" t="s">
        <v>33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3"/>
        <v>0.13185782556750297</v>
      </c>
      <c r="G376" t="s">
        <v>14</v>
      </c>
      <c r="H376">
        <v>441</v>
      </c>
      <c r="I376" s="7">
        <f t="shared" si="22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0"/>
        <v>43476.25</v>
      </c>
      <c r="O376" s="10">
        <f t="shared" si="21"/>
        <v>43481.25</v>
      </c>
      <c r="P376" t="b">
        <v>0</v>
      </c>
      <c r="Q376" t="b">
        <v>1</v>
      </c>
      <c r="R376" t="s">
        <v>2040</v>
      </c>
      <c r="S376" t="s">
        <v>2041</v>
      </c>
      <c r="T376" t="s">
        <v>42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3"/>
        <v>0.54777777777777781</v>
      </c>
      <c r="G377" t="s">
        <v>14</v>
      </c>
      <c r="H377">
        <v>25</v>
      </c>
      <c r="I377" s="7">
        <f t="shared" si="22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0"/>
        <v>42293.208333333328</v>
      </c>
      <c r="O377" s="10">
        <f t="shared" si="21"/>
        <v>42350.25</v>
      </c>
      <c r="P377" t="b">
        <v>0</v>
      </c>
      <c r="Q377" t="b">
        <v>0</v>
      </c>
      <c r="R377" t="s">
        <v>2034</v>
      </c>
      <c r="S377" t="s">
        <v>2044</v>
      </c>
      <c r="T377" t="s">
        <v>60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3"/>
        <v>3.6102941176470589</v>
      </c>
      <c r="G378" t="s">
        <v>20</v>
      </c>
      <c r="H378">
        <v>131</v>
      </c>
      <c r="I378" s="7">
        <f t="shared" si="22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0"/>
        <v>41826.208333333336</v>
      </c>
      <c r="O378" s="10">
        <f t="shared" si="21"/>
        <v>41832.208333333336</v>
      </c>
      <c r="P378" t="b">
        <v>0</v>
      </c>
      <c r="Q378" t="b">
        <v>0</v>
      </c>
      <c r="R378" t="s">
        <v>2034</v>
      </c>
      <c r="S378" t="s">
        <v>2035</v>
      </c>
      <c r="T378" t="s">
        <v>23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3"/>
        <v>0.10257545271629778</v>
      </c>
      <c r="G379" t="s">
        <v>14</v>
      </c>
      <c r="H379">
        <v>127</v>
      </c>
      <c r="I379" s="7">
        <f t="shared" si="22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0"/>
        <v>43760.208333333328</v>
      </c>
      <c r="O379" s="10">
        <f t="shared" si="21"/>
        <v>43774.25</v>
      </c>
      <c r="P379" t="b">
        <v>0</v>
      </c>
      <c r="Q379" t="b">
        <v>0</v>
      </c>
      <c r="R379" t="s">
        <v>2038</v>
      </c>
      <c r="S379" t="s">
        <v>2039</v>
      </c>
      <c r="T379" t="s">
        <v>33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3"/>
        <v>0.13962962962962963</v>
      </c>
      <c r="G380" t="s">
        <v>14</v>
      </c>
      <c r="H380">
        <v>355</v>
      </c>
      <c r="I380" s="7">
        <f t="shared" si="22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0"/>
        <v>43241.208333333328</v>
      </c>
      <c r="O380" s="10">
        <f t="shared" si="21"/>
        <v>43279.208333333328</v>
      </c>
      <c r="P380" t="b">
        <v>0</v>
      </c>
      <c r="Q380" t="b">
        <v>0</v>
      </c>
      <c r="R380" t="s">
        <v>2040</v>
      </c>
      <c r="S380" t="s">
        <v>2041</v>
      </c>
      <c r="T380" t="s">
        <v>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3"/>
        <v>0.40444444444444444</v>
      </c>
      <c r="G381" t="s">
        <v>14</v>
      </c>
      <c r="H381">
        <v>44</v>
      </c>
      <c r="I381" s="7">
        <f t="shared" si="22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0"/>
        <v>40843.208333333336</v>
      </c>
      <c r="O381" s="10">
        <f t="shared" si="21"/>
        <v>40857.25</v>
      </c>
      <c r="P381" t="b">
        <v>0</v>
      </c>
      <c r="Q381" t="b">
        <v>0</v>
      </c>
      <c r="R381" t="s">
        <v>2038</v>
      </c>
      <c r="S381" t="s">
        <v>2039</v>
      </c>
      <c r="T381" t="s">
        <v>33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3"/>
        <v>1.6032</v>
      </c>
      <c r="G382" t="s">
        <v>20</v>
      </c>
      <c r="H382">
        <v>84</v>
      </c>
      <c r="I382" s="7">
        <f t="shared" si="22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0"/>
        <v>41448.208333333336</v>
      </c>
      <c r="O382" s="10">
        <f t="shared" si="21"/>
        <v>41453.208333333336</v>
      </c>
      <c r="P382" t="b">
        <v>0</v>
      </c>
      <c r="Q382" t="b">
        <v>0</v>
      </c>
      <c r="R382" t="s">
        <v>2038</v>
      </c>
      <c r="S382" t="s">
        <v>2039</v>
      </c>
      <c r="T382" t="s">
        <v>33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3"/>
        <v>1.8394339622641509</v>
      </c>
      <c r="G383" t="s">
        <v>20</v>
      </c>
      <c r="H383">
        <v>155</v>
      </c>
      <c r="I383" s="7">
        <f t="shared" si="22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0"/>
        <v>42163.208333333328</v>
      </c>
      <c r="O383" s="10">
        <f t="shared" si="21"/>
        <v>42209.208333333328</v>
      </c>
      <c r="P383" t="b">
        <v>0</v>
      </c>
      <c r="Q383" t="b">
        <v>0</v>
      </c>
      <c r="R383" t="s">
        <v>2038</v>
      </c>
      <c r="S383" t="s">
        <v>2039</v>
      </c>
      <c r="T383" t="s">
        <v>33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3"/>
        <v>0.63769230769230767</v>
      </c>
      <c r="G384" t="s">
        <v>14</v>
      </c>
      <c r="H384">
        <v>67</v>
      </c>
      <c r="I384" s="7">
        <f t="shared" si="22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0"/>
        <v>43024.208333333328</v>
      </c>
      <c r="O384" s="10">
        <f t="shared" si="21"/>
        <v>43043.208333333328</v>
      </c>
      <c r="P384" t="b">
        <v>0</v>
      </c>
      <c r="Q384" t="b">
        <v>0</v>
      </c>
      <c r="R384" t="s">
        <v>2053</v>
      </c>
      <c r="S384" t="s">
        <v>2054</v>
      </c>
      <c r="T384" t="s">
        <v>122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3"/>
        <v>2.2538095238095237</v>
      </c>
      <c r="G385" t="s">
        <v>20</v>
      </c>
      <c r="H385">
        <v>189</v>
      </c>
      <c r="I385" s="7">
        <f t="shared" si="22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0"/>
        <v>43509.25</v>
      </c>
      <c r="O385" s="10">
        <f t="shared" si="21"/>
        <v>43515.25</v>
      </c>
      <c r="P385" t="b">
        <v>0</v>
      </c>
      <c r="Q385" t="b">
        <v>1</v>
      </c>
      <c r="R385" t="s">
        <v>2032</v>
      </c>
      <c r="S385" t="s">
        <v>2033</v>
      </c>
      <c r="T385" t="s">
        <v>17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3"/>
        <v>1.7200961538461539</v>
      </c>
      <c r="G386" t="s">
        <v>20</v>
      </c>
      <c r="H386">
        <v>4799</v>
      </c>
      <c r="I386" s="7">
        <f t="shared" si="22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0"/>
        <v>42776.25</v>
      </c>
      <c r="O386" s="10">
        <f t="shared" si="21"/>
        <v>42803.25</v>
      </c>
      <c r="P386" t="b">
        <v>1</v>
      </c>
      <c r="Q386" t="b">
        <v>1</v>
      </c>
      <c r="R386" t="s">
        <v>2040</v>
      </c>
      <c r="S386" t="s">
        <v>2041</v>
      </c>
      <c r="T386" t="s">
        <v>42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3"/>
        <v>1.4616709511568124</v>
      </c>
      <c r="G387" t="s">
        <v>20</v>
      </c>
      <c r="H387">
        <v>1137</v>
      </c>
      <c r="I387" s="7">
        <f t="shared" si="22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4">(((L387/60)/60)/24)+DATE(1970,1,1)</f>
        <v>43553.208333333328</v>
      </c>
      <c r="O387" s="10">
        <f t="shared" ref="O387:O450" si="25">(((M387/60)/60)/24)+DATE(1970,1,1)</f>
        <v>43585.208333333328</v>
      </c>
      <c r="P387" t="b">
        <v>0</v>
      </c>
      <c r="Q387" t="b">
        <v>0</v>
      </c>
      <c r="R387" t="s">
        <v>2046</v>
      </c>
      <c r="S387" t="s">
        <v>2047</v>
      </c>
      <c r="T387" t="s">
        <v>68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3"/>
        <v>0.76423616236162362</v>
      </c>
      <c r="G388" t="s">
        <v>14</v>
      </c>
      <c r="H388">
        <v>1068</v>
      </c>
      <c r="I388" s="7">
        <f t="shared" ref="I388:I451" si="26">IF(E388=0, 0, 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4"/>
        <v>40355.208333333336</v>
      </c>
      <c r="O388" s="10">
        <f t="shared" si="25"/>
        <v>40367.208333333336</v>
      </c>
      <c r="P388" t="b">
        <v>0</v>
      </c>
      <c r="Q388" t="b">
        <v>0</v>
      </c>
      <c r="R388" t="s">
        <v>2038</v>
      </c>
      <c r="S388" t="s">
        <v>2039</v>
      </c>
      <c r="T388" t="s">
        <v>33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3"/>
        <v>0.39261467889908258</v>
      </c>
      <c r="G389" t="s">
        <v>14</v>
      </c>
      <c r="H389">
        <v>424</v>
      </c>
      <c r="I389" s="7">
        <f t="shared" si="2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4"/>
        <v>41072.208333333336</v>
      </c>
      <c r="O389" s="10">
        <f t="shared" si="25"/>
        <v>41077.208333333336</v>
      </c>
      <c r="P389" t="b">
        <v>0</v>
      </c>
      <c r="Q389" t="b">
        <v>0</v>
      </c>
      <c r="R389" t="s">
        <v>2036</v>
      </c>
      <c r="S389" t="s">
        <v>2045</v>
      </c>
      <c r="T389" t="s">
        <v>65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ref="F390:F453" si="27">E390/D390</f>
        <v>0.11270034843205574</v>
      </c>
      <c r="G390" t="s">
        <v>74</v>
      </c>
      <c r="H390">
        <v>145</v>
      </c>
      <c r="I390" s="7">
        <f t="shared" si="2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4"/>
        <v>40912.25</v>
      </c>
      <c r="O390" s="10">
        <f t="shared" si="25"/>
        <v>40914.25</v>
      </c>
      <c r="P390" t="b">
        <v>0</v>
      </c>
      <c r="Q390" t="b">
        <v>0</v>
      </c>
      <c r="R390" t="s">
        <v>2034</v>
      </c>
      <c r="S390" t="s">
        <v>2044</v>
      </c>
      <c r="T390" t="s">
        <v>60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7"/>
        <v>1.2211084337349398</v>
      </c>
      <c r="G391" t="s">
        <v>20</v>
      </c>
      <c r="H391">
        <v>1152</v>
      </c>
      <c r="I391" s="7">
        <f t="shared" si="2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4"/>
        <v>40479.208333333336</v>
      </c>
      <c r="O391" s="10">
        <f t="shared" si="25"/>
        <v>40506.25</v>
      </c>
      <c r="P391" t="b">
        <v>0</v>
      </c>
      <c r="Q391" t="b">
        <v>0</v>
      </c>
      <c r="R391" t="s">
        <v>2038</v>
      </c>
      <c r="S391" t="s">
        <v>2039</v>
      </c>
      <c r="T391" t="s">
        <v>33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7"/>
        <v>1.8654166666666667</v>
      </c>
      <c r="G392" t="s">
        <v>20</v>
      </c>
      <c r="H392">
        <v>50</v>
      </c>
      <c r="I392" s="7">
        <f t="shared" si="26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4"/>
        <v>41530.208333333336</v>
      </c>
      <c r="O392" s="10">
        <f t="shared" si="25"/>
        <v>41545.208333333336</v>
      </c>
      <c r="P392" t="b">
        <v>0</v>
      </c>
      <c r="Q392" t="b">
        <v>0</v>
      </c>
      <c r="R392" t="s">
        <v>2053</v>
      </c>
      <c r="S392" t="s">
        <v>2054</v>
      </c>
      <c r="T392" t="s">
        <v>122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7"/>
        <v>7.27317880794702E-2</v>
      </c>
      <c r="G393" t="s">
        <v>14</v>
      </c>
      <c r="H393">
        <v>151</v>
      </c>
      <c r="I393" s="7">
        <f t="shared" si="2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4"/>
        <v>41653.25</v>
      </c>
      <c r="O393" s="10">
        <f t="shared" si="25"/>
        <v>41655.25</v>
      </c>
      <c r="P393" t="b">
        <v>0</v>
      </c>
      <c r="Q393" t="b">
        <v>0</v>
      </c>
      <c r="R393" t="s">
        <v>2046</v>
      </c>
      <c r="S393" t="s">
        <v>2047</v>
      </c>
      <c r="T393" t="s">
        <v>68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7"/>
        <v>0.65642371234207963</v>
      </c>
      <c r="G394" t="s">
        <v>14</v>
      </c>
      <c r="H394">
        <v>1608</v>
      </c>
      <c r="I394" s="7">
        <f t="shared" si="2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4"/>
        <v>40549.25</v>
      </c>
      <c r="O394" s="10">
        <f t="shared" si="25"/>
        <v>40551.25</v>
      </c>
      <c r="P394" t="b">
        <v>0</v>
      </c>
      <c r="Q394" t="b">
        <v>0</v>
      </c>
      <c r="R394" t="s">
        <v>2036</v>
      </c>
      <c r="S394" t="s">
        <v>2045</v>
      </c>
      <c r="T394" t="s">
        <v>65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7"/>
        <v>2.2896178343949045</v>
      </c>
      <c r="G395" t="s">
        <v>20</v>
      </c>
      <c r="H395">
        <v>3059</v>
      </c>
      <c r="I395" s="7">
        <f t="shared" si="2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4"/>
        <v>42933.208333333328</v>
      </c>
      <c r="O395" s="10">
        <f t="shared" si="25"/>
        <v>42934.208333333328</v>
      </c>
      <c r="P395" t="b">
        <v>0</v>
      </c>
      <c r="Q395" t="b">
        <v>0</v>
      </c>
      <c r="R395" t="s">
        <v>2034</v>
      </c>
      <c r="S395" t="s">
        <v>2057</v>
      </c>
      <c r="T395" t="s">
        <v>159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7"/>
        <v>4.6937499999999996</v>
      </c>
      <c r="G396" t="s">
        <v>20</v>
      </c>
      <c r="H396">
        <v>34</v>
      </c>
      <c r="I396" s="7">
        <f t="shared" si="2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4"/>
        <v>41484.208333333336</v>
      </c>
      <c r="O396" s="10">
        <f t="shared" si="25"/>
        <v>41494.208333333336</v>
      </c>
      <c r="P396" t="b">
        <v>0</v>
      </c>
      <c r="Q396" t="b">
        <v>1</v>
      </c>
      <c r="R396" t="s">
        <v>2040</v>
      </c>
      <c r="S396" t="s">
        <v>2041</v>
      </c>
      <c r="T396" t="s">
        <v>42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7"/>
        <v>1.3011267605633803</v>
      </c>
      <c r="G397" t="s">
        <v>20</v>
      </c>
      <c r="H397">
        <v>220</v>
      </c>
      <c r="I397" s="7">
        <f t="shared" si="2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4"/>
        <v>40885.25</v>
      </c>
      <c r="O397" s="10">
        <f t="shared" si="25"/>
        <v>40886.25</v>
      </c>
      <c r="P397" t="b">
        <v>1</v>
      </c>
      <c r="Q397" t="b">
        <v>0</v>
      </c>
      <c r="R397" t="s">
        <v>2038</v>
      </c>
      <c r="S397" t="s">
        <v>2039</v>
      </c>
      <c r="T397" t="s">
        <v>33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7"/>
        <v>1.6705422993492407</v>
      </c>
      <c r="G398" t="s">
        <v>20</v>
      </c>
      <c r="H398">
        <v>1604</v>
      </c>
      <c r="I398" s="7">
        <f t="shared" si="2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4"/>
        <v>43378.208333333328</v>
      </c>
      <c r="O398" s="10">
        <f t="shared" si="25"/>
        <v>43386.208333333328</v>
      </c>
      <c r="P398" t="b">
        <v>0</v>
      </c>
      <c r="Q398" t="b">
        <v>0</v>
      </c>
      <c r="R398" t="s">
        <v>2040</v>
      </c>
      <c r="S398" t="s">
        <v>2043</v>
      </c>
      <c r="T398" t="s">
        <v>53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7"/>
        <v>1.738641975308642</v>
      </c>
      <c r="G399" t="s">
        <v>20</v>
      </c>
      <c r="H399">
        <v>454</v>
      </c>
      <c r="I399" s="7">
        <f t="shared" si="2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4"/>
        <v>41417.208333333336</v>
      </c>
      <c r="O399" s="10">
        <f t="shared" si="25"/>
        <v>41423.208333333336</v>
      </c>
      <c r="P399" t="b">
        <v>0</v>
      </c>
      <c r="Q399" t="b">
        <v>0</v>
      </c>
      <c r="R399" t="s">
        <v>2034</v>
      </c>
      <c r="S399" t="s">
        <v>2035</v>
      </c>
      <c r="T399" t="s">
        <v>23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7"/>
        <v>7.1776470588235295</v>
      </c>
      <c r="G400" t="s">
        <v>20</v>
      </c>
      <c r="H400">
        <v>123</v>
      </c>
      <c r="I400" s="7">
        <f t="shared" si="2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4"/>
        <v>43228.208333333328</v>
      </c>
      <c r="O400" s="10">
        <f t="shared" si="25"/>
        <v>43230.208333333328</v>
      </c>
      <c r="P400" t="b">
        <v>0</v>
      </c>
      <c r="Q400" t="b">
        <v>1</v>
      </c>
      <c r="R400" t="s">
        <v>2040</v>
      </c>
      <c r="S400" t="s">
        <v>2048</v>
      </c>
      <c r="T400" t="s">
        <v>71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7"/>
        <v>0.63850976361767731</v>
      </c>
      <c r="G401" t="s">
        <v>14</v>
      </c>
      <c r="H401">
        <v>941</v>
      </c>
      <c r="I401" s="7">
        <f t="shared" si="2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4"/>
        <v>40576.25</v>
      </c>
      <c r="O401" s="10">
        <f t="shared" si="25"/>
        <v>40583.25</v>
      </c>
      <c r="P401" t="b">
        <v>0</v>
      </c>
      <c r="Q401" t="b">
        <v>0</v>
      </c>
      <c r="R401" t="s">
        <v>2034</v>
      </c>
      <c r="S401" t="s">
        <v>2044</v>
      </c>
      <c r="T401" t="s">
        <v>60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7"/>
        <v>0.02</v>
      </c>
      <c r="G402" t="s">
        <v>14</v>
      </c>
      <c r="H402">
        <v>1</v>
      </c>
      <c r="I402" s="7">
        <f t="shared" si="26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4"/>
        <v>41502.208333333336</v>
      </c>
      <c r="O402" s="10">
        <f t="shared" si="25"/>
        <v>41524.208333333336</v>
      </c>
      <c r="P402" t="b">
        <v>0</v>
      </c>
      <c r="Q402" t="b">
        <v>1</v>
      </c>
      <c r="R402" t="s">
        <v>2053</v>
      </c>
      <c r="S402" t="s">
        <v>2054</v>
      </c>
      <c r="T402" t="s">
        <v>122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7"/>
        <v>15.302222222222222</v>
      </c>
      <c r="G403" t="s">
        <v>20</v>
      </c>
      <c r="H403">
        <v>299</v>
      </c>
      <c r="I403" s="7">
        <f t="shared" si="2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4"/>
        <v>43765.208333333328</v>
      </c>
      <c r="O403" s="10">
        <f t="shared" si="25"/>
        <v>43765.208333333328</v>
      </c>
      <c r="P403" t="b">
        <v>0</v>
      </c>
      <c r="Q403" t="b">
        <v>0</v>
      </c>
      <c r="R403" t="s">
        <v>2038</v>
      </c>
      <c r="S403" t="s">
        <v>2039</v>
      </c>
      <c r="T403" t="s">
        <v>33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7"/>
        <v>0.40356164383561643</v>
      </c>
      <c r="G404" t="s">
        <v>14</v>
      </c>
      <c r="H404">
        <v>40</v>
      </c>
      <c r="I404" s="7">
        <f t="shared" si="2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4"/>
        <v>40914.25</v>
      </c>
      <c r="O404" s="10">
        <f t="shared" si="25"/>
        <v>40961.25</v>
      </c>
      <c r="P404" t="b">
        <v>0</v>
      </c>
      <c r="Q404" t="b">
        <v>1</v>
      </c>
      <c r="R404" t="s">
        <v>2040</v>
      </c>
      <c r="S404" t="s">
        <v>2051</v>
      </c>
      <c r="T404" t="s">
        <v>100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7"/>
        <v>0.86220633299284988</v>
      </c>
      <c r="G405" t="s">
        <v>14</v>
      </c>
      <c r="H405">
        <v>3015</v>
      </c>
      <c r="I405" s="7">
        <f t="shared" si="2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4"/>
        <v>40310.208333333336</v>
      </c>
      <c r="O405" s="10">
        <f t="shared" si="25"/>
        <v>40346.208333333336</v>
      </c>
      <c r="P405" t="b">
        <v>0</v>
      </c>
      <c r="Q405" t="b">
        <v>1</v>
      </c>
      <c r="R405" t="s">
        <v>2038</v>
      </c>
      <c r="S405" t="s">
        <v>2039</v>
      </c>
      <c r="T405" t="s">
        <v>33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7"/>
        <v>3.1558486707566464</v>
      </c>
      <c r="G406" t="s">
        <v>20</v>
      </c>
      <c r="H406">
        <v>2237</v>
      </c>
      <c r="I406" s="7">
        <f t="shared" si="2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4"/>
        <v>43053.25</v>
      </c>
      <c r="O406" s="10">
        <f t="shared" si="25"/>
        <v>43056.25</v>
      </c>
      <c r="P406" t="b">
        <v>0</v>
      </c>
      <c r="Q406" t="b">
        <v>0</v>
      </c>
      <c r="R406" t="s">
        <v>2038</v>
      </c>
      <c r="S406" t="s">
        <v>2039</v>
      </c>
      <c r="T406" t="s">
        <v>33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7"/>
        <v>0.89618243243243245</v>
      </c>
      <c r="G407" t="s">
        <v>14</v>
      </c>
      <c r="H407">
        <v>435</v>
      </c>
      <c r="I407" s="7">
        <f t="shared" si="2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4"/>
        <v>43255.208333333328</v>
      </c>
      <c r="O407" s="10">
        <f t="shared" si="25"/>
        <v>43305.208333333328</v>
      </c>
      <c r="P407" t="b">
        <v>0</v>
      </c>
      <c r="Q407" t="b">
        <v>0</v>
      </c>
      <c r="R407" t="s">
        <v>2038</v>
      </c>
      <c r="S407" t="s">
        <v>2039</v>
      </c>
      <c r="T407" t="s">
        <v>33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7"/>
        <v>1.8214503816793892</v>
      </c>
      <c r="G408" t="s">
        <v>20</v>
      </c>
      <c r="H408">
        <v>645</v>
      </c>
      <c r="I408" s="7">
        <f t="shared" si="2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4"/>
        <v>41304.25</v>
      </c>
      <c r="O408" s="10">
        <f t="shared" si="25"/>
        <v>41316.25</v>
      </c>
      <c r="P408" t="b">
        <v>1</v>
      </c>
      <c r="Q408" t="b">
        <v>0</v>
      </c>
      <c r="R408" t="s">
        <v>2040</v>
      </c>
      <c r="S408" t="s">
        <v>2041</v>
      </c>
      <c r="T408" t="s">
        <v>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7"/>
        <v>3.5588235294117645</v>
      </c>
      <c r="G409" t="s">
        <v>20</v>
      </c>
      <c r="H409">
        <v>484</v>
      </c>
      <c r="I409" s="7">
        <f t="shared" si="26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4"/>
        <v>43751.208333333328</v>
      </c>
      <c r="O409" s="10">
        <f t="shared" si="25"/>
        <v>43758.208333333328</v>
      </c>
      <c r="P409" t="b">
        <v>0</v>
      </c>
      <c r="Q409" t="b">
        <v>0</v>
      </c>
      <c r="R409" t="s">
        <v>2038</v>
      </c>
      <c r="S409" t="s">
        <v>2039</v>
      </c>
      <c r="T409" t="s">
        <v>33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7"/>
        <v>1.3183695652173912</v>
      </c>
      <c r="G410" t="s">
        <v>20</v>
      </c>
      <c r="H410">
        <v>154</v>
      </c>
      <c r="I410" s="7">
        <f t="shared" si="2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4"/>
        <v>42541.208333333328</v>
      </c>
      <c r="O410" s="10">
        <f t="shared" si="25"/>
        <v>42561.208333333328</v>
      </c>
      <c r="P410" t="b">
        <v>0</v>
      </c>
      <c r="Q410" t="b">
        <v>0</v>
      </c>
      <c r="R410" t="s">
        <v>2040</v>
      </c>
      <c r="S410" t="s">
        <v>2041</v>
      </c>
      <c r="T410" t="s">
        <v>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7"/>
        <v>0.46315634218289087</v>
      </c>
      <c r="G411" t="s">
        <v>14</v>
      </c>
      <c r="H411">
        <v>714</v>
      </c>
      <c r="I411" s="7">
        <f t="shared" si="2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4"/>
        <v>42843.208333333328</v>
      </c>
      <c r="O411" s="10">
        <f t="shared" si="25"/>
        <v>42847.208333333328</v>
      </c>
      <c r="P411" t="b">
        <v>0</v>
      </c>
      <c r="Q411" t="b">
        <v>0</v>
      </c>
      <c r="R411" t="s">
        <v>2034</v>
      </c>
      <c r="S411" t="s">
        <v>2035</v>
      </c>
      <c r="T411" t="s">
        <v>23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7"/>
        <v>0.36132726089785294</v>
      </c>
      <c r="G412" t="s">
        <v>47</v>
      </c>
      <c r="H412">
        <v>1111</v>
      </c>
      <c r="I412" s="7">
        <f t="shared" si="2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4"/>
        <v>42122.208333333328</v>
      </c>
      <c r="O412" s="10">
        <f t="shared" si="25"/>
        <v>42122.208333333328</v>
      </c>
      <c r="P412" t="b">
        <v>0</v>
      </c>
      <c r="Q412" t="b">
        <v>0</v>
      </c>
      <c r="R412" t="s">
        <v>2049</v>
      </c>
      <c r="S412" t="s">
        <v>2060</v>
      </c>
      <c r="T412" t="s">
        <v>292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7"/>
        <v>1.0462820512820512</v>
      </c>
      <c r="G413" t="s">
        <v>20</v>
      </c>
      <c r="H413">
        <v>82</v>
      </c>
      <c r="I413" s="7">
        <f t="shared" si="2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4"/>
        <v>42884.208333333328</v>
      </c>
      <c r="O413" s="10">
        <f t="shared" si="25"/>
        <v>42886.208333333328</v>
      </c>
      <c r="P413" t="b">
        <v>0</v>
      </c>
      <c r="Q413" t="b">
        <v>0</v>
      </c>
      <c r="R413" t="s">
        <v>2038</v>
      </c>
      <c r="S413" t="s">
        <v>2039</v>
      </c>
      <c r="T413" t="s">
        <v>33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7"/>
        <v>6.6885714285714286</v>
      </c>
      <c r="G414" t="s">
        <v>20</v>
      </c>
      <c r="H414">
        <v>134</v>
      </c>
      <c r="I414" s="7">
        <f t="shared" si="2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4"/>
        <v>41642.25</v>
      </c>
      <c r="O414" s="10">
        <f t="shared" si="25"/>
        <v>41652.25</v>
      </c>
      <c r="P414" t="b">
        <v>0</v>
      </c>
      <c r="Q414" t="b">
        <v>0</v>
      </c>
      <c r="R414" t="s">
        <v>2046</v>
      </c>
      <c r="S414" t="s">
        <v>2052</v>
      </c>
      <c r="T414" t="s">
        <v>119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7"/>
        <v>0.62072823218997364</v>
      </c>
      <c r="G415" t="s">
        <v>47</v>
      </c>
      <c r="H415">
        <v>1089</v>
      </c>
      <c r="I415" s="7">
        <f t="shared" si="2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4"/>
        <v>43431.25</v>
      </c>
      <c r="O415" s="10">
        <f t="shared" si="25"/>
        <v>43458.25</v>
      </c>
      <c r="P415" t="b">
        <v>0</v>
      </c>
      <c r="Q415" t="b">
        <v>0</v>
      </c>
      <c r="R415" t="s">
        <v>2040</v>
      </c>
      <c r="S415" t="s">
        <v>2048</v>
      </c>
      <c r="T415" t="s">
        <v>71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7"/>
        <v>0.84699787460148779</v>
      </c>
      <c r="G416" t="s">
        <v>14</v>
      </c>
      <c r="H416">
        <v>5497</v>
      </c>
      <c r="I416" s="7">
        <f t="shared" si="2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4"/>
        <v>40288.208333333336</v>
      </c>
      <c r="O416" s="10">
        <f t="shared" si="25"/>
        <v>40296.208333333336</v>
      </c>
      <c r="P416" t="b">
        <v>0</v>
      </c>
      <c r="Q416" t="b">
        <v>1</v>
      </c>
      <c r="R416" t="s">
        <v>2032</v>
      </c>
      <c r="S416" t="s">
        <v>2033</v>
      </c>
      <c r="T416" t="s">
        <v>17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7"/>
        <v>0.11059030837004405</v>
      </c>
      <c r="G417" t="s">
        <v>14</v>
      </c>
      <c r="H417">
        <v>418</v>
      </c>
      <c r="I417" s="7">
        <f t="shared" si="2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4"/>
        <v>40921.25</v>
      </c>
      <c r="O417" s="10">
        <f t="shared" si="25"/>
        <v>40938.25</v>
      </c>
      <c r="P417" t="b">
        <v>0</v>
      </c>
      <c r="Q417" t="b">
        <v>0</v>
      </c>
      <c r="R417" t="s">
        <v>2038</v>
      </c>
      <c r="S417" t="s">
        <v>2039</v>
      </c>
      <c r="T417" t="s">
        <v>33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7"/>
        <v>0.43838781575037145</v>
      </c>
      <c r="G418" t="s">
        <v>14</v>
      </c>
      <c r="H418">
        <v>1439</v>
      </c>
      <c r="I418" s="7">
        <f t="shared" si="2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4"/>
        <v>40560.25</v>
      </c>
      <c r="O418" s="10">
        <f t="shared" si="25"/>
        <v>40569.25</v>
      </c>
      <c r="P418" t="b">
        <v>0</v>
      </c>
      <c r="Q418" t="b">
        <v>1</v>
      </c>
      <c r="R418" t="s">
        <v>2040</v>
      </c>
      <c r="S418" t="s">
        <v>2041</v>
      </c>
      <c r="T418" t="s">
        <v>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7"/>
        <v>0.55470588235294116</v>
      </c>
      <c r="G419" t="s">
        <v>14</v>
      </c>
      <c r="H419">
        <v>15</v>
      </c>
      <c r="I419" s="7">
        <f t="shared" si="2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4"/>
        <v>43407.208333333328</v>
      </c>
      <c r="O419" s="10">
        <f t="shared" si="25"/>
        <v>43431.25</v>
      </c>
      <c r="P419" t="b">
        <v>0</v>
      </c>
      <c r="Q419" t="b">
        <v>0</v>
      </c>
      <c r="R419" t="s">
        <v>2038</v>
      </c>
      <c r="S419" t="s">
        <v>2039</v>
      </c>
      <c r="T419" t="s">
        <v>33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7"/>
        <v>0.57399511301160655</v>
      </c>
      <c r="G420" t="s">
        <v>14</v>
      </c>
      <c r="H420">
        <v>1999</v>
      </c>
      <c r="I420" s="7">
        <f t="shared" si="2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4"/>
        <v>41035.208333333336</v>
      </c>
      <c r="O420" s="10">
        <f t="shared" si="25"/>
        <v>41036.208333333336</v>
      </c>
      <c r="P420" t="b">
        <v>0</v>
      </c>
      <c r="Q420" t="b">
        <v>0</v>
      </c>
      <c r="R420" t="s">
        <v>2040</v>
      </c>
      <c r="S420" t="s">
        <v>2041</v>
      </c>
      <c r="T420" t="s">
        <v>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7"/>
        <v>1.2343497363796134</v>
      </c>
      <c r="G421" t="s">
        <v>20</v>
      </c>
      <c r="H421">
        <v>5203</v>
      </c>
      <c r="I421" s="7">
        <f t="shared" si="2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4"/>
        <v>40899.25</v>
      </c>
      <c r="O421" s="10">
        <f t="shared" si="25"/>
        <v>40905.25</v>
      </c>
      <c r="P421" t="b">
        <v>0</v>
      </c>
      <c r="Q421" t="b">
        <v>0</v>
      </c>
      <c r="R421" t="s">
        <v>2036</v>
      </c>
      <c r="S421" t="s">
        <v>2037</v>
      </c>
      <c r="T421" t="s">
        <v>28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7"/>
        <v>1.2846</v>
      </c>
      <c r="G422" t="s">
        <v>20</v>
      </c>
      <c r="H422">
        <v>94</v>
      </c>
      <c r="I422" s="7">
        <f t="shared" si="2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4"/>
        <v>42911.208333333328</v>
      </c>
      <c r="O422" s="10">
        <f t="shared" si="25"/>
        <v>42925.208333333328</v>
      </c>
      <c r="P422" t="b">
        <v>0</v>
      </c>
      <c r="Q422" t="b">
        <v>0</v>
      </c>
      <c r="R422" t="s">
        <v>2038</v>
      </c>
      <c r="S422" t="s">
        <v>2039</v>
      </c>
      <c r="T422" t="s">
        <v>33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7"/>
        <v>0.63989361702127656</v>
      </c>
      <c r="G423" t="s">
        <v>14</v>
      </c>
      <c r="H423">
        <v>118</v>
      </c>
      <c r="I423" s="7">
        <f t="shared" si="2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4"/>
        <v>42915.208333333328</v>
      </c>
      <c r="O423" s="10">
        <f t="shared" si="25"/>
        <v>42945.208333333328</v>
      </c>
      <c r="P423" t="b">
        <v>0</v>
      </c>
      <c r="Q423" t="b">
        <v>1</v>
      </c>
      <c r="R423" t="s">
        <v>2036</v>
      </c>
      <c r="S423" t="s">
        <v>2045</v>
      </c>
      <c r="T423" t="s">
        <v>65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7"/>
        <v>1.2729885057471264</v>
      </c>
      <c r="G424" t="s">
        <v>20</v>
      </c>
      <c r="H424">
        <v>205</v>
      </c>
      <c r="I424" s="7">
        <f t="shared" si="2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4"/>
        <v>40285.208333333336</v>
      </c>
      <c r="O424" s="10">
        <f t="shared" si="25"/>
        <v>40305.208333333336</v>
      </c>
      <c r="P424" t="b">
        <v>0</v>
      </c>
      <c r="Q424" t="b">
        <v>1</v>
      </c>
      <c r="R424" t="s">
        <v>2038</v>
      </c>
      <c r="S424" t="s">
        <v>2039</v>
      </c>
      <c r="T424" t="s">
        <v>33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7"/>
        <v>0.10638024357239513</v>
      </c>
      <c r="G425" t="s">
        <v>14</v>
      </c>
      <c r="H425">
        <v>162</v>
      </c>
      <c r="I425" s="7">
        <f t="shared" si="2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4"/>
        <v>40808.208333333336</v>
      </c>
      <c r="O425" s="10">
        <f t="shared" si="25"/>
        <v>40810.208333333336</v>
      </c>
      <c r="P425" t="b">
        <v>0</v>
      </c>
      <c r="Q425" t="b">
        <v>1</v>
      </c>
      <c r="R425" t="s">
        <v>2032</v>
      </c>
      <c r="S425" t="s">
        <v>2033</v>
      </c>
      <c r="T425" t="s">
        <v>17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7"/>
        <v>0.40470588235294119</v>
      </c>
      <c r="G426" t="s">
        <v>14</v>
      </c>
      <c r="H426">
        <v>83</v>
      </c>
      <c r="I426" s="7">
        <f t="shared" si="2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4"/>
        <v>43208.208333333328</v>
      </c>
      <c r="O426" s="10">
        <f t="shared" si="25"/>
        <v>43214.208333333328</v>
      </c>
      <c r="P426" t="b">
        <v>0</v>
      </c>
      <c r="Q426" t="b">
        <v>0</v>
      </c>
      <c r="R426" t="s">
        <v>2034</v>
      </c>
      <c r="S426" t="s">
        <v>2044</v>
      </c>
      <c r="T426" t="s">
        <v>60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7"/>
        <v>2.8766666666666665</v>
      </c>
      <c r="G427" t="s">
        <v>20</v>
      </c>
      <c r="H427">
        <v>92</v>
      </c>
      <c r="I427" s="7">
        <f t="shared" si="2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4"/>
        <v>42213.208333333328</v>
      </c>
      <c r="O427" s="10">
        <f t="shared" si="25"/>
        <v>42219.208333333328</v>
      </c>
      <c r="P427" t="b">
        <v>0</v>
      </c>
      <c r="Q427" t="b">
        <v>0</v>
      </c>
      <c r="R427" t="s">
        <v>2053</v>
      </c>
      <c r="S427" t="s">
        <v>2054</v>
      </c>
      <c r="T427" t="s">
        <v>122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7"/>
        <v>5.7294444444444448</v>
      </c>
      <c r="G428" t="s">
        <v>20</v>
      </c>
      <c r="H428">
        <v>219</v>
      </c>
      <c r="I428" s="7">
        <f t="shared" si="2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4"/>
        <v>41332.25</v>
      </c>
      <c r="O428" s="10">
        <f t="shared" si="25"/>
        <v>41339.25</v>
      </c>
      <c r="P428" t="b">
        <v>0</v>
      </c>
      <c r="Q428" t="b">
        <v>0</v>
      </c>
      <c r="R428" t="s">
        <v>2038</v>
      </c>
      <c r="S428" t="s">
        <v>2039</v>
      </c>
      <c r="T428" t="s">
        <v>33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7"/>
        <v>1.1290429799426933</v>
      </c>
      <c r="G429" t="s">
        <v>20</v>
      </c>
      <c r="H429">
        <v>2526</v>
      </c>
      <c r="I429" s="7">
        <f t="shared" si="2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4"/>
        <v>41895.208333333336</v>
      </c>
      <c r="O429" s="10">
        <f t="shared" si="25"/>
        <v>41927.208333333336</v>
      </c>
      <c r="P429" t="b">
        <v>0</v>
      </c>
      <c r="Q429" t="b">
        <v>1</v>
      </c>
      <c r="R429" t="s">
        <v>2038</v>
      </c>
      <c r="S429" t="s">
        <v>2039</v>
      </c>
      <c r="T429" t="s">
        <v>33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7"/>
        <v>0.46387573964497042</v>
      </c>
      <c r="G430" t="s">
        <v>14</v>
      </c>
      <c r="H430">
        <v>747</v>
      </c>
      <c r="I430" s="7">
        <f t="shared" si="2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4"/>
        <v>40585.25</v>
      </c>
      <c r="O430" s="10">
        <f t="shared" si="25"/>
        <v>40592.25</v>
      </c>
      <c r="P430" t="b">
        <v>0</v>
      </c>
      <c r="Q430" t="b">
        <v>0</v>
      </c>
      <c r="R430" t="s">
        <v>2040</v>
      </c>
      <c r="S430" t="s">
        <v>2048</v>
      </c>
      <c r="T430" t="s">
        <v>71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7"/>
        <v>0.90675916230366493</v>
      </c>
      <c r="G431" t="s">
        <v>74</v>
      </c>
      <c r="H431">
        <v>2138</v>
      </c>
      <c r="I431" s="7">
        <f t="shared" si="2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4"/>
        <v>41680.25</v>
      </c>
      <c r="O431" s="10">
        <f t="shared" si="25"/>
        <v>41708.208333333336</v>
      </c>
      <c r="P431" t="b">
        <v>0</v>
      </c>
      <c r="Q431" t="b">
        <v>1</v>
      </c>
      <c r="R431" t="s">
        <v>2053</v>
      </c>
      <c r="S431" t="s">
        <v>2054</v>
      </c>
      <c r="T431" t="s">
        <v>122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7"/>
        <v>0.67740740740740746</v>
      </c>
      <c r="G432" t="s">
        <v>14</v>
      </c>
      <c r="H432">
        <v>84</v>
      </c>
      <c r="I432" s="7">
        <f t="shared" si="2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4"/>
        <v>43737.208333333328</v>
      </c>
      <c r="O432" s="10">
        <f t="shared" si="25"/>
        <v>43771.208333333328</v>
      </c>
      <c r="P432" t="b">
        <v>0</v>
      </c>
      <c r="Q432" t="b">
        <v>0</v>
      </c>
      <c r="R432" t="s">
        <v>2038</v>
      </c>
      <c r="S432" t="s">
        <v>2039</v>
      </c>
      <c r="T432" t="s">
        <v>33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7"/>
        <v>1.9249019607843136</v>
      </c>
      <c r="G433" t="s">
        <v>20</v>
      </c>
      <c r="H433">
        <v>94</v>
      </c>
      <c r="I433" s="7">
        <f t="shared" si="2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4"/>
        <v>43273.208333333328</v>
      </c>
      <c r="O433" s="10">
        <f t="shared" si="25"/>
        <v>43290.208333333328</v>
      </c>
      <c r="P433" t="b">
        <v>1</v>
      </c>
      <c r="Q433" t="b">
        <v>0</v>
      </c>
      <c r="R433" t="s">
        <v>2038</v>
      </c>
      <c r="S433" t="s">
        <v>2039</v>
      </c>
      <c r="T433" t="s">
        <v>33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7"/>
        <v>0.82714285714285718</v>
      </c>
      <c r="G434" t="s">
        <v>14</v>
      </c>
      <c r="H434">
        <v>91</v>
      </c>
      <c r="I434" s="7">
        <f t="shared" si="2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4"/>
        <v>41761.208333333336</v>
      </c>
      <c r="O434" s="10">
        <f t="shared" si="25"/>
        <v>41781.208333333336</v>
      </c>
      <c r="P434" t="b">
        <v>0</v>
      </c>
      <c r="Q434" t="b">
        <v>0</v>
      </c>
      <c r="R434" t="s">
        <v>2038</v>
      </c>
      <c r="S434" t="s">
        <v>2039</v>
      </c>
      <c r="T434" t="s">
        <v>33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7"/>
        <v>0.54163920922570019</v>
      </c>
      <c r="G435" t="s">
        <v>14</v>
      </c>
      <c r="H435">
        <v>792</v>
      </c>
      <c r="I435" s="7">
        <f t="shared" si="2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4"/>
        <v>41603.25</v>
      </c>
      <c r="O435" s="10">
        <f t="shared" si="25"/>
        <v>41619.25</v>
      </c>
      <c r="P435" t="b">
        <v>0</v>
      </c>
      <c r="Q435" t="b">
        <v>1</v>
      </c>
      <c r="R435" t="s">
        <v>2040</v>
      </c>
      <c r="S435" t="s">
        <v>2041</v>
      </c>
      <c r="T435" t="s">
        <v>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7"/>
        <v>0.16722222222222222</v>
      </c>
      <c r="G436" t="s">
        <v>74</v>
      </c>
      <c r="H436">
        <v>10</v>
      </c>
      <c r="I436" s="7">
        <f t="shared" si="26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4"/>
        <v>42705.25</v>
      </c>
      <c r="O436" s="10">
        <f t="shared" si="25"/>
        <v>42719.25</v>
      </c>
      <c r="P436" t="b">
        <v>1</v>
      </c>
      <c r="Q436" t="b">
        <v>0</v>
      </c>
      <c r="R436" t="s">
        <v>2038</v>
      </c>
      <c r="S436" t="s">
        <v>2039</v>
      </c>
      <c r="T436" t="s">
        <v>33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7"/>
        <v>1.168766404199475</v>
      </c>
      <c r="G437" t="s">
        <v>20</v>
      </c>
      <c r="H437">
        <v>1713</v>
      </c>
      <c r="I437" s="7">
        <f t="shared" si="2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4"/>
        <v>41988.25</v>
      </c>
      <c r="O437" s="10">
        <f t="shared" si="25"/>
        <v>42000.25</v>
      </c>
      <c r="P437" t="b">
        <v>0</v>
      </c>
      <c r="Q437" t="b">
        <v>1</v>
      </c>
      <c r="R437" t="s">
        <v>2038</v>
      </c>
      <c r="S437" t="s">
        <v>2039</v>
      </c>
      <c r="T437" t="s">
        <v>33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7"/>
        <v>10.521538461538462</v>
      </c>
      <c r="G438" t="s">
        <v>20</v>
      </c>
      <c r="H438">
        <v>249</v>
      </c>
      <c r="I438" s="7">
        <f t="shared" si="2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4"/>
        <v>43575.208333333328</v>
      </c>
      <c r="O438" s="10">
        <f t="shared" si="25"/>
        <v>43576.208333333328</v>
      </c>
      <c r="P438" t="b">
        <v>0</v>
      </c>
      <c r="Q438" t="b">
        <v>0</v>
      </c>
      <c r="R438" t="s">
        <v>2034</v>
      </c>
      <c r="S438" t="s">
        <v>2057</v>
      </c>
      <c r="T438" t="s">
        <v>159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7"/>
        <v>1.2307407407407407</v>
      </c>
      <c r="G439" t="s">
        <v>20</v>
      </c>
      <c r="H439">
        <v>192</v>
      </c>
      <c r="I439" s="7">
        <f t="shared" si="26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4"/>
        <v>42260.208333333328</v>
      </c>
      <c r="O439" s="10">
        <f t="shared" si="25"/>
        <v>42263.208333333328</v>
      </c>
      <c r="P439" t="b">
        <v>0</v>
      </c>
      <c r="Q439" t="b">
        <v>1</v>
      </c>
      <c r="R439" t="s">
        <v>2040</v>
      </c>
      <c r="S439" t="s">
        <v>2048</v>
      </c>
      <c r="T439" t="s">
        <v>71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7"/>
        <v>1.7863855421686747</v>
      </c>
      <c r="G440" t="s">
        <v>20</v>
      </c>
      <c r="H440">
        <v>247</v>
      </c>
      <c r="I440" s="7">
        <f t="shared" si="2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4"/>
        <v>41337.25</v>
      </c>
      <c r="O440" s="10">
        <f t="shared" si="25"/>
        <v>41367.208333333336</v>
      </c>
      <c r="P440" t="b">
        <v>0</v>
      </c>
      <c r="Q440" t="b">
        <v>0</v>
      </c>
      <c r="R440" t="s">
        <v>2038</v>
      </c>
      <c r="S440" t="s">
        <v>2039</v>
      </c>
      <c r="T440" t="s">
        <v>33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7"/>
        <v>3.5528169014084505</v>
      </c>
      <c r="G441" t="s">
        <v>20</v>
      </c>
      <c r="H441">
        <v>2293</v>
      </c>
      <c r="I441" s="7">
        <f t="shared" si="2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4"/>
        <v>42680.208333333328</v>
      </c>
      <c r="O441" s="10">
        <f t="shared" si="25"/>
        <v>42687.25</v>
      </c>
      <c r="P441" t="b">
        <v>0</v>
      </c>
      <c r="Q441" t="b">
        <v>0</v>
      </c>
      <c r="R441" t="s">
        <v>2040</v>
      </c>
      <c r="S441" t="s">
        <v>2062</v>
      </c>
      <c r="T441" t="s">
        <v>474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7"/>
        <v>1.6190634146341463</v>
      </c>
      <c r="G442" t="s">
        <v>20</v>
      </c>
      <c r="H442">
        <v>3131</v>
      </c>
      <c r="I442" s="7">
        <f t="shared" si="2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4"/>
        <v>42916.208333333328</v>
      </c>
      <c r="O442" s="10">
        <f t="shared" si="25"/>
        <v>42926.208333333328</v>
      </c>
      <c r="P442" t="b">
        <v>0</v>
      </c>
      <c r="Q442" t="b">
        <v>0</v>
      </c>
      <c r="R442" t="s">
        <v>2040</v>
      </c>
      <c r="S442" t="s">
        <v>2059</v>
      </c>
      <c r="T442" t="s">
        <v>269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7"/>
        <v>0.24914285714285714</v>
      </c>
      <c r="G443" t="s">
        <v>14</v>
      </c>
      <c r="H443">
        <v>32</v>
      </c>
      <c r="I443" s="7">
        <f t="shared" si="26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4"/>
        <v>41025.208333333336</v>
      </c>
      <c r="O443" s="10">
        <f t="shared" si="25"/>
        <v>41053.208333333336</v>
      </c>
      <c r="P443" t="b">
        <v>0</v>
      </c>
      <c r="Q443" t="b">
        <v>0</v>
      </c>
      <c r="R443" t="s">
        <v>2036</v>
      </c>
      <c r="S443" t="s">
        <v>2045</v>
      </c>
      <c r="T443" t="s">
        <v>65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7"/>
        <v>1.9872222222222222</v>
      </c>
      <c r="G444" t="s">
        <v>20</v>
      </c>
      <c r="H444">
        <v>143</v>
      </c>
      <c r="I444" s="7">
        <f t="shared" si="2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4"/>
        <v>42980.208333333328</v>
      </c>
      <c r="O444" s="10">
        <f t="shared" si="25"/>
        <v>42996.208333333328</v>
      </c>
      <c r="P444" t="b">
        <v>0</v>
      </c>
      <c r="Q444" t="b">
        <v>0</v>
      </c>
      <c r="R444" t="s">
        <v>2038</v>
      </c>
      <c r="S444" t="s">
        <v>2039</v>
      </c>
      <c r="T444" t="s">
        <v>33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7"/>
        <v>0.34752688172043011</v>
      </c>
      <c r="G445" t="s">
        <v>74</v>
      </c>
      <c r="H445">
        <v>90</v>
      </c>
      <c r="I445" s="7">
        <f t="shared" si="2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4"/>
        <v>40451.208333333336</v>
      </c>
      <c r="O445" s="10">
        <f t="shared" si="25"/>
        <v>40470.208333333336</v>
      </c>
      <c r="P445" t="b">
        <v>0</v>
      </c>
      <c r="Q445" t="b">
        <v>0</v>
      </c>
      <c r="R445" t="s">
        <v>2038</v>
      </c>
      <c r="S445" t="s">
        <v>2039</v>
      </c>
      <c r="T445" t="s">
        <v>33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7"/>
        <v>1.7641935483870967</v>
      </c>
      <c r="G446" t="s">
        <v>20</v>
      </c>
      <c r="H446">
        <v>296</v>
      </c>
      <c r="I446" s="7">
        <f t="shared" si="2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4"/>
        <v>40748.208333333336</v>
      </c>
      <c r="O446" s="10">
        <f t="shared" si="25"/>
        <v>40750.208333333336</v>
      </c>
      <c r="P446" t="b">
        <v>0</v>
      </c>
      <c r="Q446" t="b">
        <v>1</v>
      </c>
      <c r="R446" t="s">
        <v>2034</v>
      </c>
      <c r="S446" t="s">
        <v>2044</v>
      </c>
      <c r="T446" t="s">
        <v>60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7"/>
        <v>5.1138095238095236</v>
      </c>
      <c r="G447" t="s">
        <v>20</v>
      </c>
      <c r="H447">
        <v>170</v>
      </c>
      <c r="I447" s="7">
        <f t="shared" si="2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4"/>
        <v>40515.25</v>
      </c>
      <c r="O447" s="10">
        <f t="shared" si="25"/>
        <v>40536.25</v>
      </c>
      <c r="P447" t="b">
        <v>0</v>
      </c>
      <c r="Q447" t="b">
        <v>1</v>
      </c>
      <c r="R447" t="s">
        <v>2038</v>
      </c>
      <c r="S447" t="s">
        <v>2039</v>
      </c>
      <c r="T447" t="s">
        <v>33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7"/>
        <v>0.82044117647058823</v>
      </c>
      <c r="G448" t="s">
        <v>14</v>
      </c>
      <c r="H448">
        <v>186</v>
      </c>
      <c r="I448" s="7">
        <f t="shared" si="2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4"/>
        <v>41261.25</v>
      </c>
      <c r="O448" s="10">
        <f t="shared" si="25"/>
        <v>41263.25</v>
      </c>
      <c r="P448" t="b">
        <v>0</v>
      </c>
      <c r="Q448" t="b">
        <v>0</v>
      </c>
      <c r="R448" t="s">
        <v>2036</v>
      </c>
      <c r="S448" t="s">
        <v>2045</v>
      </c>
      <c r="T448" t="s">
        <v>65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7"/>
        <v>0.24326030927835052</v>
      </c>
      <c r="G449" t="s">
        <v>74</v>
      </c>
      <c r="H449">
        <v>439</v>
      </c>
      <c r="I449" s="7">
        <f t="shared" si="26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4"/>
        <v>43088.25</v>
      </c>
      <c r="O449" s="10">
        <f t="shared" si="25"/>
        <v>43104.25</v>
      </c>
      <c r="P449" t="b">
        <v>0</v>
      </c>
      <c r="Q449" t="b">
        <v>0</v>
      </c>
      <c r="R449" t="s">
        <v>2040</v>
      </c>
      <c r="S449" t="s">
        <v>2059</v>
      </c>
      <c r="T449" t="s">
        <v>269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7"/>
        <v>0.50482758620689661</v>
      </c>
      <c r="G450" t="s">
        <v>14</v>
      </c>
      <c r="H450">
        <v>605</v>
      </c>
      <c r="I450" s="7">
        <f t="shared" si="2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4"/>
        <v>41378.208333333336</v>
      </c>
      <c r="O450" s="10">
        <f t="shared" si="25"/>
        <v>41380.208333333336</v>
      </c>
      <c r="P450" t="b">
        <v>0</v>
      </c>
      <c r="Q450" t="b">
        <v>1</v>
      </c>
      <c r="R450" t="s">
        <v>2049</v>
      </c>
      <c r="S450" t="s">
        <v>2050</v>
      </c>
      <c r="T450" t="s">
        <v>89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7"/>
        <v>9.67</v>
      </c>
      <c r="G451" t="s">
        <v>20</v>
      </c>
      <c r="H451">
        <v>86</v>
      </c>
      <c r="I451" s="7">
        <f t="shared" si="26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28">(((L451/60)/60)/24)+DATE(1970,1,1)</f>
        <v>43530.25</v>
      </c>
      <c r="O451" s="10">
        <f t="shared" ref="O451:O514" si="29">(((M451/60)/60)/24)+DATE(1970,1,1)</f>
        <v>43547.208333333328</v>
      </c>
      <c r="P451" t="b">
        <v>0</v>
      </c>
      <c r="Q451" t="b">
        <v>0</v>
      </c>
      <c r="R451" t="s">
        <v>2049</v>
      </c>
      <c r="S451" t="s">
        <v>2050</v>
      </c>
      <c r="T451" t="s">
        <v>89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7"/>
        <v>0.04</v>
      </c>
      <c r="G452" t="s">
        <v>14</v>
      </c>
      <c r="H452">
        <v>1</v>
      </c>
      <c r="I452" s="7">
        <f t="shared" ref="I452:I515" si="30">IF(E452=0, 0, 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28"/>
        <v>43394.208333333328</v>
      </c>
      <c r="O452" s="10">
        <f t="shared" si="29"/>
        <v>43417.25</v>
      </c>
      <c r="P452" t="b">
        <v>0</v>
      </c>
      <c r="Q452" t="b">
        <v>0</v>
      </c>
      <c r="R452" t="s">
        <v>2040</v>
      </c>
      <c r="S452" t="s">
        <v>2048</v>
      </c>
      <c r="T452" t="s">
        <v>71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7"/>
        <v>1.2284501347708894</v>
      </c>
      <c r="G453" t="s">
        <v>20</v>
      </c>
      <c r="H453">
        <v>6286</v>
      </c>
      <c r="I453" s="7">
        <f t="shared" si="3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28"/>
        <v>42935.208333333328</v>
      </c>
      <c r="O453" s="10">
        <f t="shared" si="29"/>
        <v>42966.208333333328</v>
      </c>
      <c r="P453" t="b">
        <v>0</v>
      </c>
      <c r="Q453" t="b">
        <v>0</v>
      </c>
      <c r="R453" t="s">
        <v>2034</v>
      </c>
      <c r="S453" t="s">
        <v>2035</v>
      </c>
      <c r="T453" t="s">
        <v>23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ref="F454:F517" si="31">E454/D454</f>
        <v>0.63437500000000002</v>
      </c>
      <c r="G454" t="s">
        <v>14</v>
      </c>
      <c r="H454">
        <v>31</v>
      </c>
      <c r="I454" s="7">
        <f t="shared" si="3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28"/>
        <v>40365.208333333336</v>
      </c>
      <c r="O454" s="10">
        <f t="shared" si="29"/>
        <v>40366.208333333336</v>
      </c>
      <c r="P454" t="b">
        <v>0</v>
      </c>
      <c r="Q454" t="b">
        <v>0</v>
      </c>
      <c r="R454" t="s">
        <v>2040</v>
      </c>
      <c r="S454" t="s">
        <v>2043</v>
      </c>
      <c r="T454" t="s">
        <v>53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31"/>
        <v>0.56331688596491225</v>
      </c>
      <c r="G455" t="s">
        <v>14</v>
      </c>
      <c r="H455">
        <v>1181</v>
      </c>
      <c r="I455" s="7">
        <f t="shared" si="3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28"/>
        <v>42705.25</v>
      </c>
      <c r="O455" s="10">
        <f t="shared" si="29"/>
        <v>42746.25</v>
      </c>
      <c r="P455" t="b">
        <v>0</v>
      </c>
      <c r="Q455" t="b">
        <v>0</v>
      </c>
      <c r="R455" t="s">
        <v>2040</v>
      </c>
      <c r="S455" t="s">
        <v>2062</v>
      </c>
      <c r="T455" t="s">
        <v>474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31"/>
        <v>0.44074999999999998</v>
      </c>
      <c r="G456" t="s">
        <v>14</v>
      </c>
      <c r="H456">
        <v>39</v>
      </c>
      <c r="I456" s="7">
        <f t="shared" si="3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28"/>
        <v>41568.208333333336</v>
      </c>
      <c r="O456" s="10">
        <f t="shared" si="29"/>
        <v>41604.25</v>
      </c>
      <c r="P456" t="b">
        <v>0</v>
      </c>
      <c r="Q456" t="b">
        <v>1</v>
      </c>
      <c r="R456" t="s">
        <v>2040</v>
      </c>
      <c r="S456" t="s">
        <v>2043</v>
      </c>
      <c r="T456" t="s">
        <v>53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31"/>
        <v>1.1837253218884121</v>
      </c>
      <c r="G457" t="s">
        <v>20</v>
      </c>
      <c r="H457">
        <v>3727</v>
      </c>
      <c r="I457" s="7">
        <f t="shared" si="3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28"/>
        <v>40809.208333333336</v>
      </c>
      <c r="O457" s="10">
        <f t="shared" si="29"/>
        <v>40832.208333333336</v>
      </c>
      <c r="P457" t="b">
        <v>0</v>
      </c>
      <c r="Q457" t="b">
        <v>0</v>
      </c>
      <c r="R457" t="s">
        <v>2038</v>
      </c>
      <c r="S457" t="s">
        <v>2039</v>
      </c>
      <c r="T457" t="s">
        <v>33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31"/>
        <v>1.041243169398907</v>
      </c>
      <c r="G458" t="s">
        <v>20</v>
      </c>
      <c r="H458">
        <v>1605</v>
      </c>
      <c r="I458" s="7">
        <f t="shared" si="3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28"/>
        <v>43141.25</v>
      </c>
      <c r="O458" s="10">
        <f t="shared" si="29"/>
        <v>43141.25</v>
      </c>
      <c r="P458" t="b">
        <v>0</v>
      </c>
      <c r="Q458" t="b">
        <v>1</v>
      </c>
      <c r="R458" t="s">
        <v>2034</v>
      </c>
      <c r="S458" t="s">
        <v>2044</v>
      </c>
      <c r="T458" t="s">
        <v>60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31"/>
        <v>0.26640000000000003</v>
      </c>
      <c r="G459" t="s">
        <v>14</v>
      </c>
      <c r="H459">
        <v>46</v>
      </c>
      <c r="I459" s="7">
        <f t="shared" si="3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28"/>
        <v>42657.208333333328</v>
      </c>
      <c r="O459" s="10">
        <f t="shared" si="29"/>
        <v>42659.208333333328</v>
      </c>
      <c r="P459" t="b">
        <v>0</v>
      </c>
      <c r="Q459" t="b">
        <v>0</v>
      </c>
      <c r="R459" t="s">
        <v>2038</v>
      </c>
      <c r="S459" t="s">
        <v>2039</v>
      </c>
      <c r="T459" t="s">
        <v>33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31"/>
        <v>3.5120118343195266</v>
      </c>
      <c r="G460" t="s">
        <v>20</v>
      </c>
      <c r="H460">
        <v>2120</v>
      </c>
      <c r="I460" s="7">
        <f t="shared" si="3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28"/>
        <v>40265.208333333336</v>
      </c>
      <c r="O460" s="10">
        <f t="shared" si="29"/>
        <v>40309.208333333336</v>
      </c>
      <c r="P460" t="b">
        <v>0</v>
      </c>
      <c r="Q460" t="b">
        <v>0</v>
      </c>
      <c r="R460" t="s">
        <v>2038</v>
      </c>
      <c r="S460" t="s">
        <v>2039</v>
      </c>
      <c r="T460" t="s">
        <v>33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31"/>
        <v>0.90063492063492068</v>
      </c>
      <c r="G461" t="s">
        <v>14</v>
      </c>
      <c r="H461">
        <v>105</v>
      </c>
      <c r="I461" s="7">
        <f t="shared" si="3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28"/>
        <v>42001.25</v>
      </c>
      <c r="O461" s="10">
        <f t="shared" si="29"/>
        <v>42026.25</v>
      </c>
      <c r="P461" t="b">
        <v>0</v>
      </c>
      <c r="Q461" t="b">
        <v>0</v>
      </c>
      <c r="R461" t="s">
        <v>2040</v>
      </c>
      <c r="S461" t="s">
        <v>2041</v>
      </c>
      <c r="T461" t="s">
        <v>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31"/>
        <v>1.7162500000000001</v>
      </c>
      <c r="G462" t="s">
        <v>20</v>
      </c>
      <c r="H462">
        <v>50</v>
      </c>
      <c r="I462" s="7">
        <f t="shared" si="30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28"/>
        <v>40399.208333333336</v>
      </c>
      <c r="O462" s="10">
        <f t="shared" si="29"/>
        <v>40402.208333333336</v>
      </c>
      <c r="P462" t="b">
        <v>0</v>
      </c>
      <c r="Q462" t="b">
        <v>0</v>
      </c>
      <c r="R462" t="s">
        <v>2038</v>
      </c>
      <c r="S462" t="s">
        <v>2039</v>
      </c>
      <c r="T462" t="s">
        <v>33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31"/>
        <v>1.4104655870445344</v>
      </c>
      <c r="G463" t="s">
        <v>20</v>
      </c>
      <c r="H463">
        <v>2080</v>
      </c>
      <c r="I463" s="7">
        <f t="shared" si="3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28"/>
        <v>41757.208333333336</v>
      </c>
      <c r="O463" s="10">
        <f t="shared" si="29"/>
        <v>41777.208333333336</v>
      </c>
      <c r="P463" t="b">
        <v>0</v>
      </c>
      <c r="Q463" t="b">
        <v>0</v>
      </c>
      <c r="R463" t="s">
        <v>2040</v>
      </c>
      <c r="S463" t="s">
        <v>2043</v>
      </c>
      <c r="T463" t="s">
        <v>53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31"/>
        <v>0.30579449152542371</v>
      </c>
      <c r="G464" t="s">
        <v>14</v>
      </c>
      <c r="H464">
        <v>535</v>
      </c>
      <c r="I464" s="7">
        <f t="shared" si="3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28"/>
        <v>41304.25</v>
      </c>
      <c r="O464" s="10">
        <f t="shared" si="29"/>
        <v>41342.25</v>
      </c>
      <c r="P464" t="b">
        <v>0</v>
      </c>
      <c r="Q464" t="b">
        <v>0</v>
      </c>
      <c r="R464" t="s">
        <v>2049</v>
      </c>
      <c r="S464" t="s">
        <v>2060</v>
      </c>
      <c r="T464" t="s">
        <v>292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31"/>
        <v>1.0816455696202532</v>
      </c>
      <c r="G465" t="s">
        <v>20</v>
      </c>
      <c r="H465">
        <v>2105</v>
      </c>
      <c r="I465" s="7">
        <f t="shared" si="3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28"/>
        <v>41639.25</v>
      </c>
      <c r="O465" s="10">
        <f t="shared" si="29"/>
        <v>41643.25</v>
      </c>
      <c r="P465" t="b">
        <v>0</v>
      </c>
      <c r="Q465" t="b">
        <v>0</v>
      </c>
      <c r="R465" t="s">
        <v>2040</v>
      </c>
      <c r="S465" t="s">
        <v>2048</v>
      </c>
      <c r="T465" t="s">
        <v>71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31"/>
        <v>1.3345505617977529</v>
      </c>
      <c r="G466" t="s">
        <v>20</v>
      </c>
      <c r="H466">
        <v>2436</v>
      </c>
      <c r="I466" s="7">
        <f t="shared" si="3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28"/>
        <v>43142.25</v>
      </c>
      <c r="O466" s="10">
        <f t="shared" si="29"/>
        <v>43156.25</v>
      </c>
      <c r="P466" t="b">
        <v>0</v>
      </c>
      <c r="Q466" t="b">
        <v>0</v>
      </c>
      <c r="R466" t="s">
        <v>2038</v>
      </c>
      <c r="S466" t="s">
        <v>2039</v>
      </c>
      <c r="T466" t="s">
        <v>33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31"/>
        <v>1.8785106382978722</v>
      </c>
      <c r="G467" t="s">
        <v>20</v>
      </c>
      <c r="H467">
        <v>80</v>
      </c>
      <c r="I467" s="7">
        <f t="shared" si="3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28"/>
        <v>43127.25</v>
      </c>
      <c r="O467" s="10">
        <f t="shared" si="29"/>
        <v>43136.25</v>
      </c>
      <c r="P467" t="b">
        <v>0</v>
      </c>
      <c r="Q467" t="b">
        <v>0</v>
      </c>
      <c r="R467" t="s">
        <v>2046</v>
      </c>
      <c r="S467" t="s">
        <v>2058</v>
      </c>
      <c r="T467" t="s">
        <v>206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31"/>
        <v>3.32</v>
      </c>
      <c r="G468" t="s">
        <v>20</v>
      </c>
      <c r="H468">
        <v>42</v>
      </c>
      <c r="I468" s="7">
        <f t="shared" si="3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28"/>
        <v>41409.208333333336</v>
      </c>
      <c r="O468" s="10">
        <f t="shared" si="29"/>
        <v>41432.208333333336</v>
      </c>
      <c r="P468" t="b">
        <v>0</v>
      </c>
      <c r="Q468" t="b">
        <v>1</v>
      </c>
      <c r="R468" t="s">
        <v>2036</v>
      </c>
      <c r="S468" t="s">
        <v>2045</v>
      </c>
      <c r="T468" t="s">
        <v>65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31"/>
        <v>5.7521428571428572</v>
      </c>
      <c r="G469" t="s">
        <v>20</v>
      </c>
      <c r="H469">
        <v>139</v>
      </c>
      <c r="I469" s="7">
        <f t="shared" si="3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28"/>
        <v>42331.25</v>
      </c>
      <c r="O469" s="10">
        <f t="shared" si="29"/>
        <v>42338.25</v>
      </c>
      <c r="P469" t="b">
        <v>0</v>
      </c>
      <c r="Q469" t="b">
        <v>1</v>
      </c>
      <c r="R469" t="s">
        <v>2036</v>
      </c>
      <c r="S469" t="s">
        <v>2037</v>
      </c>
      <c r="T469" t="s">
        <v>28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31"/>
        <v>0.40500000000000003</v>
      </c>
      <c r="G470" t="s">
        <v>14</v>
      </c>
      <c r="H470">
        <v>16</v>
      </c>
      <c r="I470" s="7">
        <f t="shared" si="30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28"/>
        <v>43569.208333333328</v>
      </c>
      <c r="O470" s="10">
        <f t="shared" si="29"/>
        <v>43585.208333333328</v>
      </c>
      <c r="P470" t="b">
        <v>0</v>
      </c>
      <c r="Q470" t="b">
        <v>0</v>
      </c>
      <c r="R470" t="s">
        <v>2038</v>
      </c>
      <c r="S470" t="s">
        <v>2039</v>
      </c>
      <c r="T470" t="s">
        <v>33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31"/>
        <v>1.8442857142857143</v>
      </c>
      <c r="G471" t="s">
        <v>20</v>
      </c>
      <c r="H471">
        <v>159</v>
      </c>
      <c r="I471" s="7">
        <f t="shared" si="3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28"/>
        <v>42142.208333333328</v>
      </c>
      <c r="O471" s="10">
        <f t="shared" si="29"/>
        <v>42144.208333333328</v>
      </c>
      <c r="P471" t="b">
        <v>0</v>
      </c>
      <c r="Q471" t="b">
        <v>0</v>
      </c>
      <c r="R471" t="s">
        <v>2040</v>
      </c>
      <c r="S471" t="s">
        <v>2043</v>
      </c>
      <c r="T471" t="s">
        <v>53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31"/>
        <v>2.8580555555555556</v>
      </c>
      <c r="G472" t="s">
        <v>20</v>
      </c>
      <c r="H472">
        <v>381</v>
      </c>
      <c r="I472" s="7">
        <f t="shared" si="3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28"/>
        <v>42716.25</v>
      </c>
      <c r="O472" s="10">
        <f t="shared" si="29"/>
        <v>42723.25</v>
      </c>
      <c r="P472" t="b">
        <v>0</v>
      </c>
      <c r="Q472" t="b">
        <v>0</v>
      </c>
      <c r="R472" t="s">
        <v>2036</v>
      </c>
      <c r="S472" t="s">
        <v>2045</v>
      </c>
      <c r="T472" t="s">
        <v>65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31"/>
        <v>3.19</v>
      </c>
      <c r="G473" t="s">
        <v>20</v>
      </c>
      <c r="H473">
        <v>194</v>
      </c>
      <c r="I473" s="7">
        <f t="shared" si="3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28"/>
        <v>41031.208333333336</v>
      </c>
      <c r="O473" s="10">
        <f t="shared" si="29"/>
        <v>41031.208333333336</v>
      </c>
      <c r="P473" t="b">
        <v>0</v>
      </c>
      <c r="Q473" t="b">
        <v>1</v>
      </c>
      <c r="R473" t="s">
        <v>2032</v>
      </c>
      <c r="S473" t="s">
        <v>2033</v>
      </c>
      <c r="T473" t="s">
        <v>17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31"/>
        <v>0.39234070221066319</v>
      </c>
      <c r="G474" t="s">
        <v>14</v>
      </c>
      <c r="H474">
        <v>575</v>
      </c>
      <c r="I474" s="7">
        <f t="shared" si="3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28"/>
        <v>43535.208333333328</v>
      </c>
      <c r="O474" s="10">
        <f t="shared" si="29"/>
        <v>43589.208333333328</v>
      </c>
      <c r="P474" t="b">
        <v>0</v>
      </c>
      <c r="Q474" t="b">
        <v>0</v>
      </c>
      <c r="R474" t="s">
        <v>2034</v>
      </c>
      <c r="S474" t="s">
        <v>2035</v>
      </c>
      <c r="T474" t="s">
        <v>23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31"/>
        <v>1.7814000000000001</v>
      </c>
      <c r="G475" t="s">
        <v>20</v>
      </c>
      <c r="H475">
        <v>106</v>
      </c>
      <c r="I475" s="7">
        <f t="shared" si="3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28"/>
        <v>43277.208333333328</v>
      </c>
      <c r="O475" s="10">
        <f t="shared" si="29"/>
        <v>43278.208333333328</v>
      </c>
      <c r="P475" t="b">
        <v>0</v>
      </c>
      <c r="Q475" t="b">
        <v>0</v>
      </c>
      <c r="R475" t="s">
        <v>2034</v>
      </c>
      <c r="S475" t="s">
        <v>2042</v>
      </c>
      <c r="T475" t="s">
        <v>50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31"/>
        <v>3.6515</v>
      </c>
      <c r="G476" t="s">
        <v>20</v>
      </c>
      <c r="H476">
        <v>142</v>
      </c>
      <c r="I476" s="7">
        <f t="shared" si="3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28"/>
        <v>41989.25</v>
      </c>
      <c r="O476" s="10">
        <f t="shared" si="29"/>
        <v>41990.25</v>
      </c>
      <c r="P476" t="b">
        <v>0</v>
      </c>
      <c r="Q476" t="b">
        <v>0</v>
      </c>
      <c r="R476" t="s">
        <v>2040</v>
      </c>
      <c r="S476" t="s">
        <v>2059</v>
      </c>
      <c r="T476" t="s">
        <v>269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31"/>
        <v>1.1394594594594594</v>
      </c>
      <c r="G477" t="s">
        <v>20</v>
      </c>
      <c r="H477">
        <v>211</v>
      </c>
      <c r="I477" s="7">
        <f t="shared" si="3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28"/>
        <v>41450.208333333336</v>
      </c>
      <c r="O477" s="10">
        <f t="shared" si="29"/>
        <v>41454.208333333336</v>
      </c>
      <c r="P477" t="b">
        <v>0</v>
      </c>
      <c r="Q477" t="b">
        <v>1</v>
      </c>
      <c r="R477" t="s">
        <v>2046</v>
      </c>
      <c r="S477" t="s">
        <v>2058</v>
      </c>
      <c r="T477" t="s">
        <v>206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31"/>
        <v>0.29828720626631855</v>
      </c>
      <c r="G478" t="s">
        <v>14</v>
      </c>
      <c r="H478">
        <v>1120</v>
      </c>
      <c r="I478" s="7">
        <f t="shared" si="3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28"/>
        <v>43322.208333333328</v>
      </c>
      <c r="O478" s="10">
        <f t="shared" si="29"/>
        <v>43328.208333333328</v>
      </c>
      <c r="P478" t="b">
        <v>0</v>
      </c>
      <c r="Q478" t="b">
        <v>0</v>
      </c>
      <c r="R478" t="s">
        <v>2046</v>
      </c>
      <c r="S478" t="s">
        <v>2052</v>
      </c>
      <c r="T478" t="s">
        <v>119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31"/>
        <v>0.54270588235294115</v>
      </c>
      <c r="G479" t="s">
        <v>14</v>
      </c>
      <c r="H479">
        <v>113</v>
      </c>
      <c r="I479" s="7">
        <f t="shared" si="3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28"/>
        <v>40720.208333333336</v>
      </c>
      <c r="O479" s="10">
        <f t="shared" si="29"/>
        <v>40747.208333333336</v>
      </c>
      <c r="P479" t="b">
        <v>0</v>
      </c>
      <c r="Q479" t="b">
        <v>0</v>
      </c>
      <c r="R479" t="s">
        <v>2040</v>
      </c>
      <c r="S479" t="s">
        <v>2062</v>
      </c>
      <c r="T479" t="s">
        <v>474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31"/>
        <v>2.3634156976744185</v>
      </c>
      <c r="G480" t="s">
        <v>20</v>
      </c>
      <c r="H480">
        <v>2756</v>
      </c>
      <c r="I480" s="7">
        <f t="shared" si="3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28"/>
        <v>42072.208333333328</v>
      </c>
      <c r="O480" s="10">
        <f t="shared" si="29"/>
        <v>42084.208333333328</v>
      </c>
      <c r="P480" t="b">
        <v>0</v>
      </c>
      <c r="Q480" t="b">
        <v>0</v>
      </c>
      <c r="R480" t="s">
        <v>2036</v>
      </c>
      <c r="S480" t="s">
        <v>2045</v>
      </c>
      <c r="T480" t="s">
        <v>65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31"/>
        <v>5.1291666666666664</v>
      </c>
      <c r="G481" t="s">
        <v>20</v>
      </c>
      <c r="H481">
        <v>173</v>
      </c>
      <c r="I481" s="7">
        <f t="shared" si="3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28"/>
        <v>42945.208333333328</v>
      </c>
      <c r="O481" s="10">
        <f t="shared" si="29"/>
        <v>42947.208333333328</v>
      </c>
      <c r="P481" t="b">
        <v>0</v>
      </c>
      <c r="Q481" t="b">
        <v>0</v>
      </c>
      <c r="R481" t="s">
        <v>2032</v>
      </c>
      <c r="S481" t="s">
        <v>2033</v>
      </c>
      <c r="T481" t="s">
        <v>17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31"/>
        <v>1.0065116279069768</v>
      </c>
      <c r="G482" t="s">
        <v>20</v>
      </c>
      <c r="H482">
        <v>87</v>
      </c>
      <c r="I482" s="7">
        <f t="shared" si="3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28"/>
        <v>40248.25</v>
      </c>
      <c r="O482" s="10">
        <f t="shared" si="29"/>
        <v>40257.208333333336</v>
      </c>
      <c r="P482" t="b">
        <v>0</v>
      </c>
      <c r="Q482" t="b">
        <v>1</v>
      </c>
      <c r="R482" t="s">
        <v>2053</v>
      </c>
      <c r="S482" t="s">
        <v>2054</v>
      </c>
      <c r="T482" t="s">
        <v>122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31"/>
        <v>0.81348423194303154</v>
      </c>
      <c r="G483" t="s">
        <v>14</v>
      </c>
      <c r="H483">
        <v>1538</v>
      </c>
      <c r="I483" s="7">
        <f t="shared" si="3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28"/>
        <v>41913.208333333336</v>
      </c>
      <c r="O483" s="10">
        <f t="shared" si="29"/>
        <v>41955.25</v>
      </c>
      <c r="P483" t="b">
        <v>0</v>
      </c>
      <c r="Q483" t="b">
        <v>1</v>
      </c>
      <c r="R483" t="s">
        <v>2038</v>
      </c>
      <c r="S483" t="s">
        <v>2039</v>
      </c>
      <c r="T483" t="s">
        <v>33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31"/>
        <v>0.16404761904761905</v>
      </c>
      <c r="G484" t="s">
        <v>14</v>
      </c>
      <c r="H484">
        <v>9</v>
      </c>
      <c r="I484" s="7">
        <f t="shared" si="3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28"/>
        <v>40963.25</v>
      </c>
      <c r="O484" s="10">
        <f t="shared" si="29"/>
        <v>40974.25</v>
      </c>
      <c r="P484" t="b">
        <v>0</v>
      </c>
      <c r="Q484" t="b">
        <v>1</v>
      </c>
      <c r="R484" t="s">
        <v>2046</v>
      </c>
      <c r="S484" t="s">
        <v>2052</v>
      </c>
      <c r="T484" t="s">
        <v>119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31"/>
        <v>0.52774617067833696</v>
      </c>
      <c r="G485" t="s">
        <v>14</v>
      </c>
      <c r="H485">
        <v>554</v>
      </c>
      <c r="I485" s="7">
        <f t="shared" si="3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28"/>
        <v>43811.25</v>
      </c>
      <c r="O485" s="10">
        <f t="shared" si="29"/>
        <v>43818.25</v>
      </c>
      <c r="P485" t="b">
        <v>0</v>
      </c>
      <c r="Q485" t="b">
        <v>0</v>
      </c>
      <c r="R485" t="s">
        <v>2038</v>
      </c>
      <c r="S485" t="s">
        <v>2039</v>
      </c>
      <c r="T485" t="s">
        <v>33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31"/>
        <v>2.6020608108108108</v>
      </c>
      <c r="G486" t="s">
        <v>20</v>
      </c>
      <c r="H486">
        <v>1572</v>
      </c>
      <c r="I486" s="7">
        <f t="shared" si="3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28"/>
        <v>41855.208333333336</v>
      </c>
      <c r="O486" s="10">
        <f t="shared" si="29"/>
        <v>41904.208333333336</v>
      </c>
      <c r="P486" t="b">
        <v>0</v>
      </c>
      <c r="Q486" t="b">
        <v>1</v>
      </c>
      <c r="R486" t="s">
        <v>2032</v>
      </c>
      <c r="S486" t="s">
        <v>2033</v>
      </c>
      <c r="T486" t="s">
        <v>17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31"/>
        <v>0.30732891832229581</v>
      </c>
      <c r="G487" t="s">
        <v>14</v>
      </c>
      <c r="H487">
        <v>648</v>
      </c>
      <c r="I487" s="7">
        <f t="shared" si="3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28"/>
        <v>43626.208333333328</v>
      </c>
      <c r="O487" s="10">
        <f t="shared" si="29"/>
        <v>43667.208333333328</v>
      </c>
      <c r="P487" t="b">
        <v>0</v>
      </c>
      <c r="Q487" t="b">
        <v>0</v>
      </c>
      <c r="R487" t="s">
        <v>2038</v>
      </c>
      <c r="S487" t="s">
        <v>2039</v>
      </c>
      <c r="T487" t="s">
        <v>33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31"/>
        <v>0.13500000000000001</v>
      </c>
      <c r="G488" t="s">
        <v>14</v>
      </c>
      <c r="H488">
        <v>21</v>
      </c>
      <c r="I488" s="7">
        <f t="shared" si="3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28"/>
        <v>43168.25</v>
      </c>
      <c r="O488" s="10">
        <f t="shared" si="29"/>
        <v>43183.208333333328</v>
      </c>
      <c r="P488" t="b">
        <v>0</v>
      </c>
      <c r="Q488" t="b">
        <v>1</v>
      </c>
      <c r="R488" t="s">
        <v>2046</v>
      </c>
      <c r="S488" t="s">
        <v>2058</v>
      </c>
      <c r="T488" t="s">
        <v>206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31"/>
        <v>1.7862556663644606</v>
      </c>
      <c r="G489" t="s">
        <v>20</v>
      </c>
      <c r="H489">
        <v>2346</v>
      </c>
      <c r="I489" s="7">
        <f t="shared" si="3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28"/>
        <v>42845.208333333328</v>
      </c>
      <c r="O489" s="10">
        <f t="shared" si="29"/>
        <v>42878.208333333328</v>
      </c>
      <c r="P489" t="b">
        <v>0</v>
      </c>
      <c r="Q489" t="b">
        <v>0</v>
      </c>
      <c r="R489" t="s">
        <v>2038</v>
      </c>
      <c r="S489" t="s">
        <v>2039</v>
      </c>
      <c r="T489" t="s">
        <v>33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31"/>
        <v>2.2005660377358489</v>
      </c>
      <c r="G490" t="s">
        <v>20</v>
      </c>
      <c r="H490">
        <v>115</v>
      </c>
      <c r="I490" s="7">
        <f t="shared" si="3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28"/>
        <v>42403.25</v>
      </c>
      <c r="O490" s="10">
        <f t="shared" si="29"/>
        <v>42420.25</v>
      </c>
      <c r="P490" t="b">
        <v>0</v>
      </c>
      <c r="Q490" t="b">
        <v>0</v>
      </c>
      <c r="R490" t="s">
        <v>2038</v>
      </c>
      <c r="S490" t="s">
        <v>2039</v>
      </c>
      <c r="T490" t="s">
        <v>33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31"/>
        <v>1.015108695652174</v>
      </c>
      <c r="G491" t="s">
        <v>20</v>
      </c>
      <c r="H491">
        <v>85</v>
      </c>
      <c r="I491" s="7">
        <f t="shared" si="3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28"/>
        <v>40406.208333333336</v>
      </c>
      <c r="O491" s="10">
        <f t="shared" si="29"/>
        <v>40411.208333333336</v>
      </c>
      <c r="P491" t="b">
        <v>0</v>
      </c>
      <c r="Q491" t="b">
        <v>0</v>
      </c>
      <c r="R491" t="s">
        <v>2036</v>
      </c>
      <c r="S491" t="s">
        <v>2045</v>
      </c>
      <c r="T491" t="s">
        <v>65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31"/>
        <v>1.915</v>
      </c>
      <c r="G492" t="s">
        <v>20</v>
      </c>
      <c r="H492">
        <v>144</v>
      </c>
      <c r="I492" s="7">
        <f t="shared" si="3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28"/>
        <v>43786.25</v>
      </c>
      <c r="O492" s="10">
        <f t="shared" si="29"/>
        <v>43793.25</v>
      </c>
      <c r="P492" t="b">
        <v>0</v>
      </c>
      <c r="Q492" t="b">
        <v>0</v>
      </c>
      <c r="R492" t="s">
        <v>2063</v>
      </c>
      <c r="S492" t="s">
        <v>2064</v>
      </c>
      <c r="T492" t="s">
        <v>1029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31"/>
        <v>3.0534683098591549</v>
      </c>
      <c r="G493" t="s">
        <v>20</v>
      </c>
      <c r="H493">
        <v>2443</v>
      </c>
      <c r="I493" s="7">
        <f t="shared" si="3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28"/>
        <v>41456.208333333336</v>
      </c>
      <c r="O493" s="10">
        <f t="shared" si="29"/>
        <v>41482.208333333336</v>
      </c>
      <c r="P493" t="b">
        <v>0</v>
      </c>
      <c r="Q493" t="b">
        <v>1</v>
      </c>
      <c r="R493" t="s">
        <v>2032</v>
      </c>
      <c r="S493" t="s">
        <v>2033</v>
      </c>
      <c r="T493" t="s">
        <v>17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31"/>
        <v>0.23995287958115183</v>
      </c>
      <c r="G494" t="s">
        <v>74</v>
      </c>
      <c r="H494">
        <v>595</v>
      </c>
      <c r="I494" s="7">
        <f t="shared" si="3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28"/>
        <v>40336.208333333336</v>
      </c>
      <c r="O494" s="10">
        <f t="shared" si="29"/>
        <v>40371.208333333336</v>
      </c>
      <c r="P494" t="b">
        <v>1</v>
      </c>
      <c r="Q494" t="b">
        <v>1</v>
      </c>
      <c r="R494" t="s">
        <v>2040</v>
      </c>
      <c r="S494" t="s">
        <v>2051</v>
      </c>
      <c r="T494" t="s">
        <v>100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31"/>
        <v>7.2377777777777776</v>
      </c>
      <c r="G495" t="s">
        <v>20</v>
      </c>
      <c r="H495">
        <v>64</v>
      </c>
      <c r="I495" s="7">
        <f t="shared" si="3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28"/>
        <v>43645.208333333328</v>
      </c>
      <c r="O495" s="10">
        <f t="shared" si="29"/>
        <v>43658.208333333328</v>
      </c>
      <c r="P495" t="b">
        <v>0</v>
      </c>
      <c r="Q495" t="b">
        <v>0</v>
      </c>
      <c r="R495" t="s">
        <v>2053</v>
      </c>
      <c r="S495" t="s">
        <v>2054</v>
      </c>
      <c r="T495" t="s">
        <v>122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31"/>
        <v>5.4736000000000002</v>
      </c>
      <c r="G496" t="s">
        <v>20</v>
      </c>
      <c r="H496">
        <v>268</v>
      </c>
      <c r="I496" s="7">
        <f t="shared" si="3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28"/>
        <v>40990.208333333336</v>
      </c>
      <c r="O496" s="10">
        <f t="shared" si="29"/>
        <v>40991.208333333336</v>
      </c>
      <c r="P496" t="b">
        <v>0</v>
      </c>
      <c r="Q496" t="b">
        <v>0</v>
      </c>
      <c r="R496" t="s">
        <v>2036</v>
      </c>
      <c r="S496" t="s">
        <v>2045</v>
      </c>
      <c r="T496" t="s">
        <v>65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31"/>
        <v>4.1449999999999996</v>
      </c>
      <c r="G497" t="s">
        <v>20</v>
      </c>
      <c r="H497">
        <v>195</v>
      </c>
      <c r="I497" s="7">
        <f t="shared" si="3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28"/>
        <v>41800.208333333336</v>
      </c>
      <c r="O497" s="10">
        <f t="shared" si="29"/>
        <v>41804.208333333336</v>
      </c>
      <c r="P497" t="b">
        <v>0</v>
      </c>
      <c r="Q497" t="b">
        <v>0</v>
      </c>
      <c r="R497" t="s">
        <v>2038</v>
      </c>
      <c r="S497" t="s">
        <v>2039</v>
      </c>
      <c r="T497" t="s">
        <v>33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31"/>
        <v>9.0696409140369975E-3</v>
      </c>
      <c r="G498" t="s">
        <v>14</v>
      </c>
      <c r="H498">
        <v>54</v>
      </c>
      <c r="I498" s="7">
        <f t="shared" si="3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28"/>
        <v>42876.208333333328</v>
      </c>
      <c r="O498" s="10">
        <f t="shared" si="29"/>
        <v>42893.208333333328</v>
      </c>
      <c r="P498" t="b">
        <v>0</v>
      </c>
      <c r="Q498" t="b">
        <v>0</v>
      </c>
      <c r="R498" t="s">
        <v>2040</v>
      </c>
      <c r="S498" t="s">
        <v>2048</v>
      </c>
      <c r="T498" t="s">
        <v>71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31"/>
        <v>0.34173469387755101</v>
      </c>
      <c r="G499" t="s">
        <v>14</v>
      </c>
      <c r="H499">
        <v>120</v>
      </c>
      <c r="I499" s="7">
        <f t="shared" si="3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28"/>
        <v>42724.25</v>
      </c>
      <c r="O499" s="10">
        <f t="shared" si="29"/>
        <v>42724.25</v>
      </c>
      <c r="P499" t="b">
        <v>0</v>
      </c>
      <c r="Q499" t="b">
        <v>1</v>
      </c>
      <c r="R499" t="s">
        <v>2036</v>
      </c>
      <c r="S499" t="s">
        <v>2045</v>
      </c>
      <c r="T499" t="s">
        <v>65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31"/>
        <v>0.239488107549121</v>
      </c>
      <c r="G500" t="s">
        <v>14</v>
      </c>
      <c r="H500">
        <v>579</v>
      </c>
      <c r="I500" s="7">
        <f t="shared" si="3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28"/>
        <v>42005.25</v>
      </c>
      <c r="O500" s="10">
        <f t="shared" si="29"/>
        <v>42007.25</v>
      </c>
      <c r="P500" t="b">
        <v>0</v>
      </c>
      <c r="Q500" t="b">
        <v>0</v>
      </c>
      <c r="R500" t="s">
        <v>2036</v>
      </c>
      <c r="S500" t="s">
        <v>2037</v>
      </c>
      <c r="T500" t="s">
        <v>28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31"/>
        <v>0.48072649572649573</v>
      </c>
      <c r="G501" t="s">
        <v>14</v>
      </c>
      <c r="H501">
        <v>2072</v>
      </c>
      <c r="I501" s="7">
        <f t="shared" si="3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28"/>
        <v>42444.208333333328</v>
      </c>
      <c r="O501" s="10">
        <f t="shared" si="29"/>
        <v>42449.208333333328</v>
      </c>
      <c r="P501" t="b">
        <v>0</v>
      </c>
      <c r="Q501" t="b">
        <v>1</v>
      </c>
      <c r="R501" t="s">
        <v>2040</v>
      </c>
      <c r="S501" t="s">
        <v>2041</v>
      </c>
      <c r="T501" t="s">
        <v>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31"/>
        <v>0</v>
      </c>
      <c r="G502" t="s">
        <v>14</v>
      </c>
      <c r="H502">
        <v>0</v>
      </c>
      <c r="I502" s="7">
        <f t="shared" si="30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28"/>
        <v>41395.208333333336</v>
      </c>
      <c r="O502" s="10">
        <f t="shared" si="29"/>
        <v>41423.208333333336</v>
      </c>
      <c r="P502" t="b">
        <v>0</v>
      </c>
      <c r="Q502" t="b">
        <v>1</v>
      </c>
      <c r="R502" t="s">
        <v>2038</v>
      </c>
      <c r="S502" t="s">
        <v>2039</v>
      </c>
      <c r="T502" t="s">
        <v>33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31"/>
        <v>0.70145182291666663</v>
      </c>
      <c r="G503" t="s">
        <v>14</v>
      </c>
      <c r="H503">
        <v>1796</v>
      </c>
      <c r="I503" s="7">
        <f t="shared" si="3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28"/>
        <v>41345.208333333336</v>
      </c>
      <c r="O503" s="10">
        <f t="shared" si="29"/>
        <v>41347.208333333336</v>
      </c>
      <c r="P503" t="b">
        <v>0</v>
      </c>
      <c r="Q503" t="b">
        <v>0</v>
      </c>
      <c r="R503" t="s">
        <v>2040</v>
      </c>
      <c r="S503" t="s">
        <v>2041</v>
      </c>
      <c r="T503" t="s">
        <v>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31"/>
        <v>5.2992307692307694</v>
      </c>
      <c r="G504" t="s">
        <v>20</v>
      </c>
      <c r="H504">
        <v>186</v>
      </c>
      <c r="I504" s="7">
        <f t="shared" si="3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28"/>
        <v>41117.208333333336</v>
      </c>
      <c r="O504" s="10">
        <f t="shared" si="29"/>
        <v>41146.208333333336</v>
      </c>
      <c r="P504" t="b">
        <v>0</v>
      </c>
      <c r="Q504" t="b">
        <v>1</v>
      </c>
      <c r="R504" t="s">
        <v>2049</v>
      </c>
      <c r="S504" t="s">
        <v>2050</v>
      </c>
      <c r="T504" t="s">
        <v>89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31"/>
        <v>1.8032549019607844</v>
      </c>
      <c r="G505" t="s">
        <v>20</v>
      </c>
      <c r="H505">
        <v>460</v>
      </c>
      <c r="I505" s="7">
        <f t="shared" si="3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28"/>
        <v>42186.208333333328</v>
      </c>
      <c r="O505" s="10">
        <f t="shared" si="29"/>
        <v>42206.208333333328</v>
      </c>
      <c r="P505" t="b">
        <v>0</v>
      </c>
      <c r="Q505" t="b">
        <v>0</v>
      </c>
      <c r="R505" t="s">
        <v>2040</v>
      </c>
      <c r="S505" t="s">
        <v>2043</v>
      </c>
      <c r="T505" t="s">
        <v>53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31"/>
        <v>0.92320000000000002</v>
      </c>
      <c r="G506" t="s">
        <v>14</v>
      </c>
      <c r="H506">
        <v>62</v>
      </c>
      <c r="I506" s="7">
        <f t="shared" si="3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28"/>
        <v>42142.208333333328</v>
      </c>
      <c r="O506" s="10">
        <f t="shared" si="29"/>
        <v>42143.208333333328</v>
      </c>
      <c r="P506" t="b">
        <v>0</v>
      </c>
      <c r="Q506" t="b">
        <v>0</v>
      </c>
      <c r="R506" t="s">
        <v>2034</v>
      </c>
      <c r="S506" t="s">
        <v>2035</v>
      </c>
      <c r="T506" t="s">
        <v>23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31"/>
        <v>0.13901001112347053</v>
      </c>
      <c r="G507" t="s">
        <v>14</v>
      </c>
      <c r="H507">
        <v>347</v>
      </c>
      <c r="I507" s="7">
        <f t="shared" si="3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28"/>
        <v>41341.25</v>
      </c>
      <c r="O507" s="10">
        <f t="shared" si="29"/>
        <v>41383.208333333336</v>
      </c>
      <c r="P507" t="b">
        <v>0</v>
      </c>
      <c r="Q507" t="b">
        <v>1</v>
      </c>
      <c r="R507" t="s">
        <v>2046</v>
      </c>
      <c r="S507" t="s">
        <v>2055</v>
      </c>
      <c r="T507" t="s">
        <v>133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31"/>
        <v>9.2707777777777771</v>
      </c>
      <c r="G508" t="s">
        <v>20</v>
      </c>
      <c r="H508">
        <v>2528</v>
      </c>
      <c r="I508" s="7">
        <f t="shared" si="3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28"/>
        <v>43062.25</v>
      </c>
      <c r="O508" s="10">
        <f t="shared" si="29"/>
        <v>43079.25</v>
      </c>
      <c r="P508" t="b">
        <v>0</v>
      </c>
      <c r="Q508" t="b">
        <v>1</v>
      </c>
      <c r="R508" t="s">
        <v>2038</v>
      </c>
      <c r="S508" t="s">
        <v>2039</v>
      </c>
      <c r="T508" t="s">
        <v>33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31"/>
        <v>0.39857142857142858</v>
      </c>
      <c r="G509" t="s">
        <v>14</v>
      </c>
      <c r="H509">
        <v>19</v>
      </c>
      <c r="I509" s="7">
        <f t="shared" si="3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28"/>
        <v>41373.208333333336</v>
      </c>
      <c r="O509" s="10">
        <f t="shared" si="29"/>
        <v>41422.208333333336</v>
      </c>
      <c r="P509" t="b">
        <v>0</v>
      </c>
      <c r="Q509" t="b">
        <v>1</v>
      </c>
      <c r="R509" t="s">
        <v>2036</v>
      </c>
      <c r="S509" t="s">
        <v>2037</v>
      </c>
      <c r="T509" t="s">
        <v>28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31"/>
        <v>1.1222929936305732</v>
      </c>
      <c r="G510" t="s">
        <v>20</v>
      </c>
      <c r="H510">
        <v>3657</v>
      </c>
      <c r="I510" s="7">
        <f t="shared" si="3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28"/>
        <v>43310.208333333328</v>
      </c>
      <c r="O510" s="10">
        <f t="shared" si="29"/>
        <v>43331.208333333328</v>
      </c>
      <c r="P510" t="b">
        <v>0</v>
      </c>
      <c r="Q510" t="b">
        <v>0</v>
      </c>
      <c r="R510" t="s">
        <v>2038</v>
      </c>
      <c r="S510" t="s">
        <v>2039</v>
      </c>
      <c r="T510" t="s">
        <v>33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31"/>
        <v>0.70925816023738875</v>
      </c>
      <c r="G511" t="s">
        <v>14</v>
      </c>
      <c r="H511">
        <v>1258</v>
      </c>
      <c r="I511" s="7">
        <f t="shared" si="30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28"/>
        <v>41034.208333333336</v>
      </c>
      <c r="O511" s="10">
        <f t="shared" si="29"/>
        <v>41044.208333333336</v>
      </c>
      <c r="P511" t="b">
        <v>0</v>
      </c>
      <c r="Q511" t="b">
        <v>0</v>
      </c>
      <c r="R511" t="s">
        <v>2038</v>
      </c>
      <c r="S511" t="s">
        <v>2039</v>
      </c>
      <c r="T511" t="s">
        <v>33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31"/>
        <v>1.1908974358974358</v>
      </c>
      <c r="G512" t="s">
        <v>20</v>
      </c>
      <c r="H512">
        <v>131</v>
      </c>
      <c r="I512" s="7">
        <f t="shared" si="3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28"/>
        <v>43251.208333333328</v>
      </c>
      <c r="O512" s="10">
        <f t="shared" si="29"/>
        <v>43275.208333333328</v>
      </c>
      <c r="P512" t="b">
        <v>0</v>
      </c>
      <c r="Q512" t="b">
        <v>0</v>
      </c>
      <c r="R512" t="s">
        <v>2040</v>
      </c>
      <c r="S512" t="s">
        <v>2043</v>
      </c>
      <c r="T512" t="s">
        <v>53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31"/>
        <v>0.24017591339648173</v>
      </c>
      <c r="G513" t="s">
        <v>14</v>
      </c>
      <c r="H513">
        <v>362</v>
      </c>
      <c r="I513" s="7">
        <f t="shared" si="3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28"/>
        <v>43671.208333333328</v>
      </c>
      <c r="O513" s="10">
        <f t="shared" si="29"/>
        <v>43681.208333333328</v>
      </c>
      <c r="P513" t="b">
        <v>0</v>
      </c>
      <c r="Q513" t="b">
        <v>0</v>
      </c>
      <c r="R513" t="s">
        <v>2038</v>
      </c>
      <c r="S513" t="s">
        <v>2039</v>
      </c>
      <c r="T513" t="s">
        <v>33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31"/>
        <v>1.3931868131868133</v>
      </c>
      <c r="G514" t="s">
        <v>20</v>
      </c>
      <c r="H514">
        <v>239</v>
      </c>
      <c r="I514" s="7">
        <f t="shared" si="30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28"/>
        <v>41825.208333333336</v>
      </c>
      <c r="O514" s="10">
        <f t="shared" si="29"/>
        <v>41826.208333333336</v>
      </c>
      <c r="P514" t="b">
        <v>0</v>
      </c>
      <c r="Q514" t="b">
        <v>1</v>
      </c>
      <c r="R514" t="s">
        <v>2049</v>
      </c>
      <c r="S514" t="s">
        <v>2050</v>
      </c>
      <c r="T514" t="s">
        <v>89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1"/>
        <v>0.39277108433734942</v>
      </c>
      <c r="G515" t="s">
        <v>74</v>
      </c>
      <c r="H515">
        <v>35</v>
      </c>
      <c r="I515" s="7">
        <f t="shared" si="30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2">(((L515/60)/60)/24)+DATE(1970,1,1)</f>
        <v>40430.208333333336</v>
      </c>
      <c r="O515" s="10">
        <f t="shared" ref="O515:O578" si="33">(((M515/60)/60)/24)+DATE(1970,1,1)</f>
        <v>40432.208333333336</v>
      </c>
      <c r="P515" t="b">
        <v>0</v>
      </c>
      <c r="Q515" t="b">
        <v>0</v>
      </c>
      <c r="R515" t="s">
        <v>2040</v>
      </c>
      <c r="S515" t="s">
        <v>2059</v>
      </c>
      <c r="T515" t="s">
        <v>269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1"/>
        <v>0.22439077144917088</v>
      </c>
      <c r="G516" t="s">
        <v>74</v>
      </c>
      <c r="H516">
        <v>528</v>
      </c>
      <c r="I516" s="7">
        <f t="shared" ref="I516:I579" si="34">IF(E516=0, 0, 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2"/>
        <v>41614.25</v>
      </c>
      <c r="O516" s="10">
        <f t="shared" si="33"/>
        <v>41619.25</v>
      </c>
      <c r="P516" t="b">
        <v>0</v>
      </c>
      <c r="Q516" t="b">
        <v>1</v>
      </c>
      <c r="R516" t="s">
        <v>2034</v>
      </c>
      <c r="S516" t="s">
        <v>2035</v>
      </c>
      <c r="T516" t="s">
        <v>23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1"/>
        <v>0.55779069767441858</v>
      </c>
      <c r="G517" t="s">
        <v>14</v>
      </c>
      <c r="H517">
        <v>133</v>
      </c>
      <c r="I517" s="7">
        <f t="shared" si="3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2"/>
        <v>40900.25</v>
      </c>
      <c r="O517" s="10">
        <f t="shared" si="33"/>
        <v>40902.25</v>
      </c>
      <c r="P517" t="b">
        <v>0</v>
      </c>
      <c r="Q517" t="b">
        <v>1</v>
      </c>
      <c r="R517" t="s">
        <v>2038</v>
      </c>
      <c r="S517" t="s">
        <v>2039</v>
      </c>
      <c r="T517" t="s">
        <v>33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ref="F518:F581" si="35">E518/D518</f>
        <v>0.42523125996810207</v>
      </c>
      <c r="G518" t="s">
        <v>14</v>
      </c>
      <c r="H518">
        <v>846</v>
      </c>
      <c r="I518" s="7">
        <f t="shared" si="3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2"/>
        <v>40396.208333333336</v>
      </c>
      <c r="O518" s="10">
        <f t="shared" si="33"/>
        <v>40434.208333333336</v>
      </c>
      <c r="P518" t="b">
        <v>0</v>
      </c>
      <c r="Q518" t="b">
        <v>0</v>
      </c>
      <c r="R518" t="s">
        <v>2046</v>
      </c>
      <c r="S518" t="s">
        <v>2047</v>
      </c>
      <c r="T518" t="s">
        <v>68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5"/>
        <v>1.1200000000000001</v>
      </c>
      <c r="G519" t="s">
        <v>20</v>
      </c>
      <c r="H519">
        <v>78</v>
      </c>
      <c r="I519" s="7">
        <f t="shared" si="3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2"/>
        <v>42860.208333333328</v>
      </c>
      <c r="O519" s="10">
        <f t="shared" si="33"/>
        <v>42865.208333333328</v>
      </c>
      <c r="P519" t="b">
        <v>0</v>
      </c>
      <c r="Q519" t="b">
        <v>0</v>
      </c>
      <c r="R519" t="s">
        <v>2032</v>
      </c>
      <c r="S519" t="s">
        <v>2033</v>
      </c>
      <c r="T519" t="s">
        <v>17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5"/>
        <v>7.0681818181818179E-2</v>
      </c>
      <c r="G520" t="s">
        <v>14</v>
      </c>
      <c r="H520">
        <v>10</v>
      </c>
      <c r="I520" s="7">
        <f t="shared" si="34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2"/>
        <v>43154.25</v>
      </c>
      <c r="O520" s="10">
        <f t="shared" si="33"/>
        <v>43156.25</v>
      </c>
      <c r="P520" t="b">
        <v>0</v>
      </c>
      <c r="Q520" t="b">
        <v>1</v>
      </c>
      <c r="R520" t="s">
        <v>2040</v>
      </c>
      <c r="S520" t="s">
        <v>2048</v>
      </c>
      <c r="T520" t="s">
        <v>71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5"/>
        <v>1.0174563871693867</v>
      </c>
      <c r="G521" t="s">
        <v>20</v>
      </c>
      <c r="H521">
        <v>1773</v>
      </c>
      <c r="I521" s="7">
        <f t="shared" si="3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2"/>
        <v>42012.25</v>
      </c>
      <c r="O521" s="10">
        <f t="shared" si="33"/>
        <v>42026.25</v>
      </c>
      <c r="P521" t="b">
        <v>0</v>
      </c>
      <c r="Q521" t="b">
        <v>1</v>
      </c>
      <c r="R521" t="s">
        <v>2034</v>
      </c>
      <c r="S521" t="s">
        <v>2035</v>
      </c>
      <c r="T521" t="s">
        <v>23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5"/>
        <v>4.2575000000000003</v>
      </c>
      <c r="G522" t="s">
        <v>20</v>
      </c>
      <c r="H522">
        <v>32</v>
      </c>
      <c r="I522" s="7">
        <f t="shared" si="3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2"/>
        <v>43574.208333333328</v>
      </c>
      <c r="O522" s="10">
        <f t="shared" si="33"/>
        <v>43577.208333333328</v>
      </c>
      <c r="P522" t="b">
        <v>0</v>
      </c>
      <c r="Q522" t="b">
        <v>0</v>
      </c>
      <c r="R522" t="s">
        <v>2038</v>
      </c>
      <c r="S522" t="s">
        <v>2039</v>
      </c>
      <c r="T522" t="s">
        <v>33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5"/>
        <v>1.4553947368421052</v>
      </c>
      <c r="G523" t="s">
        <v>20</v>
      </c>
      <c r="H523">
        <v>369</v>
      </c>
      <c r="I523" s="7">
        <f t="shared" si="3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2"/>
        <v>42605.208333333328</v>
      </c>
      <c r="O523" s="10">
        <f t="shared" si="33"/>
        <v>42611.208333333328</v>
      </c>
      <c r="P523" t="b">
        <v>0</v>
      </c>
      <c r="Q523" t="b">
        <v>1</v>
      </c>
      <c r="R523" t="s">
        <v>2040</v>
      </c>
      <c r="S523" t="s">
        <v>2043</v>
      </c>
      <c r="T523" t="s">
        <v>53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5"/>
        <v>0.32453465346534655</v>
      </c>
      <c r="G524" t="s">
        <v>14</v>
      </c>
      <c r="H524">
        <v>191</v>
      </c>
      <c r="I524" s="7">
        <f t="shared" si="3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2"/>
        <v>41093.208333333336</v>
      </c>
      <c r="O524" s="10">
        <f t="shared" si="33"/>
        <v>41105.208333333336</v>
      </c>
      <c r="P524" t="b">
        <v>0</v>
      </c>
      <c r="Q524" t="b">
        <v>0</v>
      </c>
      <c r="R524" t="s">
        <v>2040</v>
      </c>
      <c r="S524" t="s">
        <v>2051</v>
      </c>
      <c r="T524" t="s">
        <v>100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5"/>
        <v>7.003333333333333</v>
      </c>
      <c r="G525" t="s">
        <v>20</v>
      </c>
      <c r="H525">
        <v>89</v>
      </c>
      <c r="I525" s="7">
        <f t="shared" si="3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2"/>
        <v>40241.25</v>
      </c>
      <c r="O525" s="10">
        <f t="shared" si="33"/>
        <v>40246.25</v>
      </c>
      <c r="P525" t="b">
        <v>0</v>
      </c>
      <c r="Q525" t="b">
        <v>0</v>
      </c>
      <c r="R525" t="s">
        <v>2040</v>
      </c>
      <c r="S525" t="s">
        <v>2051</v>
      </c>
      <c r="T525" t="s">
        <v>100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5"/>
        <v>0.83904860392967939</v>
      </c>
      <c r="G526" t="s">
        <v>14</v>
      </c>
      <c r="H526">
        <v>1979</v>
      </c>
      <c r="I526" s="7">
        <f t="shared" si="3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2"/>
        <v>40294.208333333336</v>
      </c>
      <c r="O526" s="10">
        <f t="shared" si="33"/>
        <v>40307.208333333336</v>
      </c>
      <c r="P526" t="b">
        <v>0</v>
      </c>
      <c r="Q526" t="b">
        <v>0</v>
      </c>
      <c r="R526" t="s">
        <v>2038</v>
      </c>
      <c r="S526" t="s">
        <v>2039</v>
      </c>
      <c r="T526" t="s">
        <v>33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5"/>
        <v>0.84190476190476193</v>
      </c>
      <c r="G527" t="s">
        <v>14</v>
      </c>
      <c r="H527">
        <v>63</v>
      </c>
      <c r="I527" s="7">
        <f t="shared" si="3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2"/>
        <v>40505.25</v>
      </c>
      <c r="O527" s="10">
        <f t="shared" si="33"/>
        <v>40509.25</v>
      </c>
      <c r="P527" t="b">
        <v>0</v>
      </c>
      <c r="Q527" t="b">
        <v>0</v>
      </c>
      <c r="R527" t="s">
        <v>2036</v>
      </c>
      <c r="S527" t="s">
        <v>2045</v>
      </c>
      <c r="T527" t="s">
        <v>65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5"/>
        <v>1.5595180722891566</v>
      </c>
      <c r="G528" t="s">
        <v>20</v>
      </c>
      <c r="H528">
        <v>147</v>
      </c>
      <c r="I528" s="7">
        <f t="shared" si="3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2"/>
        <v>42364.25</v>
      </c>
      <c r="O528" s="10">
        <f t="shared" si="33"/>
        <v>42401.25</v>
      </c>
      <c r="P528" t="b">
        <v>0</v>
      </c>
      <c r="Q528" t="b">
        <v>1</v>
      </c>
      <c r="R528" t="s">
        <v>2038</v>
      </c>
      <c r="S528" t="s">
        <v>2039</v>
      </c>
      <c r="T528" t="s">
        <v>33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5"/>
        <v>0.99619450317124736</v>
      </c>
      <c r="G529" t="s">
        <v>14</v>
      </c>
      <c r="H529">
        <v>6080</v>
      </c>
      <c r="I529" s="7">
        <f t="shared" si="34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2"/>
        <v>42405.25</v>
      </c>
      <c r="O529" s="10">
        <f t="shared" si="33"/>
        <v>42441.25</v>
      </c>
      <c r="P529" t="b">
        <v>0</v>
      </c>
      <c r="Q529" t="b">
        <v>0</v>
      </c>
      <c r="R529" t="s">
        <v>2040</v>
      </c>
      <c r="S529" t="s">
        <v>2048</v>
      </c>
      <c r="T529" t="s">
        <v>71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5"/>
        <v>0.80300000000000005</v>
      </c>
      <c r="G530" t="s">
        <v>14</v>
      </c>
      <c r="H530">
        <v>80</v>
      </c>
      <c r="I530" s="7">
        <f t="shared" si="3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2"/>
        <v>41601.25</v>
      </c>
      <c r="O530" s="10">
        <f t="shared" si="33"/>
        <v>41646.25</v>
      </c>
      <c r="P530" t="b">
        <v>0</v>
      </c>
      <c r="Q530" t="b">
        <v>0</v>
      </c>
      <c r="R530" t="s">
        <v>2034</v>
      </c>
      <c r="S530" t="s">
        <v>2044</v>
      </c>
      <c r="T530" t="s">
        <v>60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5"/>
        <v>0.11254901960784314</v>
      </c>
      <c r="G531" t="s">
        <v>14</v>
      </c>
      <c r="H531">
        <v>9</v>
      </c>
      <c r="I531" s="7">
        <f t="shared" si="3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2"/>
        <v>41769.208333333336</v>
      </c>
      <c r="O531" s="10">
        <f t="shared" si="33"/>
        <v>41797.208333333336</v>
      </c>
      <c r="P531" t="b">
        <v>0</v>
      </c>
      <c r="Q531" t="b">
        <v>0</v>
      </c>
      <c r="R531" t="s">
        <v>2049</v>
      </c>
      <c r="S531" t="s">
        <v>2050</v>
      </c>
      <c r="T531" t="s">
        <v>89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5"/>
        <v>0.91740952380952379</v>
      </c>
      <c r="G532" t="s">
        <v>14</v>
      </c>
      <c r="H532">
        <v>1784</v>
      </c>
      <c r="I532" s="7">
        <f t="shared" si="3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2"/>
        <v>40421.208333333336</v>
      </c>
      <c r="O532" s="10">
        <f t="shared" si="33"/>
        <v>40435.208333333336</v>
      </c>
      <c r="P532" t="b">
        <v>0</v>
      </c>
      <c r="Q532" t="b">
        <v>1</v>
      </c>
      <c r="R532" t="s">
        <v>2046</v>
      </c>
      <c r="S532" t="s">
        <v>2052</v>
      </c>
      <c r="T532" t="s">
        <v>119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5"/>
        <v>0.95521156936261387</v>
      </c>
      <c r="G533" t="s">
        <v>47</v>
      </c>
      <c r="H533">
        <v>3640</v>
      </c>
      <c r="I533" s="7">
        <f t="shared" si="3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2"/>
        <v>41589.25</v>
      </c>
      <c r="O533" s="10">
        <f t="shared" si="33"/>
        <v>41645.25</v>
      </c>
      <c r="P533" t="b">
        <v>0</v>
      </c>
      <c r="Q533" t="b">
        <v>0</v>
      </c>
      <c r="R533" t="s">
        <v>2049</v>
      </c>
      <c r="S533" t="s">
        <v>2050</v>
      </c>
      <c r="T533" t="s">
        <v>89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5"/>
        <v>5.0287499999999996</v>
      </c>
      <c r="G534" t="s">
        <v>20</v>
      </c>
      <c r="H534">
        <v>126</v>
      </c>
      <c r="I534" s="7">
        <f t="shared" si="3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2"/>
        <v>43125.25</v>
      </c>
      <c r="O534" s="10">
        <f t="shared" si="33"/>
        <v>43126.25</v>
      </c>
      <c r="P534" t="b">
        <v>0</v>
      </c>
      <c r="Q534" t="b">
        <v>0</v>
      </c>
      <c r="R534" t="s">
        <v>2038</v>
      </c>
      <c r="S534" t="s">
        <v>2039</v>
      </c>
      <c r="T534" t="s">
        <v>33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5"/>
        <v>1.5924394463667819</v>
      </c>
      <c r="G535" t="s">
        <v>20</v>
      </c>
      <c r="H535">
        <v>2218</v>
      </c>
      <c r="I535" s="7">
        <f t="shared" si="3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2"/>
        <v>41479.208333333336</v>
      </c>
      <c r="O535" s="10">
        <f t="shared" si="33"/>
        <v>41515.208333333336</v>
      </c>
      <c r="P535" t="b">
        <v>0</v>
      </c>
      <c r="Q535" t="b">
        <v>0</v>
      </c>
      <c r="R535" t="s">
        <v>2034</v>
      </c>
      <c r="S535" t="s">
        <v>2044</v>
      </c>
      <c r="T535" t="s">
        <v>60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5"/>
        <v>0.15022446689113356</v>
      </c>
      <c r="G536" t="s">
        <v>14</v>
      </c>
      <c r="H536">
        <v>243</v>
      </c>
      <c r="I536" s="7">
        <f t="shared" si="3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2"/>
        <v>43329.208333333328</v>
      </c>
      <c r="O536" s="10">
        <f t="shared" si="33"/>
        <v>43330.208333333328</v>
      </c>
      <c r="P536" t="b">
        <v>0</v>
      </c>
      <c r="Q536" t="b">
        <v>1</v>
      </c>
      <c r="R536" t="s">
        <v>2040</v>
      </c>
      <c r="S536" t="s">
        <v>2043</v>
      </c>
      <c r="T536" t="s">
        <v>53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5"/>
        <v>4.820384615384615</v>
      </c>
      <c r="G537" t="s">
        <v>20</v>
      </c>
      <c r="H537">
        <v>202</v>
      </c>
      <c r="I537" s="7">
        <f t="shared" si="3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2"/>
        <v>43259.208333333328</v>
      </c>
      <c r="O537" s="10">
        <f t="shared" si="33"/>
        <v>43261.208333333328</v>
      </c>
      <c r="P537" t="b">
        <v>0</v>
      </c>
      <c r="Q537" t="b">
        <v>1</v>
      </c>
      <c r="R537" t="s">
        <v>2038</v>
      </c>
      <c r="S537" t="s">
        <v>2039</v>
      </c>
      <c r="T537" t="s">
        <v>33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5"/>
        <v>1.4996938775510205</v>
      </c>
      <c r="G538" t="s">
        <v>20</v>
      </c>
      <c r="H538">
        <v>140</v>
      </c>
      <c r="I538" s="7">
        <f t="shared" si="3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2"/>
        <v>40414.208333333336</v>
      </c>
      <c r="O538" s="10">
        <f t="shared" si="33"/>
        <v>40440.208333333336</v>
      </c>
      <c r="P538" t="b">
        <v>0</v>
      </c>
      <c r="Q538" t="b">
        <v>0</v>
      </c>
      <c r="R538" t="s">
        <v>2046</v>
      </c>
      <c r="S538" t="s">
        <v>2052</v>
      </c>
      <c r="T538" t="s">
        <v>119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5"/>
        <v>1.1722156398104266</v>
      </c>
      <c r="G539" t="s">
        <v>20</v>
      </c>
      <c r="H539">
        <v>1052</v>
      </c>
      <c r="I539" s="7">
        <f t="shared" si="3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2"/>
        <v>43342.208333333328</v>
      </c>
      <c r="O539" s="10">
        <f t="shared" si="33"/>
        <v>43365.208333333328</v>
      </c>
      <c r="P539" t="b">
        <v>1</v>
      </c>
      <c r="Q539" t="b">
        <v>1</v>
      </c>
      <c r="R539" t="s">
        <v>2040</v>
      </c>
      <c r="S539" t="s">
        <v>2041</v>
      </c>
      <c r="T539" t="s">
        <v>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5"/>
        <v>0.37695968274950431</v>
      </c>
      <c r="G540" t="s">
        <v>14</v>
      </c>
      <c r="H540">
        <v>1296</v>
      </c>
      <c r="I540" s="7">
        <f t="shared" si="3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2"/>
        <v>41539.208333333336</v>
      </c>
      <c r="O540" s="10">
        <f t="shared" si="33"/>
        <v>41555.208333333336</v>
      </c>
      <c r="P540" t="b">
        <v>0</v>
      </c>
      <c r="Q540" t="b">
        <v>0</v>
      </c>
      <c r="R540" t="s">
        <v>2049</v>
      </c>
      <c r="S540" t="s">
        <v>2060</v>
      </c>
      <c r="T540" t="s">
        <v>292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5"/>
        <v>0.72653061224489801</v>
      </c>
      <c r="G541" t="s">
        <v>14</v>
      </c>
      <c r="H541">
        <v>77</v>
      </c>
      <c r="I541" s="7">
        <f t="shared" si="3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2"/>
        <v>43647.208333333328</v>
      </c>
      <c r="O541" s="10">
        <f t="shared" si="33"/>
        <v>43653.208333333328</v>
      </c>
      <c r="P541" t="b">
        <v>0</v>
      </c>
      <c r="Q541" t="b">
        <v>1</v>
      </c>
      <c r="R541" t="s">
        <v>2032</v>
      </c>
      <c r="S541" t="s">
        <v>2033</v>
      </c>
      <c r="T541" t="s">
        <v>17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5"/>
        <v>2.6598113207547169</v>
      </c>
      <c r="G542" t="s">
        <v>20</v>
      </c>
      <c r="H542">
        <v>247</v>
      </c>
      <c r="I542" s="7">
        <f t="shared" si="3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2"/>
        <v>43225.208333333328</v>
      </c>
      <c r="O542" s="10">
        <f t="shared" si="33"/>
        <v>43247.208333333328</v>
      </c>
      <c r="P542" t="b">
        <v>0</v>
      </c>
      <c r="Q542" t="b">
        <v>0</v>
      </c>
      <c r="R542" t="s">
        <v>2053</v>
      </c>
      <c r="S542" t="s">
        <v>2054</v>
      </c>
      <c r="T542" t="s">
        <v>122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5"/>
        <v>0.24205617977528091</v>
      </c>
      <c r="G543" t="s">
        <v>14</v>
      </c>
      <c r="H543">
        <v>395</v>
      </c>
      <c r="I543" s="7">
        <f t="shared" si="3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2"/>
        <v>42165.208333333328</v>
      </c>
      <c r="O543" s="10">
        <f t="shared" si="33"/>
        <v>42191.208333333328</v>
      </c>
      <c r="P543" t="b">
        <v>0</v>
      </c>
      <c r="Q543" t="b">
        <v>0</v>
      </c>
      <c r="R543" t="s">
        <v>2049</v>
      </c>
      <c r="S543" t="s">
        <v>2060</v>
      </c>
      <c r="T543" t="s">
        <v>292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5"/>
        <v>2.5064935064935064E-2</v>
      </c>
      <c r="G544" t="s">
        <v>14</v>
      </c>
      <c r="H544">
        <v>49</v>
      </c>
      <c r="I544" s="7">
        <f t="shared" si="3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2"/>
        <v>42391.25</v>
      </c>
      <c r="O544" s="10">
        <f t="shared" si="33"/>
        <v>42421.25</v>
      </c>
      <c r="P544" t="b">
        <v>0</v>
      </c>
      <c r="Q544" t="b">
        <v>0</v>
      </c>
      <c r="R544" t="s">
        <v>2034</v>
      </c>
      <c r="S544" t="s">
        <v>2044</v>
      </c>
      <c r="T544" t="s">
        <v>60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5"/>
        <v>0.1632979976442874</v>
      </c>
      <c r="G545" t="s">
        <v>14</v>
      </c>
      <c r="H545">
        <v>180</v>
      </c>
      <c r="I545" s="7">
        <f t="shared" si="3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2"/>
        <v>41528.208333333336</v>
      </c>
      <c r="O545" s="10">
        <f t="shared" si="33"/>
        <v>41543.208333333336</v>
      </c>
      <c r="P545" t="b">
        <v>0</v>
      </c>
      <c r="Q545" t="b">
        <v>0</v>
      </c>
      <c r="R545" t="s">
        <v>2049</v>
      </c>
      <c r="S545" t="s">
        <v>2050</v>
      </c>
      <c r="T545" t="s">
        <v>89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5"/>
        <v>2.7650000000000001</v>
      </c>
      <c r="G546" t="s">
        <v>20</v>
      </c>
      <c r="H546">
        <v>84</v>
      </c>
      <c r="I546" s="7">
        <f t="shared" si="3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2"/>
        <v>42377.25</v>
      </c>
      <c r="O546" s="10">
        <f t="shared" si="33"/>
        <v>42390.25</v>
      </c>
      <c r="P546" t="b">
        <v>0</v>
      </c>
      <c r="Q546" t="b">
        <v>0</v>
      </c>
      <c r="R546" t="s">
        <v>2034</v>
      </c>
      <c r="S546" t="s">
        <v>2035</v>
      </c>
      <c r="T546" t="s">
        <v>23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5"/>
        <v>0.88803571428571426</v>
      </c>
      <c r="G547" t="s">
        <v>14</v>
      </c>
      <c r="H547">
        <v>2690</v>
      </c>
      <c r="I547" s="7">
        <f t="shared" si="3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2"/>
        <v>43824.25</v>
      </c>
      <c r="O547" s="10">
        <f t="shared" si="33"/>
        <v>43844.25</v>
      </c>
      <c r="P547" t="b">
        <v>0</v>
      </c>
      <c r="Q547" t="b">
        <v>0</v>
      </c>
      <c r="R547" t="s">
        <v>2038</v>
      </c>
      <c r="S547" t="s">
        <v>2039</v>
      </c>
      <c r="T547" t="s">
        <v>33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5"/>
        <v>1.6357142857142857</v>
      </c>
      <c r="G548" t="s">
        <v>20</v>
      </c>
      <c r="H548">
        <v>88</v>
      </c>
      <c r="I548" s="7">
        <f t="shared" si="3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2"/>
        <v>43360.208333333328</v>
      </c>
      <c r="O548" s="10">
        <f t="shared" si="33"/>
        <v>43363.208333333328</v>
      </c>
      <c r="P548" t="b">
        <v>0</v>
      </c>
      <c r="Q548" t="b">
        <v>1</v>
      </c>
      <c r="R548" t="s">
        <v>2038</v>
      </c>
      <c r="S548" t="s">
        <v>2039</v>
      </c>
      <c r="T548" t="s">
        <v>33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5"/>
        <v>9.69</v>
      </c>
      <c r="G549" t="s">
        <v>20</v>
      </c>
      <c r="H549">
        <v>156</v>
      </c>
      <c r="I549" s="7">
        <f t="shared" si="34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2"/>
        <v>42029.25</v>
      </c>
      <c r="O549" s="10">
        <f t="shared" si="33"/>
        <v>42041.25</v>
      </c>
      <c r="P549" t="b">
        <v>0</v>
      </c>
      <c r="Q549" t="b">
        <v>0</v>
      </c>
      <c r="R549" t="s">
        <v>2040</v>
      </c>
      <c r="S549" t="s">
        <v>2043</v>
      </c>
      <c r="T549" t="s">
        <v>53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5"/>
        <v>2.7091376701966716</v>
      </c>
      <c r="G550" t="s">
        <v>20</v>
      </c>
      <c r="H550">
        <v>2985</v>
      </c>
      <c r="I550" s="7">
        <f t="shared" si="3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2"/>
        <v>42461.208333333328</v>
      </c>
      <c r="O550" s="10">
        <f t="shared" si="33"/>
        <v>42474.208333333328</v>
      </c>
      <c r="P550" t="b">
        <v>0</v>
      </c>
      <c r="Q550" t="b">
        <v>0</v>
      </c>
      <c r="R550" t="s">
        <v>2038</v>
      </c>
      <c r="S550" t="s">
        <v>2039</v>
      </c>
      <c r="T550" t="s">
        <v>33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5"/>
        <v>2.8421355932203389</v>
      </c>
      <c r="G551" t="s">
        <v>20</v>
      </c>
      <c r="H551">
        <v>762</v>
      </c>
      <c r="I551" s="7">
        <f t="shared" si="3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2"/>
        <v>41422.208333333336</v>
      </c>
      <c r="O551" s="10">
        <f t="shared" si="33"/>
        <v>41431.208333333336</v>
      </c>
      <c r="P551" t="b">
        <v>0</v>
      </c>
      <c r="Q551" t="b">
        <v>0</v>
      </c>
      <c r="R551" t="s">
        <v>2036</v>
      </c>
      <c r="S551" t="s">
        <v>2045</v>
      </c>
      <c r="T551" t="s">
        <v>65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5"/>
        <v>0.04</v>
      </c>
      <c r="G552" t="s">
        <v>74</v>
      </c>
      <c r="H552">
        <v>1</v>
      </c>
      <c r="I552" s="7">
        <f t="shared" si="34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2"/>
        <v>40968.25</v>
      </c>
      <c r="O552" s="10">
        <f t="shared" si="33"/>
        <v>40989.208333333336</v>
      </c>
      <c r="P552" t="b">
        <v>0</v>
      </c>
      <c r="Q552" t="b">
        <v>0</v>
      </c>
      <c r="R552" t="s">
        <v>2034</v>
      </c>
      <c r="S552" t="s">
        <v>2044</v>
      </c>
      <c r="T552" t="s">
        <v>60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5"/>
        <v>0.58632981676846196</v>
      </c>
      <c r="G553" t="s">
        <v>14</v>
      </c>
      <c r="H553">
        <v>2779</v>
      </c>
      <c r="I553" s="7">
        <f t="shared" si="3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2"/>
        <v>41993.25</v>
      </c>
      <c r="O553" s="10">
        <f t="shared" si="33"/>
        <v>42033.25</v>
      </c>
      <c r="P553" t="b">
        <v>0</v>
      </c>
      <c r="Q553" t="b">
        <v>1</v>
      </c>
      <c r="R553" t="s">
        <v>2036</v>
      </c>
      <c r="S553" t="s">
        <v>2037</v>
      </c>
      <c r="T553" t="s">
        <v>28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5"/>
        <v>0.98511111111111116</v>
      </c>
      <c r="G554" t="s">
        <v>14</v>
      </c>
      <c r="H554">
        <v>92</v>
      </c>
      <c r="I554" s="7">
        <f t="shared" si="3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2"/>
        <v>42700.25</v>
      </c>
      <c r="O554" s="10">
        <f t="shared" si="33"/>
        <v>42702.25</v>
      </c>
      <c r="P554" t="b">
        <v>0</v>
      </c>
      <c r="Q554" t="b">
        <v>0</v>
      </c>
      <c r="R554" t="s">
        <v>2038</v>
      </c>
      <c r="S554" t="s">
        <v>2039</v>
      </c>
      <c r="T554" t="s">
        <v>33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5"/>
        <v>0.43975381008206332</v>
      </c>
      <c r="G555" t="s">
        <v>14</v>
      </c>
      <c r="H555">
        <v>1028</v>
      </c>
      <c r="I555" s="7">
        <f t="shared" si="3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2"/>
        <v>40545.25</v>
      </c>
      <c r="O555" s="10">
        <f t="shared" si="33"/>
        <v>40546.25</v>
      </c>
      <c r="P555" t="b">
        <v>0</v>
      </c>
      <c r="Q555" t="b">
        <v>0</v>
      </c>
      <c r="R555" t="s">
        <v>2034</v>
      </c>
      <c r="S555" t="s">
        <v>2035</v>
      </c>
      <c r="T555" t="s">
        <v>23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5"/>
        <v>1.5166315789473683</v>
      </c>
      <c r="G556" t="s">
        <v>20</v>
      </c>
      <c r="H556">
        <v>554</v>
      </c>
      <c r="I556" s="7">
        <f t="shared" si="3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2"/>
        <v>42723.25</v>
      </c>
      <c r="O556" s="10">
        <f t="shared" si="33"/>
        <v>42729.25</v>
      </c>
      <c r="P556" t="b">
        <v>0</v>
      </c>
      <c r="Q556" t="b">
        <v>0</v>
      </c>
      <c r="R556" t="s">
        <v>2034</v>
      </c>
      <c r="S556" t="s">
        <v>2044</v>
      </c>
      <c r="T556" t="s">
        <v>60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5"/>
        <v>2.2363492063492063</v>
      </c>
      <c r="G557" t="s">
        <v>20</v>
      </c>
      <c r="H557">
        <v>135</v>
      </c>
      <c r="I557" s="7">
        <f t="shared" si="3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2"/>
        <v>41731.208333333336</v>
      </c>
      <c r="O557" s="10">
        <f t="shared" si="33"/>
        <v>41762.208333333336</v>
      </c>
      <c r="P557" t="b">
        <v>0</v>
      </c>
      <c r="Q557" t="b">
        <v>0</v>
      </c>
      <c r="R557" t="s">
        <v>2034</v>
      </c>
      <c r="S557" t="s">
        <v>2035</v>
      </c>
      <c r="T557" t="s">
        <v>23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5"/>
        <v>2.3975</v>
      </c>
      <c r="G558" t="s">
        <v>20</v>
      </c>
      <c r="H558">
        <v>122</v>
      </c>
      <c r="I558" s="7">
        <f t="shared" si="3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2"/>
        <v>40792.208333333336</v>
      </c>
      <c r="O558" s="10">
        <f t="shared" si="33"/>
        <v>40799.208333333336</v>
      </c>
      <c r="P558" t="b">
        <v>0</v>
      </c>
      <c r="Q558" t="b">
        <v>1</v>
      </c>
      <c r="R558" t="s">
        <v>2046</v>
      </c>
      <c r="S558" t="s">
        <v>2058</v>
      </c>
      <c r="T558" t="s">
        <v>206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5"/>
        <v>1.9933333333333334</v>
      </c>
      <c r="G559" t="s">
        <v>20</v>
      </c>
      <c r="H559">
        <v>221</v>
      </c>
      <c r="I559" s="7">
        <f t="shared" si="3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2"/>
        <v>42279.208333333328</v>
      </c>
      <c r="O559" s="10">
        <f t="shared" si="33"/>
        <v>42282.208333333328</v>
      </c>
      <c r="P559" t="b">
        <v>0</v>
      </c>
      <c r="Q559" t="b">
        <v>1</v>
      </c>
      <c r="R559" t="s">
        <v>2040</v>
      </c>
      <c r="S559" t="s">
        <v>2062</v>
      </c>
      <c r="T559" t="s">
        <v>474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5"/>
        <v>1.373448275862069</v>
      </c>
      <c r="G560" t="s">
        <v>20</v>
      </c>
      <c r="H560">
        <v>126</v>
      </c>
      <c r="I560" s="7">
        <f t="shared" si="3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2"/>
        <v>42424.25</v>
      </c>
      <c r="O560" s="10">
        <f t="shared" si="33"/>
        <v>42467.208333333328</v>
      </c>
      <c r="P560" t="b">
        <v>0</v>
      </c>
      <c r="Q560" t="b">
        <v>0</v>
      </c>
      <c r="R560" t="s">
        <v>2038</v>
      </c>
      <c r="S560" t="s">
        <v>2039</v>
      </c>
      <c r="T560" t="s">
        <v>33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5"/>
        <v>1.009696106362773</v>
      </c>
      <c r="G561" t="s">
        <v>20</v>
      </c>
      <c r="H561">
        <v>1022</v>
      </c>
      <c r="I561" s="7">
        <f t="shared" si="3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2"/>
        <v>42584.208333333328</v>
      </c>
      <c r="O561" s="10">
        <f t="shared" si="33"/>
        <v>42591.208333333328</v>
      </c>
      <c r="P561" t="b">
        <v>0</v>
      </c>
      <c r="Q561" t="b">
        <v>0</v>
      </c>
      <c r="R561" t="s">
        <v>2038</v>
      </c>
      <c r="S561" t="s">
        <v>2039</v>
      </c>
      <c r="T561" t="s">
        <v>33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5"/>
        <v>7.9416000000000002</v>
      </c>
      <c r="G562" t="s">
        <v>20</v>
      </c>
      <c r="H562">
        <v>3177</v>
      </c>
      <c r="I562" s="7">
        <f t="shared" si="3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2"/>
        <v>40865.25</v>
      </c>
      <c r="O562" s="10">
        <f t="shared" si="33"/>
        <v>40905.25</v>
      </c>
      <c r="P562" t="b">
        <v>0</v>
      </c>
      <c r="Q562" t="b">
        <v>0</v>
      </c>
      <c r="R562" t="s">
        <v>2040</v>
      </c>
      <c r="S562" t="s">
        <v>2048</v>
      </c>
      <c r="T562" t="s">
        <v>71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5"/>
        <v>3.6970000000000001</v>
      </c>
      <c r="G563" t="s">
        <v>20</v>
      </c>
      <c r="H563">
        <v>198</v>
      </c>
      <c r="I563" s="7">
        <f t="shared" si="3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2"/>
        <v>40833.208333333336</v>
      </c>
      <c r="O563" s="10">
        <f t="shared" si="33"/>
        <v>40835.208333333336</v>
      </c>
      <c r="P563" t="b">
        <v>0</v>
      </c>
      <c r="Q563" t="b">
        <v>0</v>
      </c>
      <c r="R563" t="s">
        <v>2038</v>
      </c>
      <c r="S563" t="s">
        <v>2039</v>
      </c>
      <c r="T563" t="s">
        <v>33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5"/>
        <v>0.12818181818181817</v>
      </c>
      <c r="G564" t="s">
        <v>14</v>
      </c>
      <c r="H564">
        <v>26</v>
      </c>
      <c r="I564" s="7">
        <f t="shared" si="3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2"/>
        <v>43536.208333333328</v>
      </c>
      <c r="O564" s="10">
        <f t="shared" si="33"/>
        <v>43538.208333333328</v>
      </c>
      <c r="P564" t="b">
        <v>0</v>
      </c>
      <c r="Q564" t="b">
        <v>0</v>
      </c>
      <c r="R564" t="s">
        <v>2034</v>
      </c>
      <c r="S564" t="s">
        <v>2035</v>
      </c>
      <c r="T564" t="s">
        <v>23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5"/>
        <v>1.3802702702702703</v>
      </c>
      <c r="G565" t="s">
        <v>20</v>
      </c>
      <c r="H565">
        <v>85</v>
      </c>
      <c r="I565" s="7">
        <f t="shared" si="3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2"/>
        <v>43417.25</v>
      </c>
      <c r="O565" s="10">
        <f t="shared" si="33"/>
        <v>43437.25</v>
      </c>
      <c r="P565" t="b">
        <v>0</v>
      </c>
      <c r="Q565" t="b">
        <v>0</v>
      </c>
      <c r="R565" t="s">
        <v>2040</v>
      </c>
      <c r="S565" t="s">
        <v>2041</v>
      </c>
      <c r="T565" t="s">
        <v>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5"/>
        <v>0.83813278008298753</v>
      </c>
      <c r="G566" t="s">
        <v>14</v>
      </c>
      <c r="H566">
        <v>1790</v>
      </c>
      <c r="I566" s="7">
        <f t="shared" si="3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2"/>
        <v>42078.208333333328</v>
      </c>
      <c r="O566" s="10">
        <f t="shared" si="33"/>
        <v>42086.208333333328</v>
      </c>
      <c r="P566" t="b">
        <v>0</v>
      </c>
      <c r="Q566" t="b">
        <v>0</v>
      </c>
      <c r="R566" t="s">
        <v>2038</v>
      </c>
      <c r="S566" t="s">
        <v>2039</v>
      </c>
      <c r="T566" t="s">
        <v>33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5"/>
        <v>2.0460063224446787</v>
      </c>
      <c r="G567" t="s">
        <v>20</v>
      </c>
      <c r="H567">
        <v>3596</v>
      </c>
      <c r="I567" s="7">
        <f t="shared" si="3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2"/>
        <v>40862.25</v>
      </c>
      <c r="O567" s="10">
        <f t="shared" si="33"/>
        <v>40882.25</v>
      </c>
      <c r="P567" t="b">
        <v>0</v>
      </c>
      <c r="Q567" t="b">
        <v>0</v>
      </c>
      <c r="R567" t="s">
        <v>2038</v>
      </c>
      <c r="S567" t="s">
        <v>2039</v>
      </c>
      <c r="T567" t="s">
        <v>33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5"/>
        <v>0.44344086021505374</v>
      </c>
      <c r="G568" t="s">
        <v>14</v>
      </c>
      <c r="H568">
        <v>37</v>
      </c>
      <c r="I568" s="7">
        <f t="shared" si="3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2"/>
        <v>42424.25</v>
      </c>
      <c r="O568" s="10">
        <f t="shared" si="33"/>
        <v>42447.208333333328</v>
      </c>
      <c r="P568" t="b">
        <v>0</v>
      </c>
      <c r="Q568" t="b">
        <v>1</v>
      </c>
      <c r="R568" t="s">
        <v>2034</v>
      </c>
      <c r="S568" t="s">
        <v>2042</v>
      </c>
      <c r="T568" t="s">
        <v>50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5"/>
        <v>2.1860294117647059</v>
      </c>
      <c r="G569" t="s">
        <v>20</v>
      </c>
      <c r="H569">
        <v>244</v>
      </c>
      <c r="I569" s="7">
        <f t="shared" si="3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2"/>
        <v>41830.208333333336</v>
      </c>
      <c r="O569" s="10">
        <f t="shared" si="33"/>
        <v>41832.208333333336</v>
      </c>
      <c r="P569" t="b">
        <v>0</v>
      </c>
      <c r="Q569" t="b">
        <v>0</v>
      </c>
      <c r="R569" t="s">
        <v>2034</v>
      </c>
      <c r="S569" t="s">
        <v>2035</v>
      </c>
      <c r="T569" t="s">
        <v>23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5"/>
        <v>1.8603314917127072</v>
      </c>
      <c r="G570" t="s">
        <v>20</v>
      </c>
      <c r="H570">
        <v>5180</v>
      </c>
      <c r="I570" s="7">
        <f t="shared" si="3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2"/>
        <v>40374.208333333336</v>
      </c>
      <c r="O570" s="10">
        <f t="shared" si="33"/>
        <v>40419.208333333336</v>
      </c>
      <c r="P570" t="b">
        <v>0</v>
      </c>
      <c r="Q570" t="b">
        <v>0</v>
      </c>
      <c r="R570" t="s">
        <v>2038</v>
      </c>
      <c r="S570" t="s">
        <v>2039</v>
      </c>
      <c r="T570" t="s">
        <v>33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5"/>
        <v>2.3733830845771142</v>
      </c>
      <c r="G571" t="s">
        <v>20</v>
      </c>
      <c r="H571">
        <v>589</v>
      </c>
      <c r="I571" s="7">
        <f t="shared" si="3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2"/>
        <v>40554.25</v>
      </c>
      <c r="O571" s="10">
        <f t="shared" si="33"/>
        <v>40566.25</v>
      </c>
      <c r="P571" t="b">
        <v>0</v>
      </c>
      <c r="Q571" t="b">
        <v>0</v>
      </c>
      <c r="R571" t="s">
        <v>2040</v>
      </c>
      <c r="S571" t="s">
        <v>2048</v>
      </c>
      <c r="T571" t="s">
        <v>71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5"/>
        <v>3.0565384615384614</v>
      </c>
      <c r="G572" t="s">
        <v>20</v>
      </c>
      <c r="H572">
        <v>2725</v>
      </c>
      <c r="I572" s="7">
        <f t="shared" si="3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2"/>
        <v>41993.25</v>
      </c>
      <c r="O572" s="10">
        <f t="shared" si="33"/>
        <v>41999.25</v>
      </c>
      <c r="P572" t="b">
        <v>0</v>
      </c>
      <c r="Q572" t="b">
        <v>1</v>
      </c>
      <c r="R572" t="s">
        <v>2034</v>
      </c>
      <c r="S572" t="s">
        <v>2035</v>
      </c>
      <c r="T572" t="s">
        <v>23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5"/>
        <v>0.94142857142857139</v>
      </c>
      <c r="G573" t="s">
        <v>14</v>
      </c>
      <c r="H573">
        <v>35</v>
      </c>
      <c r="I573" s="7">
        <f t="shared" si="3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2"/>
        <v>42174.208333333328</v>
      </c>
      <c r="O573" s="10">
        <f t="shared" si="33"/>
        <v>42221.208333333328</v>
      </c>
      <c r="P573" t="b">
        <v>0</v>
      </c>
      <c r="Q573" t="b">
        <v>0</v>
      </c>
      <c r="R573" t="s">
        <v>2040</v>
      </c>
      <c r="S573" t="s">
        <v>2051</v>
      </c>
      <c r="T573" t="s">
        <v>100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5"/>
        <v>0.54400000000000004</v>
      </c>
      <c r="G574" t="s">
        <v>74</v>
      </c>
      <c r="H574">
        <v>94</v>
      </c>
      <c r="I574" s="7">
        <f t="shared" si="3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2"/>
        <v>42275.208333333328</v>
      </c>
      <c r="O574" s="10">
        <f t="shared" si="33"/>
        <v>42291.208333333328</v>
      </c>
      <c r="P574" t="b">
        <v>0</v>
      </c>
      <c r="Q574" t="b">
        <v>1</v>
      </c>
      <c r="R574" t="s">
        <v>2034</v>
      </c>
      <c r="S574" t="s">
        <v>2035</v>
      </c>
      <c r="T574" t="s">
        <v>23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5"/>
        <v>1.1188059701492536</v>
      </c>
      <c r="G575" t="s">
        <v>20</v>
      </c>
      <c r="H575">
        <v>300</v>
      </c>
      <c r="I575" s="7">
        <f t="shared" si="3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2"/>
        <v>41761.208333333336</v>
      </c>
      <c r="O575" s="10">
        <f t="shared" si="33"/>
        <v>41763.208333333336</v>
      </c>
      <c r="P575" t="b">
        <v>0</v>
      </c>
      <c r="Q575" t="b">
        <v>0</v>
      </c>
      <c r="R575" t="s">
        <v>2063</v>
      </c>
      <c r="S575" t="s">
        <v>2064</v>
      </c>
      <c r="T575" t="s">
        <v>1029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5"/>
        <v>3.6914814814814814</v>
      </c>
      <c r="G576" t="s">
        <v>20</v>
      </c>
      <c r="H576">
        <v>144</v>
      </c>
      <c r="I576" s="7">
        <f t="shared" si="3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2"/>
        <v>43806.25</v>
      </c>
      <c r="O576" s="10">
        <f t="shared" si="33"/>
        <v>43816.25</v>
      </c>
      <c r="P576" t="b">
        <v>0</v>
      </c>
      <c r="Q576" t="b">
        <v>1</v>
      </c>
      <c r="R576" t="s">
        <v>2032</v>
      </c>
      <c r="S576" t="s">
        <v>2033</v>
      </c>
      <c r="T576" t="s">
        <v>17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5"/>
        <v>0.62930372148859548</v>
      </c>
      <c r="G577" t="s">
        <v>14</v>
      </c>
      <c r="H577">
        <v>558</v>
      </c>
      <c r="I577" s="7">
        <f t="shared" si="3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2"/>
        <v>41779.208333333336</v>
      </c>
      <c r="O577" s="10">
        <f t="shared" si="33"/>
        <v>41782.208333333336</v>
      </c>
      <c r="P577" t="b">
        <v>0</v>
      </c>
      <c r="Q577" t="b">
        <v>1</v>
      </c>
      <c r="R577" t="s">
        <v>2038</v>
      </c>
      <c r="S577" t="s">
        <v>2039</v>
      </c>
      <c r="T577" t="s">
        <v>33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5"/>
        <v>0.6492783505154639</v>
      </c>
      <c r="G578" t="s">
        <v>14</v>
      </c>
      <c r="H578">
        <v>64</v>
      </c>
      <c r="I578" s="7">
        <f t="shared" si="3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2"/>
        <v>43040.208333333328</v>
      </c>
      <c r="O578" s="10">
        <f t="shared" si="33"/>
        <v>43057.25</v>
      </c>
      <c r="P578" t="b">
        <v>0</v>
      </c>
      <c r="Q578" t="b">
        <v>0</v>
      </c>
      <c r="R578" t="s">
        <v>2038</v>
      </c>
      <c r="S578" t="s">
        <v>2039</v>
      </c>
      <c r="T578" t="s">
        <v>33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5"/>
        <v>0.18853658536585366</v>
      </c>
      <c r="G579" t="s">
        <v>74</v>
      </c>
      <c r="H579">
        <v>37</v>
      </c>
      <c r="I579" s="7">
        <f t="shared" si="3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6">(((L579/60)/60)/24)+DATE(1970,1,1)</f>
        <v>40613.25</v>
      </c>
      <c r="O579" s="10">
        <f t="shared" ref="O579:O642" si="37">(((M579/60)/60)/24)+DATE(1970,1,1)</f>
        <v>40639.208333333336</v>
      </c>
      <c r="P579" t="b">
        <v>0</v>
      </c>
      <c r="Q579" t="b">
        <v>0</v>
      </c>
      <c r="R579" t="s">
        <v>2034</v>
      </c>
      <c r="S579" t="s">
        <v>2057</v>
      </c>
      <c r="T579" t="s">
        <v>159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5"/>
        <v>0.1675440414507772</v>
      </c>
      <c r="G580" t="s">
        <v>14</v>
      </c>
      <c r="H580">
        <v>245</v>
      </c>
      <c r="I580" s="7">
        <f t="shared" ref="I580:I643" si="38">IF(E580=0, 0, 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6"/>
        <v>40878.25</v>
      </c>
      <c r="O580" s="10">
        <f t="shared" si="37"/>
        <v>40881.25</v>
      </c>
      <c r="P580" t="b">
        <v>0</v>
      </c>
      <c r="Q580" t="b">
        <v>0</v>
      </c>
      <c r="R580" t="s">
        <v>2040</v>
      </c>
      <c r="S580" t="s">
        <v>2062</v>
      </c>
      <c r="T580" t="s">
        <v>474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5"/>
        <v>1.0111290322580646</v>
      </c>
      <c r="G581" t="s">
        <v>20</v>
      </c>
      <c r="H581">
        <v>87</v>
      </c>
      <c r="I581" s="7">
        <f t="shared" si="38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6"/>
        <v>40762.208333333336</v>
      </c>
      <c r="O581" s="10">
        <f t="shared" si="37"/>
        <v>40774.208333333336</v>
      </c>
      <c r="P581" t="b">
        <v>0</v>
      </c>
      <c r="Q581" t="b">
        <v>0</v>
      </c>
      <c r="R581" t="s">
        <v>2034</v>
      </c>
      <c r="S581" t="s">
        <v>2057</v>
      </c>
      <c r="T581" t="s">
        <v>159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ref="F582:F645" si="39">E582/D582</f>
        <v>3.4150228310502282</v>
      </c>
      <c r="G582" t="s">
        <v>20</v>
      </c>
      <c r="H582">
        <v>3116</v>
      </c>
      <c r="I582" s="7">
        <f t="shared" si="38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6"/>
        <v>41696.25</v>
      </c>
      <c r="O582" s="10">
        <f t="shared" si="37"/>
        <v>41704.25</v>
      </c>
      <c r="P582" t="b">
        <v>0</v>
      </c>
      <c r="Q582" t="b">
        <v>0</v>
      </c>
      <c r="R582" t="s">
        <v>2038</v>
      </c>
      <c r="S582" t="s">
        <v>2039</v>
      </c>
      <c r="T582" t="s">
        <v>33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9"/>
        <v>0.64016666666666666</v>
      </c>
      <c r="G583" t="s">
        <v>14</v>
      </c>
      <c r="H583">
        <v>71</v>
      </c>
      <c r="I583" s="7">
        <f t="shared" si="38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6"/>
        <v>40662.208333333336</v>
      </c>
      <c r="O583" s="10">
        <f t="shared" si="37"/>
        <v>40677.208333333336</v>
      </c>
      <c r="P583" t="b">
        <v>0</v>
      </c>
      <c r="Q583" t="b">
        <v>0</v>
      </c>
      <c r="R583" t="s">
        <v>2036</v>
      </c>
      <c r="S583" t="s">
        <v>2037</v>
      </c>
      <c r="T583" t="s">
        <v>28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9"/>
        <v>0.5208045977011494</v>
      </c>
      <c r="G584" t="s">
        <v>14</v>
      </c>
      <c r="H584">
        <v>42</v>
      </c>
      <c r="I584" s="7">
        <f t="shared" si="38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6"/>
        <v>42165.208333333328</v>
      </c>
      <c r="O584" s="10">
        <f t="shared" si="37"/>
        <v>42170.208333333328</v>
      </c>
      <c r="P584" t="b">
        <v>0</v>
      </c>
      <c r="Q584" t="b">
        <v>1</v>
      </c>
      <c r="R584" t="s">
        <v>2049</v>
      </c>
      <c r="S584" t="s">
        <v>2050</v>
      </c>
      <c r="T584" t="s">
        <v>89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9"/>
        <v>3.2240211640211642</v>
      </c>
      <c r="G585" t="s">
        <v>20</v>
      </c>
      <c r="H585">
        <v>909</v>
      </c>
      <c r="I585" s="7">
        <f t="shared" si="38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6"/>
        <v>40959.25</v>
      </c>
      <c r="O585" s="10">
        <f t="shared" si="37"/>
        <v>40976.25</v>
      </c>
      <c r="P585" t="b">
        <v>0</v>
      </c>
      <c r="Q585" t="b">
        <v>0</v>
      </c>
      <c r="R585" t="s">
        <v>2040</v>
      </c>
      <c r="S585" t="s">
        <v>2041</v>
      </c>
      <c r="T585" t="s">
        <v>42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9"/>
        <v>1.1950810185185186</v>
      </c>
      <c r="G586" t="s">
        <v>20</v>
      </c>
      <c r="H586">
        <v>1613</v>
      </c>
      <c r="I586" s="7">
        <f t="shared" si="38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6"/>
        <v>41024.208333333336</v>
      </c>
      <c r="O586" s="10">
        <f t="shared" si="37"/>
        <v>41038.208333333336</v>
      </c>
      <c r="P586" t="b">
        <v>0</v>
      </c>
      <c r="Q586" t="b">
        <v>0</v>
      </c>
      <c r="R586" t="s">
        <v>2036</v>
      </c>
      <c r="S586" t="s">
        <v>2037</v>
      </c>
      <c r="T586" t="s">
        <v>28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9"/>
        <v>1.4679775280898877</v>
      </c>
      <c r="G587" t="s">
        <v>20</v>
      </c>
      <c r="H587">
        <v>136</v>
      </c>
      <c r="I587" s="7">
        <f t="shared" si="38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6"/>
        <v>40255.208333333336</v>
      </c>
      <c r="O587" s="10">
        <f t="shared" si="37"/>
        <v>40265.208333333336</v>
      </c>
      <c r="P587" t="b">
        <v>0</v>
      </c>
      <c r="Q587" t="b">
        <v>0</v>
      </c>
      <c r="R587" t="s">
        <v>2046</v>
      </c>
      <c r="S587" t="s">
        <v>2058</v>
      </c>
      <c r="T587" t="s">
        <v>206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9"/>
        <v>9.5057142857142853</v>
      </c>
      <c r="G588" t="s">
        <v>20</v>
      </c>
      <c r="H588">
        <v>130</v>
      </c>
      <c r="I588" s="7">
        <f t="shared" si="38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6"/>
        <v>40499.25</v>
      </c>
      <c r="O588" s="10">
        <f t="shared" si="37"/>
        <v>40518.25</v>
      </c>
      <c r="P588" t="b">
        <v>0</v>
      </c>
      <c r="Q588" t="b">
        <v>0</v>
      </c>
      <c r="R588" t="s">
        <v>2034</v>
      </c>
      <c r="S588" t="s">
        <v>2035</v>
      </c>
      <c r="T588" t="s">
        <v>23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9"/>
        <v>0.72893617021276591</v>
      </c>
      <c r="G589" t="s">
        <v>14</v>
      </c>
      <c r="H589">
        <v>156</v>
      </c>
      <c r="I589" s="7">
        <f t="shared" si="38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6"/>
        <v>43484.25</v>
      </c>
      <c r="O589" s="10">
        <f t="shared" si="37"/>
        <v>43536.208333333328</v>
      </c>
      <c r="P589" t="b">
        <v>0</v>
      </c>
      <c r="Q589" t="b">
        <v>1</v>
      </c>
      <c r="R589" t="s">
        <v>2032</v>
      </c>
      <c r="S589" t="s">
        <v>2033</v>
      </c>
      <c r="T589" t="s">
        <v>17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9"/>
        <v>0.7900824873096447</v>
      </c>
      <c r="G590" t="s">
        <v>14</v>
      </c>
      <c r="H590">
        <v>1368</v>
      </c>
      <c r="I590" s="7">
        <f t="shared" si="38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6"/>
        <v>40262.208333333336</v>
      </c>
      <c r="O590" s="10">
        <f t="shared" si="37"/>
        <v>40293.208333333336</v>
      </c>
      <c r="P590" t="b">
        <v>0</v>
      </c>
      <c r="Q590" t="b">
        <v>0</v>
      </c>
      <c r="R590" t="s">
        <v>2038</v>
      </c>
      <c r="S590" t="s">
        <v>2039</v>
      </c>
      <c r="T590" t="s">
        <v>33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9"/>
        <v>0.64721518987341775</v>
      </c>
      <c r="G591" t="s">
        <v>14</v>
      </c>
      <c r="H591">
        <v>102</v>
      </c>
      <c r="I591" s="7">
        <f t="shared" si="38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6"/>
        <v>42190.208333333328</v>
      </c>
      <c r="O591" s="10">
        <f t="shared" si="37"/>
        <v>42197.208333333328</v>
      </c>
      <c r="P591" t="b">
        <v>0</v>
      </c>
      <c r="Q591" t="b">
        <v>0</v>
      </c>
      <c r="R591" t="s">
        <v>2040</v>
      </c>
      <c r="S591" t="s">
        <v>2041</v>
      </c>
      <c r="T591" t="s">
        <v>42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9"/>
        <v>0.82028169014084507</v>
      </c>
      <c r="G592" t="s">
        <v>14</v>
      </c>
      <c r="H592">
        <v>86</v>
      </c>
      <c r="I592" s="7">
        <f t="shared" si="38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6"/>
        <v>41994.25</v>
      </c>
      <c r="O592" s="10">
        <f t="shared" si="37"/>
        <v>42005.25</v>
      </c>
      <c r="P592" t="b">
        <v>0</v>
      </c>
      <c r="Q592" t="b">
        <v>0</v>
      </c>
      <c r="R592" t="s">
        <v>2046</v>
      </c>
      <c r="S592" t="s">
        <v>2055</v>
      </c>
      <c r="T592" t="s">
        <v>133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9"/>
        <v>10.376666666666667</v>
      </c>
      <c r="G593" t="s">
        <v>20</v>
      </c>
      <c r="H593">
        <v>102</v>
      </c>
      <c r="I593" s="7">
        <f t="shared" si="38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6"/>
        <v>40373.208333333336</v>
      </c>
      <c r="O593" s="10">
        <f t="shared" si="37"/>
        <v>40383.208333333336</v>
      </c>
      <c r="P593" t="b">
        <v>0</v>
      </c>
      <c r="Q593" t="b">
        <v>0</v>
      </c>
      <c r="R593" t="s">
        <v>2049</v>
      </c>
      <c r="S593" t="s">
        <v>2050</v>
      </c>
      <c r="T593" t="s">
        <v>89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9"/>
        <v>0.12910076530612244</v>
      </c>
      <c r="G594" t="s">
        <v>14</v>
      </c>
      <c r="H594">
        <v>253</v>
      </c>
      <c r="I594" s="7">
        <f t="shared" si="38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6"/>
        <v>41789.208333333336</v>
      </c>
      <c r="O594" s="10">
        <f t="shared" si="37"/>
        <v>41798.208333333336</v>
      </c>
      <c r="P594" t="b">
        <v>0</v>
      </c>
      <c r="Q594" t="b">
        <v>0</v>
      </c>
      <c r="R594" t="s">
        <v>2038</v>
      </c>
      <c r="S594" t="s">
        <v>2039</v>
      </c>
      <c r="T594" t="s">
        <v>33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9"/>
        <v>1.5484210526315789</v>
      </c>
      <c r="G595" t="s">
        <v>20</v>
      </c>
      <c r="H595">
        <v>4006</v>
      </c>
      <c r="I595" s="7">
        <f t="shared" si="38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6"/>
        <v>41724.208333333336</v>
      </c>
      <c r="O595" s="10">
        <f t="shared" si="37"/>
        <v>41737.208333333336</v>
      </c>
      <c r="P595" t="b">
        <v>0</v>
      </c>
      <c r="Q595" t="b">
        <v>0</v>
      </c>
      <c r="R595" t="s">
        <v>2040</v>
      </c>
      <c r="S595" t="s">
        <v>2048</v>
      </c>
      <c r="T595" t="s">
        <v>71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9"/>
        <v>7.0991735537190084E-2</v>
      </c>
      <c r="G596" t="s">
        <v>14</v>
      </c>
      <c r="H596">
        <v>157</v>
      </c>
      <c r="I596" s="7">
        <f t="shared" si="38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6"/>
        <v>42548.208333333328</v>
      </c>
      <c r="O596" s="10">
        <f t="shared" si="37"/>
        <v>42551.208333333328</v>
      </c>
      <c r="P596" t="b">
        <v>0</v>
      </c>
      <c r="Q596" t="b">
        <v>1</v>
      </c>
      <c r="R596" t="s">
        <v>2038</v>
      </c>
      <c r="S596" t="s">
        <v>2039</v>
      </c>
      <c r="T596" t="s">
        <v>33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9"/>
        <v>2.0852773826458035</v>
      </c>
      <c r="G597" t="s">
        <v>20</v>
      </c>
      <c r="H597">
        <v>1629</v>
      </c>
      <c r="I597" s="7">
        <f t="shared" si="38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6"/>
        <v>40253.208333333336</v>
      </c>
      <c r="O597" s="10">
        <f t="shared" si="37"/>
        <v>40274.208333333336</v>
      </c>
      <c r="P597" t="b">
        <v>0</v>
      </c>
      <c r="Q597" t="b">
        <v>1</v>
      </c>
      <c r="R597" t="s">
        <v>2038</v>
      </c>
      <c r="S597" t="s">
        <v>2039</v>
      </c>
      <c r="T597" t="s">
        <v>33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9"/>
        <v>0.99683544303797467</v>
      </c>
      <c r="G598" t="s">
        <v>14</v>
      </c>
      <c r="H598">
        <v>183</v>
      </c>
      <c r="I598" s="7">
        <f t="shared" si="38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6"/>
        <v>42434.25</v>
      </c>
      <c r="O598" s="10">
        <f t="shared" si="37"/>
        <v>42441.25</v>
      </c>
      <c r="P598" t="b">
        <v>0</v>
      </c>
      <c r="Q598" t="b">
        <v>1</v>
      </c>
      <c r="R598" t="s">
        <v>2040</v>
      </c>
      <c r="S598" t="s">
        <v>2043</v>
      </c>
      <c r="T598" t="s">
        <v>53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9"/>
        <v>2.0159756097560977</v>
      </c>
      <c r="G599" t="s">
        <v>20</v>
      </c>
      <c r="H599">
        <v>2188</v>
      </c>
      <c r="I599" s="7">
        <f t="shared" si="38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6"/>
        <v>43786.25</v>
      </c>
      <c r="O599" s="10">
        <f t="shared" si="37"/>
        <v>43804.25</v>
      </c>
      <c r="P599" t="b">
        <v>0</v>
      </c>
      <c r="Q599" t="b">
        <v>0</v>
      </c>
      <c r="R599" t="s">
        <v>2038</v>
      </c>
      <c r="S599" t="s">
        <v>2039</v>
      </c>
      <c r="T599" t="s">
        <v>33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9"/>
        <v>1.6209032258064515</v>
      </c>
      <c r="G600" t="s">
        <v>20</v>
      </c>
      <c r="H600">
        <v>2409</v>
      </c>
      <c r="I600" s="7">
        <f t="shared" si="38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6"/>
        <v>40344.208333333336</v>
      </c>
      <c r="O600" s="10">
        <f t="shared" si="37"/>
        <v>40373.208333333336</v>
      </c>
      <c r="P600" t="b">
        <v>0</v>
      </c>
      <c r="Q600" t="b">
        <v>0</v>
      </c>
      <c r="R600" t="s">
        <v>2034</v>
      </c>
      <c r="S600" t="s">
        <v>2035</v>
      </c>
      <c r="T600" t="s">
        <v>23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9"/>
        <v>3.6436208125445471E-2</v>
      </c>
      <c r="G601" t="s">
        <v>14</v>
      </c>
      <c r="H601">
        <v>82</v>
      </c>
      <c r="I601" s="7">
        <f t="shared" si="38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6"/>
        <v>42047.25</v>
      </c>
      <c r="O601" s="10">
        <f t="shared" si="37"/>
        <v>42055.25</v>
      </c>
      <c r="P601" t="b">
        <v>0</v>
      </c>
      <c r="Q601" t="b">
        <v>0</v>
      </c>
      <c r="R601" t="s">
        <v>2040</v>
      </c>
      <c r="S601" t="s">
        <v>2041</v>
      </c>
      <c r="T601" t="s">
        <v>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9"/>
        <v>0.05</v>
      </c>
      <c r="G602" t="s">
        <v>14</v>
      </c>
      <c r="H602">
        <v>1</v>
      </c>
      <c r="I602" s="7">
        <f t="shared" si="38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6"/>
        <v>41485.208333333336</v>
      </c>
      <c r="O602" s="10">
        <f t="shared" si="37"/>
        <v>41497.208333333336</v>
      </c>
      <c r="P602" t="b">
        <v>0</v>
      </c>
      <c r="Q602" t="b">
        <v>0</v>
      </c>
      <c r="R602" t="s">
        <v>2032</v>
      </c>
      <c r="S602" t="s">
        <v>2033</v>
      </c>
      <c r="T602" t="s">
        <v>17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9"/>
        <v>2.0663492063492064</v>
      </c>
      <c r="G603" t="s">
        <v>20</v>
      </c>
      <c r="H603">
        <v>194</v>
      </c>
      <c r="I603" s="7">
        <f t="shared" si="38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6"/>
        <v>41789.208333333336</v>
      </c>
      <c r="O603" s="10">
        <f t="shared" si="37"/>
        <v>41806.208333333336</v>
      </c>
      <c r="P603" t="b">
        <v>1</v>
      </c>
      <c r="Q603" t="b">
        <v>0</v>
      </c>
      <c r="R603" t="s">
        <v>2036</v>
      </c>
      <c r="S603" t="s">
        <v>2045</v>
      </c>
      <c r="T603" t="s">
        <v>65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9"/>
        <v>1.2823628691983122</v>
      </c>
      <c r="G604" t="s">
        <v>20</v>
      </c>
      <c r="H604">
        <v>1140</v>
      </c>
      <c r="I604" s="7">
        <f t="shared" si="38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6"/>
        <v>42160.208333333328</v>
      </c>
      <c r="O604" s="10">
        <f t="shared" si="37"/>
        <v>42171.208333333328</v>
      </c>
      <c r="P604" t="b">
        <v>0</v>
      </c>
      <c r="Q604" t="b">
        <v>0</v>
      </c>
      <c r="R604" t="s">
        <v>2038</v>
      </c>
      <c r="S604" t="s">
        <v>2039</v>
      </c>
      <c r="T604" t="s">
        <v>33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9"/>
        <v>1.1966037735849056</v>
      </c>
      <c r="G605" t="s">
        <v>20</v>
      </c>
      <c r="H605">
        <v>102</v>
      </c>
      <c r="I605" s="7">
        <f t="shared" si="38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6"/>
        <v>43573.208333333328</v>
      </c>
      <c r="O605" s="10">
        <f t="shared" si="37"/>
        <v>43600.208333333328</v>
      </c>
      <c r="P605" t="b">
        <v>0</v>
      </c>
      <c r="Q605" t="b">
        <v>0</v>
      </c>
      <c r="R605" t="s">
        <v>2038</v>
      </c>
      <c r="S605" t="s">
        <v>2039</v>
      </c>
      <c r="T605" t="s">
        <v>33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9"/>
        <v>1.7073055242390078</v>
      </c>
      <c r="G606" t="s">
        <v>20</v>
      </c>
      <c r="H606">
        <v>2857</v>
      </c>
      <c r="I606" s="7">
        <f t="shared" si="38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6"/>
        <v>40565.25</v>
      </c>
      <c r="O606" s="10">
        <f t="shared" si="37"/>
        <v>40586.25</v>
      </c>
      <c r="P606" t="b">
        <v>0</v>
      </c>
      <c r="Q606" t="b">
        <v>0</v>
      </c>
      <c r="R606" t="s">
        <v>2038</v>
      </c>
      <c r="S606" t="s">
        <v>2039</v>
      </c>
      <c r="T606" t="s">
        <v>33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9"/>
        <v>1.8721212121212121</v>
      </c>
      <c r="G607" t="s">
        <v>20</v>
      </c>
      <c r="H607">
        <v>107</v>
      </c>
      <c r="I607" s="7">
        <f t="shared" si="38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6"/>
        <v>42280.208333333328</v>
      </c>
      <c r="O607" s="10">
        <f t="shared" si="37"/>
        <v>42321.25</v>
      </c>
      <c r="P607" t="b">
        <v>0</v>
      </c>
      <c r="Q607" t="b">
        <v>0</v>
      </c>
      <c r="R607" t="s">
        <v>2046</v>
      </c>
      <c r="S607" t="s">
        <v>2047</v>
      </c>
      <c r="T607" t="s">
        <v>68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9"/>
        <v>1.8838235294117647</v>
      </c>
      <c r="G608" t="s">
        <v>20</v>
      </c>
      <c r="H608">
        <v>160</v>
      </c>
      <c r="I608" s="7">
        <f t="shared" si="38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6"/>
        <v>42436.25</v>
      </c>
      <c r="O608" s="10">
        <f t="shared" si="37"/>
        <v>42447.208333333328</v>
      </c>
      <c r="P608" t="b">
        <v>0</v>
      </c>
      <c r="Q608" t="b">
        <v>0</v>
      </c>
      <c r="R608" t="s">
        <v>2034</v>
      </c>
      <c r="S608" t="s">
        <v>2035</v>
      </c>
      <c r="T608" t="s">
        <v>23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9"/>
        <v>1.3129869186046512</v>
      </c>
      <c r="G609" t="s">
        <v>20</v>
      </c>
      <c r="H609">
        <v>2230</v>
      </c>
      <c r="I609" s="7">
        <f t="shared" si="38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6"/>
        <v>41721.208333333336</v>
      </c>
      <c r="O609" s="10">
        <f t="shared" si="37"/>
        <v>41723.208333333336</v>
      </c>
      <c r="P609" t="b">
        <v>0</v>
      </c>
      <c r="Q609" t="b">
        <v>0</v>
      </c>
      <c r="R609" t="s">
        <v>2032</v>
      </c>
      <c r="S609" t="s">
        <v>2033</v>
      </c>
      <c r="T609" t="s">
        <v>17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9"/>
        <v>2.8397435897435899</v>
      </c>
      <c r="G610" t="s">
        <v>20</v>
      </c>
      <c r="H610">
        <v>316</v>
      </c>
      <c r="I610" s="7">
        <f t="shared" si="38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6"/>
        <v>43530.25</v>
      </c>
      <c r="O610" s="10">
        <f t="shared" si="37"/>
        <v>43534.25</v>
      </c>
      <c r="P610" t="b">
        <v>0</v>
      </c>
      <c r="Q610" t="b">
        <v>1</v>
      </c>
      <c r="R610" t="s">
        <v>2034</v>
      </c>
      <c r="S610" t="s">
        <v>2057</v>
      </c>
      <c r="T610" t="s">
        <v>159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9"/>
        <v>1.2041999999999999</v>
      </c>
      <c r="G611" t="s">
        <v>20</v>
      </c>
      <c r="H611">
        <v>117</v>
      </c>
      <c r="I611" s="7">
        <f t="shared" si="38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6"/>
        <v>43481.25</v>
      </c>
      <c r="O611" s="10">
        <f t="shared" si="37"/>
        <v>43498.25</v>
      </c>
      <c r="P611" t="b">
        <v>0</v>
      </c>
      <c r="Q611" t="b">
        <v>0</v>
      </c>
      <c r="R611" t="s">
        <v>2040</v>
      </c>
      <c r="S611" t="s">
        <v>2062</v>
      </c>
      <c r="T611" t="s">
        <v>474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9"/>
        <v>4.1905607476635511</v>
      </c>
      <c r="G612" t="s">
        <v>20</v>
      </c>
      <c r="H612">
        <v>6406</v>
      </c>
      <c r="I612" s="7">
        <f t="shared" si="38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6"/>
        <v>41259.25</v>
      </c>
      <c r="O612" s="10">
        <f t="shared" si="37"/>
        <v>41273.25</v>
      </c>
      <c r="P612" t="b">
        <v>0</v>
      </c>
      <c r="Q612" t="b">
        <v>0</v>
      </c>
      <c r="R612" t="s">
        <v>2038</v>
      </c>
      <c r="S612" t="s">
        <v>2039</v>
      </c>
      <c r="T612" t="s">
        <v>33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9"/>
        <v>0.13853658536585367</v>
      </c>
      <c r="G613" t="s">
        <v>74</v>
      </c>
      <c r="H613">
        <v>15</v>
      </c>
      <c r="I613" s="7">
        <f t="shared" si="38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6"/>
        <v>41480.208333333336</v>
      </c>
      <c r="O613" s="10">
        <f t="shared" si="37"/>
        <v>41492.208333333336</v>
      </c>
      <c r="P613" t="b">
        <v>0</v>
      </c>
      <c r="Q613" t="b">
        <v>0</v>
      </c>
      <c r="R613" t="s">
        <v>2038</v>
      </c>
      <c r="S613" t="s">
        <v>2039</v>
      </c>
      <c r="T613" t="s">
        <v>33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9"/>
        <v>1.3943548387096774</v>
      </c>
      <c r="G614" t="s">
        <v>20</v>
      </c>
      <c r="H614">
        <v>192</v>
      </c>
      <c r="I614" s="7">
        <f t="shared" si="38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6"/>
        <v>40474.208333333336</v>
      </c>
      <c r="O614" s="10">
        <f t="shared" si="37"/>
        <v>40497.25</v>
      </c>
      <c r="P614" t="b">
        <v>0</v>
      </c>
      <c r="Q614" t="b">
        <v>0</v>
      </c>
      <c r="R614" t="s">
        <v>2034</v>
      </c>
      <c r="S614" t="s">
        <v>2042</v>
      </c>
      <c r="T614" t="s">
        <v>50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9"/>
        <v>1.74</v>
      </c>
      <c r="G615" t="s">
        <v>20</v>
      </c>
      <c r="H615">
        <v>26</v>
      </c>
      <c r="I615" s="7">
        <f t="shared" si="38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6"/>
        <v>42973.208333333328</v>
      </c>
      <c r="O615" s="10">
        <f t="shared" si="37"/>
        <v>42982.208333333328</v>
      </c>
      <c r="P615" t="b">
        <v>0</v>
      </c>
      <c r="Q615" t="b">
        <v>0</v>
      </c>
      <c r="R615" t="s">
        <v>2038</v>
      </c>
      <c r="S615" t="s">
        <v>2039</v>
      </c>
      <c r="T615" t="s">
        <v>33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9"/>
        <v>1.5549056603773586</v>
      </c>
      <c r="G616" t="s">
        <v>20</v>
      </c>
      <c r="H616">
        <v>723</v>
      </c>
      <c r="I616" s="7">
        <f t="shared" si="38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6"/>
        <v>42746.25</v>
      </c>
      <c r="O616" s="10">
        <f t="shared" si="37"/>
        <v>42764.25</v>
      </c>
      <c r="P616" t="b">
        <v>0</v>
      </c>
      <c r="Q616" t="b">
        <v>0</v>
      </c>
      <c r="R616" t="s">
        <v>2038</v>
      </c>
      <c r="S616" t="s">
        <v>2039</v>
      </c>
      <c r="T616" t="s">
        <v>33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9"/>
        <v>1.7044705882352942</v>
      </c>
      <c r="G617" t="s">
        <v>20</v>
      </c>
      <c r="H617">
        <v>170</v>
      </c>
      <c r="I617" s="7">
        <f t="shared" si="38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6"/>
        <v>42489.208333333328</v>
      </c>
      <c r="O617" s="10">
        <f t="shared" si="37"/>
        <v>42499.208333333328</v>
      </c>
      <c r="P617" t="b">
        <v>0</v>
      </c>
      <c r="Q617" t="b">
        <v>0</v>
      </c>
      <c r="R617" t="s">
        <v>2038</v>
      </c>
      <c r="S617" t="s">
        <v>2039</v>
      </c>
      <c r="T617" t="s">
        <v>33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9"/>
        <v>1.8951562500000001</v>
      </c>
      <c r="G618" t="s">
        <v>20</v>
      </c>
      <c r="H618">
        <v>238</v>
      </c>
      <c r="I618" s="7">
        <f t="shared" si="38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6"/>
        <v>41537.208333333336</v>
      </c>
      <c r="O618" s="10">
        <f t="shared" si="37"/>
        <v>41538.208333333336</v>
      </c>
      <c r="P618" t="b">
        <v>0</v>
      </c>
      <c r="Q618" t="b">
        <v>1</v>
      </c>
      <c r="R618" t="s">
        <v>2034</v>
      </c>
      <c r="S618" t="s">
        <v>2044</v>
      </c>
      <c r="T618" t="s">
        <v>60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9"/>
        <v>2.4971428571428573</v>
      </c>
      <c r="G619" t="s">
        <v>20</v>
      </c>
      <c r="H619">
        <v>55</v>
      </c>
      <c r="I619" s="7">
        <f t="shared" si="38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6"/>
        <v>41794.208333333336</v>
      </c>
      <c r="O619" s="10">
        <f t="shared" si="37"/>
        <v>41804.208333333336</v>
      </c>
      <c r="P619" t="b">
        <v>0</v>
      </c>
      <c r="Q619" t="b">
        <v>0</v>
      </c>
      <c r="R619" t="s">
        <v>2038</v>
      </c>
      <c r="S619" t="s">
        <v>2039</v>
      </c>
      <c r="T619" t="s">
        <v>33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9"/>
        <v>0.48860523665659616</v>
      </c>
      <c r="G620" t="s">
        <v>14</v>
      </c>
      <c r="H620">
        <v>1198</v>
      </c>
      <c r="I620" s="7">
        <f t="shared" si="38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6"/>
        <v>41396.208333333336</v>
      </c>
      <c r="O620" s="10">
        <f t="shared" si="37"/>
        <v>41417.208333333336</v>
      </c>
      <c r="P620" t="b">
        <v>0</v>
      </c>
      <c r="Q620" t="b">
        <v>0</v>
      </c>
      <c r="R620" t="s">
        <v>2046</v>
      </c>
      <c r="S620" t="s">
        <v>2047</v>
      </c>
      <c r="T620" t="s">
        <v>68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9"/>
        <v>0.28461970393057684</v>
      </c>
      <c r="G621" t="s">
        <v>14</v>
      </c>
      <c r="H621">
        <v>648</v>
      </c>
      <c r="I621" s="7">
        <f t="shared" si="38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6"/>
        <v>40669.208333333336</v>
      </c>
      <c r="O621" s="10">
        <f t="shared" si="37"/>
        <v>40670.208333333336</v>
      </c>
      <c r="P621" t="b">
        <v>1</v>
      </c>
      <c r="Q621" t="b">
        <v>1</v>
      </c>
      <c r="R621" t="s">
        <v>2038</v>
      </c>
      <c r="S621" t="s">
        <v>2039</v>
      </c>
      <c r="T621" t="s">
        <v>33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9"/>
        <v>2.6802325581395348</v>
      </c>
      <c r="G622" t="s">
        <v>20</v>
      </c>
      <c r="H622">
        <v>128</v>
      </c>
      <c r="I622" s="7">
        <f t="shared" si="38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6"/>
        <v>42559.208333333328</v>
      </c>
      <c r="O622" s="10">
        <f t="shared" si="37"/>
        <v>42563.208333333328</v>
      </c>
      <c r="P622" t="b">
        <v>0</v>
      </c>
      <c r="Q622" t="b">
        <v>0</v>
      </c>
      <c r="R622" t="s">
        <v>2053</v>
      </c>
      <c r="S622" t="s">
        <v>2054</v>
      </c>
      <c r="T622" t="s">
        <v>122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9"/>
        <v>6.1980078125000002</v>
      </c>
      <c r="G623" t="s">
        <v>20</v>
      </c>
      <c r="H623">
        <v>2144</v>
      </c>
      <c r="I623" s="7">
        <f t="shared" si="38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6"/>
        <v>42626.208333333328</v>
      </c>
      <c r="O623" s="10">
        <f t="shared" si="37"/>
        <v>42631.208333333328</v>
      </c>
      <c r="P623" t="b">
        <v>0</v>
      </c>
      <c r="Q623" t="b">
        <v>0</v>
      </c>
      <c r="R623" t="s">
        <v>2038</v>
      </c>
      <c r="S623" t="s">
        <v>2039</v>
      </c>
      <c r="T623" t="s">
        <v>33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9"/>
        <v>3.1301587301587303E-2</v>
      </c>
      <c r="G624" t="s">
        <v>14</v>
      </c>
      <c r="H624">
        <v>64</v>
      </c>
      <c r="I624" s="7">
        <f t="shared" si="38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6"/>
        <v>43205.208333333328</v>
      </c>
      <c r="O624" s="10">
        <f t="shared" si="37"/>
        <v>43231.208333333328</v>
      </c>
      <c r="P624" t="b">
        <v>0</v>
      </c>
      <c r="Q624" t="b">
        <v>0</v>
      </c>
      <c r="R624" t="s">
        <v>2034</v>
      </c>
      <c r="S624" t="s">
        <v>2044</v>
      </c>
      <c r="T624" t="s">
        <v>60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9"/>
        <v>1.5992152704135738</v>
      </c>
      <c r="G625" t="s">
        <v>20</v>
      </c>
      <c r="H625">
        <v>2693</v>
      </c>
      <c r="I625" s="7">
        <f t="shared" si="38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6"/>
        <v>42201.208333333328</v>
      </c>
      <c r="O625" s="10">
        <f t="shared" si="37"/>
        <v>42206.208333333328</v>
      </c>
      <c r="P625" t="b">
        <v>0</v>
      </c>
      <c r="Q625" t="b">
        <v>0</v>
      </c>
      <c r="R625" t="s">
        <v>2038</v>
      </c>
      <c r="S625" t="s">
        <v>2039</v>
      </c>
      <c r="T625" t="s">
        <v>33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9"/>
        <v>2.793921568627451</v>
      </c>
      <c r="G626" t="s">
        <v>20</v>
      </c>
      <c r="H626">
        <v>432</v>
      </c>
      <c r="I626" s="7">
        <f t="shared" si="38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6"/>
        <v>42029.25</v>
      </c>
      <c r="O626" s="10">
        <f t="shared" si="37"/>
        <v>42035.25</v>
      </c>
      <c r="P626" t="b">
        <v>0</v>
      </c>
      <c r="Q626" t="b">
        <v>0</v>
      </c>
      <c r="R626" t="s">
        <v>2053</v>
      </c>
      <c r="S626" t="s">
        <v>2054</v>
      </c>
      <c r="T626" t="s">
        <v>122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9"/>
        <v>0.77373333333333338</v>
      </c>
      <c r="G627" t="s">
        <v>14</v>
      </c>
      <c r="H627">
        <v>62</v>
      </c>
      <c r="I627" s="7">
        <f t="shared" si="38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6"/>
        <v>43857.25</v>
      </c>
      <c r="O627" s="10">
        <f t="shared" si="37"/>
        <v>43871.25</v>
      </c>
      <c r="P627" t="b">
        <v>0</v>
      </c>
      <c r="Q627" t="b">
        <v>0</v>
      </c>
      <c r="R627" t="s">
        <v>2038</v>
      </c>
      <c r="S627" t="s">
        <v>2039</v>
      </c>
      <c r="T627" t="s">
        <v>33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9"/>
        <v>2.0632812500000002</v>
      </c>
      <c r="G628" t="s">
        <v>20</v>
      </c>
      <c r="H628">
        <v>189</v>
      </c>
      <c r="I628" s="7">
        <f t="shared" si="38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6"/>
        <v>40449.208333333336</v>
      </c>
      <c r="O628" s="10">
        <f t="shared" si="37"/>
        <v>40458.208333333336</v>
      </c>
      <c r="P628" t="b">
        <v>0</v>
      </c>
      <c r="Q628" t="b">
        <v>1</v>
      </c>
      <c r="R628" t="s">
        <v>2038</v>
      </c>
      <c r="S628" t="s">
        <v>2039</v>
      </c>
      <c r="T628" t="s">
        <v>33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9"/>
        <v>6.9424999999999999</v>
      </c>
      <c r="G629" t="s">
        <v>20</v>
      </c>
      <c r="H629">
        <v>154</v>
      </c>
      <c r="I629" s="7">
        <f t="shared" si="38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6"/>
        <v>40345.208333333336</v>
      </c>
      <c r="O629" s="10">
        <f t="shared" si="37"/>
        <v>40369.208333333336</v>
      </c>
      <c r="P629" t="b">
        <v>1</v>
      </c>
      <c r="Q629" t="b">
        <v>0</v>
      </c>
      <c r="R629" t="s">
        <v>2032</v>
      </c>
      <c r="S629" t="s">
        <v>2033</v>
      </c>
      <c r="T629" t="s">
        <v>17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9"/>
        <v>1.5178947368421052</v>
      </c>
      <c r="G630" t="s">
        <v>20</v>
      </c>
      <c r="H630">
        <v>96</v>
      </c>
      <c r="I630" s="7">
        <f t="shared" si="38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6"/>
        <v>40455.208333333336</v>
      </c>
      <c r="O630" s="10">
        <f t="shared" si="37"/>
        <v>40458.208333333336</v>
      </c>
      <c r="P630" t="b">
        <v>0</v>
      </c>
      <c r="Q630" t="b">
        <v>0</v>
      </c>
      <c r="R630" t="s">
        <v>2034</v>
      </c>
      <c r="S630" t="s">
        <v>2044</v>
      </c>
      <c r="T630" t="s">
        <v>60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9"/>
        <v>0.64582072176949945</v>
      </c>
      <c r="G631" t="s">
        <v>14</v>
      </c>
      <c r="H631">
        <v>750</v>
      </c>
      <c r="I631" s="7">
        <f t="shared" si="38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6"/>
        <v>42557.208333333328</v>
      </c>
      <c r="O631" s="10">
        <f t="shared" si="37"/>
        <v>42559.208333333328</v>
      </c>
      <c r="P631" t="b">
        <v>0</v>
      </c>
      <c r="Q631" t="b">
        <v>1</v>
      </c>
      <c r="R631" t="s">
        <v>2038</v>
      </c>
      <c r="S631" t="s">
        <v>2039</v>
      </c>
      <c r="T631" t="s">
        <v>33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9"/>
        <v>0.62873684210526315</v>
      </c>
      <c r="G632" t="s">
        <v>74</v>
      </c>
      <c r="H632">
        <v>87</v>
      </c>
      <c r="I632" s="7">
        <f t="shared" si="38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6"/>
        <v>43586.208333333328</v>
      </c>
      <c r="O632" s="10">
        <f t="shared" si="37"/>
        <v>43597.208333333328</v>
      </c>
      <c r="P632" t="b">
        <v>0</v>
      </c>
      <c r="Q632" t="b">
        <v>1</v>
      </c>
      <c r="R632" t="s">
        <v>2038</v>
      </c>
      <c r="S632" t="s">
        <v>2039</v>
      </c>
      <c r="T632" t="s">
        <v>33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9"/>
        <v>3.1039864864864866</v>
      </c>
      <c r="G633" t="s">
        <v>20</v>
      </c>
      <c r="H633">
        <v>3063</v>
      </c>
      <c r="I633" s="7">
        <f t="shared" si="38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6"/>
        <v>43550.208333333328</v>
      </c>
      <c r="O633" s="10">
        <f t="shared" si="37"/>
        <v>43554.208333333328</v>
      </c>
      <c r="P633" t="b">
        <v>0</v>
      </c>
      <c r="Q633" t="b">
        <v>0</v>
      </c>
      <c r="R633" t="s">
        <v>2038</v>
      </c>
      <c r="S633" t="s">
        <v>2039</v>
      </c>
      <c r="T633" t="s">
        <v>33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9"/>
        <v>0.42859916782246882</v>
      </c>
      <c r="G634" t="s">
        <v>47</v>
      </c>
      <c r="H634">
        <v>278</v>
      </c>
      <c r="I634" s="7">
        <f t="shared" si="38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6"/>
        <v>41945.208333333336</v>
      </c>
      <c r="O634" s="10">
        <f t="shared" si="37"/>
        <v>41963.25</v>
      </c>
      <c r="P634" t="b">
        <v>0</v>
      </c>
      <c r="Q634" t="b">
        <v>0</v>
      </c>
      <c r="R634" t="s">
        <v>2038</v>
      </c>
      <c r="S634" t="s">
        <v>2039</v>
      </c>
      <c r="T634" t="s">
        <v>33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9"/>
        <v>0.83119402985074631</v>
      </c>
      <c r="G635" t="s">
        <v>14</v>
      </c>
      <c r="H635">
        <v>105</v>
      </c>
      <c r="I635" s="7">
        <f t="shared" si="38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6"/>
        <v>42315.25</v>
      </c>
      <c r="O635" s="10">
        <f t="shared" si="37"/>
        <v>42319.25</v>
      </c>
      <c r="P635" t="b">
        <v>0</v>
      </c>
      <c r="Q635" t="b">
        <v>0</v>
      </c>
      <c r="R635" t="s">
        <v>2040</v>
      </c>
      <c r="S635" t="s">
        <v>2048</v>
      </c>
      <c r="T635" t="s">
        <v>71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9"/>
        <v>0.78531302876480547</v>
      </c>
      <c r="G636" t="s">
        <v>74</v>
      </c>
      <c r="H636">
        <v>1658</v>
      </c>
      <c r="I636" s="7">
        <f t="shared" si="38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6"/>
        <v>42819.208333333328</v>
      </c>
      <c r="O636" s="10">
        <f t="shared" si="37"/>
        <v>42833.208333333328</v>
      </c>
      <c r="P636" t="b">
        <v>0</v>
      </c>
      <c r="Q636" t="b">
        <v>0</v>
      </c>
      <c r="R636" t="s">
        <v>2040</v>
      </c>
      <c r="S636" t="s">
        <v>2059</v>
      </c>
      <c r="T636" t="s">
        <v>269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9"/>
        <v>1.1409352517985611</v>
      </c>
      <c r="G637" t="s">
        <v>20</v>
      </c>
      <c r="H637">
        <v>2266</v>
      </c>
      <c r="I637" s="7">
        <f t="shared" si="38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6"/>
        <v>41314.25</v>
      </c>
      <c r="O637" s="10">
        <f t="shared" si="37"/>
        <v>41346.208333333336</v>
      </c>
      <c r="P637" t="b">
        <v>0</v>
      </c>
      <c r="Q637" t="b">
        <v>0</v>
      </c>
      <c r="R637" t="s">
        <v>2040</v>
      </c>
      <c r="S637" t="s">
        <v>2059</v>
      </c>
      <c r="T637" t="s">
        <v>269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9"/>
        <v>0.64537683358624176</v>
      </c>
      <c r="G638" t="s">
        <v>14</v>
      </c>
      <c r="H638">
        <v>2604</v>
      </c>
      <c r="I638" s="7">
        <f t="shared" si="38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6"/>
        <v>40926.25</v>
      </c>
      <c r="O638" s="10">
        <f t="shared" si="37"/>
        <v>40971.25</v>
      </c>
      <c r="P638" t="b">
        <v>0</v>
      </c>
      <c r="Q638" t="b">
        <v>1</v>
      </c>
      <c r="R638" t="s">
        <v>2040</v>
      </c>
      <c r="S638" t="s">
        <v>2048</v>
      </c>
      <c r="T638" t="s">
        <v>71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9"/>
        <v>0.79411764705882348</v>
      </c>
      <c r="G639" t="s">
        <v>14</v>
      </c>
      <c r="H639">
        <v>65</v>
      </c>
      <c r="I639" s="7">
        <f t="shared" si="38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6"/>
        <v>42688.25</v>
      </c>
      <c r="O639" s="10">
        <f t="shared" si="37"/>
        <v>42696.25</v>
      </c>
      <c r="P639" t="b">
        <v>0</v>
      </c>
      <c r="Q639" t="b">
        <v>0</v>
      </c>
      <c r="R639" t="s">
        <v>2038</v>
      </c>
      <c r="S639" t="s">
        <v>2039</v>
      </c>
      <c r="T639" t="s">
        <v>33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9"/>
        <v>0.11419117647058824</v>
      </c>
      <c r="G640" t="s">
        <v>14</v>
      </c>
      <c r="H640">
        <v>94</v>
      </c>
      <c r="I640" s="7">
        <f t="shared" si="38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6"/>
        <v>40386.208333333336</v>
      </c>
      <c r="O640" s="10">
        <f t="shared" si="37"/>
        <v>40398.208333333336</v>
      </c>
      <c r="P640" t="b">
        <v>0</v>
      </c>
      <c r="Q640" t="b">
        <v>1</v>
      </c>
      <c r="R640" t="s">
        <v>2038</v>
      </c>
      <c r="S640" t="s">
        <v>2039</v>
      </c>
      <c r="T640" t="s">
        <v>33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9"/>
        <v>0.56186046511627907</v>
      </c>
      <c r="G641" t="s">
        <v>47</v>
      </c>
      <c r="H641">
        <v>45</v>
      </c>
      <c r="I641" s="7">
        <f t="shared" si="38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6"/>
        <v>43309.208333333328</v>
      </c>
      <c r="O641" s="10">
        <f t="shared" si="37"/>
        <v>43309.208333333328</v>
      </c>
      <c r="P641" t="b">
        <v>0</v>
      </c>
      <c r="Q641" t="b">
        <v>1</v>
      </c>
      <c r="R641" t="s">
        <v>2040</v>
      </c>
      <c r="S641" t="s">
        <v>2043</v>
      </c>
      <c r="T641" t="s">
        <v>53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9"/>
        <v>0.16501669449081802</v>
      </c>
      <c r="G642" t="s">
        <v>14</v>
      </c>
      <c r="H642">
        <v>257</v>
      </c>
      <c r="I642" s="7">
        <f t="shared" si="38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6"/>
        <v>42387.25</v>
      </c>
      <c r="O642" s="10">
        <f t="shared" si="37"/>
        <v>42390.25</v>
      </c>
      <c r="P642" t="b">
        <v>0</v>
      </c>
      <c r="Q642" t="b">
        <v>0</v>
      </c>
      <c r="R642" t="s">
        <v>2038</v>
      </c>
      <c r="S642" t="s">
        <v>2039</v>
      </c>
      <c r="T642" t="s">
        <v>33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39"/>
        <v>1.1996808510638297</v>
      </c>
      <c r="G643" t="s">
        <v>20</v>
      </c>
      <c r="H643">
        <v>194</v>
      </c>
      <c r="I643" s="7">
        <f t="shared" si="38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0">(((L643/60)/60)/24)+DATE(1970,1,1)</f>
        <v>42786.25</v>
      </c>
      <c r="O643" s="10">
        <f t="shared" ref="O643:O706" si="41">(((M643/60)/60)/24)+DATE(1970,1,1)</f>
        <v>42814.208333333328</v>
      </c>
      <c r="P643" t="b">
        <v>0</v>
      </c>
      <c r="Q643" t="b">
        <v>0</v>
      </c>
      <c r="R643" t="s">
        <v>2038</v>
      </c>
      <c r="S643" t="s">
        <v>2039</v>
      </c>
      <c r="T643" t="s">
        <v>33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39"/>
        <v>1.4545652173913044</v>
      </c>
      <c r="G644" t="s">
        <v>20</v>
      </c>
      <c r="H644">
        <v>129</v>
      </c>
      <c r="I644" s="7">
        <f t="shared" ref="I644:I707" si="42">IF(E644=0, 0, 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0"/>
        <v>43451.25</v>
      </c>
      <c r="O644" s="10">
        <f t="shared" si="41"/>
        <v>43460.25</v>
      </c>
      <c r="P644" t="b">
        <v>0</v>
      </c>
      <c r="Q644" t="b">
        <v>0</v>
      </c>
      <c r="R644" t="s">
        <v>2036</v>
      </c>
      <c r="S644" t="s">
        <v>2045</v>
      </c>
      <c r="T644" t="s">
        <v>65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39"/>
        <v>2.2138255033557046</v>
      </c>
      <c r="G645" t="s">
        <v>20</v>
      </c>
      <c r="H645">
        <v>375</v>
      </c>
      <c r="I645" s="7">
        <f t="shared" si="42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0"/>
        <v>42795.25</v>
      </c>
      <c r="O645" s="10">
        <f t="shared" si="41"/>
        <v>42813.208333333328</v>
      </c>
      <c r="P645" t="b">
        <v>0</v>
      </c>
      <c r="Q645" t="b">
        <v>0</v>
      </c>
      <c r="R645" t="s">
        <v>2038</v>
      </c>
      <c r="S645" t="s">
        <v>2039</v>
      </c>
      <c r="T645" t="s">
        <v>33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ref="F646:F709" si="43">E646/D646</f>
        <v>0.48396694214876035</v>
      </c>
      <c r="G646" t="s">
        <v>14</v>
      </c>
      <c r="H646">
        <v>2928</v>
      </c>
      <c r="I646" s="7">
        <f t="shared" si="42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0"/>
        <v>43452.25</v>
      </c>
      <c r="O646" s="10">
        <f t="shared" si="41"/>
        <v>43468.25</v>
      </c>
      <c r="P646" t="b">
        <v>0</v>
      </c>
      <c r="Q646" t="b">
        <v>0</v>
      </c>
      <c r="R646" t="s">
        <v>2038</v>
      </c>
      <c r="S646" t="s">
        <v>2039</v>
      </c>
      <c r="T646" t="s">
        <v>33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3"/>
        <v>0.92911504424778757</v>
      </c>
      <c r="G647" t="s">
        <v>14</v>
      </c>
      <c r="H647">
        <v>4697</v>
      </c>
      <c r="I647" s="7">
        <f t="shared" si="42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0"/>
        <v>43369.208333333328</v>
      </c>
      <c r="O647" s="10">
        <f t="shared" si="41"/>
        <v>43390.208333333328</v>
      </c>
      <c r="P647" t="b">
        <v>0</v>
      </c>
      <c r="Q647" t="b">
        <v>1</v>
      </c>
      <c r="R647" t="s">
        <v>2034</v>
      </c>
      <c r="S647" t="s">
        <v>2035</v>
      </c>
      <c r="T647" t="s">
        <v>23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3"/>
        <v>0.88599797365754818</v>
      </c>
      <c r="G648" t="s">
        <v>14</v>
      </c>
      <c r="H648">
        <v>2915</v>
      </c>
      <c r="I648" s="7">
        <f t="shared" si="42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0"/>
        <v>41346.208333333336</v>
      </c>
      <c r="O648" s="10">
        <f t="shared" si="41"/>
        <v>41357.208333333336</v>
      </c>
      <c r="P648" t="b">
        <v>0</v>
      </c>
      <c r="Q648" t="b">
        <v>0</v>
      </c>
      <c r="R648" t="s">
        <v>2049</v>
      </c>
      <c r="S648" t="s">
        <v>2050</v>
      </c>
      <c r="T648" t="s">
        <v>89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3"/>
        <v>0.41399999999999998</v>
      </c>
      <c r="G649" t="s">
        <v>14</v>
      </c>
      <c r="H649">
        <v>18</v>
      </c>
      <c r="I649" s="7">
        <f t="shared" si="42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0"/>
        <v>43199.208333333328</v>
      </c>
      <c r="O649" s="10">
        <f t="shared" si="41"/>
        <v>43223.208333333328</v>
      </c>
      <c r="P649" t="b">
        <v>0</v>
      </c>
      <c r="Q649" t="b">
        <v>0</v>
      </c>
      <c r="R649" t="s">
        <v>2046</v>
      </c>
      <c r="S649" t="s">
        <v>2058</v>
      </c>
      <c r="T649" t="s">
        <v>206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3"/>
        <v>0.63056795131845844</v>
      </c>
      <c r="G650" t="s">
        <v>74</v>
      </c>
      <c r="H650">
        <v>723</v>
      </c>
      <c r="I650" s="7">
        <f t="shared" si="42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0"/>
        <v>42922.208333333328</v>
      </c>
      <c r="O650" s="10">
        <f t="shared" si="41"/>
        <v>42940.208333333328</v>
      </c>
      <c r="P650" t="b">
        <v>1</v>
      </c>
      <c r="Q650" t="b">
        <v>0</v>
      </c>
      <c r="R650" t="s">
        <v>2032</v>
      </c>
      <c r="S650" t="s">
        <v>2033</v>
      </c>
      <c r="T650" t="s">
        <v>17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3"/>
        <v>0.48482333607230893</v>
      </c>
      <c r="G651" t="s">
        <v>14</v>
      </c>
      <c r="H651">
        <v>602</v>
      </c>
      <c r="I651" s="7">
        <f t="shared" si="42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0"/>
        <v>40471.208333333336</v>
      </c>
      <c r="O651" s="10">
        <f t="shared" si="41"/>
        <v>40482.208333333336</v>
      </c>
      <c r="P651" t="b">
        <v>1</v>
      </c>
      <c r="Q651" t="b">
        <v>1</v>
      </c>
      <c r="R651" t="s">
        <v>2038</v>
      </c>
      <c r="S651" t="s">
        <v>2039</v>
      </c>
      <c r="T651" t="s">
        <v>33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3"/>
        <v>0.02</v>
      </c>
      <c r="G652" t="s">
        <v>14</v>
      </c>
      <c r="H652">
        <v>1</v>
      </c>
      <c r="I652" s="7">
        <f t="shared" si="42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0"/>
        <v>41828.208333333336</v>
      </c>
      <c r="O652" s="10">
        <f t="shared" si="41"/>
        <v>41855.208333333336</v>
      </c>
      <c r="P652" t="b">
        <v>0</v>
      </c>
      <c r="Q652" t="b">
        <v>0</v>
      </c>
      <c r="R652" t="s">
        <v>2034</v>
      </c>
      <c r="S652" t="s">
        <v>2057</v>
      </c>
      <c r="T652" t="s">
        <v>159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3"/>
        <v>0.88479410269445857</v>
      </c>
      <c r="G653" t="s">
        <v>14</v>
      </c>
      <c r="H653">
        <v>3868</v>
      </c>
      <c r="I653" s="7">
        <f t="shared" si="42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0"/>
        <v>41692.25</v>
      </c>
      <c r="O653" s="10">
        <f t="shared" si="41"/>
        <v>41707.25</v>
      </c>
      <c r="P653" t="b">
        <v>0</v>
      </c>
      <c r="Q653" t="b">
        <v>0</v>
      </c>
      <c r="R653" t="s">
        <v>2040</v>
      </c>
      <c r="S653" t="s">
        <v>2051</v>
      </c>
      <c r="T653" t="s">
        <v>100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3"/>
        <v>1.2684</v>
      </c>
      <c r="G654" t="s">
        <v>20</v>
      </c>
      <c r="H654">
        <v>409</v>
      </c>
      <c r="I654" s="7">
        <f t="shared" si="42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0"/>
        <v>42587.208333333328</v>
      </c>
      <c r="O654" s="10">
        <f t="shared" si="41"/>
        <v>42630.208333333328</v>
      </c>
      <c r="P654" t="b">
        <v>0</v>
      </c>
      <c r="Q654" t="b">
        <v>0</v>
      </c>
      <c r="R654" t="s">
        <v>2036</v>
      </c>
      <c r="S654" t="s">
        <v>2037</v>
      </c>
      <c r="T654" t="s">
        <v>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3"/>
        <v>23.388333333333332</v>
      </c>
      <c r="G655" t="s">
        <v>20</v>
      </c>
      <c r="H655">
        <v>234</v>
      </c>
      <c r="I655" s="7">
        <f t="shared" si="42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0"/>
        <v>42468.208333333328</v>
      </c>
      <c r="O655" s="10">
        <f t="shared" si="41"/>
        <v>42470.208333333328</v>
      </c>
      <c r="P655" t="b">
        <v>0</v>
      </c>
      <c r="Q655" t="b">
        <v>0</v>
      </c>
      <c r="R655" t="s">
        <v>2036</v>
      </c>
      <c r="S655" t="s">
        <v>2037</v>
      </c>
      <c r="T655" t="s">
        <v>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3"/>
        <v>5.0838857142857146</v>
      </c>
      <c r="G656" t="s">
        <v>20</v>
      </c>
      <c r="H656">
        <v>3016</v>
      </c>
      <c r="I656" s="7">
        <f t="shared" si="42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0"/>
        <v>42240.208333333328</v>
      </c>
      <c r="O656" s="10">
        <f t="shared" si="41"/>
        <v>42245.208333333328</v>
      </c>
      <c r="P656" t="b">
        <v>0</v>
      </c>
      <c r="Q656" t="b">
        <v>0</v>
      </c>
      <c r="R656" t="s">
        <v>2034</v>
      </c>
      <c r="S656" t="s">
        <v>2056</v>
      </c>
      <c r="T656" t="s">
        <v>148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3"/>
        <v>1.9147826086956521</v>
      </c>
      <c r="G657" t="s">
        <v>20</v>
      </c>
      <c r="H657">
        <v>264</v>
      </c>
      <c r="I657" s="7">
        <f t="shared" si="42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0"/>
        <v>42796.25</v>
      </c>
      <c r="O657" s="10">
        <f t="shared" si="41"/>
        <v>42809.208333333328</v>
      </c>
      <c r="P657" t="b">
        <v>1</v>
      </c>
      <c r="Q657" t="b">
        <v>0</v>
      </c>
      <c r="R657" t="s">
        <v>2053</v>
      </c>
      <c r="S657" t="s">
        <v>2054</v>
      </c>
      <c r="T657" t="s">
        <v>122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3"/>
        <v>0.42127533783783783</v>
      </c>
      <c r="G658" t="s">
        <v>14</v>
      </c>
      <c r="H658">
        <v>504</v>
      </c>
      <c r="I658" s="7">
        <f t="shared" si="42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0"/>
        <v>43097.25</v>
      </c>
      <c r="O658" s="10">
        <f t="shared" si="41"/>
        <v>43102.25</v>
      </c>
      <c r="P658" t="b">
        <v>0</v>
      </c>
      <c r="Q658" t="b">
        <v>0</v>
      </c>
      <c r="R658" t="s">
        <v>2032</v>
      </c>
      <c r="S658" t="s">
        <v>2033</v>
      </c>
      <c r="T658" t="s">
        <v>17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3"/>
        <v>8.2400000000000001E-2</v>
      </c>
      <c r="G659" t="s">
        <v>14</v>
      </c>
      <c r="H659">
        <v>14</v>
      </c>
      <c r="I659" s="7">
        <f t="shared" si="42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0"/>
        <v>43096.25</v>
      </c>
      <c r="O659" s="10">
        <f t="shared" si="41"/>
        <v>43112.25</v>
      </c>
      <c r="P659" t="b">
        <v>0</v>
      </c>
      <c r="Q659" t="b">
        <v>0</v>
      </c>
      <c r="R659" t="s">
        <v>2040</v>
      </c>
      <c r="S659" t="s">
        <v>2062</v>
      </c>
      <c r="T659" t="s">
        <v>474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3"/>
        <v>0.60064638783269964</v>
      </c>
      <c r="G660" t="s">
        <v>74</v>
      </c>
      <c r="H660">
        <v>390</v>
      </c>
      <c r="I660" s="7">
        <f t="shared" si="42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0"/>
        <v>42246.208333333328</v>
      </c>
      <c r="O660" s="10">
        <f t="shared" si="41"/>
        <v>42269.208333333328</v>
      </c>
      <c r="P660" t="b">
        <v>0</v>
      </c>
      <c r="Q660" t="b">
        <v>0</v>
      </c>
      <c r="R660" t="s">
        <v>2034</v>
      </c>
      <c r="S660" t="s">
        <v>2035</v>
      </c>
      <c r="T660" t="s">
        <v>23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3"/>
        <v>0.47232808616404309</v>
      </c>
      <c r="G661" t="s">
        <v>14</v>
      </c>
      <c r="H661">
        <v>750</v>
      </c>
      <c r="I661" s="7">
        <f t="shared" si="42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0"/>
        <v>40570.25</v>
      </c>
      <c r="O661" s="10">
        <f t="shared" si="41"/>
        <v>40571.25</v>
      </c>
      <c r="P661" t="b">
        <v>0</v>
      </c>
      <c r="Q661" t="b">
        <v>0</v>
      </c>
      <c r="R661" t="s">
        <v>2040</v>
      </c>
      <c r="S661" t="s">
        <v>2041</v>
      </c>
      <c r="T661" t="s">
        <v>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3"/>
        <v>0.81736263736263737</v>
      </c>
      <c r="G662" t="s">
        <v>14</v>
      </c>
      <c r="H662">
        <v>77</v>
      </c>
      <c r="I662" s="7">
        <f t="shared" si="42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0"/>
        <v>42237.208333333328</v>
      </c>
      <c r="O662" s="10">
        <f t="shared" si="41"/>
        <v>42246.208333333328</v>
      </c>
      <c r="P662" t="b">
        <v>1</v>
      </c>
      <c r="Q662" t="b">
        <v>0</v>
      </c>
      <c r="R662" t="s">
        <v>2038</v>
      </c>
      <c r="S662" t="s">
        <v>2039</v>
      </c>
      <c r="T662" t="s">
        <v>33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3"/>
        <v>0.54187265917603</v>
      </c>
      <c r="G663" t="s">
        <v>14</v>
      </c>
      <c r="H663">
        <v>752</v>
      </c>
      <c r="I663" s="7">
        <f t="shared" si="42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0"/>
        <v>40996.208333333336</v>
      </c>
      <c r="O663" s="10">
        <f t="shared" si="41"/>
        <v>41026.208333333336</v>
      </c>
      <c r="P663" t="b">
        <v>0</v>
      </c>
      <c r="Q663" t="b">
        <v>0</v>
      </c>
      <c r="R663" t="s">
        <v>2034</v>
      </c>
      <c r="S663" t="s">
        <v>2057</v>
      </c>
      <c r="T663" t="s">
        <v>159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3"/>
        <v>0.97868131868131869</v>
      </c>
      <c r="G664" t="s">
        <v>14</v>
      </c>
      <c r="H664">
        <v>131</v>
      </c>
      <c r="I664" s="7">
        <f t="shared" si="42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0"/>
        <v>43443.25</v>
      </c>
      <c r="O664" s="10">
        <f t="shared" si="41"/>
        <v>43447.25</v>
      </c>
      <c r="P664" t="b">
        <v>0</v>
      </c>
      <c r="Q664" t="b">
        <v>0</v>
      </c>
      <c r="R664" t="s">
        <v>2038</v>
      </c>
      <c r="S664" t="s">
        <v>2039</v>
      </c>
      <c r="T664" t="s">
        <v>33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3"/>
        <v>0.77239999999999998</v>
      </c>
      <c r="G665" t="s">
        <v>14</v>
      </c>
      <c r="H665">
        <v>87</v>
      </c>
      <c r="I665" s="7">
        <f t="shared" si="42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0"/>
        <v>40458.208333333336</v>
      </c>
      <c r="O665" s="10">
        <f t="shared" si="41"/>
        <v>40481.208333333336</v>
      </c>
      <c r="P665" t="b">
        <v>0</v>
      </c>
      <c r="Q665" t="b">
        <v>0</v>
      </c>
      <c r="R665" t="s">
        <v>2038</v>
      </c>
      <c r="S665" t="s">
        <v>2039</v>
      </c>
      <c r="T665" t="s">
        <v>33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3"/>
        <v>0.33464735516372796</v>
      </c>
      <c r="G666" t="s">
        <v>14</v>
      </c>
      <c r="H666">
        <v>1063</v>
      </c>
      <c r="I666" s="7">
        <f t="shared" si="42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0"/>
        <v>40959.25</v>
      </c>
      <c r="O666" s="10">
        <f t="shared" si="41"/>
        <v>40969.25</v>
      </c>
      <c r="P666" t="b">
        <v>0</v>
      </c>
      <c r="Q666" t="b">
        <v>0</v>
      </c>
      <c r="R666" t="s">
        <v>2034</v>
      </c>
      <c r="S666" t="s">
        <v>2057</v>
      </c>
      <c r="T666" t="s">
        <v>159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3"/>
        <v>2.3958823529411766</v>
      </c>
      <c r="G667" t="s">
        <v>20</v>
      </c>
      <c r="H667">
        <v>272</v>
      </c>
      <c r="I667" s="7">
        <f t="shared" si="42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0"/>
        <v>40733.208333333336</v>
      </c>
      <c r="O667" s="10">
        <f t="shared" si="41"/>
        <v>40747.208333333336</v>
      </c>
      <c r="P667" t="b">
        <v>0</v>
      </c>
      <c r="Q667" t="b">
        <v>1</v>
      </c>
      <c r="R667" t="s">
        <v>2040</v>
      </c>
      <c r="S667" t="s">
        <v>2041</v>
      </c>
      <c r="T667" t="s">
        <v>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3"/>
        <v>0.64032258064516134</v>
      </c>
      <c r="G668" t="s">
        <v>74</v>
      </c>
      <c r="H668">
        <v>25</v>
      </c>
      <c r="I668" s="7">
        <f t="shared" si="42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0"/>
        <v>41516.208333333336</v>
      </c>
      <c r="O668" s="10">
        <f t="shared" si="41"/>
        <v>41522.208333333336</v>
      </c>
      <c r="P668" t="b">
        <v>0</v>
      </c>
      <c r="Q668" t="b">
        <v>1</v>
      </c>
      <c r="R668" t="s">
        <v>2038</v>
      </c>
      <c r="S668" t="s">
        <v>2039</v>
      </c>
      <c r="T668" t="s">
        <v>33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3"/>
        <v>1.7615942028985507</v>
      </c>
      <c r="G669" t="s">
        <v>20</v>
      </c>
      <c r="H669">
        <v>419</v>
      </c>
      <c r="I669" s="7">
        <f t="shared" si="42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0"/>
        <v>41892.208333333336</v>
      </c>
      <c r="O669" s="10">
        <f t="shared" si="41"/>
        <v>41901.208333333336</v>
      </c>
      <c r="P669" t="b">
        <v>0</v>
      </c>
      <c r="Q669" t="b">
        <v>0</v>
      </c>
      <c r="R669" t="s">
        <v>2063</v>
      </c>
      <c r="S669" t="s">
        <v>2064</v>
      </c>
      <c r="T669" t="s">
        <v>1029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3"/>
        <v>0.20338181818181819</v>
      </c>
      <c r="G670" t="s">
        <v>14</v>
      </c>
      <c r="H670">
        <v>76</v>
      </c>
      <c r="I670" s="7">
        <f t="shared" si="42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0"/>
        <v>41122.208333333336</v>
      </c>
      <c r="O670" s="10">
        <f t="shared" si="41"/>
        <v>41134.208333333336</v>
      </c>
      <c r="P670" t="b">
        <v>0</v>
      </c>
      <c r="Q670" t="b">
        <v>0</v>
      </c>
      <c r="R670" t="s">
        <v>2038</v>
      </c>
      <c r="S670" t="s">
        <v>2039</v>
      </c>
      <c r="T670" t="s">
        <v>33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3"/>
        <v>3.5864754098360656</v>
      </c>
      <c r="G671" t="s">
        <v>20</v>
      </c>
      <c r="H671">
        <v>1621</v>
      </c>
      <c r="I671" s="7">
        <f t="shared" si="42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0"/>
        <v>42912.208333333328</v>
      </c>
      <c r="O671" s="10">
        <f t="shared" si="41"/>
        <v>42921.208333333328</v>
      </c>
      <c r="P671" t="b">
        <v>0</v>
      </c>
      <c r="Q671" t="b">
        <v>0</v>
      </c>
      <c r="R671" t="s">
        <v>2038</v>
      </c>
      <c r="S671" t="s">
        <v>2039</v>
      </c>
      <c r="T671" t="s">
        <v>33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3"/>
        <v>4.6885802469135802</v>
      </c>
      <c r="G672" t="s">
        <v>20</v>
      </c>
      <c r="H672">
        <v>1101</v>
      </c>
      <c r="I672" s="7">
        <f t="shared" si="42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0"/>
        <v>42425.25</v>
      </c>
      <c r="O672" s="10">
        <f t="shared" si="41"/>
        <v>42437.25</v>
      </c>
      <c r="P672" t="b">
        <v>0</v>
      </c>
      <c r="Q672" t="b">
        <v>0</v>
      </c>
      <c r="R672" t="s">
        <v>2034</v>
      </c>
      <c r="S672" t="s">
        <v>2044</v>
      </c>
      <c r="T672" t="s">
        <v>60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3"/>
        <v>1.220563524590164</v>
      </c>
      <c r="G673" t="s">
        <v>20</v>
      </c>
      <c r="H673">
        <v>1073</v>
      </c>
      <c r="I673" s="7">
        <f t="shared" si="42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0"/>
        <v>40390.208333333336</v>
      </c>
      <c r="O673" s="10">
        <f t="shared" si="41"/>
        <v>40394.208333333336</v>
      </c>
      <c r="P673" t="b">
        <v>0</v>
      </c>
      <c r="Q673" t="b">
        <v>1</v>
      </c>
      <c r="R673" t="s">
        <v>2038</v>
      </c>
      <c r="S673" t="s">
        <v>2039</v>
      </c>
      <c r="T673" t="s">
        <v>33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3"/>
        <v>0.55931783729156137</v>
      </c>
      <c r="G674" t="s">
        <v>14</v>
      </c>
      <c r="H674">
        <v>4428</v>
      </c>
      <c r="I674" s="7">
        <f t="shared" si="42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0"/>
        <v>43180.208333333328</v>
      </c>
      <c r="O674" s="10">
        <f t="shared" si="41"/>
        <v>43190.208333333328</v>
      </c>
      <c r="P674" t="b">
        <v>0</v>
      </c>
      <c r="Q674" t="b">
        <v>0</v>
      </c>
      <c r="R674" t="s">
        <v>2038</v>
      </c>
      <c r="S674" t="s">
        <v>2039</v>
      </c>
      <c r="T674" t="s">
        <v>33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3"/>
        <v>0.43660714285714286</v>
      </c>
      <c r="G675" t="s">
        <v>14</v>
      </c>
      <c r="H675">
        <v>58</v>
      </c>
      <c r="I675" s="7">
        <f t="shared" si="42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0"/>
        <v>42475.208333333328</v>
      </c>
      <c r="O675" s="10">
        <f t="shared" si="41"/>
        <v>42496.208333333328</v>
      </c>
      <c r="P675" t="b">
        <v>0</v>
      </c>
      <c r="Q675" t="b">
        <v>0</v>
      </c>
      <c r="R675" t="s">
        <v>2034</v>
      </c>
      <c r="S675" t="s">
        <v>2044</v>
      </c>
      <c r="T675" t="s">
        <v>60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3"/>
        <v>0.33538371411833628</v>
      </c>
      <c r="G676" t="s">
        <v>74</v>
      </c>
      <c r="H676">
        <v>1218</v>
      </c>
      <c r="I676" s="7">
        <f t="shared" si="42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0"/>
        <v>40774.208333333336</v>
      </c>
      <c r="O676" s="10">
        <f t="shared" si="41"/>
        <v>40821.208333333336</v>
      </c>
      <c r="P676" t="b">
        <v>0</v>
      </c>
      <c r="Q676" t="b">
        <v>0</v>
      </c>
      <c r="R676" t="s">
        <v>2053</v>
      </c>
      <c r="S676" t="s">
        <v>2054</v>
      </c>
      <c r="T676" t="s">
        <v>122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3"/>
        <v>1.2297938144329896</v>
      </c>
      <c r="G677" t="s">
        <v>20</v>
      </c>
      <c r="H677">
        <v>331</v>
      </c>
      <c r="I677" s="7">
        <f t="shared" si="42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0"/>
        <v>43719.208333333328</v>
      </c>
      <c r="O677" s="10">
        <f t="shared" si="41"/>
        <v>43726.208333333328</v>
      </c>
      <c r="P677" t="b">
        <v>0</v>
      </c>
      <c r="Q677" t="b">
        <v>0</v>
      </c>
      <c r="R677" t="s">
        <v>2063</v>
      </c>
      <c r="S677" t="s">
        <v>2064</v>
      </c>
      <c r="T677" t="s">
        <v>1029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3"/>
        <v>1.8974959871589085</v>
      </c>
      <c r="G678" t="s">
        <v>20</v>
      </c>
      <c r="H678">
        <v>1170</v>
      </c>
      <c r="I678" s="7">
        <f t="shared" si="42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0"/>
        <v>41178.208333333336</v>
      </c>
      <c r="O678" s="10">
        <f t="shared" si="41"/>
        <v>41187.208333333336</v>
      </c>
      <c r="P678" t="b">
        <v>0</v>
      </c>
      <c r="Q678" t="b">
        <v>0</v>
      </c>
      <c r="R678" t="s">
        <v>2053</v>
      </c>
      <c r="S678" t="s">
        <v>2054</v>
      </c>
      <c r="T678" t="s">
        <v>122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3"/>
        <v>0.83622641509433959</v>
      </c>
      <c r="G679" t="s">
        <v>14</v>
      </c>
      <c r="H679">
        <v>111</v>
      </c>
      <c r="I679" s="7">
        <f t="shared" si="42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0"/>
        <v>42561.208333333328</v>
      </c>
      <c r="O679" s="10">
        <f t="shared" si="41"/>
        <v>42611.208333333328</v>
      </c>
      <c r="P679" t="b">
        <v>0</v>
      </c>
      <c r="Q679" t="b">
        <v>0</v>
      </c>
      <c r="R679" t="s">
        <v>2046</v>
      </c>
      <c r="S679" t="s">
        <v>2052</v>
      </c>
      <c r="T679" t="s">
        <v>119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3"/>
        <v>0.17968844221105529</v>
      </c>
      <c r="G680" t="s">
        <v>74</v>
      </c>
      <c r="H680">
        <v>215</v>
      </c>
      <c r="I680" s="7">
        <f t="shared" si="42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0"/>
        <v>43484.25</v>
      </c>
      <c r="O680" s="10">
        <f t="shared" si="41"/>
        <v>43486.25</v>
      </c>
      <c r="P680" t="b">
        <v>0</v>
      </c>
      <c r="Q680" t="b">
        <v>0</v>
      </c>
      <c r="R680" t="s">
        <v>2040</v>
      </c>
      <c r="S680" t="s">
        <v>2043</v>
      </c>
      <c r="T680" t="s">
        <v>53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3"/>
        <v>10.365</v>
      </c>
      <c r="G681" t="s">
        <v>20</v>
      </c>
      <c r="H681">
        <v>363</v>
      </c>
      <c r="I681" s="7">
        <f t="shared" si="42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0"/>
        <v>43756.208333333328</v>
      </c>
      <c r="O681" s="10">
        <f t="shared" si="41"/>
        <v>43761.208333333328</v>
      </c>
      <c r="P681" t="b">
        <v>0</v>
      </c>
      <c r="Q681" t="b">
        <v>1</v>
      </c>
      <c r="R681" t="s">
        <v>2032</v>
      </c>
      <c r="S681" t="s">
        <v>2033</v>
      </c>
      <c r="T681" t="s">
        <v>17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3"/>
        <v>0.97405219780219776</v>
      </c>
      <c r="G682" t="s">
        <v>14</v>
      </c>
      <c r="H682">
        <v>2955</v>
      </c>
      <c r="I682" s="7">
        <f t="shared" si="42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0"/>
        <v>43813.25</v>
      </c>
      <c r="O682" s="10">
        <f t="shared" si="41"/>
        <v>43815.25</v>
      </c>
      <c r="P682" t="b">
        <v>0</v>
      </c>
      <c r="Q682" t="b">
        <v>1</v>
      </c>
      <c r="R682" t="s">
        <v>2049</v>
      </c>
      <c r="S682" t="s">
        <v>2060</v>
      </c>
      <c r="T682" t="s">
        <v>292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3"/>
        <v>0.86386203150461705</v>
      </c>
      <c r="G683" t="s">
        <v>14</v>
      </c>
      <c r="H683">
        <v>1657</v>
      </c>
      <c r="I683" s="7">
        <f t="shared" si="42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0"/>
        <v>40898.25</v>
      </c>
      <c r="O683" s="10">
        <f t="shared" si="41"/>
        <v>40904.25</v>
      </c>
      <c r="P683" t="b">
        <v>0</v>
      </c>
      <c r="Q683" t="b">
        <v>0</v>
      </c>
      <c r="R683" t="s">
        <v>2038</v>
      </c>
      <c r="S683" t="s">
        <v>2039</v>
      </c>
      <c r="T683" t="s">
        <v>33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3"/>
        <v>1.5016666666666667</v>
      </c>
      <c r="G684" t="s">
        <v>20</v>
      </c>
      <c r="H684">
        <v>103</v>
      </c>
      <c r="I684" s="7">
        <f t="shared" si="42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0"/>
        <v>41619.25</v>
      </c>
      <c r="O684" s="10">
        <f t="shared" si="41"/>
        <v>41628.25</v>
      </c>
      <c r="P684" t="b">
        <v>0</v>
      </c>
      <c r="Q684" t="b">
        <v>0</v>
      </c>
      <c r="R684" t="s">
        <v>2038</v>
      </c>
      <c r="S684" t="s">
        <v>2039</v>
      </c>
      <c r="T684" t="s">
        <v>33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3"/>
        <v>3.5843478260869563</v>
      </c>
      <c r="G685" t="s">
        <v>20</v>
      </c>
      <c r="H685">
        <v>147</v>
      </c>
      <c r="I685" s="7">
        <f t="shared" si="42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0"/>
        <v>43359.208333333328</v>
      </c>
      <c r="O685" s="10">
        <f t="shared" si="41"/>
        <v>43361.208333333328</v>
      </c>
      <c r="P685" t="b">
        <v>0</v>
      </c>
      <c r="Q685" t="b">
        <v>0</v>
      </c>
      <c r="R685" t="s">
        <v>2038</v>
      </c>
      <c r="S685" t="s">
        <v>2039</v>
      </c>
      <c r="T685" t="s">
        <v>33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3"/>
        <v>5.4285714285714288</v>
      </c>
      <c r="G686" t="s">
        <v>20</v>
      </c>
      <c r="H686">
        <v>110</v>
      </c>
      <c r="I686" s="7">
        <f t="shared" si="42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0"/>
        <v>40358.208333333336</v>
      </c>
      <c r="O686" s="10">
        <f t="shared" si="41"/>
        <v>40378.208333333336</v>
      </c>
      <c r="P686" t="b">
        <v>0</v>
      </c>
      <c r="Q686" t="b">
        <v>0</v>
      </c>
      <c r="R686" t="s">
        <v>2046</v>
      </c>
      <c r="S686" t="s">
        <v>2047</v>
      </c>
      <c r="T686" t="s">
        <v>68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3"/>
        <v>0.67500714285714281</v>
      </c>
      <c r="G687" t="s">
        <v>14</v>
      </c>
      <c r="H687">
        <v>926</v>
      </c>
      <c r="I687" s="7">
        <f t="shared" si="42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0"/>
        <v>42239.208333333328</v>
      </c>
      <c r="O687" s="10">
        <f t="shared" si="41"/>
        <v>42263.208333333328</v>
      </c>
      <c r="P687" t="b">
        <v>0</v>
      </c>
      <c r="Q687" t="b">
        <v>0</v>
      </c>
      <c r="R687" t="s">
        <v>2038</v>
      </c>
      <c r="S687" t="s">
        <v>2039</v>
      </c>
      <c r="T687" t="s">
        <v>33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3"/>
        <v>1.9174666666666667</v>
      </c>
      <c r="G688" t="s">
        <v>20</v>
      </c>
      <c r="H688">
        <v>134</v>
      </c>
      <c r="I688" s="7">
        <f t="shared" si="42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0"/>
        <v>43186.208333333328</v>
      </c>
      <c r="O688" s="10">
        <f t="shared" si="41"/>
        <v>43197.208333333328</v>
      </c>
      <c r="P688" t="b">
        <v>0</v>
      </c>
      <c r="Q688" t="b">
        <v>0</v>
      </c>
      <c r="R688" t="s">
        <v>2036</v>
      </c>
      <c r="S688" t="s">
        <v>2045</v>
      </c>
      <c r="T688" t="s">
        <v>65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3"/>
        <v>9.32</v>
      </c>
      <c r="G689" t="s">
        <v>20</v>
      </c>
      <c r="H689">
        <v>269</v>
      </c>
      <c r="I689" s="7">
        <f t="shared" si="42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0"/>
        <v>42806.25</v>
      </c>
      <c r="O689" s="10">
        <f t="shared" si="41"/>
        <v>42809.208333333328</v>
      </c>
      <c r="P689" t="b">
        <v>0</v>
      </c>
      <c r="Q689" t="b">
        <v>0</v>
      </c>
      <c r="R689" t="s">
        <v>2038</v>
      </c>
      <c r="S689" t="s">
        <v>2039</v>
      </c>
      <c r="T689" t="s">
        <v>33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3"/>
        <v>4.2927586206896553</v>
      </c>
      <c r="G690" t="s">
        <v>20</v>
      </c>
      <c r="H690">
        <v>175</v>
      </c>
      <c r="I690" s="7">
        <f t="shared" si="42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0"/>
        <v>43475.25</v>
      </c>
      <c r="O690" s="10">
        <f t="shared" si="41"/>
        <v>43491.25</v>
      </c>
      <c r="P690" t="b">
        <v>0</v>
      </c>
      <c r="Q690" t="b">
        <v>1</v>
      </c>
      <c r="R690" t="s">
        <v>2040</v>
      </c>
      <c r="S690" t="s">
        <v>2059</v>
      </c>
      <c r="T690" t="s">
        <v>269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3"/>
        <v>1.0065753424657535</v>
      </c>
      <c r="G691" t="s">
        <v>20</v>
      </c>
      <c r="H691">
        <v>69</v>
      </c>
      <c r="I691" s="7">
        <f t="shared" si="42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0"/>
        <v>41576.208333333336</v>
      </c>
      <c r="O691" s="10">
        <f t="shared" si="41"/>
        <v>41588.25</v>
      </c>
      <c r="P691" t="b">
        <v>0</v>
      </c>
      <c r="Q691" t="b">
        <v>0</v>
      </c>
      <c r="R691" t="s">
        <v>2036</v>
      </c>
      <c r="S691" t="s">
        <v>2037</v>
      </c>
      <c r="T691" t="s">
        <v>28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3"/>
        <v>2.266111111111111</v>
      </c>
      <c r="G692" t="s">
        <v>20</v>
      </c>
      <c r="H692">
        <v>190</v>
      </c>
      <c r="I692" s="7">
        <f t="shared" si="42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0"/>
        <v>40874.25</v>
      </c>
      <c r="O692" s="10">
        <f t="shared" si="41"/>
        <v>40880.25</v>
      </c>
      <c r="P692" t="b">
        <v>0</v>
      </c>
      <c r="Q692" t="b">
        <v>1</v>
      </c>
      <c r="R692" t="s">
        <v>2040</v>
      </c>
      <c r="S692" t="s">
        <v>2041</v>
      </c>
      <c r="T692" t="s">
        <v>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3"/>
        <v>1.4238</v>
      </c>
      <c r="G693" t="s">
        <v>20</v>
      </c>
      <c r="H693">
        <v>237</v>
      </c>
      <c r="I693" s="7">
        <f t="shared" si="42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0"/>
        <v>41185.208333333336</v>
      </c>
      <c r="O693" s="10">
        <f t="shared" si="41"/>
        <v>41202.208333333336</v>
      </c>
      <c r="P693" t="b">
        <v>1</v>
      </c>
      <c r="Q693" t="b">
        <v>1</v>
      </c>
      <c r="R693" t="s">
        <v>2040</v>
      </c>
      <c r="S693" t="s">
        <v>2041</v>
      </c>
      <c r="T693" t="s">
        <v>42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3"/>
        <v>0.90633333333333332</v>
      </c>
      <c r="G694" t="s">
        <v>14</v>
      </c>
      <c r="H694">
        <v>77</v>
      </c>
      <c r="I694" s="7">
        <f t="shared" si="42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0"/>
        <v>43655.208333333328</v>
      </c>
      <c r="O694" s="10">
        <f t="shared" si="41"/>
        <v>43673.208333333328</v>
      </c>
      <c r="P694" t="b">
        <v>0</v>
      </c>
      <c r="Q694" t="b">
        <v>0</v>
      </c>
      <c r="R694" t="s">
        <v>2034</v>
      </c>
      <c r="S694" t="s">
        <v>2035</v>
      </c>
      <c r="T694" t="s">
        <v>23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3"/>
        <v>0.63966740576496672</v>
      </c>
      <c r="G695" t="s">
        <v>14</v>
      </c>
      <c r="H695">
        <v>1748</v>
      </c>
      <c r="I695" s="7">
        <f t="shared" si="42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0"/>
        <v>43025.208333333328</v>
      </c>
      <c r="O695" s="10">
        <f t="shared" si="41"/>
        <v>43042.208333333328</v>
      </c>
      <c r="P695" t="b">
        <v>0</v>
      </c>
      <c r="Q695" t="b">
        <v>0</v>
      </c>
      <c r="R695" t="s">
        <v>2038</v>
      </c>
      <c r="S695" t="s">
        <v>2039</v>
      </c>
      <c r="T695" t="s">
        <v>33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3"/>
        <v>0.84131868131868137</v>
      </c>
      <c r="G696" t="s">
        <v>14</v>
      </c>
      <c r="H696">
        <v>79</v>
      </c>
      <c r="I696" s="7">
        <f t="shared" si="42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0"/>
        <v>43066.25</v>
      </c>
      <c r="O696" s="10">
        <f t="shared" si="41"/>
        <v>43103.25</v>
      </c>
      <c r="P696" t="b">
        <v>0</v>
      </c>
      <c r="Q696" t="b">
        <v>0</v>
      </c>
      <c r="R696" t="s">
        <v>2038</v>
      </c>
      <c r="S696" t="s">
        <v>2039</v>
      </c>
      <c r="T696" t="s">
        <v>33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3"/>
        <v>1.3393478260869565</v>
      </c>
      <c r="G697" t="s">
        <v>20</v>
      </c>
      <c r="H697">
        <v>196</v>
      </c>
      <c r="I697" s="7">
        <f t="shared" si="42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0"/>
        <v>42322.25</v>
      </c>
      <c r="O697" s="10">
        <f t="shared" si="41"/>
        <v>42338.25</v>
      </c>
      <c r="P697" t="b">
        <v>1</v>
      </c>
      <c r="Q697" t="b">
        <v>0</v>
      </c>
      <c r="R697" t="s">
        <v>2034</v>
      </c>
      <c r="S697" t="s">
        <v>2035</v>
      </c>
      <c r="T697" t="s">
        <v>23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3"/>
        <v>0.59042047531992692</v>
      </c>
      <c r="G698" t="s">
        <v>14</v>
      </c>
      <c r="H698">
        <v>889</v>
      </c>
      <c r="I698" s="7">
        <f t="shared" si="42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0"/>
        <v>42114.208333333328</v>
      </c>
      <c r="O698" s="10">
        <f t="shared" si="41"/>
        <v>42115.208333333328</v>
      </c>
      <c r="P698" t="b">
        <v>0</v>
      </c>
      <c r="Q698" t="b">
        <v>1</v>
      </c>
      <c r="R698" t="s">
        <v>2038</v>
      </c>
      <c r="S698" t="s">
        <v>2039</v>
      </c>
      <c r="T698" t="s">
        <v>33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3"/>
        <v>1.5280062063615205</v>
      </c>
      <c r="G699" t="s">
        <v>20</v>
      </c>
      <c r="H699">
        <v>7295</v>
      </c>
      <c r="I699" s="7">
        <f t="shared" si="42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0"/>
        <v>43190.208333333328</v>
      </c>
      <c r="O699" s="10">
        <f t="shared" si="41"/>
        <v>43192.208333333328</v>
      </c>
      <c r="P699" t="b">
        <v>0</v>
      </c>
      <c r="Q699" t="b">
        <v>0</v>
      </c>
      <c r="R699" t="s">
        <v>2034</v>
      </c>
      <c r="S699" t="s">
        <v>2042</v>
      </c>
      <c r="T699" t="s">
        <v>50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3"/>
        <v>4.466912114014252</v>
      </c>
      <c r="G700" t="s">
        <v>20</v>
      </c>
      <c r="H700">
        <v>2893</v>
      </c>
      <c r="I700" s="7">
        <f t="shared" si="42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0"/>
        <v>40871.25</v>
      </c>
      <c r="O700" s="10">
        <f t="shared" si="41"/>
        <v>40885.25</v>
      </c>
      <c r="P700" t="b">
        <v>0</v>
      </c>
      <c r="Q700" t="b">
        <v>0</v>
      </c>
      <c r="R700" t="s">
        <v>2036</v>
      </c>
      <c r="S700" t="s">
        <v>2045</v>
      </c>
      <c r="T700" t="s">
        <v>65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3"/>
        <v>0.8439189189189189</v>
      </c>
      <c r="G701" t="s">
        <v>14</v>
      </c>
      <c r="H701">
        <v>56</v>
      </c>
      <c r="I701" s="7">
        <f t="shared" si="42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0"/>
        <v>43641.208333333328</v>
      </c>
      <c r="O701" s="10">
        <f t="shared" si="41"/>
        <v>43642.208333333328</v>
      </c>
      <c r="P701" t="b">
        <v>0</v>
      </c>
      <c r="Q701" t="b">
        <v>0</v>
      </c>
      <c r="R701" t="s">
        <v>2040</v>
      </c>
      <c r="S701" t="s">
        <v>2043</v>
      </c>
      <c r="T701" t="s">
        <v>53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3"/>
        <v>0.03</v>
      </c>
      <c r="G702" t="s">
        <v>14</v>
      </c>
      <c r="H702">
        <v>1</v>
      </c>
      <c r="I702" s="7">
        <f t="shared" si="42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0"/>
        <v>40203.25</v>
      </c>
      <c r="O702" s="10">
        <f t="shared" si="41"/>
        <v>40218.25</v>
      </c>
      <c r="P702" t="b">
        <v>0</v>
      </c>
      <c r="Q702" t="b">
        <v>0</v>
      </c>
      <c r="R702" t="s">
        <v>2036</v>
      </c>
      <c r="S702" t="s">
        <v>2045</v>
      </c>
      <c r="T702" t="s">
        <v>65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3"/>
        <v>1.7502692307692307</v>
      </c>
      <c r="G703" t="s">
        <v>20</v>
      </c>
      <c r="H703">
        <v>820</v>
      </c>
      <c r="I703" s="7">
        <f t="shared" si="42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0"/>
        <v>40629.208333333336</v>
      </c>
      <c r="O703" s="10">
        <f t="shared" si="41"/>
        <v>40636.208333333336</v>
      </c>
      <c r="P703" t="b">
        <v>1</v>
      </c>
      <c r="Q703" t="b">
        <v>0</v>
      </c>
      <c r="R703" t="s">
        <v>2038</v>
      </c>
      <c r="S703" t="s">
        <v>2039</v>
      </c>
      <c r="T703" t="s">
        <v>33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3"/>
        <v>0.54137931034482756</v>
      </c>
      <c r="G704" t="s">
        <v>14</v>
      </c>
      <c r="H704">
        <v>83</v>
      </c>
      <c r="I704" s="7">
        <f t="shared" si="42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0"/>
        <v>41477.208333333336</v>
      </c>
      <c r="O704" s="10">
        <f t="shared" si="41"/>
        <v>41482.208333333336</v>
      </c>
      <c r="P704" t="b">
        <v>0</v>
      </c>
      <c r="Q704" t="b">
        <v>0</v>
      </c>
      <c r="R704" t="s">
        <v>2036</v>
      </c>
      <c r="S704" t="s">
        <v>2045</v>
      </c>
      <c r="T704" t="s">
        <v>65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3"/>
        <v>3.1187381703470032</v>
      </c>
      <c r="G705" t="s">
        <v>20</v>
      </c>
      <c r="H705">
        <v>2038</v>
      </c>
      <c r="I705" s="7">
        <f t="shared" si="42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0"/>
        <v>41020.208333333336</v>
      </c>
      <c r="O705" s="10">
        <f t="shared" si="41"/>
        <v>41037.208333333336</v>
      </c>
      <c r="P705" t="b">
        <v>1</v>
      </c>
      <c r="Q705" t="b">
        <v>1</v>
      </c>
      <c r="R705" t="s">
        <v>2046</v>
      </c>
      <c r="S705" t="s">
        <v>2058</v>
      </c>
      <c r="T705" t="s">
        <v>206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3"/>
        <v>1.2278160919540231</v>
      </c>
      <c r="G706" t="s">
        <v>20</v>
      </c>
      <c r="H706">
        <v>116</v>
      </c>
      <c r="I706" s="7">
        <f t="shared" si="42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0"/>
        <v>42555.208333333328</v>
      </c>
      <c r="O706" s="10">
        <f t="shared" si="41"/>
        <v>42570.208333333328</v>
      </c>
      <c r="P706" t="b">
        <v>0</v>
      </c>
      <c r="Q706" t="b">
        <v>0</v>
      </c>
      <c r="R706" t="s">
        <v>2040</v>
      </c>
      <c r="S706" t="s">
        <v>2048</v>
      </c>
      <c r="T706" t="s">
        <v>71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3"/>
        <v>0.99026517383618151</v>
      </c>
      <c r="G707" t="s">
        <v>14</v>
      </c>
      <c r="H707">
        <v>2025</v>
      </c>
      <c r="I707" s="7">
        <f t="shared" si="42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4">(((L707/60)/60)/24)+DATE(1970,1,1)</f>
        <v>41619.25</v>
      </c>
      <c r="O707" s="10">
        <f t="shared" ref="O707:O770" si="45">(((M707/60)/60)/24)+DATE(1970,1,1)</f>
        <v>41623.25</v>
      </c>
      <c r="P707" t="b">
        <v>0</v>
      </c>
      <c r="Q707" t="b">
        <v>0</v>
      </c>
      <c r="R707" t="s">
        <v>2046</v>
      </c>
      <c r="S707" t="s">
        <v>2047</v>
      </c>
      <c r="T707" t="s">
        <v>68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3"/>
        <v>1.278468634686347</v>
      </c>
      <c r="G708" t="s">
        <v>20</v>
      </c>
      <c r="H708">
        <v>1345</v>
      </c>
      <c r="I708" s="7">
        <f t="shared" ref="I708:I771" si="46">IF(E708=0, 0, 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4"/>
        <v>43471.25</v>
      </c>
      <c r="O708" s="10">
        <f t="shared" si="45"/>
        <v>43479.25</v>
      </c>
      <c r="P708" t="b">
        <v>0</v>
      </c>
      <c r="Q708" t="b">
        <v>1</v>
      </c>
      <c r="R708" t="s">
        <v>2036</v>
      </c>
      <c r="S708" t="s">
        <v>2037</v>
      </c>
      <c r="T708" t="s">
        <v>28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3"/>
        <v>1.5861643835616439</v>
      </c>
      <c r="G709" t="s">
        <v>20</v>
      </c>
      <c r="H709">
        <v>168</v>
      </c>
      <c r="I709" s="7">
        <f t="shared" si="46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4"/>
        <v>43442.25</v>
      </c>
      <c r="O709" s="10">
        <f t="shared" si="45"/>
        <v>43478.25</v>
      </c>
      <c r="P709" t="b">
        <v>0</v>
      </c>
      <c r="Q709" t="b">
        <v>0</v>
      </c>
      <c r="R709" t="s">
        <v>2040</v>
      </c>
      <c r="S709" t="s">
        <v>2043</v>
      </c>
      <c r="T709" t="s">
        <v>53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ref="F710:F773" si="47">E710/D710</f>
        <v>7.0705882352941174</v>
      </c>
      <c r="G710" t="s">
        <v>20</v>
      </c>
      <c r="H710">
        <v>137</v>
      </c>
      <c r="I710" s="7">
        <f t="shared" si="46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4"/>
        <v>42877.208333333328</v>
      </c>
      <c r="O710" s="10">
        <f t="shared" si="45"/>
        <v>42887.208333333328</v>
      </c>
      <c r="P710" t="b">
        <v>0</v>
      </c>
      <c r="Q710" t="b">
        <v>0</v>
      </c>
      <c r="R710" t="s">
        <v>2038</v>
      </c>
      <c r="S710" t="s">
        <v>2039</v>
      </c>
      <c r="T710" t="s">
        <v>33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7"/>
        <v>1.4238775510204082</v>
      </c>
      <c r="G711" t="s">
        <v>20</v>
      </c>
      <c r="H711">
        <v>186</v>
      </c>
      <c r="I711" s="7">
        <f t="shared" si="46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4"/>
        <v>41018.208333333336</v>
      </c>
      <c r="O711" s="10">
        <f t="shared" si="45"/>
        <v>41025.208333333336</v>
      </c>
      <c r="P711" t="b">
        <v>0</v>
      </c>
      <c r="Q711" t="b">
        <v>0</v>
      </c>
      <c r="R711" t="s">
        <v>2038</v>
      </c>
      <c r="S711" t="s">
        <v>2039</v>
      </c>
      <c r="T711" t="s">
        <v>33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7"/>
        <v>1.4786046511627906</v>
      </c>
      <c r="G712" t="s">
        <v>20</v>
      </c>
      <c r="H712">
        <v>125</v>
      </c>
      <c r="I712" s="7">
        <f t="shared" si="46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4"/>
        <v>43295.208333333328</v>
      </c>
      <c r="O712" s="10">
        <f t="shared" si="45"/>
        <v>43302.208333333328</v>
      </c>
      <c r="P712" t="b">
        <v>0</v>
      </c>
      <c r="Q712" t="b">
        <v>1</v>
      </c>
      <c r="R712" t="s">
        <v>2038</v>
      </c>
      <c r="S712" t="s">
        <v>2039</v>
      </c>
      <c r="T712" t="s">
        <v>33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7"/>
        <v>0.20322580645161289</v>
      </c>
      <c r="G713" t="s">
        <v>14</v>
      </c>
      <c r="H713">
        <v>14</v>
      </c>
      <c r="I713" s="7">
        <f t="shared" si="46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4"/>
        <v>42393.25</v>
      </c>
      <c r="O713" s="10">
        <f t="shared" si="45"/>
        <v>42395.25</v>
      </c>
      <c r="P713" t="b">
        <v>1</v>
      </c>
      <c r="Q713" t="b">
        <v>1</v>
      </c>
      <c r="R713" t="s">
        <v>2038</v>
      </c>
      <c r="S713" t="s">
        <v>2039</v>
      </c>
      <c r="T713" t="s">
        <v>33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7"/>
        <v>18.40625</v>
      </c>
      <c r="G714" t="s">
        <v>20</v>
      </c>
      <c r="H714">
        <v>202</v>
      </c>
      <c r="I714" s="7">
        <f t="shared" si="46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4"/>
        <v>42559.208333333328</v>
      </c>
      <c r="O714" s="10">
        <f t="shared" si="45"/>
        <v>42600.208333333328</v>
      </c>
      <c r="P714" t="b">
        <v>0</v>
      </c>
      <c r="Q714" t="b">
        <v>0</v>
      </c>
      <c r="R714" t="s">
        <v>2038</v>
      </c>
      <c r="S714" t="s">
        <v>2039</v>
      </c>
      <c r="T714" t="s">
        <v>33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7"/>
        <v>1.6194202898550725</v>
      </c>
      <c r="G715" t="s">
        <v>20</v>
      </c>
      <c r="H715">
        <v>103</v>
      </c>
      <c r="I715" s="7">
        <f t="shared" si="46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4"/>
        <v>42604.208333333328</v>
      </c>
      <c r="O715" s="10">
        <f t="shared" si="45"/>
        <v>42616.208333333328</v>
      </c>
      <c r="P715" t="b">
        <v>0</v>
      </c>
      <c r="Q715" t="b">
        <v>0</v>
      </c>
      <c r="R715" t="s">
        <v>2046</v>
      </c>
      <c r="S715" t="s">
        <v>2055</v>
      </c>
      <c r="T715" t="s">
        <v>133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7"/>
        <v>4.7282077922077921</v>
      </c>
      <c r="G716" t="s">
        <v>20</v>
      </c>
      <c r="H716">
        <v>1785</v>
      </c>
      <c r="I716" s="7">
        <f t="shared" si="46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4"/>
        <v>41870.208333333336</v>
      </c>
      <c r="O716" s="10">
        <f t="shared" si="45"/>
        <v>41871.208333333336</v>
      </c>
      <c r="P716" t="b">
        <v>0</v>
      </c>
      <c r="Q716" t="b">
        <v>0</v>
      </c>
      <c r="R716" t="s">
        <v>2034</v>
      </c>
      <c r="S716" t="s">
        <v>2035</v>
      </c>
      <c r="T716" t="s">
        <v>23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7"/>
        <v>0.24466101694915254</v>
      </c>
      <c r="G717" t="s">
        <v>14</v>
      </c>
      <c r="H717">
        <v>656</v>
      </c>
      <c r="I717" s="7">
        <f t="shared" si="46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4"/>
        <v>40397.208333333336</v>
      </c>
      <c r="O717" s="10">
        <f t="shared" si="45"/>
        <v>40402.208333333336</v>
      </c>
      <c r="P717" t="b">
        <v>0</v>
      </c>
      <c r="Q717" t="b">
        <v>0</v>
      </c>
      <c r="R717" t="s">
        <v>2049</v>
      </c>
      <c r="S717" t="s">
        <v>2060</v>
      </c>
      <c r="T717" t="s">
        <v>292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7"/>
        <v>5.1764999999999999</v>
      </c>
      <c r="G718" t="s">
        <v>20</v>
      </c>
      <c r="H718">
        <v>157</v>
      </c>
      <c r="I718" s="7">
        <f t="shared" si="46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4"/>
        <v>41465.208333333336</v>
      </c>
      <c r="O718" s="10">
        <f t="shared" si="45"/>
        <v>41493.208333333336</v>
      </c>
      <c r="P718" t="b">
        <v>0</v>
      </c>
      <c r="Q718" t="b">
        <v>1</v>
      </c>
      <c r="R718" t="s">
        <v>2038</v>
      </c>
      <c r="S718" t="s">
        <v>2039</v>
      </c>
      <c r="T718" t="s">
        <v>33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7"/>
        <v>2.4764285714285714</v>
      </c>
      <c r="G719" t="s">
        <v>20</v>
      </c>
      <c r="H719">
        <v>555</v>
      </c>
      <c r="I719" s="7">
        <f t="shared" si="46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4"/>
        <v>40777.208333333336</v>
      </c>
      <c r="O719" s="10">
        <f t="shared" si="45"/>
        <v>40798.208333333336</v>
      </c>
      <c r="P719" t="b">
        <v>0</v>
      </c>
      <c r="Q719" t="b">
        <v>0</v>
      </c>
      <c r="R719" t="s">
        <v>2040</v>
      </c>
      <c r="S719" t="s">
        <v>2041</v>
      </c>
      <c r="T719" t="s">
        <v>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7"/>
        <v>1.0020481927710843</v>
      </c>
      <c r="G720" t="s">
        <v>20</v>
      </c>
      <c r="H720">
        <v>297</v>
      </c>
      <c r="I720" s="7">
        <f t="shared" si="46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4"/>
        <v>41442.208333333336</v>
      </c>
      <c r="O720" s="10">
        <f t="shared" si="45"/>
        <v>41468.208333333336</v>
      </c>
      <c r="P720" t="b">
        <v>0</v>
      </c>
      <c r="Q720" t="b">
        <v>0</v>
      </c>
      <c r="R720" t="s">
        <v>2036</v>
      </c>
      <c r="S720" t="s">
        <v>2045</v>
      </c>
      <c r="T720" t="s">
        <v>65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7"/>
        <v>1.53</v>
      </c>
      <c r="G721" t="s">
        <v>20</v>
      </c>
      <c r="H721">
        <v>123</v>
      </c>
      <c r="I721" s="7">
        <f t="shared" si="46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4"/>
        <v>41058.208333333336</v>
      </c>
      <c r="O721" s="10">
        <f t="shared" si="45"/>
        <v>41069.208333333336</v>
      </c>
      <c r="P721" t="b">
        <v>0</v>
      </c>
      <c r="Q721" t="b">
        <v>0</v>
      </c>
      <c r="R721" t="s">
        <v>2046</v>
      </c>
      <c r="S721" t="s">
        <v>2052</v>
      </c>
      <c r="T721" t="s">
        <v>119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7"/>
        <v>0.37091954022988505</v>
      </c>
      <c r="G722" t="s">
        <v>74</v>
      </c>
      <c r="H722">
        <v>38</v>
      </c>
      <c r="I722" s="7">
        <f t="shared" si="46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4"/>
        <v>43152.25</v>
      </c>
      <c r="O722" s="10">
        <f t="shared" si="45"/>
        <v>43166.25</v>
      </c>
      <c r="P722" t="b">
        <v>0</v>
      </c>
      <c r="Q722" t="b">
        <v>1</v>
      </c>
      <c r="R722" t="s">
        <v>2038</v>
      </c>
      <c r="S722" t="s">
        <v>2039</v>
      </c>
      <c r="T722" t="s">
        <v>33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7"/>
        <v>4.3923948220064728E-2</v>
      </c>
      <c r="G723" t="s">
        <v>74</v>
      </c>
      <c r="H723">
        <v>60</v>
      </c>
      <c r="I723" s="7">
        <f t="shared" si="46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4"/>
        <v>43194.208333333328</v>
      </c>
      <c r="O723" s="10">
        <f t="shared" si="45"/>
        <v>43200.208333333328</v>
      </c>
      <c r="P723" t="b">
        <v>0</v>
      </c>
      <c r="Q723" t="b">
        <v>0</v>
      </c>
      <c r="R723" t="s">
        <v>2034</v>
      </c>
      <c r="S723" t="s">
        <v>2035</v>
      </c>
      <c r="T723" t="s">
        <v>23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7"/>
        <v>1.5650721649484536</v>
      </c>
      <c r="G724" t="s">
        <v>20</v>
      </c>
      <c r="H724">
        <v>3036</v>
      </c>
      <c r="I724" s="7">
        <f t="shared" si="46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4"/>
        <v>43045.25</v>
      </c>
      <c r="O724" s="10">
        <f t="shared" si="45"/>
        <v>43072.25</v>
      </c>
      <c r="P724" t="b">
        <v>0</v>
      </c>
      <c r="Q724" t="b">
        <v>0</v>
      </c>
      <c r="R724" t="s">
        <v>2040</v>
      </c>
      <c r="S724" t="s">
        <v>2041</v>
      </c>
      <c r="T724" t="s">
        <v>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7"/>
        <v>2.704081632653061</v>
      </c>
      <c r="G725" t="s">
        <v>20</v>
      </c>
      <c r="H725">
        <v>144</v>
      </c>
      <c r="I725" s="7">
        <f t="shared" si="46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4"/>
        <v>42431.25</v>
      </c>
      <c r="O725" s="10">
        <f t="shared" si="45"/>
        <v>42452.208333333328</v>
      </c>
      <c r="P725" t="b">
        <v>0</v>
      </c>
      <c r="Q725" t="b">
        <v>0</v>
      </c>
      <c r="R725" t="s">
        <v>2038</v>
      </c>
      <c r="S725" t="s">
        <v>2039</v>
      </c>
      <c r="T725" t="s">
        <v>33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7"/>
        <v>1.3405952380952382</v>
      </c>
      <c r="G726" t="s">
        <v>20</v>
      </c>
      <c r="H726">
        <v>121</v>
      </c>
      <c r="I726" s="7">
        <f t="shared" si="46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4"/>
        <v>41934.208333333336</v>
      </c>
      <c r="O726" s="10">
        <f t="shared" si="45"/>
        <v>41936.208333333336</v>
      </c>
      <c r="P726" t="b">
        <v>0</v>
      </c>
      <c r="Q726" t="b">
        <v>1</v>
      </c>
      <c r="R726" t="s">
        <v>2038</v>
      </c>
      <c r="S726" t="s">
        <v>2039</v>
      </c>
      <c r="T726" t="s">
        <v>33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7"/>
        <v>0.50398033126293995</v>
      </c>
      <c r="G727" t="s">
        <v>14</v>
      </c>
      <c r="H727">
        <v>1596</v>
      </c>
      <c r="I727" s="7">
        <f t="shared" si="46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4"/>
        <v>41958.25</v>
      </c>
      <c r="O727" s="10">
        <f t="shared" si="45"/>
        <v>41960.25</v>
      </c>
      <c r="P727" t="b">
        <v>0</v>
      </c>
      <c r="Q727" t="b">
        <v>0</v>
      </c>
      <c r="R727" t="s">
        <v>2049</v>
      </c>
      <c r="S727" t="s">
        <v>2060</v>
      </c>
      <c r="T727" t="s">
        <v>292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7"/>
        <v>0.88815837937384901</v>
      </c>
      <c r="G728" t="s">
        <v>74</v>
      </c>
      <c r="H728">
        <v>524</v>
      </c>
      <c r="I728" s="7">
        <f t="shared" si="46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4"/>
        <v>40476.208333333336</v>
      </c>
      <c r="O728" s="10">
        <f t="shared" si="45"/>
        <v>40482.208333333336</v>
      </c>
      <c r="P728" t="b">
        <v>0</v>
      </c>
      <c r="Q728" t="b">
        <v>1</v>
      </c>
      <c r="R728" t="s">
        <v>2038</v>
      </c>
      <c r="S728" t="s">
        <v>2039</v>
      </c>
      <c r="T728" t="s">
        <v>33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7"/>
        <v>1.65</v>
      </c>
      <c r="G729" t="s">
        <v>20</v>
      </c>
      <c r="H729">
        <v>181</v>
      </c>
      <c r="I729" s="7">
        <f t="shared" si="46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4"/>
        <v>43485.25</v>
      </c>
      <c r="O729" s="10">
        <f t="shared" si="45"/>
        <v>43543.208333333328</v>
      </c>
      <c r="P729" t="b">
        <v>0</v>
      </c>
      <c r="Q729" t="b">
        <v>0</v>
      </c>
      <c r="R729" t="s">
        <v>2036</v>
      </c>
      <c r="S729" t="s">
        <v>2037</v>
      </c>
      <c r="T729" t="s">
        <v>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7"/>
        <v>0.17499999999999999</v>
      </c>
      <c r="G730" t="s">
        <v>14</v>
      </c>
      <c r="H730">
        <v>10</v>
      </c>
      <c r="I730" s="7">
        <f t="shared" si="46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4"/>
        <v>42515.208333333328</v>
      </c>
      <c r="O730" s="10">
        <f t="shared" si="45"/>
        <v>42526.208333333328</v>
      </c>
      <c r="P730" t="b">
        <v>0</v>
      </c>
      <c r="Q730" t="b">
        <v>0</v>
      </c>
      <c r="R730" t="s">
        <v>2038</v>
      </c>
      <c r="S730" t="s">
        <v>2039</v>
      </c>
      <c r="T730" t="s">
        <v>33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7"/>
        <v>1.8566071428571429</v>
      </c>
      <c r="G731" t="s">
        <v>20</v>
      </c>
      <c r="H731">
        <v>122</v>
      </c>
      <c r="I731" s="7">
        <f t="shared" si="46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4"/>
        <v>41309.25</v>
      </c>
      <c r="O731" s="10">
        <f t="shared" si="45"/>
        <v>41311.25</v>
      </c>
      <c r="P731" t="b">
        <v>0</v>
      </c>
      <c r="Q731" t="b">
        <v>0</v>
      </c>
      <c r="R731" t="s">
        <v>2040</v>
      </c>
      <c r="S731" t="s">
        <v>2043</v>
      </c>
      <c r="T731" t="s">
        <v>53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7"/>
        <v>4.1266319444444441</v>
      </c>
      <c r="G732" t="s">
        <v>20</v>
      </c>
      <c r="H732">
        <v>1071</v>
      </c>
      <c r="I732" s="7">
        <f t="shared" si="46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4"/>
        <v>42147.208333333328</v>
      </c>
      <c r="O732" s="10">
        <f t="shared" si="45"/>
        <v>42153.208333333328</v>
      </c>
      <c r="P732" t="b">
        <v>0</v>
      </c>
      <c r="Q732" t="b">
        <v>0</v>
      </c>
      <c r="R732" t="s">
        <v>2036</v>
      </c>
      <c r="S732" t="s">
        <v>2045</v>
      </c>
      <c r="T732" t="s">
        <v>65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7"/>
        <v>0.90249999999999997</v>
      </c>
      <c r="G733" t="s">
        <v>74</v>
      </c>
      <c r="H733">
        <v>219</v>
      </c>
      <c r="I733" s="7">
        <f t="shared" si="46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4"/>
        <v>42939.208333333328</v>
      </c>
      <c r="O733" s="10">
        <f t="shared" si="45"/>
        <v>42940.208333333328</v>
      </c>
      <c r="P733" t="b">
        <v>0</v>
      </c>
      <c r="Q733" t="b">
        <v>0</v>
      </c>
      <c r="R733" t="s">
        <v>2036</v>
      </c>
      <c r="S733" t="s">
        <v>2037</v>
      </c>
      <c r="T733" t="s">
        <v>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7"/>
        <v>0.91984615384615387</v>
      </c>
      <c r="G734" t="s">
        <v>14</v>
      </c>
      <c r="H734">
        <v>1121</v>
      </c>
      <c r="I734" s="7">
        <f t="shared" si="46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4"/>
        <v>42816.208333333328</v>
      </c>
      <c r="O734" s="10">
        <f t="shared" si="45"/>
        <v>42839.208333333328</v>
      </c>
      <c r="P734" t="b">
        <v>0</v>
      </c>
      <c r="Q734" t="b">
        <v>1</v>
      </c>
      <c r="R734" t="s">
        <v>2034</v>
      </c>
      <c r="S734" t="s">
        <v>2035</v>
      </c>
      <c r="T734" t="s">
        <v>23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7"/>
        <v>5.2700632911392402</v>
      </c>
      <c r="G735" t="s">
        <v>20</v>
      </c>
      <c r="H735">
        <v>980</v>
      </c>
      <c r="I735" s="7">
        <f t="shared" si="46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4"/>
        <v>41844.208333333336</v>
      </c>
      <c r="O735" s="10">
        <f t="shared" si="45"/>
        <v>41857.208333333336</v>
      </c>
      <c r="P735" t="b">
        <v>0</v>
      </c>
      <c r="Q735" t="b">
        <v>0</v>
      </c>
      <c r="R735" t="s">
        <v>2034</v>
      </c>
      <c r="S735" t="s">
        <v>2056</v>
      </c>
      <c r="T735" t="s">
        <v>148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7"/>
        <v>3.1914285714285713</v>
      </c>
      <c r="G736" t="s">
        <v>20</v>
      </c>
      <c r="H736">
        <v>536</v>
      </c>
      <c r="I736" s="7">
        <f t="shared" si="46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4"/>
        <v>42763.25</v>
      </c>
      <c r="O736" s="10">
        <f t="shared" si="45"/>
        <v>42775.25</v>
      </c>
      <c r="P736" t="b">
        <v>0</v>
      </c>
      <c r="Q736" t="b">
        <v>1</v>
      </c>
      <c r="R736" t="s">
        <v>2038</v>
      </c>
      <c r="S736" t="s">
        <v>2039</v>
      </c>
      <c r="T736" t="s">
        <v>33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7"/>
        <v>3.5418867924528303</v>
      </c>
      <c r="G737" t="s">
        <v>20</v>
      </c>
      <c r="H737">
        <v>1991</v>
      </c>
      <c r="I737" s="7">
        <f t="shared" si="46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4"/>
        <v>42459.208333333328</v>
      </c>
      <c r="O737" s="10">
        <f t="shared" si="45"/>
        <v>42466.208333333328</v>
      </c>
      <c r="P737" t="b">
        <v>0</v>
      </c>
      <c r="Q737" t="b">
        <v>0</v>
      </c>
      <c r="R737" t="s">
        <v>2053</v>
      </c>
      <c r="S737" t="s">
        <v>2054</v>
      </c>
      <c r="T737" t="s">
        <v>122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7"/>
        <v>0.32896103896103895</v>
      </c>
      <c r="G738" t="s">
        <v>74</v>
      </c>
      <c r="H738">
        <v>29</v>
      </c>
      <c r="I738" s="7">
        <f t="shared" si="46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4"/>
        <v>42055.25</v>
      </c>
      <c r="O738" s="10">
        <f t="shared" si="45"/>
        <v>42059.25</v>
      </c>
      <c r="P738" t="b">
        <v>0</v>
      </c>
      <c r="Q738" t="b">
        <v>0</v>
      </c>
      <c r="R738" t="s">
        <v>2046</v>
      </c>
      <c r="S738" t="s">
        <v>2047</v>
      </c>
      <c r="T738" t="s">
        <v>68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7"/>
        <v>1.358918918918919</v>
      </c>
      <c r="G739" t="s">
        <v>20</v>
      </c>
      <c r="H739">
        <v>180</v>
      </c>
      <c r="I739" s="7">
        <f t="shared" si="46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4"/>
        <v>42685.25</v>
      </c>
      <c r="O739" s="10">
        <f t="shared" si="45"/>
        <v>42697.25</v>
      </c>
      <c r="P739" t="b">
        <v>0</v>
      </c>
      <c r="Q739" t="b">
        <v>0</v>
      </c>
      <c r="R739" t="s">
        <v>2034</v>
      </c>
      <c r="S739" t="s">
        <v>2044</v>
      </c>
      <c r="T739" t="s">
        <v>60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7"/>
        <v>2.0843373493975904E-2</v>
      </c>
      <c r="G740" t="s">
        <v>14</v>
      </c>
      <c r="H740">
        <v>15</v>
      </c>
      <c r="I740" s="7">
        <f t="shared" si="46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4"/>
        <v>41959.25</v>
      </c>
      <c r="O740" s="10">
        <f t="shared" si="45"/>
        <v>41981.25</v>
      </c>
      <c r="P740" t="b">
        <v>0</v>
      </c>
      <c r="Q740" t="b">
        <v>1</v>
      </c>
      <c r="R740" t="s">
        <v>2038</v>
      </c>
      <c r="S740" t="s">
        <v>2039</v>
      </c>
      <c r="T740" t="s">
        <v>33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7"/>
        <v>0.61</v>
      </c>
      <c r="G741" t="s">
        <v>14</v>
      </c>
      <c r="H741">
        <v>191</v>
      </c>
      <c r="I741" s="7">
        <f t="shared" si="46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4"/>
        <v>41089.208333333336</v>
      </c>
      <c r="O741" s="10">
        <f t="shared" si="45"/>
        <v>41090.208333333336</v>
      </c>
      <c r="P741" t="b">
        <v>0</v>
      </c>
      <c r="Q741" t="b">
        <v>0</v>
      </c>
      <c r="R741" t="s">
        <v>2034</v>
      </c>
      <c r="S741" t="s">
        <v>2044</v>
      </c>
      <c r="T741" t="s">
        <v>60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7"/>
        <v>0.30037735849056602</v>
      </c>
      <c r="G742" t="s">
        <v>14</v>
      </c>
      <c r="H742">
        <v>16</v>
      </c>
      <c r="I742" s="7">
        <f t="shared" si="46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4"/>
        <v>42769.25</v>
      </c>
      <c r="O742" s="10">
        <f t="shared" si="45"/>
        <v>42772.25</v>
      </c>
      <c r="P742" t="b">
        <v>0</v>
      </c>
      <c r="Q742" t="b">
        <v>0</v>
      </c>
      <c r="R742" t="s">
        <v>2038</v>
      </c>
      <c r="S742" t="s">
        <v>2039</v>
      </c>
      <c r="T742" t="s">
        <v>33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7"/>
        <v>11.791666666666666</v>
      </c>
      <c r="G743" t="s">
        <v>20</v>
      </c>
      <c r="H743">
        <v>130</v>
      </c>
      <c r="I743" s="7">
        <f t="shared" si="46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4"/>
        <v>40321.208333333336</v>
      </c>
      <c r="O743" s="10">
        <f t="shared" si="45"/>
        <v>40322.208333333336</v>
      </c>
      <c r="P743" t="b">
        <v>0</v>
      </c>
      <c r="Q743" t="b">
        <v>0</v>
      </c>
      <c r="R743" t="s">
        <v>2038</v>
      </c>
      <c r="S743" t="s">
        <v>2039</v>
      </c>
      <c r="T743" t="s">
        <v>33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7"/>
        <v>11.260833333333334</v>
      </c>
      <c r="G744" t="s">
        <v>20</v>
      </c>
      <c r="H744">
        <v>122</v>
      </c>
      <c r="I744" s="7">
        <f t="shared" si="46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4"/>
        <v>40197.25</v>
      </c>
      <c r="O744" s="10">
        <f t="shared" si="45"/>
        <v>40239.25</v>
      </c>
      <c r="P744" t="b">
        <v>0</v>
      </c>
      <c r="Q744" t="b">
        <v>0</v>
      </c>
      <c r="R744" t="s">
        <v>2034</v>
      </c>
      <c r="S744" t="s">
        <v>2042</v>
      </c>
      <c r="T744" t="s">
        <v>50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7"/>
        <v>0.12923076923076923</v>
      </c>
      <c r="G745" t="s">
        <v>14</v>
      </c>
      <c r="H745">
        <v>17</v>
      </c>
      <c r="I745" s="7">
        <f t="shared" si="46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4"/>
        <v>42298.208333333328</v>
      </c>
      <c r="O745" s="10">
        <f t="shared" si="45"/>
        <v>42304.208333333328</v>
      </c>
      <c r="P745" t="b">
        <v>0</v>
      </c>
      <c r="Q745" t="b">
        <v>1</v>
      </c>
      <c r="R745" t="s">
        <v>2038</v>
      </c>
      <c r="S745" t="s">
        <v>2039</v>
      </c>
      <c r="T745" t="s">
        <v>33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7"/>
        <v>7.12</v>
      </c>
      <c r="G746" t="s">
        <v>20</v>
      </c>
      <c r="H746">
        <v>140</v>
      </c>
      <c r="I746" s="7">
        <f t="shared" si="46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4"/>
        <v>43322.208333333328</v>
      </c>
      <c r="O746" s="10">
        <f t="shared" si="45"/>
        <v>43324.208333333328</v>
      </c>
      <c r="P746" t="b">
        <v>0</v>
      </c>
      <c r="Q746" t="b">
        <v>1</v>
      </c>
      <c r="R746" t="s">
        <v>2038</v>
      </c>
      <c r="S746" t="s">
        <v>2039</v>
      </c>
      <c r="T746" t="s">
        <v>33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7"/>
        <v>0.30304347826086958</v>
      </c>
      <c r="G747" t="s">
        <v>14</v>
      </c>
      <c r="H747">
        <v>34</v>
      </c>
      <c r="I747" s="7">
        <f t="shared" si="46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4"/>
        <v>40328.208333333336</v>
      </c>
      <c r="O747" s="10">
        <f t="shared" si="45"/>
        <v>40355.208333333336</v>
      </c>
      <c r="P747" t="b">
        <v>0</v>
      </c>
      <c r="Q747" t="b">
        <v>0</v>
      </c>
      <c r="R747" t="s">
        <v>2036</v>
      </c>
      <c r="S747" t="s">
        <v>2045</v>
      </c>
      <c r="T747" t="s">
        <v>65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7"/>
        <v>2.1250896057347672</v>
      </c>
      <c r="G748" t="s">
        <v>20</v>
      </c>
      <c r="H748">
        <v>3388</v>
      </c>
      <c r="I748" s="7">
        <f t="shared" si="46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4"/>
        <v>40825.208333333336</v>
      </c>
      <c r="O748" s="10">
        <f t="shared" si="45"/>
        <v>40830.208333333336</v>
      </c>
      <c r="P748" t="b">
        <v>0</v>
      </c>
      <c r="Q748" t="b">
        <v>0</v>
      </c>
      <c r="R748" t="s">
        <v>2036</v>
      </c>
      <c r="S748" t="s">
        <v>2037</v>
      </c>
      <c r="T748" t="s">
        <v>28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7"/>
        <v>2.2885714285714287</v>
      </c>
      <c r="G749" t="s">
        <v>20</v>
      </c>
      <c r="H749">
        <v>280</v>
      </c>
      <c r="I749" s="7">
        <f t="shared" si="46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4"/>
        <v>40423.208333333336</v>
      </c>
      <c r="O749" s="10">
        <f t="shared" si="45"/>
        <v>40434.208333333336</v>
      </c>
      <c r="P749" t="b">
        <v>0</v>
      </c>
      <c r="Q749" t="b">
        <v>0</v>
      </c>
      <c r="R749" t="s">
        <v>2038</v>
      </c>
      <c r="S749" t="s">
        <v>2039</v>
      </c>
      <c r="T749" t="s">
        <v>33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7"/>
        <v>0.34959979476654696</v>
      </c>
      <c r="G750" t="s">
        <v>74</v>
      </c>
      <c r="H750">
        <v>614</v>
      </c>
      <c r="I750" s="7">
        <f t="shared" si="46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4"/>
        <v>40238.25</v>
      </c>
      <c r="O750" s="10">
        <f t="shared" si="45"/>
        <v>40263.208333333336</v>
      </c>
      <c r="P750" t="b">
        <v>0</v>
      </c>
      <c r="Q750" t="b">
        <v>1</v>
      </c>
      <c r="R750" t="s">
        <v>2040</v>
      </c>
      <c r="S750" t="s">
        <v>2048</v>
      </c>
      <c r="T750" t="s">
        <v>71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7"/>
        <v>1.5729069767441861</v>
      </c>
      <c r="G751" t="s">
        <v>20</v>
      </c>
      <c r="H751">
        <v>366</v>
      </c>
      <c r="I751" s="7">
        <f t="shared" si="46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4"/>
        <v>41920.208333333336</v>
      </c>
      <c r="O751" s="10">
        <f t="shared" si="45"/>
        <v>41932.208333333336</v>
      </c>
      <c r="P751" t="b">
        <v>0</v>
      </c>
      <c r="Q751" t="b">
        <v>1</v>
      </c>
      <c r="R751" t="s">
        <v>2036</v>
      </c>
      <c r="S751" t="s">
        <v>2045</v>
      </c>
      <c r="T751" t="s">
        <v>65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7"/>
        <v>0.01</v>
      </c>
      <c r="G752" t="s">
        <v>14</v>
      </c>
      <c r="H752">
        <v>1</v>
      </c>
      <c r="I752" s="7">
        <f t="shared" si="46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4"/>
        <v>40360.208333333336</v>
      </c>
      <c r="O752" s="10">
        <f t="shared" si="45"/>
        <v>40385.208333333336</v>
      </c>
      <c r="P752" t="b">
        <v>0</v>
      </c>
      <c r="Q752" t="b">
        <v>0</v>
      </c>
      <c r="R752" t="s">
        <v>2034</v>
      </c>
      <c r="S752" t="s">
        <v>2042</v>
      </c>
      <c r="T752" t="s">
        <v>50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7"/>
        <v>2.3230555555555554</v>
      </c>
      <c r="G753" t="s">
        <v>20</v>
      </c>
      <c r="H753">
        <v>270</v>
      </c>
      <c r="I753" s="7">
        <f t="shared" si="46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4"/>
        <v>42446.208333333328</v>
      </c>
      <c r="O753" s="10">
        <f t="shared" si="45"/>
        <v>42461.208333333328</v>
      </c>
      <c r="P753" t="b">
        <v>1</v>
      </c>
      <c r="Q753" t="b">
        <v>1</v>
      </c>
      <c r="R753" t="s">
        <v>2046</v>
      </c>
      <c r="S753" t="s">
        <v>2047</v>
      </c>
      <c r="T753" t="s">
        <v>68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7"/>
        <v>0.92448275862068963</v>
      </c>
      <c r="G754" t="s">
        <v>74</v>
      </c>
      <c r="H754">
        <v>114</v>
      </c>
      <c r="I754" s="7">
        <f t="shared" si="46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4"/>
        <v>40395.208333333336</v>
      </c>
      <c r="O754" s="10">
        <f t="shared" si="45"/>
        <v>40413.208333333336</v>
      </c>
      <c r="P754" t="b">
        <v>0</v>
      </c>
      <c r="Q754" t="b">
        <v>1</v>
      </c>
      <c r="R754" t="s">
        <v>2038</v>
      </c>
      <c r="S754" t="s">
        <v>2039</v>
      </c>
      <c r="T754" t="s">
        <v>33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7"/>
        <v>2.5670212765957445</v>
      </c>
      <c r="G755" t="s">
        <v>20</v>
      </c>
      <c r="H755">
        <v>137</v>
      </c>
      <c r="I755" s="7">
        <f t="shared" si="46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4"/>
        <v>40321.208333333336</v>
      </c>
      <c r="O755" s="10">
        <f t="shared" si="45"/>
        <v>40336.208333333336</v>
      </c>
      <c r="P755" t="b">
        <v>0</v>
      </c>
      <c r="Q755" t="b">
        <v>0</v>
      </c>
      <c r="R755" t="s">
        <v>2053</v>
      </c>
      <c r="S755" t="s">
        <v>2054</v>
      </c>
      <c r="T755" t="s">
        <v>122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7"/>
        <v>1.6847017045454546</v>
      </c>
      <c r="G756" t="s">
        <v>20</v>
      </c>
      <c r="H756">
        <v>3205</v>
      </c>
      <c r="I756" s="7">
        <f t="shared" si="46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4"/>
        <v>41210.208333333336</v>
      </c>
      <c r="O756" s="10">
        <f t="shared" si="45"/>
        <v>41263.25</v>
      </c>
      <c r="P756" t="b">
        <v>0</v>
      </c>
      <c r="Q756" t="b">
        <v>0</v>
      </c>
      <c r="R756" t="s">
        <v>2038</v>
      </c>
      <c r="S756" t="s">
        <v>2039</v>
      </c>
      <c r="T756" t="s">
        <v>33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7"/>
        <v>1.6657777777777778</v>
      </c>
      <c r="G757" t="s">
        <v>20</v>
      </c>
      <c r="H757">
        <v>288</v>
      </c>
      <c r="I757" s="7">
        <f t="shared" si="46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4"/>
        <v>43096.25</v>
      </c>
      <c r="O757" s="10">
        <f t="shared" si="45"/>
        <v>43108.25</v>
      </c>
      <c r="P757" t="b">
        <v>0</v>
      </c>
      <c r="Q757" t="b">
        <v>1</v>
      </c>
      <c r="R757" t="s">
        <v>2038</v>
      </c>
      <c r="S757" t="s">
        <v>2039</v>
      </c>
      <c r="T757" t="s">
        <v>33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7"/>
        <v>7.7207692307692311</v>
      </c>
      <c r="G758" t="s">
        <v>20</v>
      </c>
      <c r="H758">
        <v>148</v>
      </c>
      <c r="I758" s="7">
        <f t="shared" si="46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4"/>
        <v>42024.25</v>
      </c>
      <c r="O758" s="10">
        <f t="shared" si="45"/>
        <v>42030.25</v>
      </c>
      <c r="P758" t="b">
        <v>0</v>
      </c>
      <c r="Q758" t="b">
        <v>0</v>
      </c>
      <c r="R758" t="s">
        <v>2038</v>
      </c>
      <c r="S758" t="s">
        <v>2039</v>
      </c>
      <c r="T758" t="s">
        <v>33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7"/>
        <v>4.0685714285714285</v>
      </c>
      <c r="G759" t="s">
        <v>20</v>
      </c>
      <c r="H759">
        <v>114</v>
      </c>
      <c r="I759" s="7">
        <f t="shared" si="46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4"/>
        <v>40675.208333333336</v>
      </c>
      <c r="O759" s="10">
        <f t="shared" si="45"/>
        <v>40679.208333333336</v>
      </c>
      <c r="P759" t="b">
        <v>0</v>
      </c>
      <c r="Q759" t="b">
        <v>0</v>
      </c>
      <c r="R759" t="s">
        <v>2040</v>
      </c>
      <c r="S759" t="s">
        <v>2043</v>
      </c>
      <c r="T759" t="s">
        <v>53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7"/>
        <v>5.6420608108108112</v>
      </c>
      <c r="G760" t="s">
        <v>20</v>
      </c>
      <c r="H760">
        <v>1518</v>
      </c>
      <c r="I760" s="7">
        <f t="shared" si="46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4"/>
        <v>41936.208333333336</v>
      </c>
      <c r="O760" s="10">
        <f t="shared" si="45"/>
        <v>41945.208333333336</v>
      </c>
      <c r="P760" t="b">
        <v>0</v>
      </c>
      <c r="Q760" t="b">
        <v>0</v>
      </c>
      <c r="R760" t="s">
        <v>2034</v>
      </c>
      <c r="S760" t="s">
        <v>2035</v>
      </c>
      <c r="T760" t="s">
        <v>23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7"/>
        <v>0.6842686567164179</v>
      </c>
      <c r="G761" t="s">
        <v>14</v>
      </c>
      <c r="H761">
        <v>1274</v>
      </c>
      <c r="I761" s="7">
        <f t="shared" si="46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4"/>
        <v>43136.25</v>
      </c>
      <c r="O761" s="10">
        <f t="shared" si="45"/>
        <v>43166.25</v>
      </c>
      <c r="P761" t="b">
        <v>0</v>
      </c>
      <c r="Q761" t="b">
        <v>0</v>
      </c>
      <c r="R761" t="s">
        <v>2034</v>
      </c>
      <c r="S761" t="s">
        <v>2042</v>
      </c>
      <c r="T761" t="s">
        <v>50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7"/>
        <v>0.34351966873706002</v>
      </c>
      <c r="G762" t="s">
        <v>14</v>
      </c>
      <c r="H762">
        <v>210</v>
      </c>
      <c r="I762" s="7">
        <f t="shared" si="46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4"/>
        <v>43678.208333333328</v>
      </c>
      <c r="O762" s="10">
        <f t="shared" si="45"/>
        <v>43707.208333333328</v>
      </c>
      <c r="P762" t="b">
        <v>0</v>
      </c>
      <c r="Q762" t="b">
        <v>1</v>
      </c>
      <c r="R762" t="s">
        <v>2049</v>
      </c>
      <c r="S762" t="s">
        <v>2050</v>
      </c>
      <c r="T762" t="s">
        <v>89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7"/>
        <v>6.5545454545454547</v>
      </c>
      <c r="G763" t="s">
        <v>20</v>
      </c>
      <c r="H763">
        <v>166</v>
      </c>
      <c r="I763" s="7">
        <f t="shared" si="46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4"/>
        <v>42938.208333333328</v>
      </c>
      <c r="O763" s="10">
        <f t="shared" si="45"/>
        <v>42943.208333333328</v>
      </c>
      <c r="P763" t="b">
        <v>0</v>
      </c>
      <c r="Q763" t="b">
        <v>0</v>
      </c>
      <c r="R763" t="s">
        <v>2034</v>
      </c>
      <c r="S763" t="s">
        <v>2035</v>
      </c>
      <c r="T763" t="s">
        <v>23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7"/>
        <v>1.7725714285714285</v>
      </c>
      <c r="G764" t="s">
        <v>20</v>
      </c>
      <c r="H764">
        <v>100</v>
      </c>
      <c r="I764" s="7">
        <f t="shared" si="46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4"/>
        <v>41241.25</v>
      </c>
      <c r="O764" s="10">
        <f t="shared" si="45"/>
        <v>41252.25</v>
      </c>
      <c r="P764" t="b">
        <v>0</v>
      </c>
      <c r="Q764" t="b">
        <v>0</v>
      </c>
      <c r="R764" t="s">
        <v>2034</v>
      </c>
      <c r="S764" t="s">
        <v>2057</v>
      </c>
      <c r="T764" t="s">
        <v>159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7"/>
        <v>1.1317857142857144</v>
      </c>
      <c r="G765" t="s">
        <v>20</v>
      </c>
      <c r="H765">
        <v>235</v>
      </c>
      <c r="I765" s="7">
        <f t="shared" si="46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4"/>
        <v>41037.208333333336</v>
      </c>
      <c r="O765" s="10">
        <f t="shared" si="45"/>
        <v>41072.208333333336</v>
      </c>
      <c r="P765" t="b">
        <v>0</v>
      </c>
      <c r="Q765" t="b">
        <v>1</v>
      </c>
      <c r="R765" t="s">
        <v>2038</v>
      </c>
      <c r="S765" t="s">
        <v>2039</v>
      </c>
      <c r="T765" t="s">
        <v>33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7"/>
        <v>7.2818181818181822</v>
      </c>
      <c r="G766" t="s">
        <v>20</v>
      </c>
      <c r="H766">
        <v>148</v>
      </c>
      <c r="I766" s="7">
        <f t="shared" si="46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4"/>
        <v>40676.208333333336</v>
      </c>
      <c r="O766" s="10">
        <f t="shared" si="45"/>
        <v>40684.208333333336</v>
      </c>
      <c r="P766" t="b">
        <v>0</v>
      </c>
      <c r="Q766" t="b">
        <v>0</v>
      </c>
      <c r="R766" t="s">
        <v>2034</v>
      </c>
      <c r="S766" t="s">
        <v>2035</v>
      </c>
      <c r="T766" t="s">
        <v>23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7"/>
        <v>2.0833333333333335</v>
      </c>
      <c r="G767" t="s">
        <v>20</v>
      </c>
      <c r="H767">
        <v>198</v>
      </c>
      <c r="I767" s="7">
        <f t="shared" si="46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4"/>
        <v>42840.208333333328</v>
      </c>
      <c r="O767" s="10">
        <f t="shared" si="45"/>
        <v>42865.208333333328</v>
      </c>
      <c r="P767" t="b">
        <v>1</v>
      </c>
      <c r="Q767" t="b">
        <v>1</v>
      </c>
      <c r="R767" t="s">
        <v>2034</v>
      </c>
      <c r="S767" t="s">
        <v>2044</v>
      </c>
      <c r="T767" t="s">
        <v>60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7"/>
        <v>0.31171232876712329</v>
      </c>
      <c r="G768" t="s">
        <v>14</v>
      </c>
      <c r="H768">
        <v>248</v>
      </c>
      <c r="I768" s="7">
        <f t="shared" si="46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4"/>
        <v>43362.208333333328</v>
      </c>
      <c r="O768" s="10">
        <f t="shared" si="45"/>
        <v>43363.208333333328</v>
      </c>
      <c r="P768" t="b">
        <v>0</v>
      </c>
      <c r="Q768" t="b">
        <v>0</v>
      </c>
      <c r="R768" t="s">
        <v>2040</v>
      </c>
      <c r="S768" t="s">
        <v>2062</v>
      </c>
      <c r="T768" t="s">
        <v>474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7"/>
        <v>0.56967078189300413</v>
      </c>
      <c r="G769" t="s">
        <v>14</v>
      </c>
      <c r="H769">
        <v>513</v>
      </c>
      <c r="I769" s="7">
        <f t="shared" si="46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4"/>
        <v>42283.208333333328</v>
      </c>
      <c r="O769" s="10">
        <f t="shared" si="45"/>
        <v>42328.25</v>
      </c>
      <c r="P769" t="b">
        <v>0</v>
      </c>
      <c r="Q769" t="b">
        <v>0</v>
      </c>
      <c r="R769" t="s">
        <v>2046</v>
      </c>
      <c r="S769" t="s">
        <v>2058</v>
      </c>
      <c r="T769" t="s">
        <v>206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7"/>
        <v>2.31</v>
      </c>
      <c r="G770" t="s">
        <v>20</v>
      </c>
      <c r="H770">
        <v>150</v>
      </c>
      <c r="I770" s="7">
        <f t="shared" si="46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4"/>
        <v>41619.25</v>
      </c>
      <c r="O770" s="10">
        <f t="shared" si="45"/>
        <v>41634.25</v>
      </c>
      <c r="P770" t="b">
        <v>0</v>
      </c>
      <c r="Q770" t="b">
        <v>0</v>
      </c>
      <c r="R770" t="s">
        <v>2038</v>
      </c>
      <c r="S770" t="s">
        <v>2039</v>
      </c>
      <c r="T770" t="s">
        <v>33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7"/>
        <v>0.86867834394904464</v>
      </c>
      <c r="G771" t="s">
        <v>14</v>
      </c>
      <c r="H771">
        <v>3410</v>
      </c>
      <c r="I771" s="7">
        <f t="shared" si="46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48">(((L771/60)/60)/24)+DATE(1970,1,1)</f>
        <v>41501.208333333336</v>
      </c>
      <c r="O771" s="10">
        <f t="shared" ref="O771:O834" si="49">(((M771/60)/60)/24)+DATE(1970,1,1)</f>
        <v>41527.208333333336</v>
      </c>
      <c r="P771" t="b">
        <v>0</v>
      </c>
      <c r="Q771" t="b">
        <v>0</v>
      </c>
      <c r="R771" t="s">
        <v>2049</v>
      </c>
      <c r="S771" t="s">
        <v>2050</v>
      </c>
      <c r="T771" t="s">
        <v>89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7"/>
        <v>2.7074418604651163</v>
      </c>
      <c r="G772" t="s">
        <v>20</v>
      </c>
      <c r="H772">
        <v>216</v>
      </c>
      <c r="I772" s="7">
        <f t="shared" ref="I772:I835" si="50">IF(E772=0, 0, 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48"/>
        <v>41743.208333333336</v>
      </c>
      <c r="O772" s="10">
        <f t="shared" si="49"/>
        <v>41750.208333333336</v>
      </c>
      <c r="P772" t="b">
        <v>0</v>
      </c>
      <c r="Q772" t="b">
        <v>1</v>
      </c>
      <c r="R772" t="s">
        <v>2038</v>
      </c>
      <c r="S772" t="s">
        <v>2039</v>
      </c>
      <c r="T772" t="s">
        <v>33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7"/>
        <v>0.49446428571428569</v>
      </c>
      <c r="G773" t="s">
        <v>74</v>
      </c>
      <c r="H773">
        <v>26</v>
      </c>
      <c r="I773" s="7">
        <f t="shared" si="50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48"/>
        <v>43491.25</v>
      </c>
      <c r="O773" s="10">
        <f t="shared" si="49"/>
        <v>43518.25</v>
      </c>
      <c r="P773" t="b">
        <v>0</v>
      </c>
      <c r="Q773" t="b">
        <v>0</v>
      </c>
      <c r="R773" t="s">
        <v>2038</v>
      </c>
      <c r="S773" t="s">
        <v>2039</v>
      </c>
      <c r="T773" t="s">
        <v>33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ref="F774:F837" si="51">E774/D774</f>
        <v>1.1335962566844919</v>
      </c>
      <c r="G774" t="s">
        <v>20</v>
      </c>
      <c r="H774">
        <v>5139</v>
      </c>
      <c r="I774" s="7">
        <f t="shared" si="50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48"/>
        <v>43505.25</v>
      </c>
      <c r="O774" s="10">
        <f t="shared" si="49"/>
        <v>43509.25</v>
      </c>
      <c r="P774" t="b">
        <v>0</v>
      </c>
      <c r="Q774" t="b">
        <v>0</v>
      </c>
      <c r="R774" t="s">
        <v>2034</v>
      </c>
      <c r="S774" t="s">
        <v>2044</v>
      </c>
      <c r="T774" t="s">
        <v>60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51"/>
        <v>1.9055555555555554</v>
      </c>
      <c r="G775" t="s">
        <v>20</v>
      </c>
      <c r="H775">
        <v>2353</v>
      </c>
      <c r="I775" s="7">
        <f t="shared" si="50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48"/>
        <v>42838.208333333328</v>
      </c>
      <c r="O775" s="10">
        <f t="shared" si="49"/>
        <v>42848.208333333328</v>
      </c>
      <c r="P775" t="b">
        <v>0</v>
      </c>
      <c r="Q775" t="b">
        <v>0</v>
      </c>
      <c r="R775" t="s">
        <v>2038</v>
      </c>
      <c r="S775" t="s">
        <v>2039</v>
      </c>
      <c r="T775" t="s">
        <v>33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51"/>
        <v>1.355</v>
      </c>
      <c r="G776" t="s">
        <v>20</v>
      </c>
      <c r="H776">
        <v>78</v>
      </c>
      <c r="I776" s="7">
        <f t="shared" si="50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48"/>
        <v>42513.208333333328</v>
      </c>
      <c r="O776" s="10">
        <f t="shared" si="49"/>
        <v>42554.208333333328</v>
      </c>
      <c r="P776" t="b">
        <v>0</v>
      </c>
      <c r="Q776" t="b">
        <v>0</v>
      </c>
      <c r="R776" t="s">
        <v>2036</v>
      </c>
      <c r="S776" t="s">
        <v>2037</v>
      </c>
      <c r="T776" t="s">
        <v>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51"/>
        <v>0.10297872340425532</v>
      </c>
      <c r="G777" t="s">
        <v>14</v>
      </c>
      <c r="H777">
        <v>10</v>
      </c>
      <c r="I777" s="7">
        <f t="shared" si="50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48"/>
        <v>41949.25</v>
      </c>
      <c r="O777" s="10">
        <f t="shared" si="49"/>
        <v>41959.25</v>
      </c>
      <c r="P777" t="b">
        <v>0</v>
      </c>
      <c r="Q777" t="b">
        <v>0</v>
      </c>
      <c r="R777" t="s">
        <v>2034</v>
      </c>
      <c r="S777" t="s">
        <v>2035</v>
      </c>
      <c r="T777" t="s">
        <v>23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51"/>
        <v>0.65544223826714798</v>
      </c>
      <c r="G778" t="s">
        <v>14</v>
      </c>
      <c r="H778">
        <v>2201</v>
      </c>
      <c r="I778" s="7">
        <f t="shared" si="50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48"/>
        <v>43650.208333333328</v>
      </c>
      <c r="O778" s="10">
        <f t="shared" si="49"/>
        <v>43668.208333333328</v>
      </c>
      <c r="P778" t="b">
        <v>0</v>
      </c>
      <c r="Q778" t="b">
        <v>0</v>
      </c>
      <c r="R778" t="s">
        <v>2038</v>
      </c>
      <c r="S778" t="s">
        <v>2039</v>
      </c>
      <c r="T778" t="s">
        <v>33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51"/>
        <v>0.49026652452025588</v>
      </c>
      <c r="G779" t="s">
        <v>14</v>
      </c>
      <c r="H779">
        <v>676</v>
      </c>
      <c r="I779" s="7">
        <f t="shared" si="50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48"/>
        <v>40809.208333333336</v>
      </c>
      <c r="O779" s="10">
        <f t="shared" si="49"/>
        <v>40838.208333333336</v>
      </c>
      <c r="P779" t="b">
        <v>0</v>
      </c>
      <c r="Q779" t="b">
        <v>0</v>
      </c>
      <c r="R779" t="s">
        <v>2038</v>
      </c>
      <c r="S779" t="s">
        <v>2039</v>
      </c>
      <c r="T779" t="s">
        <v>33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51"/>
        <v>7.8792307692307695</v>
      </c>
      <c r="G780" t="s">
        <v>20</v>
      </c>
      <c r="H780">
        <v>174</v>
      </c>
      <c r="I780" s="7">
        <f t="shared" si="50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48"/>
        <v>40768.208333333336</v>
      </c>
      <c r="O780" s="10">
        <f t="shared" si="49"/>
        <v>40773.208333333336</v>
      </c>
      <c r="P780" t="b">
        <v>0</v>
      </c>
      <c r="Q780" t="b">
        <v>0</v>
      </c>
      <c r="R780" t="s">
        <v>2040</v>
      </c>
      <c r="S780" t="s">
        <v>2048</v>
      </c>
      <c r="T780" t="s">
        <v>71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51"/>
        <v>0.80306347746090156</v>
      </c>
      <c r="G781" t="s">
        <v>14</v>
      </c>
      <c r="H781">
        <v>831</v>
      </c>
      <c r="I781" s="7">
        <f t="shared" si="50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48"/>
        <v>42230.208333333328</v>
      </c>
      <c r="O781" s="10">
        <f t="shared" si="49"/>
        <v>42239.208333333328</v>
      </c>
      <c r="P781" t="b">
        <v>0</v>
      </c>
      <c r="Q781" t="b">
        <v>1</v>
      </c>
      <c r="R781" t="s">
        <v>2038</v>
      </c>
      <c r="S781" t="s">
        <v>2039</v>
      </c>
      <c r="T781" t="s">
        <v>33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51"/>
        <v>1.0629411764705883</v>
      </c>
      <c r="G782" t="s">
        <v>20</v>
      </c>
      <c r="H782">
        <v>164</v>
      </c>
      <c r="I782" s="7">
        <f t="shared" si="50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48"/>
        <v>42573.208333333328</v>
      </c>
      <c r="O782" s="10">
        <f t="shared" si="49"/>
        <v>42592.208333333328</v>
      </c>
      <c r="P782" t="b">
        <v>0</v>
      </c>
      <c r="Q782" t="b">
        <v>1</v>
      </c>
      <c r="R782" t="s">
        <v>2040</v>
      </c>
      <c r="S782" t="s">
        <v>2043</v>
      </c>
      <c r="T782" t="s">
        <v>53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51"/>
        <v>0.50735632183908042</v>
      </c>
      <c r="G783" t="s">
        <v>74</v>
      </c>
      <c r="H783">
        <v>56</v>
      </c>
      <c r="I783" s="7">
        <f t="shared" si="50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48"/>
        <v>40482.208333333336</v>
      </c>
      <c r="O783" s="10">
        <f t="shared" si="49"/>
        <v>40533.25</v>
      </c>
      <c r="P783" t="b">
        <v>0</v>
      </c>
      <c r="Q783" t="b">
        <v>0</v>
      </c>
      <c r="R783" t="s">
        <v>2038</v>
      </c>
      <c r="S783" t="s">
        <v>2039</v>
      </c>
      <c r="T783" t="s">
        <v>33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51"/>
        <v>2.153137254901961</v>
      </c>
      <c r="G784" t="s">
        <v>20</v>
      </c>
      <c r="H784">
        <v>161</v>
      </c>
      <c r="I784" s="7">
        <f t="shared" si="50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48"/>
        <v>40603.25</v>
      </c>
      <c r="O784" s="10">
        <f t="shared" si="49"/>
        <v>40631.208333333336</v>
      </c>
      <c r="P784" t="b">
        <v>0</v>
      </c>
      <c r="Q784" t="b">
        <v>1</v>
      </c>
      <c r="R784" t="s">
        <v>2040</v>
      </c>
      <c r="S784" t="s">
        <v>2048</v>
      </c>
      <c r="T784" t="s">
        <v>71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51"/>
        <v>1.4122972972972974</v>
      </c>
      <c r="G785" t="s">
        <v>20</v>
      </c>
      <c r="H785">
        <v>138</v>
      </c>
      <c r="I785" s="7">
        <f t="shared" si="50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48"/>
        <v>41625.25</v>
      </c>
      <c r="O785" s="10">
        <f t="shared" si="49"/>
        <v>41632.25</v>
      </c>
      <c r="P785" t="b">
        <v>0</v>
      </c>
      <c r="Q785" t="b">
        <v>0</v>
      </c>
      <c r="R785" t="s">
        <v>2034</v>
      </c>
      <c r="S785" t="s">
        <v>2035</v>
      </c>
      <c r="T785" t="s">
        <v>23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51"/>
        <v>1.1533745781777278</v>
      </c>
      <c r="G786" t="s">
        <v>20</v>
      </c>
      <c r="H786">
        <v>3308</v>
      </c>
      <c r="I786" s="7">
        <f t="shared" si="50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48"/>
        <v>42435.25</v>
      </c>
      <c r="O786" s="10">
        <f t="shared" si="49"/>
        <v>42446.208333333328</v>
      </c>
      <c r="P786" t="b">
        <v>0</v>
      </c>
      <c r="Q786" t="b">
        <v>0</v>
      </c>
      <c r="R786" t="s">
        <v>2036</v>
      </c>
      <c r="S786" t="s">
        <v>2037</v>
      </c>
      <c r="T786" t="s">
        <v>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51"/>
        <v>1.9311940298507462</v>
      </c>
      <c r="G787" t="s">
        <v>20</v>
      </c>
      <c r="H787">
        <v>127</v>
      </c>
      <c r="I787" s="7">
        <f t="shared" si="50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48"/>
        <v>43582.208333333328</v>
      </c>
      <c r="O787" s="10">
        <f t="shared" si="49"/>
        <v>43616.208333333328</v>
      </c>
      <c r="P787" t="b">
        <v>0</v>
      </c>
      <c r="Q787" t="b">
        <v>1</v>
      </c>
      <c r="R787" t="s">
        <v>2040</v>
      </c>
      <c r="S787" t="s">
        <v>2048</v>
      </c>
      <c r="T787" t="s">
        <v>71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51"/>
        <v>7.2973333333333334</v>
      </c>
      <c r="G788" t="s">
        <v>20</v>
      </c>
      <c r="H788">
        <v>207</v>
      </c>
      <c r="I788" s="7">
        <f t="shared" si="50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48"/>
        <v>43186.208333333328</v>
      </c>
      <c r="O788" s="10">
        <f t="shared" si="49"/>
        <v>43193.208333333328</v>
      </c>
      <c r="P788" t="b">
        <v>0</v>
      </c>
      <c r="Q788" t="b">
        <v>1</v>
      </c>
      <c r="R788" t="s">
        <v>2034</v>
      </c>
      <c r="S788" t="s">
        <v>2057</v>
      </c>
      <c r="T788" t="s">
        <v>159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51"/>
        <v>0.99663398692810456</v>
      </c>
      <c r="G789" t="s">
        <v>14</v>
      </c>
      <c r="H789">
        <v>859</v>
      </c>
      <c r="I789" s="7">
        <f t="shared" si="50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48"/>
        <v>40684.208333333336</v>
      </c>
      <c r="O789" s="10">
        <f t="shared" si="49"/>
        <v>40693.208333333336</v>
      </c>
      <c r="P789" t="b">
        <v>0</v>
      </c>
      <c r="Q789" t="b">
        <v>0</v>
      </c>
      <c r="R789" t="s">
        <v>2034</v>
      </c>
      <c r="S789" t="s">
        <v>2035</v>
      </c>
      <c r="T789" t="s">
        <v>23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51"/>
        <v>0.88166666666666671</v>
      </c>
      <c r="G790" t="s">
        <v>47</v>
      </c>
      <c r="H790">
        <v>31</v>
      </c>
      <c r="I790" s="7">
        <f t="shared" si="50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48"/>
        <v>41202.208333333336</v>
      </c>
      <c r="O790" s="10">
        <f t="shared" si="49"/>
        <v>41223.25</v>
      </c>
      <c r="P790" t="b">
        <v>0</v>
      </c>
      <c r="Q790" t="b">
        <v>0</v>
      </c>
      <c r="R790" t="s">
        <v>2040</v>
      </c>
      <c r="S790" t="s">
        <v>2048</v>
      </c>
      <c r="T790" t="s">
        <v>71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51"/>
        <v>0.37233333333333335</v>
      </c>
      <c r="G791" t="s">
        <v>14</v>
      </c>
      <c r="H791">
        <v>45</v>
      </c>
      <c r="I791" s="7">
        <f t="shared" si="50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48"/>
        <v>41786.208333333336</v>
      </c>
      <c r="O791" s="10">
        <f t="shared" si="49"/>
        <v>41823.208333333336</v>
      </c>
      <c r="P791" t="b">
        <v>0</v>
      </c>
      <c r="Q791" t="b">
        <v>0</v>
      </c>
      <c r="R791" t="s">
        <v>2038</v>
      </c>
      <c r="S791" t="s">
        <v>2039</v>
      </c>
      <c r="T791" t="s">
        <v>33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51"/>
        <v>0.30540075309306081</v>
      </c>
      <c r="G792" t="s">
        <v>74</v>
      </c>
      <c r="H792">
        <v>1113</v>
      </c>
      <c r="I792" s="7">
        <f t="shared" si="50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48"/>
        <v>40223.25</v>
      </c>
      <c r="O792" s="10">
        <f t="shared" si="49"/>
        <v>40229.25</v>
      </c>
      <c r="P792" t="b">
        <v>0</v>
      </c>
      <c r="Q792" t="b">
        <v>0</v>
      </c>
      <c r="R792" t="s">
        <v>2038</v>
      </c>
      <c r="S792" t="s">
        <v>2039</v>
      </c>
      <c r="T792" t="s">
        <v>33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51"/>
        <v>0.25714285714285712</v>
      </c>
      <c r="G793" t="s">
        <v>14</v>
      </c>
      <c r="H793">
        <v>6</v>
      </c>
      <c r="I793" s="7">
        <f t="shared" si="50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48"/>
        <v>42715.25</v>
      </c>
      <c r="O793" s="10">
        <f t="shared" si="49"/>
        <v>42731.25</v>
      </c>
      <c r="P793" t="b">
        <v>0</v>
      </c>
      <c r="Q793" t="b">
        <v>0</v>
      </c>
      <c r="R793" t="s">
        <v>2032</v>
      </c>
      <c r="S793" t="s">
        <v>2033</v>
      </c>
      <c r="T793" t="s">
        <v>17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51"/>
        <v>0.34</v>
      </c>
      <c r="G794" t="s">
        <v>14</v>
      </c>
      <c r="H794">
        <v>7</v>
      </c>
      <c r="I794" s="7">
        <f t="shared" si="50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48"/>
        <v>41451.208333333336</v>
      </c>
      <c r="O794" s="10">
        <f t="shared" si="49"/>
        <v>41479.208333333336</v>
      </c>
      <c r="P794" t="b">
        <v>0</v>
      </c>
      <c r="Q794" t="b">
        <v>1</v>
      </c>
      <c r="R794" t="s">
        <v>2038</v>
      </c>
      <c r="S794" t="s">
        <v>2039</v>
      </c>
      <c r="T794" t="s">
        <v>33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51"/>
        <v>11.859090909090909</v>
      </c>
      <c r="G795" t="s">
        <v>20</v>
      </c>
      <c r="H795">
        <v>181</v>
      </c>
      <c r="I795" s="7">
        <f t="shared" si="50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48"/>
        <v>41450.208333333336</v>
      </c>
      <c r="O795" s="10">
        <f t="shared" si="49"/>
        <v>41454.208333333336</v>
      </c>
      <c r="P795" t="b">
        <v>0</v>
      </c>
      <c r="Q795" t="b">
        <v>0</v>
      </c>
      <c r="R795" t="s">
        <v>2046</v>
      </c>
      <c r="S795" t="s">
        <v>2047</v>
      </c>
      <c r="T795" t="s">
        <v>68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51"/>
        <v>1.2539393939393939</v>
      </c>
      <c r="G796" t="s">
        <v>20</v>
      </c>
      <c r="H796">
        <v>110</v>
      </c>
      <c r="I796" s="7">
        <f t="shared" si="50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48"/>
        <v>43091.25</v>
      </c>
      <c r="O796" s="10">
        <f t="shared" si="49"/>
        <v>43103.25</v>
      </c>
      <c r="P796" t="b">
        <v>0</v>
      </c>
      <c r="Q796" t="b">
        <v>0</v>
      </c>
      <c r="R796" t="s">
        <v>2034</v>
      </c>
      <c r="S796" t="s">
        <v>2035</v>
      </c>
      <c r="T796" t="s">
        <v>23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51"/>
        <v>0.14394366197183098</v>
      </c>
      <c r="G797" t="s">
        <v>14</v>
      </c>
      <c r="H797">
        <v>31</v>
      </c>
      <c r="I797" s="7">
        <f t="shared" si="50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48"/>
        <v>42675.208333333328</v>
      </c>
      <c r="O797" s="10">
        <f t="shared" si="49"/>
        <v>42678.208333333328</v>
      </c>
      <c r="P797" t="b">
        <v>0</v>
      </c>
      <c r="Q797" t="b">
        <v>0</v>
      </c>
      <c r="R797" t="s">
        <v>2040</v>
      </c>
      <c r="S797" t="s">
        <v>2043</v>
      </c>
      <c r="T797" t="s">
        <v>53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51"/>
        <v>0.54807692307692313</v>
      </c>
      <c r="G798" t="s">
        <v>14</v>
      </c>
      <c r="H798">
        <v>78</v>
      </c>
      <c r="I798" s="7">
        <f t="shared" si="50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48"/>
        <v>41859.208333333336</v>
      </c>
      <c r="O798" s="10">
        <f t="shared" si="49"/>
        <v>41866.208333333336</v>
      </c>
      <c r="P798" t="b">
        <v>0</v>
      </c>
      <c r="Q798" t="b">
        <v>1</v>
      </c>
      <c r="R798" t="s">
        <v>2049</v>
      </c>
      <c r="S798" t="s">
        <v>2060</v>
      </c>
      <c r="T798" t="s">
        <v>292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51"/>
        <v>1.0963157894736841</v>
      </c>
      <c r="G799" t="s">
        <v>20</v>
      </c>
      <c r="H799">
        <v>185</v>
      </c>
      <c r="I799" s="7">
        <f t="shared" si="50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48"/>
        <v>43464.25</v>
      </c>
      <c r="O799" s="10">
        <f t="shared" si="49"/>
        <v>43487.25</v>
      </c>
      <c r="P799" t="b">
        <v>0</v>
      </c>
      <c r="Q799" t="b">
        <v>0</v>
      </c>
      <c r="R799" t="s">
        <v>2036</v>
      </c>
      <c r="S799" t="s">
        <v>2037</v>
      </c>
      <c r="T799" t="s">
        <v>28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51"/>
        <v>1.8847058823529412</v>
      </c>
      <c r="G800" t="s">
        <v>20</v>
      </c>
      <c r="H800">
        <v>121</v>
      </c>
      <c r="I800" s="7">
        <f t="shared" si="50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48"/>
        <v>41060.208333333336</v>
      </c>
      <c r="O800" s="10">
        <f t="shared" si="49"/>
        <v>41088.208333333336</v>
      </c>
      <c r="P800" t="b">
        <v>0</v>
      </c>
      <c r="Q800" t="b">
        <v>1</v>
      </c>
      <c r="R800" t="s">
        <v>2038</v>
      </c>
      <c r="S800" t="s">
        <v>2039</v>
      </c>
      <c r="T800" t="s">
        <v>33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51"/>
        <v>0.87008284023668636</v>
      </c>
      <c r="G801" t="s">
        <v>14</v>
      </c>
      <c r="H801">
        <v>1225</v>
      </c>
      <c r="I801" s="7">
        <f t="shared" si="50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48"/>
        <v>42399.25</v>
      </c>
      <c r="O801" s="10">
        <f t="shared" si="49"/>
        <v>42403.25</v>
      </c>
      <c r="P801" t="b">
        <v>0</v>
      </c>
      <c r="Q801" t="b">
        <v>0</v>
      </c>
      <c r="R801" t="s">
        <v>2038</v>
      </c>
      <c r="S801" t="s">
        <v>2039</v>
      </c>
      <c r="T801" t="s">
        <v>33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51"/>
        <v>0.01</v>
      </c>
      <c r="G802" t="s">
        <v>14</v>
      </c>
      <c r="H802">
        <v>1</v>
      </c>
      <c r="I802" s="7">
        <f t="shared" si="50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48"/>
        <v>42167.208333333328</v>
      </c>
      <c r="O802" s="10">
        <f t="shared" si="49"/>
        <v>42171.208333333328</v>
      </c>
      <c r="P802" t="b">
        <v>0</v>
      </c>
      <c r="Q802" t="b">
        <v>0</v>
      </c>
      <c r="R802" t="s">
        <v>2034</v>
      </c>
      <c r="S802" t="s">
        <v>2035</v>
      </c>
      <c r="T802" t="s">
        <v>23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51"/>
        <v>2.0291304347826089</v>
      </c>
      <c r="G803" t="s">
        <v>20</v>
      </c>
      <c r="H803">
        <v>106</v>
      </c>
      <c r="I803" s="7">
        <f t="shared" si="50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48"/>
        <v>43830.25</v>
      </c>
      <c r="O803" s="10">
        <f t="shared" si="49"/>
        <v>43852.25</v>
      </c>
      <c r="P803" t="b">
        <v>0</v>
      </c>
      <c r="Q803" t="b">
        <v>1</v>
      </c>
      <c r="R803" t="s">
        <v>2053</v>
      </c>
      <c r="S803" t="s">
        <v>2054</v>
      </c>
      <c r="T803" t="s">
        <v>122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51"/>
        <v>1.9703225806451612</v>
      </c>
      <c r="G804" t="s">
        <v>20</v>
      </c>
      <c r="H804">
        <v>142</v>
      </c>
      <c r="I804" s="7">
        <f t="shared" si="50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48"/>
        <v>43650.208333333328</v>
      </c>
      <c r="O804" s="10">
        <f t="shared" si="49"/>
        <v>43652.208333333328</v>
      </c>
      <c r="P804" t="b">
        <v>0</v>
      </c>
      <c r="Q804" t="b">
        <v>0</v>
      </c>
      <c r="R804" t="s">
        <v>2053</v>
      </c>
      <c r="S804" t="s">
        <v>2054</v>
      </c>
      <c r="T804" t="s">
        <v>122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51"/>
        <v>1.07</v>
      </c>
      <c r="G805" t="s">
        <v>20</v>
      </c>
      <c r="H805">
        <v>233</v>
      </c>
      <c r="I805" s="7">
        <f t="shared" si="50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48"/>
        <v>43492.25</v>
      </c>
      <c r="O805" s="10">
        <f t="shared" si="49"/>
        <v>43526.25</v>
      </c>
      <c r="P805" t="b">
        <v>0</v>
      </c>
      <c r="Q805" t="b">
        <v>0</v>
      </c>
      <c r="R805" t="s">
        <v>2038</v>
      </c>
      <c r="S805" t="s">
        <v>2039</v>
      </c>
      <c r="T805" t="s">
        <v>33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51"/>
        <v>2.6873076923076922</v>
      </c>
      <c r="G806" t="s">
        <v>20</v>
      </c>
      <c r="H806">
        <v>218</v>
      </c>
      <c r="I806" s="7">
        <f t="shared" si="50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48"/>
        <v>43102.25</v>
      </c>
      <c r="O806" s="10">
        <f t="shared" si="49"/>
        <v>43122.25</v>
      </c>
      <c r="P806" t="b">
        <v>0</v>
      </c>
      <c r="Q806" t="b">
        <v>0</v>
      </c>
      <c r="R806" t="s">
        <v>2034</v>
      </c>
      <c r="S806" t="s">
        <v>2035</v>
      </c>
      <c r="T806" t="s">
        <v>23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51"/>
        <v>0.50845360824742269</v>
      </c>
      <c r="G807" t="s">
        <v>14</v>
      </c>
      <c r="H807">
        <v>67</v>
      </c>
      <c r="I807" s="7">
        <f t="shared" si="50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48"/>
        <v>41958.25</v>
      </c>
      <c r="O807" s="10">
        <f t="shared" si="49"/>
        <v>42009.25</v>
      </c>
      <c r="P807" t="b">
        <v>0</v>
      </c>
      <c r="Q807" t="b">
        <v>0</v>
      </c>
      <c r="R807" t="s">
        <v>2040</v>
      </c>
      <c r="S807" t="s">
        <v>2041</v>
      </c>
      <c r="T807" t="s">
        <v>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51"/>
        <v>11.802857142857142</v>
      </c>
      <c r="G808" t="s">
        <v>20</v>
      </c>
      <c r="H808">
        <v>76</v>
      </c>
      <c r="I808" s="7">
        <f t="shared" si="50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48"/>
        <v>40973.25</v>
      </c>
      <c r="O808" s="10">
        <f t="shared" si="49"/>
        <v>40997.208333333336</v>
      </c>
      <c r="P808" t="b">
        <v>0</v>
      </c>
      <c r="Q808" t="b">
        <v>1</v>
      </c>
      <c r="R808" t="s">
        <v>2040</v>
      </c>
      <c r="S808" t="s">
        <v>2043</v>
      </c>
      <c r="T808" t="s">
        <v>53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51"/>
        <v>2.64</v>
      </c>
      <c r="G809" t="s">
        <v>20</v>
      </c>
      <c r="H809">
        <v>43</v>
      </c>
      <c r="I809" s="7">
        <f t="shared" si="50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48"/>
        <v>43753.208333333328</v>
      </c>
      <c r="O809" s="10">
        <f t="shared" si="49"/>
        <v>43797.25</v>
      </c>
      <c r="P809" t="b">
        <v>0</v>
      </c>
      <c r="Q809" t="b">
        <v>1</v>
      </c>
      <c r="R809" t="s">
        <v>2038</v>
      </c>
      <c r="S809" t="s">
        <v>2039</v>
      </c>
      <c r="T809" t="s">
        <v>33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51"/>
        <v>0.30442307692307691</v>
      </c>
      <c r="G810" t="s">
        <v>14</v>
      </c>
      <c r="H810">
        <v>19</v>
      </c>
      <c r="I810" s="7">
        <f t="shared" si="50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48"/>
        <v>42507.208333333328</v>
      </c>
      <c r="O810" s="10">
        <f t="shared" si="49"/>
        <v>42524.208333333328</v>
      </c>
      <c r="P810" t="b">
        <v>0</v>
      </c>
      <c r="Q810" t="b">
        <v>0</v>
      </c>
      <c r="R810" t="s">
        <v>2032</v>
      </c>
      <c r="S810" t="s">
        <v>2033</v>
      </c>
      <c r="T810" t="s">
        <v>17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51"/>
        <v>0.62880681818181816</v>
      </c>
      <c r="G811" t="s">
        <v>14</v>
      </c>
      <c r="H811">
        <v>2108</v>
      </c>
      <c r="I811" s="7">
        <f t="shared" si="50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48"/>
        <v>41135.208333333336</v>
      </c>
      <c r="O811" s="10">
        <f t="shared" si="49"/>
        <v>41136.208333333336</v>
      </c>
      <c r="P811" t="b">
        <v>0</v>
      </c>
      <c r="Q811" t="b">
        <v>0</v>
      </c>
      <c r="R811" t="s">
        <v>2040</v>
      </c>
      <c r="S811" t="s">
        <v>2041</v>
      </c>
      <c r="T811" t="s">
        <v>42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51"/>
        <v>1.9312499999999999</v>
      </c>
      <c r="G812" t="s">
        <v>20</v>
      </c>
      <c r="H812">
        <v>221</v>
      </c>
      <c r="I812" s="7">
        <f t="shared" si="50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48"/>
        <v>43067.25</v>
      </c>
      <c r="O812" s="10">
        <f t="shared" si="49"/>
        <v>43077.25</v>
      </c>
      <c r="P812" t="b">
        <v>0</v>
      </c>
      <c r="Q812" t="b">
        <v>1</v>
      </c>
      <c r="R812" t="s">
        <v>2038</v>
      </c>
      <c r="S812" t="s">
        <v>2039</v>
      </c>
      <c r="T812" t="s">
        <v>33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51"/>
        <v>0.77102702702702708</v>
      </c>
      <c r="G813" t="s">
        <v>14</v>
      </c>
      <c r="H813">
        <v>679</v>
      </c>
      <c r="I813" s="7">
        <f t="shared" si="50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48"/>
        <v>42378.25</v>
      </c>
      <c r="O813" s="10">
        <f t="shared" si="49"/>
        <v>42380.25</v>
      </c>
      <c r="P813" t="b">
        <v>0</v>
      </c>
      <c r="Q813" t="b">
        <v>1</v>
      </c>
      <c r="R813" t="s">
        <v>2049</v>
      </c>
      <c r="S813" t="s">
        <v>2050</v>
      </c>
      <c r="T813" t="s">
        <v>89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51"/>
        <v>2.2552763819095478</v>
      </c>
      <c r="G814" t="s">
        <v>20</v>
      </c>
      <c r="H814">
        <v>2805</v>
      </c>
      <c r="I814" s="7">
        <f t="shared" si="50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48"/>
        <v>43206.208333333328</v>
      </c>
      <c r="O814" s="10">
        <f t="shared" si="49"/>
        <v>43211.208333333328</v>
      </c>
      <c r="P814" t="b">
        <v>0</v>
      </c>
      <c r="Q814" t="b">
        <v>0</v>
      </c>
      <c r="R814" t="s">
        <v>2046</v>
      </c>
      <c r="S814" t="s">
        <v>2047</v>
      </c>
      <c r="T814" t="s">
        <v>68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51"/>
        <v>2.3940625</v>
      </c>
      <c r="G815" t="s">
        <v>20</v>
      </c>
      <c r="H815">
        <v>68</v>
      </c>
      <c r="I815" s="7">
        <f t="shared" si="50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48"/>
        <v>41148.208333333336</v>
      </c>
      <c r="O815" s="10">
        <f t="shared" si="49"/>
        <v>41158.208333333336</v>
      </c>
      <c r="P815" t="b">
        <v>0</v>
      </c>
      <c r="Q815" t="b">
        <v>0</v>
      </c>
      <c r="R815" t="s">
        <v>2049</v>
      </c>
      <c r="S815" t="s">
        <v>2050</v>
      </c>
      <c r="T815" t="s">
        <v>89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51"/>
        <v>0.921875</v>
      </c>
      <c r="G816" t="s">
        <v>14</v>
      </c>
      <c r="H816">
        <v>36</v>
      </c>
      <c r="I816" s="7">
        <f t="shared" si="50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48"/>
        <v>42517.208333333328</v>
      </c>
      <c r="O816" s="10">
        <f t="shared" si="49"/>
        <v>42519.208333333328</v>
      </c>
      <c r="P816" t="b">
        <v>0</v>
      </c>
      <c r="Q816" t="b">
        <v>1</v>
      </c>
      <c r="R816" t="s">
        <v>2034</v>
      </c>
      <c r="S816" t="s">
        <v>2035</v>
      </c>
      <c r="T816" t="s">
        <v>23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51"/>
        <v>1.3023333333333333</v>
      </c>
      <c r="G817" t="s">
        <v>20</v>
      </c>
      <c r="H817">
        <v>183</v>
      </c>
      <c r="I817" s="7">
        <f t="shared" si="50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48"/>
        <v>43068.25</v>
      </c>
      <c r="O817" s="10">
        <f t="shared" si="49"/>
        <v>43094.25</v>
      </c>
      <c r="P817" t="b">
        <v>0</v>
      </c>
      <c r="Q817" t="b">
        <v>0</v>
      </c>
      <c r="R817" t="s">
        <v>2034</v>
      </c>
      <c r="S817" t="s">
        <v>2035</v>
      </c>
      <c r="T817" t="s">
        <v>23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51"/>
        <v>6.1521739130434785</v>
      </c>
      <c r="G818" t="s">
        <v>20</v>
      </c>
      <c r="H818">
        <v>133</v>
      </c>
      <c r="I818" s="7">
        <f t="shared" si="50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48"/>
        <v>41680.25</v>
      </c>
      <c r="O818" s="10">
        <f t="shared" si="49"/>
        <v>41682.25</v>
      </c>
      <c r="P818" t="b">
        <v>1</v>
      </c>
      <c r="Q818" t="b">
        <v>1</v>
      </c>
      <c r="R818" t="s">
        <v>2038</v>
      </c>
      <c r="S818" t="s">
        <v>2039</v>
      </c>
      <c r="T818" t="s">
        <v>33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51"/>
        <v>3.687953216374269</v>
      </c>
      <c r="G819" t="s">
        <v>20</v>
      </c>
      <c r="H819">
        <v>2489</v>
      </c>
      <c r="I819" s="7">
        <f t="shared" si="50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48"/>
        <v>43589.208333333328</v>
      </c>
      <c r="O819" s="10">
        <f t="shared" si="49"/>
        <v>43617.208333333328</v>
      </c>
      <c r="P819" t="b">
        <v>0</v>
      </c>
      <c r="Q819" t="b">
        <v>1</v>
      </c>
      <c r="R819" t="s">
        <v>2046</v>
      </c>
      <c r="S819" t="s">
        <v>2047</v>
      </c>
      <c r="T819" t="s">
        <v>68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51"/>
        <v>10.948571428571428</v>
      </c>
      <c r="G820" t="s">
        <v>20</v>
      </c>
      <c r="H820">
        <v>69</v>
      </c>
      <c r="I820" s="7">
        <f t="shared" si="50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48"/>
        <v>43486.25</v>
      </c>
      <c r="O820" s="10">
        <f t="shared" si="49"/>
        <v>43499.25</v>
      </c>
      <c r="P820" t="b">
        <v>0</v>
      </c>
      <c r="Q820" t="b">
        <v>1</v>
      </c>
      <c r="R820" t="s">
        <v>2038</v>
      </c>
      <c r="S820" t="s">
        <v>2039</v>
      </c>
      <c r="T820" t="s">
        <v>33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51"/>
        <v>0.50662921348314605</v>
      </c>
      <c r="G821" t="s">
        <v>14</v>
      </c>
      <c r="H821">
        <v>47</v>
      </c>
      <c r="I821" s="7">
        <f t="shared" si="50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48"/>
        <v>41237.25</v>
      </c>
      <c r="O821" s="10">
        <f t="shared" si="49"/>
        <v>41252.25</v>
      </c>
      <c r="P821" t="b">
        <v>1</v>
      </c>
      <c r="Q821" t="b">
        <v>0</v>
      </c>
      <c r="R821" t="s">
        <v>2049</v>
      </c>
      <c r="S821" t="s">
        <v>2050</v>
      </c>
      <c r="T821" t="s">
        <v>89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51"/>
        <v>8.0060000000000002</v>
      </c>
      <c r="G822" t="s">
        <v>20</v>
      </c>
      <c r="H822">
        <v>279</v>
      </c>
      <c r="I822" s="7">
        <f t="shared" si="50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48"/>
        <v>43310.208333333328</v>
      </c>
      <c r="O822" s="10">
        <f t="shared" si="49"/>
        <v>43323.208333333328</v>
      </c>
      <c r="P822" t="b">
        <v>0</v>
      </c>
      <c r="Q822" t="b">
        <v>1</v>
      </c>
      <c r="R822" t="s">
        <v>2034</v>
      </c>
      <c r="S822" t="s">
        <v>2035</v>
      </c>
      <c r="T822" t="s">
        <v>23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51"/>
        <v>2.9128571428571428</v>
      </c>
      <c r="G823" t="s">
        <v>20</v>
      </c>
      <c r="H823">
        <v>210</v>
      </c>
      <c r="I823" s="7">
        <f t="shared" si="50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48"/>
        <v>42794.25</v>
      </c>
      <c r="O823" s="10">
        <f t="shared" si="49"/>
        <v>42807.208333333328</v>
      </c>
      <c r="P823" t="b">
        <v>0</v>
      </c>
      <c r="Q823" t="b">
        <v>0</v>
      </c>
      <c r="R823" t="s">
        <v>2040</v>
      </c>
      <c r="S823" t="s">
        <v>2041</v>
      </c>
      <c r="T823" t="s">
        <v>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51"/>
        <v>3.4996666666666667</v>
      </c>
      <c r="G824" t="s">
        <v>20</v>
      </c>
      <c r="H824">
        <v>2100</v>
      </c>
      <c r="I824" s="7">
        <f t="shared" si="50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48"/>
        <v>41698.25</v>
      </c>
      <c r="O824" s="10">
        <f t="shared" si="49"/>
        <v>41715.208333333336</v>
      </c>
      <c r="P824" t="b">
        <v>0</v>
      </c>
      <c r="Q824" t="b">
        <v>0</v>
      </c>
      <c r="R824" t="s">
        <v>2034</v>
      </c>
      <c r="S824" t="s">
        <v>2035</v>
      </c>
      <c r="T824" t="s">
        <v>23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51"/>
        <v>3.5707317073170732</v>
      </c>
      <c r="G825" t="s">
        <v>20</v>
      </c>
      <c r="H825">
        <v>252</v>
      </c>
      <c r="I825" s="7">
        <f t="shared" si="50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48"/>
        <v>41892.208333333336</v>
      </c>
      <c r="O825" s="10">
        <f t="shared" si="49"/>
        <v>41917.208333333336</v>
      </c>
      <c r="P825" t="b">
        <v>1</v>
      </c>
      <c r="Q825" t="b">
        <v>1</v>
      </c>
      <c r="R825" t="s">
        <v>2034</v>
      </c>
      <c r="S825" t="s">
        <v>2035</v>
      </c>
      <c r="T825" t="s">
        <v>23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51"/>
        <v>1.2648941176470587</v>
      </c>
      <c r="G826" t="s">
        <v>20</v>
      </c>
      <c r="H826">
        <v>1280</v>
      </c>
      <c r="I826" s="7">
        <f t="shared" si="50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48"/>
        <v>40348.208333333336</v>
      </c>
      <c r="O826" s="10">
        <f t="shared" si="49"/>
        <v>40380.208333333336</v>
      </c>
      <c r="P826" t="b">
        <v>0</v>
      </c>
      <c r="Q826" t="b">
        <v>1</v>
      </c>
      <c r="R826" t="s">
        <v>2046</v>
      </c>
      <c r="S826" t="s">
        <v>2047</v>
      </c>
      <c r="T826" t="s">
        <v>68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51"/>
        <v>3.875</v>
      </c>
      <c r="G827" t="s">
        <v>20</v>
      </c>
      <c r="H827">
        <v>157</v>
      </c>
      <c r="I827" s="7">
        <f t="shared" si="50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48"/>
        <v>42941.208333333328</v>
      </c>
      <c r="O827" s="10">
        <f t="shared" si="49"/>
        <v>42953.208333333328</v>
      </c>
      <c r="P827" t="b">
        <v>0</v>
      </c>
      <c r="Q827" t="b">
        <v>0</v>
      </c>
      <c r="R827" t="s">
        <v>2040</v>
      </c>
      <c r="S827" t="s">
        <v>2051</v>
      </c>
      <c r="T827" t="s">
        <v>100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51"/>
        <v>4.5703571428571426</v>
      </c>
      <c r="G828" t="s">
        <v>20</v>
      </c>
      <c r="H828">
        <v>194</v>
      </c>
      <c r="I828" s="7">
        <f t="shared" si="50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48"/>
        <v>40525.25</v>
      </c>
      <c r="O828" s="10">
        <f t="shared" si="49"/>
        <v>40553.25</v>
      </c>
      <c r="P828" t="b">
        <v>0</v>
      </c>
      <c r="Q828" t="b">
        <v>1</v>
      </c>
      <c r="R828" t="s">
        <v>2038</v>
      </c>
      <c r="S828" t="s">
        <v>2039</v>
      </c>
      <c r="T828" t="s">
        <v>33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51"/>
        <v>2.6669565217391304</v>
      </c>
      <c r="G829" t="s">
        <v>20</v>
      </c>
      <c r="H829">
        <v>82</v>
      </c>
      <c r="I829" s="7">
        <f t="shared" si="50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48"/>
        <v>40666.208333333336</v>
      </c>
      <c r="O829" s="10">
        <f t="shared" si="49"/>
        <v>40678.208333333336</v>
      </c>
      <c r="P829" t="b">
        <v>0</v>
      </c>
      <c r="Q829" t="b">
        <v>1</v>
      </c>
      <c r="R829" t="s">
        <v>2040</v>
      </c>
      <c r="S829" t="s">
        <v>2043</v>
      </c>
      <c r="T829" t="s">
        <v>53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51"/>
        <v>0.69</v>
      </c>
      <c r="G830" t="s">
        <v>14</v>
      </c>
      <c r="H830">
        <v>70</v>
      </c>
      <c r="I830" s="7">
        <f t="shared" si="50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48"/>
        <v>43340.208333333328</v>
      </c>
      <c r="O830" s="10">
        <f t="shared" si="49"/>
        <v>43365.208333333328</v>
      </c>
      <c r="P830" t="b">
        <v>0</v>
      </c>
      <c r="Q830" t="b">
        <v>0</v>
      </c>
      <c r="R830" t="s">
        <v>2038</v>
      </c>
      <c r="S830" t="s">
        <v>2039</v>
      </c>
      <c r="T830" t="s">
        <v>33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51"/>
        <v>0.51343749999999999</v>
      </c>
      <c r="G831" t="s">
        <v>14</v>
      </c>
      <c r="H831">
        <v>154</v>
      </c>
      <c r="I831" s="7">
        <f t="shared" si="50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48"/>
        <v>42164.208333333328</v>
      </c>
      <c r="O831" s="10">
        <f t="shared" si="49"/>
        <v>42179.208333333328</v>
      </c>
      <c r="P831" t="b">
        <v>0</v>
      </c>
      <c r="Q831" t="b">
        <v>0</v>
      </c>
      <c r="R831" t="s">
        <v>2038</v>
      </c>
      <c r="S831" t="s">
        <v>2039</v>
      </c>
      <c r="T831" t="s">
        <v>33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51"/>
        <v>1.1710526315789473E-2</v>
      </c>
      <c r="G832" t="s">
        <v>14</v>
      </c>
      <c r="H832">
        <v>22</v>
      </c>
      <c r="I832" s="7">
        <f t="shared" si="50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48"/>
        <v>43103.25</v>
      </c>
      <c r="O832" s="10">
        <f t="shared" si="49"/>
        <v>43162.25</v>
      </c>
      <c r="P832" t="b">
        <v>0</v>
      </c>
      <c r="Q832" t="b">
        <v>0</v>
      </c>
      <c r="R832" t="s">
        <v>2038</v>
      </c>
      <c r="S832" t="s">
        <v>2039</v>
      </c>
      <c r="T832" t="s">
        <v>33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51"/>
        <v>1.089773429454171</v>
      </c>
      <c r="G833" t="s">
        <v>20</v>
      </c>
      <c r="H833">
        <v>4233</v>
      </c>
      <c r="I833" s="7">
        <f t="shared" si="50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48"/>
        <v>40994.208333333336</v>
      </c>
      <c r="O833" s="10">
        <f t="shared" si="49"/>
        <v>41028.208333333336</v>
      </c>
      <c r="P833" t="b">
        <v>0</v>
      </c>
      <c r="Q833" t="b">
        <v>0</v>
      </c>
      <c r="R833" t="s">
        <v>2053</v>
      </c>
      <c r="S833" t="s">
        <v>2054</v>
      </c>
      <c r="T833" t="s">
        <v>122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51"/>
        <v>3.1517592592592591</v>
      </c>
      <c r="G834" t="s">
        <v>20</v>
      </c>
      <c r="H834">
        <v>1297</v>
      </c>
      <c r="I834" s="7">
        <f t="shared" si="50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48"/>
        <v>42299.208333333328</v>
      </c>
      <c r="O834" s="10">
        <f t="shared" si="49"/>
        <v>42333.25</v>
      </c>
      <c r="P834" t="b">
        <v>1</v>
      </c>
      <c r="Q834" t="b">
        <v>0</v>
      </c>
      <c r="R834" t="s">
        <v>2046</v>
      </c>
      <c r="S834" t="s">
        <v>2058</v>
      </c>
      <c r="T834" t="s">
        <v>206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1"/>
        <v>1.5769117647058823</v>
      </c>
      <c r="G835" t="s">
        <v>20</v>
      </c>
      <c r="H835">
        <v>165</v>
      </c>
      <c r="I835" s="7">
        <f t="shared" si="50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2">(((L835/60)/60)/24)+DATE(1970,1,1)</f>
        <v>40588.25</v>
      </c>
      <c r="O835" s="10">
        <f t="shared" ref="O835:O898" si="53">(((M835/60)/60)/24)+DATE(1970,1,1)</f>
        <v>40599.25</v>
      </c>
      <c r="P835" t="b">
        <v>0</v>
      </c>
      <c r="Q835" t="b">
        <v>0</v>
      </c>
      <c r="R835" t="s">
        <v>2046</v>
      </c>
      <c r="S835" t="s">
        <v>2058</v>
      </c>
      <c r="T835" t="s">
        <v>206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1"/>
        <v>1.5380821917808218</v>
      </c>
      <c r="G836" t="s">
        <v>20</v>
      </c>
      <c r="H836">
        <v>119</v>
      </c>
      <c r="I836" s="7">
        <f t="shared" ref="I836:I899" si="54">IF(E836=0, 0, 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2"/>
        <v>41448.208333333336</v>
      </c>
      <c r="O836" s="10">
        <f t="shared" si="53"/>
        <v>41454.208333333336</v>
      </c>
      <c r="P836" t="b">
        <v>0</v>
      </c>
      <c r="Q836" t="b">
        <v>0</v>
      </c>
      <c r="R836" t="s">
        <v>2038</v>
      </c>
      <c r="S836" t="s">
        <v>2039</v>
      </c>
      <c r="T836" t="s">
        <v>33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1"/>
        <v>0.89738979118329465</v>
      </c>
      <c r="G837" t="s">
        <v>14</v>
      </c>
      <c r="H837">
        <v>1758</v>
      </c>
      <c r="I837" s="7">
        <f t="shared" si="54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2"/>
        <v>42063.25</v>
      </c>
      <c r="O837" s="10">
        <f t="shared" si="53"/>
        <v>42069.25</v>
      </c>
      <c r="P837" t="b">
        <v>0</v>
      </c>
      <c r="Q837" t="b">
        <v>0</v>
      </c>
      <c r="R837" t="s">
        <v>2036</v>
      </c>
      <c r="S837" t="s">
        <v>2037</v>
      </c>
      <c r="T837" t="s">
        <v>28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ref="F838:F901" si="55">E838/D838</f>
        <v>0.75135802469135804</v>
      </c>
      <c r="G838" t="s">
        <v>14</v>
      </c>
      <c r="H838">
        <v>94</v>
      </c>
      <c r="I838" s="7">
        <f t="shared" si="54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2"/>
        <v>40214.25</v>
      </c>
      <c r="O838" s="10">
        <f t="shared" si="53"/>
        <v>40225.25</v>
      </c>
      <c r="P838" t="b">
        <v>0</v>
      </c>
      <c r="Q838" t="b">
        <v>0</v>
      </c>
      <c r="R838" t="s">
        <v>2034</v>
      </c>
      <c r="S838" t="s">
        <v>2044</v>
      </c>
      <c r="T838" t="s">
        <v>60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5"/>
        <v>8.5288135593220336</v>
      </c>
      <c r="G839" t="s">
        <v>20</v>
      </c>
      <c r="H839">
        <v>1797</v>
      </c>
      <c r="I839" s="7">
        <f t="shared" si="54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2"/>
        <v>40629.208333333336</v>
      </c>
      <c r="O839" s="10">
        <f t="shared" si="53"/>
        <v>40683.208333333336</v>
      </c>
      <c r="P839" t="b">
        <v>0</v>
      </c>
      <c r="Q839" t="b">
        <v>0</v>
      </c>
      <c r="R839" t="s">
        <v>2034</v>
      </c>
      <c r="S839" t="s">
        <v>2057</v>
      </c>
      <c r="T839" t="s">
        <v>159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5"/>
        <v>1.3890625000000001</v>
      </c>
      <c r="G840" t="s">
        <v>20</v>
      </c>
      <c r="H840">
        <v>261</v>
      </c>
      <c r="I840" s="7">
        <f t="shared" si="54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2"/>
        <v>43370.208333333328</v>
      </c>
      <c r="O840" s="10">
        <f t="shared" si="53"/>
        <v>43379.208333333328</v>
      </c>
      <c r="P840" t="b">
        <v>0</v>
      </c>
      <c r="Q840" t="b">
        <v>0</v>
      </c>
      <c r="R840" t="s">
        <v>2038</v>
      </c>
      <c r="S840" t="s">
        <v>2039</v>
      </c>
      <c r="T840" t="s">
        <v>33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5"/>
        <v>1.9018181818181819</v>
      </c>
      <c r="G841" t="s">
        <v>20</v>
      </c>
      <c r="H841">
        <v>157</v>
      </c>
      <c r="I841" s="7">
        <f t="shared" si="54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2"/>
        <v>41715.208333333336</v>
      </c>
      <c r="O841" s="10">
        <f t="shared" si="53"/>
        <v>41760.208333333336</v>
      </c>
      <c r="P841" t="b">
        <v>0</v>
      </c>
      <c r="Q841" t="b">
        <v>1</v>
      </c>
      <c r="R841" t="s">
        <v>2040</v>
      </c>
      <c r="S841" t="s">
        <v>2041</v>
      </c>
      <c r="T841" t="s">
        <v>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5"/>
        <v>1.0024333619948409</v>
      </c>
      <c r="G842" t="s">
        <v>20</v>
      </c>
      <c r="H842">
        <v>3533</v>
      </c>
      <c r="I842" s="7">
        <f t="shared" si="54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2"/>
        <v>41836.208333333336</v>
      </c>
      <c r="O842" s="10">
        <f t="shared" si="53"/>
        <v>41838.208333333336</v>
      </c>
      <c r="P842" t="b">
        <v>0</v>
      </c>
      <c r="Q842" t="b">
        <v>1</v>
      </c>
      <c r="R842" t="s">
        <v>2038</v>
      </c>
      <c r="S842" t="s">
        <v>2039</v>
      </c>
      <c r="T842" t="s">
        <v>33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5"/>
        <v>1.4275824175824177</v>
      </c>
      <c r="G843" t="s">
        <v>20</v>
      </c>
      <c r="H843">
        <v>155</v>
      </c>
      <c r="I843" s="7">
        <f t="shared" si="54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2"/>
        <v>42419.25</v>
      </c>
      <c r="O843" s="10">
        <f t="shared" si="53"/>
        <v>42435.25</v>
      </c>
      <c r="P843" t="b">
        <v>0</v>
      </c>
      <c r="Q843" t="b">
        <v>0</v>
      </c>
      <c r="R843" t="s">
        <v>2036</v>
      </c>
      <c r="S843" t="s">
        <v>2037</v>
      </c>
      <c r="T843" t="s">
        <v>28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5"/>
        <v>5.6313333333333331</v>
      </c>
      <c r="G844" t="s">
        <v>20</v>
      </c>
      <c r="H844">
        <v>132</v>
      </c>
      <c r="I844" s="7">
        <f t="shared" si="54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2"/>
        <v>43266.208333333328</v>
      </c>
      <c r="O844" s="10">
        <f t="shared" si="53"/>
        <v>43269.208333333328</v>
      </c>
      <c r="P844" t="b">
        <v>0</v>
      </c>
      <c r="Q844" t="b">
        <v>0</v>
      </c>
      <c r="R844" t="s">
        <v>2036</v>
      </c>
      <c r="S844" t="s">
        <v>2045</v>
      </c>
      <c r="T844" t="s">
        <v>65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5"/>
        <v>0.30715909090909088</v>
      </c>
      <c r="G845" t="s">
        <v>14</v>
      </c>
      <c r="H845">
        <v>33</v>
      </c>
      <c r="I845" s="7">
        <f t="shared" si="54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2"/>
        <v>43338.208333333328</v>
      </c>
      <c r="O845" s="10">
        <f t="shared" si="53"/>
        <v>43344.208333333328</v>
      </c>
      <c r="P845" t="b">
        <v>0</v>
      </c>
      <c r="Q845" t="b">
        <v>0</v>
      </c>
      <c r="R845" t="s">
        <v>2053</v>
      </c>
      <c r="S845" t="s">
        <v>2054</v>
      </c>
      <c r="T845" t="s">
        <v>122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5"/>
        <v>0.99397727272727276</v>
      </c>
      <c r="G846" t="s">
        <v>74</v>
      </c>
      <c r="H846">
        <v>94</v>
      </c>
      <c r="I846" s="7">
        <f t="shared" si="54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2"/>
        <v>40930.25</v>
      </c>
      <c r="O846" s="10">
        <f t="shared" si="53"/>
        <v>40933.25</v>
      </c>
      <c r="P846" t="b">
        <v>0</v>
      </c>
      <c r="Q846" t="b">
        <v>0</v>
      </c>
      <c r="R846" t="s">
        <v>2040</v>
      </c>
      <c r="S846" t="s">
        <v>2041</v>
      </c>
      <c r="T846" t="s">
        <v>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5"/>
        <v>1.9754935622317598</v>
      </c>
      <c r="G847" t="s">
        <v>20</v>
      </c>
      <c r="H847">
        <v>1354</v>
      </c>
      <c r="I847" s="7">
        <f t="shared" si="54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2"/>
        <v>43235.208333333328</v>
      </c>
      <c r="O847" s="10">
        <f t="shared" si="53"/>
        <v>43272.208333333328</v>
      </c>
      <c r="P847" t="b">
        <v>0</v>
      </c>
      <c r="Q847" t="b">
        <v>0</v>
      </c>
      <c r="R847" t="s">
        <v>2036</v>
      </c>
      <c r="S847" t="s">
        <v>2037</v>
      </c>
      <c r="T847" t="s">
        <v>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5"/>
        <v>5.085</v>
      </c>
      <c r="G848" t="s">
        <v>20</v>
      </c>
      <c r="H848">
        <v>48</v>
      </c>
      <c r="I848" s="7">
        <f t="shared" si="54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2"/>
        <v>43302.208333333328</v>
      </c>
      <c r="O848" s="10">
        <f t="shared" si="53"/>
        <v>43338.208333333328</v>
      </c>
      <c r="P848" t="b">
        <v>1</v>
      </c>
      <c r="Q848" t="b">
        <v>1</v>
      </c>
      <c r="R848" t="s">
        <v>2036</v>
      </c>
      <c r="S848" t="s">
        <v>2037</v>
      </c>
      <c r="T848" t="s">
        <v>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5"/>
        <v>2.3774468085106384</v>
      </c>
      <c r="G849" t="s">
        <v>20</v>
      </c>
      <c r="H849">
        <v>110</v>
      </c>
      <c r="I849" s="7">
        <f t="shared" si="54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2"/>
        <v>43107.25</v>
      </c>
      <c r="O849" s="10">
        <f t="shared" si="53"/>
        <v>43110.25</v>
      </c>
      <c r="P849" t="b">
        <v>0</v>
      </c>
      <c r="Q849" t="b">
        <v>0</v>
      </c>
      <c r="R849" t="s">
        <v>2032</v>
      </c>
      <c r="S849" t="s">
        <v>2033</v>
      </c>
      <c r="T849" t="s">
        <v>17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5"/>
        <v>3.3846875000000001</v>
      </c>
      <c r="G850" t="s">
        <v>20</v>
      </c>
      <c r="H850">
        <v>172</v>
      </c>
      <c r="I850" s="7">
        <f t="shared" si="54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2"/>
        <v>40341.208333333336</v>
      </c>
      <c r="O850" s="10">
        <f t="shared" si="53"/>
        <v>40350.208333333336</v>
      </c>
      <c r="P850" t="b">
        <v>0</v>
      </c>
      <c r="Q850" t="b">
        <v>0</v>
      </c>
      <c r="R850" t="s">
        <v>2040</v>
      </c>
      <c r="S850" t="s">
        <v>2043</v>
      </c>
      <c r="T850" t="s">
        <v>53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5"/>
        <v>1.3308955223880596</v>
      </c>
      <c r="G851" t="s">
        <v>20</v>
      </c>
      <c r="H851">
        <v>307</v>
      </c>
      <c r="I851" s="7">
        <f t="shared" si="54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2"/>
        <v>40948.25</v>
      </c>
      <c r="O851" s="10">
        <f t="shared" si="53"/>
        <v>40951.25</v>
      </c>
      <c r="P851" t="b">
        <v>0</v>
      </c>
      <c r="Q851" t="b">
        <v>1</v>
      </c>
      <c r="R851" t="s">
        <v>2034</v>
      </c>
      <c r="S851" t="s">
        <v>2044</v>
      </c>
      <c r="T851" t="s">
        <v>60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5"/>
        <v>0.01</v>
      </c>
      <c r="G852" t="s">
        <v>14</v>
      </c>
      <c r="H852">
        <v>1</v>
      </c>
      <c r="I852" s="7">
        <f t="shared" si="54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2"/>
        <v>40866.25</v>
      </c>
      <c r="O852" s="10">
        <f t="shared" si="53"/>
        <v>40881.25</v>
      </c>
      <c r="P852" t="b">
        <v>1</v>
      </c>
      <c r="Q852" t="b">
        <v>0</v>
      </c>
      <c r="R852" t="s">
        <v>2034</v>
      </c>
      <c r="S852" t="s">
        <v>2035</v>
      </c>
      <c r="T852" t="s">
        <v>23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5"/>
        <v>2.0779999999999998</v>
      </c>
      <c r="G853" t="s">
        <v>20</v>
      </c>
      <c r="H853">
        <v>160</v>
      </c>
      <c r="I853" s="7">
        <f t="shared" si="54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2"/>
        <v>41031.208333333336</v>
      </c>
      <c r="O853" s="10">
        <f t="shared" si="53"/>
        <v>41064.208333333336</v>
      </c>
      <c r="P853" t="b">
        <v>0</v>
      </c>
      <c r="Q853" t="b">
        <v>0</v>
      </c>
      <c r="R853" t="s">
        <v>2034</v>
      </c>
      <c r="S853" t="s">
        <v>2042</v>
      </c>
      <c r="T853" t="s">
        <v>50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5"/>
        <v>0.51122448979591839</v>
      </c>
      <c r="G854" t="s">
        <v>14</v>
      </c>
      <c r="H854">
        <v>31</v>
      </c>
      <c r="I854" s="7">
        <f t="shared" si="54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2"/>
        <v>40740.208333333336</v>
      </c>
      <c r="O854" s="10">
        <f t="shared" si="53"/>
        <v>40750.208333333336</v>
      </c>
      <c r="P854" t="b">
        <v>0</v>
      </c>
      <c r="Q854" t="b">
        <v>1</v>
      </c>
      <c r="R854" t="s">
        <v>2049</v>
      </c>
      <c r="S854" t="s">
        <v>2050</v>
      </c>
      <c r="T854" t="s">
        <v>89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5"/>
        <v>6.5205847953216374</v>
      </c>
      <c r="G855" t="s">
        <v>20</v>
      </c>
      <c r="H855">
        <v>1467</v>
      </c>
      <c r="I855" s="7">
        <f t="shared" si="54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2"/>
        <v>40714.208333333336</v>
      </c>
      <c r="O855" s="10">
        <f t="shared" si="53"/>
        <v>40719.208333333336</v>
      </c>
      <c r="P855" t="b">
        <v>0</v>
      </c>
      <c r="Q855" t="b">
        <v>1</v>
      </c>
      <c r="R855" t="s">
        <v>2034</v>
      </c>
      <c r="S855" t="s">
        <v>2044</v>
      </c>
      <c r="T855" t="s">
        <v>60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5"/>
        <v>1.1363099415204678</v>
      </c>
      <c r="G856" t="s">
        <v>20</v>
      </c>
      <c r="H856">
        <v>2662</v>
      </c>
      <c r="I856" s="7">
        <f t="shared" si="54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2"/>
        <v>43787.25</v>
      </c>
      <c r="O856" s="10">
        <f t="shared" si="53"/>
        <v>43814.25</v>
      </c>
      <c r="P856" t="b">
        <v>0</v>
      </c>
      <c r="Q856" t="b">
        <v>0</v>
      </c>
      <c r="R856" t="s">
        <v>2046</v>
      </c>
      <c r="S856" t="s">
        <v>2052</v>
      </c>
      <c r="T856" t="s">
        <v>119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5"/>
        <v>1.0237606837606839</v>
      </c>
      <c r="G857" t="s">
        <v>20</v>
      </c>
      <c r="H857">
        <v>452</v>
      </c>
      <c r="I857" s="7">
        <f t="shared" si="54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2"/>
        <v>40712.208333333336</v>
      </c>
      <c r="O857" s="10">
        <f t="shared" si="53"/>
        <v>40743.208333333336</v>
      </c>
      <c r="P857" t="b">
        <v>0</v>
      </c>
      <c r="Q857" t="b">
        <v>0</v>
      </c>
      <c r="R857" t="s">
        <v>2038</v>
      </c>
      <c r="S857" t="s">
        <v>2039</v>
      </c>
      <c r="T857" t="s">
        <v>33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5"/>
        <v>3.5658333333333334</v>
      </c>
      <c r="G858" t="s">
        <v>20</v>
      </c>
      <c r="H858">
        <v>158</v>
      </c>
      <c r="I858" s="7">
        <f t="shared" si="54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2"/>
        <v>41023.208333333336</v>
      </c>
      <c r="O858" s="10">
        <f t="shared" si="53"/>
        <v>41040.208333333336</v>
      </c>
      <c r="P858" t="b">
        <v>0</v>
      </c>
      <c r="Q858" t="b">
        <v>0</v>
      </c>
      <c r="R858" t="s">
        <v>2032</v>
      </c>
      <c r="S858" t="s">
        <v>2033</v>
      </c>
      <c r="T858" t="s">
        <v>17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5"/>
        <v>1.3986792452830188</v>
      </c>
      <c r="G859" t="s">
        <v>20</v>
      </c>
      <c r="H859">
        <v>225</v>
      </c>
      <c r="I859" s="7">
        <f t="shared" si="54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2"/>
        <v>40944.25</v>
      </c>
      <c r="O859" s="10">
        <f t="shared" si="53"/>
        <v>40967.25</v>
      </c>
      <c r="P859" t="b">
        <v>1</v>
      </c>
      <c r="Q859" t="b">
        <v>0</v>
      </c>
      <c r="R859" t="s">
        <v>2040</v>
      </c>
      <c r="S859" t="s">
        <v>2051</v>
      </c>
      <c r="T859" t="s">
        <v>100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5"/>
        <v>0.69450000000000001</v>
      </c>
      <c r="G860" t="s">
        <v>14</v>
      </c>
      <c r="H860">
        <v>35</v>
      </c>
      <c r="I860" s="7">
        <f t="shared" si="54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2"/>
        <v>43211.208333333328</v>
      </c>
      <c r="O860" s="10">
        <f t="shared" si="53"/>
        <v>43218.208333333328</v>
      </c>
      <c r="P860" t="b">
        <v>1</v>
      </c>
      <c r="Q860" t="b">
        <v>0</v>
      </c>
      <c r="R860" t="s">
        <v>2032</v>
      </c>
      <c r="S860" t="s">
        <v>2033</v>
      </c>
      <c r="T860" t="s">
        <v>17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5"/>
        <v>0.35534246575342465</v>
      </c>
      <c r="G861" t="s">
        <v>14</v>
      </c>
      <c r="H861">
        <v>63</v>
      </c>
      <c r="I861" s="7">
        <f t="shared" si="54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2"/>
        <v>41334.25</v>
      </c>
      <c r="O861" s="10">
        <f t="shared" si="53"/>
        <v>41352.208333333336</v>
      </c>
      <c r="P861" t="b">
        <v>0</v>
      </c>
      <c r="Q861" t="b">
        <v>1</v>
      </c>
      <c r="R861" t="s">
        <v>2038</v>
      </c>
      <c r="S861" t="s">
        <v>2039</v>
      </c>
      <c r="T861" t="s">
        <v>33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5"/>
        <v>2.5165000000000002</v>
      </c>
      <c r="G862" t="s">
        <v>20</v>
      </c>
      <c r="H862">
        <v>65</v>
      </c>
      <c r="I862" s="7">
        <f t="shared" si="54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2"/>
        <v>43515.25</v>
      </c>
      <c r="O862" s="10">
        <f t="shared" si="53"/>
        <v>43525.25</v>
      </c>
      <c r="P862" t="b">
        <v>0</v>
      </c>
      <c r="Q862" t="b">
        <v>1</v>
      </c>
      <c r="R862" t="s">
        <v>2036</v>
      </c>
      <c r="S862" t="s">
        <v>2045</v>
      </c>
      <c r="T862" t="s">
        <v>65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5"/>
        <v>1.0587500000000001</v>
      </c>
      <c r="G863" t="s">
        <v>20</v>
      </c>
      <c r="H863">
        <v>163</v>
      </c>
      <c r="I863" s="7">
        <f t="shared" si="54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2"/>
        <v>40258.208333333336</v>
      </c>
      <c r="O863" s="10">
        <f t="shared" si="53"/>
        <v>40266.208333333336</v>
      </c>
      <c r="P863" t="b">
        <v>0</v>
      </c>
      <c r="Q863" t="b">
        <v>0</v>
      </c>
      <c r="R863" t="s">
        <v>2038</v>
      </c>
      <c r="S863" t="s">
        <v>2039</v>
      </c>
      <c r="T863" t="s">
        <v>33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5"/>
        <v>1.8742857142857143</v>
      </c>
      <c r="G864" t="s">
        <v>20</v>
      </c>
      <c r="H864">
        <v>85</v>
      </c>
      <c r="I864" s="7">
        <f t="shared" si="54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2"/>
        <v>40756.208333333336</v>
      </c>
      <c r="O864" s="10">
        <f t="shared" si="53"/>
        <v>40760.208333333336</v>
      </c>
      <c r="P864" t="b">
        <v>0</v>
      </c>
      <c r="Q864" t="b">
        <v>0</v>
      </c>
      <c r="R864" t="s">
        <v>2038</v>
      </c>
      <c r="S864" t="s">
        <v>2039</v>
      </c>
      <c r="T864" t="s">
        <v>33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5"/>
        <v>3.8678571428571429</v>
      </c>
      <c r="G865" t="s">
        <v>20</v>
      </c>
      <c r="H865">
        <v>217</v>
      </c>
      <c r="I865" s="7">
        <f t="shared" si="54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2"/>
        <v>42172.208333333328</v>
      </c>
      <c r="O865" s="10">
        <f t="shared" si="53"/>
        <v>42195.208333333328</v>
      </c>
      <c r="P865" t="b">
        <v>0</v>
      </c>
      <c r="Q865" t="b">
        <v>1</v>
      </c>
      <c r="R865" t="s">
        <v>2040</v>
      </c>
      <c r="S865" t="s">
        <v>2059</v>
      </c>
      <c r="T865" t="s">
        <v>269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5"/>
        <v>3.4707142857142856</v>
      </c>
      <c r="G866" t="s">
        <v>20</v>
      </c>
      <c r="H866">
        <v>150</v>
      </c>
      <c r="I866" s="7">
        <f t="shared" si="54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2"/>
        <v>42601.208333333328</v>
      </c>
      <c r="O866" s="10">
        <f t="shared" si="53"/>
        <v>42606.208333333328</v>
      </c>
      <c r="P866" t="b">
        <v>0</v>
      </c>
      <c r="Q866" t="b">
        <v>0</v>
      </c>
      <c r="R866" t="s">
        <v>2040</v>
      </c>
      <c r="S866" t="s">
        <v>2051</v>
      </c>
      <c r="T866" t="s">
        <v>100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5"/>
        <v>1.8582098765432098</v>
      </c>
      <c r="G867" t="s">
        <v>20</v>
      </c>
      <c r="H867">
        <v>3272</v>
      </c>
      <c r="I867" s="7">
        <f t="shared" si="54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2"/>
        <v>41897.208333333336</v>
      </c>
      <c r="O867" s="10">
        <f t="shared" si="53"/>
        <v>41906.208333333336</v>
      </c>
      <c r="P867" t="b">
        <v>0</v>
      </c>
      <c r="Q867" t="b">
        <v>0</v>
      </c>
      <c r="R867" t="s">
        <v>2038</v>
      </c>
      <c r="S867" t="s">
        <v>2039</v>
      </c>
      <c r="T867" t="s">
        <v>33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5"/>
        <v>0.43241247264770238</v>
      </c>
      <c r="G868" t="s">
        <v>74</v>
      </c>
      <c r="H868">
        <v>898</v>
      </c>
      <c r="I868" s="7">
        <f t="shared" si="54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2"/>
        <v>40671.208333333336</v>
      </c>
      <c r="O868" s="10">
        <f t="shared" si="53"/>
        <v>40672.208333333336</v>
      </c>
      <c r="P868" t="b">
        <v>0</v>
      </c>
      <c r="Q868" t="b">
        <v>0</v>
      </c>
      <c r="R868" t="s">
        <v>2053</v>
      </c>
      <c r="S868" t="s">
        <v>2054</v>
      </c>
      <c r="T868" t="s">
        <v>122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5"/>
        <v>1.6243749999999999</v>
      </c>
      <c r="G869" t="s">
        <v>20</v>
      </c>
      <c r="H869">
        <v>300</v>
      </c>
      <c r="I869" s="7">
        <f t="shared" si="54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2"/>
        <v>43382.208333333328</v>
      </c>
      <c r="O869" s="10">
        <f t="shared" si="53"/>
        <v>43388.208333333328</v>
      </c>
      <c r="P869" t="b">
        <v>0</v>
      </c>
      <c r="Q869" t="b">
        <v>0</v>
      </c>
      <c r="R869" t="s">
        <v>2032</v>
      </c>
      <c r="S869" t="s">
        <v>2033</v>
      </c>
      <c r="T869" t="s">
        <v>17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5"/>
        <v>1.8484285714285715</v>
      </c>
      <c r="G870" t="s">
        <v>20</v>
      </c>
      <c r="H870">
        <v>126</v>
      </c>
      <c r="I870" s="7">
        <f t="shared" si="54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2"/>
        <v>41559.208333333336</v>
      </c>
      <c r="O870" s="10">
        <f t="shared" si="53"/>
        <v>41570.208333333336</v>
      </c>
      <c r="P870" t="b">
        <v>0</v>
      </c>
      <c r="Q870" t="b">
        <v>0</v>
      </c>
      <c r="R870" t="s">
        <v>2038</v>
      </c>
      <c r="S870" t="s">
        <v>2039</v>
      </c>
      <c r="T870" t="s">
        <v>33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5"/>
        <v>0.23703520691785052</v>
      </c>
      <c r="G871" t="s">
        <v>14</v>
      </c>
      <c r="H871">
        <v>526</v>
      </c>
      <c r="I871" s="7">
        <f t="shared" si="54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2"/>
        <v>40350.208333333336</v>
      </c>
      <c r="O871" s="10">
        <f t="shared" si="53"/>
        <v>40364.208333333336</v>
      </c>
      <c r="P871" t="b">
        <v>0</v>
      </c>
      <c r="Q871" t="b">
        <v>0</v>
      </c>
      <c r="R871" t="s">
        <v>2040</v>
      </c>
      <c r="S871" t="s">
        <v>2043</v>
      </c>
      <c r="T871" t="s">
        <v>53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5"/>
        <v>0.89870129870129867</v>
      </c>
      <c r="G872" t="s">
        <v>14</v>
      </c>
      <c r="H872">
        <v>121</v>
      </c>
      <c r="I872" s="7">
        <f t="shared" si="54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2"/>
        <v>42240.208333333328</v>
      </c>
      <c r="O872" s="10">
        <f t="shared" si="53"/>
        <v>42265.208333333328</v>
      </c>
      <c r="P872" t="b">
        <v>0</v>
      </c>
      <c r="Q872" t="b">
        <v>0</v>
      </c>
      <c r="R872" t="s">
        <v>2038</v>
      </c>
      <c r="S872" t="s">
        <v>2039</v>
      </c>
      <c r="T872" t="s">
        <v>33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5"/>
        <v>2.7260419580419581</v>
      </c>
      <c r="G873" t="s">
        <v>20</v>
      </c>
      <c r="H873">
        <v>2320</v>
      </c>
      <c r="I873" s="7">
        <f t="shared" si="54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2"/>
        <v>43040.208333333328</v>
      </c>
      <c r="O873" s="10">
        <f t="shared" si="53"/>
        <v>43058.25</v>
      </c>
      <c r="P873" t="b">
        <v>0</v>
      </c>
      <c r="Q873" t="b">
        <v>1</v>
      </c>
      <c r="R873" t="s">
        <v>2038</v>
      </c>
      <c r="S873" t="s">
        <v>2039</v>
      </c>
      <c r="T873" t="s">
        <v>33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5"/>
        <v>1.7004255319148935</v>
      </c>
      <c r="G874" t="s">
        <v>20</v>
      </c>
      <c r="H874">
        <v>81</v>
      </c>
      <c r="I874" s="7">
        <f t="shared" si="54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2"/>
        <v>43346.208333333328</v>
      </c>
      <c r="O874" s="10">
        <f t="shared" si="53"/>
        <v>43351.208333333328</v>
      </c>
      <c r="P874" t="b">
        <v>0</v>
      </c>
      <c r="Q874" t="b">
        <v>0</v>
      </c>
      <c r="R874" t="s">
        <v>2040</v>
      </c>
      <c r="S874" t="s">
        <v>2062</v>
      </c>
      <c r="T874" t="s">
        <v>474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5"/>
        <v>1.8828503562945369</v>
      </c>
      <c r="G875" t="s">
        <v>20</v>
      </c>
      <c r="H875">
        <v>1887</v>
      </c>
      <c r="I875" s="7">
        <f t="shared" si="54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2"/>
        <v>41647.25</v>
      </c>
      <c r="O875" s="10">
        <f t="shared" si="53"/>
        <v>41652.25</v>
      </c>
      <c r="P875" t="b">
        <v>0</v>
      </c>
      <c r="Q875" t="b">
        <v>0</v>
      </c>
      <c r="R875" t="s">
        <v>2053</v>
      </c>
      <c r="S875" t="s">
        <v>2054</v>
      </c>
      <c r="T875" t="s">
        <v>122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5"/>
        <v>3.4693532338308457</v>
      </c>
      <c r="G876" t="s">
        <v>20</v>
      </c>
      <c r="H876">
        <v>4358</v>
      </c>
      <c r="I876" s="7">
        <f t="shared" si="54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2"/>
        <v>40291.208333333336</v>
      </c>
      <c r="O876" s="10">
        <f t="shared" si="53"/>
        <v>40329.208333333336</v>
      </c>
      <c r="P876" t="b">
        <v>0</v>
      </c>
      <c r="Q876" t="b">
        <v>1</v>
      </c>
      <c r="R876" t="s">
        <v>2053</v>
      </c>
      <c r="S876" t="s">
        <v>2054</v>
      </c>
      <c r="T876" t="s">
        <v>122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5"/>
        <v>0.6917721518987342</v>
      </c>
      <c r="G877" t="s">
        <v>14</v>
      </c>
      <c r="H877">
        <v>67</v>
      </c>
      <c r="I877" s="7">
        <f t="shared" si="54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2"/>
        <v>40556.25</v>
      </c>
      <c r="O877" s="10">
        <f t="shared" si="53"/>
        <v>40557.25</v>
      </c>
      <c r="P877" t="b">
        <v>0</v>
      </c>
      <c r="Q877" t="b">
        <v>0</v>
      </c>
      <c r="R877" t="s">
        <v>2034</v>
      </c>
      <c r="S877" t="s">
        <v>2035</v>
      </c>
      <c r="T877" t="s">
        <v>23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5"/>
        <v>0.25433734939759034</v>
      </c>
      <c r="G878" t="s">
        <v>14</v>
      </c>
      <c r="H878">
        <v>57</v>
      </c>
      <c r="I878" s="7">
        <f t="shared" si="54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2"/>
        <v>43624.208333333328</v>
      </c>
      <c r="O878" s="10">
        <f t="shared" si="53"/>
        <v>43648.208333333328</v>
      </c>
      <c r="P878" t="b">
        <v>0</v>
      </c>
      <c r="Q878" t="b">
        <v>0</v>
      </c>
      <c r="R878" t="s">
        <v>2053</v>
      </c>
      <c r="S878" t="s">
        <v>2054</v>
      </c>
      <c r="T878" t="s">
        <v>122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5"/>
        <v>0.77400977995110021</v>
      </c>
      <c r="G879" t="s">
        <v>14</v>
      </c>
      <c r="H879">
        <v>1229</v>
      </c>
      <c r="I879" s="7">
        <f t="shared" si="54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2"/>
        <v>42577.208333333328</v>
      </c>
      <c r="O879" s="10">
        <f t="shared" si="53"/>
        <v>42578.208333333328</v>
      </c>
      <c r="P879" t="b">
        <v>0</v>
      </c>
      <c r="Q879" t="b">
        <v>0</v>
      </c>
      <c r="R879" t="s">
        <v>2032</v>
      </c>
      <c r="S879" t="s">
        <v>2033</v>
      </c>
      <c r="T879" t="s">
        <v>17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5"/>
        <v>0.37481481481481482</v>
      </c>
      <c r="G880" t="s">
        <v>14</v>
      </c>
      <c r="H880">
        <v>12</v>
      </c>
      <c r="I880" s="7">
        <f t="shared" si="54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2"/>
        <v>43845.25</v>
      </c>
      <c r="O880" s="10">
        <f t="shared" si="53"/>
        <v>43869.25</v>
      </c>
      <c r="P880" t="b">
        <v>0</v>
      </c>
      <c r="Q880" t="b">
        <v>0</v>
      </c>
      <c r="R880" t="s">
        <v>2034</v>
      </c>
      <c r="S880" t="s">
        <v>2056</v>
      </c>
      <c r="T880" t="s">
        <v>148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5"/>
        <v>5.4379999999999997</v>
      </c>
      <c r="G881" t="s">
        <v>20</v>
      </c>
      <c r="H881">
        <v>53</v>
      </c>
      <c r="I881" s="7">
        <f t="shared" si="54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2"/>
        <v>42788.25</v>
      </c>
      <c r="O881" s="10">
        <f t="shared" si="53"/>
        <v>42797.25</v>
      </c>
      <c r="P881" t="b">
        <v>0</v>
      </c>
      <c r="Q881" t="b">
        <v>0</v>
      </c>
      <c r="R881" t="s">
        <v>2046</v>
      </c>
      <c r="S881" t="s">
        <v>2047</v>
      </c>
      <c r="T881" t="s">
        <v>68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5"/>
        <v>2.2852189349112426</v>
      </c>
      <c r="G882" t="s">
        <v>20</v>
      </c>
      <c r="H882">
        <v>2414</v>
      </c>
      <c r="I882" s="7">
        <f t="shared" si="54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2"/>
        <v>43667.208333333328</v>
      </c>
      <c r="O882" s="10">
        <f t="shared" si="53"/>
        <v>43669.208333333328</v>
      </c>
      <c r="P882" t="b">
        <v>0</v>
      </c>
      <c r="Q882" t="b">
        <v>0</v>
      </c>
      <c r="R882" t="s">
        <v>2034</v>
      </c>
      <c r="S882" t="s">
        <v>2042</v>
      </c>
      <c r="T882" t="s">
        <v>50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5"/>
        <v>0.38948339483394834</v>
      </c>
      <c r="G883" t="s">
        <v>14</v>
      </c>
      <c r="H883">
        <v>452</v>
      </c>
      <c r="I883" s="7">
        <f t="shared" si="54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2"/>
        <v>42194.208333333328</v>
      </c>
      <c r="O883" s="10">
        <f t="shared" si="53"/>
        <v>42223.208333333328</v>
      </c>
      <c r="P883" t="b">
        <v>0</v>
      </c>
      <c r="Q883" t="b">
        <v>1</v>
      </c>
      <c r="R883" t="s">
        <v>2038</v>
      </c>
      <c r="S883" t="s">
        <v>2039</v>
      </c>
      <c r="T883" t="s">
        <v>33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5"/>
        <v>3.7</v>
      </c>
      <c r="G884" t="s">
        <v>20</v>
      </c>
      <c r="H884">
        <v>80</v>
      </c>
      <c r="I884" s="7">
        <f t="shared" si="54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2"/>
        <v>42025.25</v>
      </c>
      <c r="O884" s="10">
        <f t="shared" si="53"/>
        <v>42029.25</v>
      </c>
      <c r="P884" t="b">
        <v>0</v>
      </c>
      <c r="Q884" t="b">
        <v>0</v>
      </c>
      <c r="R884" t="s">
        <v>2038</v>
      </c>
      <c r="S884" t="s">
        <v>2039</v>
      </c>
      <c r="T884" t="s">
        <v>33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5"/>
        <v>2.3791176470588233</v>
      </c>
      <c r="G885" t="s">
        <v>20</v>
      </c>
      <c r="H885">
        <v>193</v>
      </c>
      <c r="I885" s="7">
        <f t="shared" si="54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2"/>
        <v>40323.208333333336</v>
      </c>
      <c r="O885" s="10">
        <f t="shared" si="53"/>
        <v>40359.208333333336</v>
      </c>
      <c r="P885" t="b">
        <v>0</v>
      </c>
      <c r="Q885" t="b">
        <v>0</v>
      </c>
      <c r="R885" t="s">
        <v>2040</v>
      </c>
      <c r="S885" t="s">
        <v>2051</v>
      </c>
      <c r="T885" t="s">
        <v>100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5"/>
        <v>0.64036299765807958</v>
      </c>
      <c r="G886" t="s">
        <v>14</v>
      </c>
      <c r="H886">
        <v>1886</v>
      </c>
      <c r="I886" s="7">
        <f t="shared" si="54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2"/>
        <v>41763.208333333336</v>
      </c>
      <c r="O886" s="10">
        <f t="shared" si="53"/>
        <v>41765.208333333336</v>
      </c>
      <c r="P886" t="b">
        <v>0</v>
      </c>
      <c r="Q886" t="b">
        <v>1</v>
      </c>
      <c r="R886" t="s">
        <v>2038</v>
      </c>
      <c r="S886" t="s">
        <v>2039</v>
      </c>
      <c r="T886" t="s">
        <v>33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5"/>
        <v>1.1827777777777777</v>
      </c>
      <c r="G887" t="s">
        <v>20</v>
      </c>
      <c r="H887">
        <v>52</v>
      </c>
      <c r="I887" s="7">
        <f t="shared" si="54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2"/>
        <v>40335.208333333336</v>
      </c>
      <c r="O887" s="10">
        <f t="shared" si="53"/>
        <v>40373.208333333336</v>
      </c>
      <c r="P887" t="b">
        <v>0</v>
      </c>
      <c r="Q887" t="b">
        <v>0</v>
      </c>
      <c r="R887" t="s">
        <v>2038</v>
      </c>
      <c r="S887" t="s">
        <v>2039</v>
      </c>
      <c r="T887" t="s">
        <v>33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5"/>
        <v>0.84824037184594958</v>
      </c>
      <c r="G888" t="s">
        <v>14</v>
      </c>
      <c r="H888">
        <v>1825</v>
      </c>
      <c r="I888" s="7">
        <f t="shared" si="54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2"/>
        <v>40416.208333333336</v>
      </c>
      <c r="O888" s="10">
        <f t="shared" si="53"/>
        <v>40434.208333333336</v>
      </c>
      <c r="P888" t="b">
        <v>0</v>
      </c>
      <c r="Q888" t="b">
        <v>0</v>
      </c>
      <c r="R888" t="s">
        <v>2034</v>
      </c>
      <c r="S888" t="s">
        <v>2044</v>
      </c>
      <c r="T888" t="s">
        <v>60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5"/>
        <v>0.29346153846153844</v>
      </c>
      <c r="G889" t="s">
        <v>14</v>
      </c>
      <c r="H889">
        <v>31</v>
      </c>
      <c r="I889" s="7">
        <f t="shared" si="54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2"/>
        <v>42202.208333333328</v>
      </c>
      <c r="O889" s="10">
        <f t="shared" si="53"/>
        <v>42249.208333333328</v>
      </c>
      <c r="P889" t="b">
        <v>0</v>
      </c>
      <c r="Q889" t="b">
        <v>1</v>
      </c>
      <c r="R889" t="s">
        <v>2038</v>
      </c>
      <c r="S889" t="s">
        <v>2039</v>
      </c>
      <c r="T889" t="s">
        <v>33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5"/>
        <v>2.0989655172413793</v>
      </c>
      <c r="G890" t="s">
        <v>20</v>
      </c>
      <c r="H890">
        <v>290</v>
      </c>
      <c r="I890" s="7">
        <f t="shared" si="54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2"/>
        <v>42836.208333333328</v>
      </c>
      <c r="O890" s="10">
        <f t="shared" si="53"/>
        <v>42855.208333333328</v>
      </c>
      <c r="P890" t="b">
        <v>0</v>
      </c>
      <c r="Q890" t="b">
        <v>0</v>
      </c>
      <c r="R890" t="s">
        <v>2038</v>
      </c>
      <c r="S890" t="s">
        <v>2039</v>
      </c>
      <c r="T890" t="s">
        <v>33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5"/>
        <v>1.697857142857143</v>
      </c>
      <c r="G891" t="s">
        <v>20</v>
      </c>
      <c r="H891">
        <v>122</v>
      </c>
      <c r="I891" s="7">
        <f t="shared" si="54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2"/>
        <v>41710.208333333336</v>
      </c>
      <c r="O891" s="10">
        <f t="shared" si="53"/>
        <v>41717.208333333336</v>
      </c>
      <c r="P891" t="b">
        <v>0</v>
      </c>
      <c r="Q891" t="b">
        <v>1</v>
      </c>
      <c r="R891" t="s">
        <v>2034</v>
      </c>
      <c r="S891" t="s">
        <v>2042</v>
      </c>
      <c r="T891" t="s">
        <v>50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5"/>
        <v>1.1595907738095239</v>
      </c>
      <c r="G892" t="s">
        <v>20</v>
      </c>
      <c r="H892">
        <v>1470</v>
      </c>
      <c r="I892" s="7">
        <f t="shared" si="54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2"/>
        <v>43640.208333333328</v>
      </c>
      <c r="O892" s="10">
        <f t="shared" si="53"/>
        <v>43641.208333333328</v>
      </c>
      <c r="P892" t="b">
        <v>0</v>
      </c>
      <c r="Q892" t="b">
        <v>0</v>
      </c>
      <c r="R892" t="s">
        <v>2034</v>
      </c>
      <c r="S892" t="s">
        <v>2044</v>
      </c>
      <c r="T892" t="s">
        <v>60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5"/>
        <v>2.5859999999999999</v>
      </c>
      <c r="G893" t="s">
        <v>20</v>
      </c>
      <c r="H893">
        <v>165</v>
      </c>
      <c r="I893" s="7">
        <f t="shared" si="54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2"/>
        <v>40880.25</v>
      </c>
      <c r="O893" s="10">
        <f t="shared" si="53"/>
        <v>40924.25</v>
      </c>
      <c r="P893" t="b">
        <v>0</v>
      </c>
      <c r="Q893" t="b">
        <v>0</v>
      </c>
      <c r="R893" t="s">
        <v>2040</v>
      </c>
      <c r="S893" t="s">
        <v>2041</v>
      </c>
      <c r="T893" t="s">
        <v>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5"/>
        <v>2.3058333333333332</v>
      </c>
      <c r="G894" t="s">
        <v>20</v>
      </c>
      <c r="H894">
        <v>182</v>
      </c>
      <c r="I894" s="7">
        <f t="shared" si="54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2"/>
        <v>40319.208333333336</v>
      </c>
      <c r="O894" s="10">
        <f t="shared" si="53"/>
        <v>40360.208333333336</v>
      </c>
      <c r="P894" t="b">
        <v>0</v>
      </c>
      <c r="Q894" t="b">
        <v>0</v>
      </c>
      <c r="R894" t="s">
        <v>2046</v>
      </c>
      <c r="S894" t="s">
        <v>2058</v>
      </c>
      <c r="T894" t="s">
        <v>206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5"/>
        <v>1.2821428571428573</v>
      </c>
      <c r="G895" t="s">
        <v>20</v>
      </c>
      <c r="H895">
        <v>199</v>
      </c>
      <c r="I895" s="7">
        <f t="shared" si="54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2"/>
        <v>42170.208333333328</v>
      </c>
      <c r="O895" s="10">
        <f t="shared" si="53"/>
        <v>42174.208333333328</v>
      </c>
      <c r="P895" t="b">
        <v>0</v>
      </c>
      <c r="Q895" t="b">
        <v>1</v>
      </c>
      <c r="R895" t="s">
        <v>2040</v>
      </c>
      <c r="S895" t="s">
        <v>2041</v>
      </c>
      <c r="T895" t="s">
        <v>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5"/>
        <v>1.8870588235294117</v>
      </c>
      <c r="G896" t="s">
        <v>20</v>
      </c>
      <c r="H896">
        <v>56</v>
      </c>
      <c r="I896" s="7">
        <f t="shared" si="54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2"/>
        <v>41466.208333333336</v>
      </c>
      <c r="O896" s="10">
        <f t="shared" si="53"/>
        <v>41496.208333333336</v>
      </c>
      <c r="P896" t="b">
        <v>0</v>
      </c>
      <c r="Q896" t="b">
        <v>1</v>
      </c>
      <c r="R896" t="s">
        <v>2040</v>
      </c>
      <c r="S896" t="s">
        <v>2059</v>
      </c>
      <c r="T896" t="s">
        <v>269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5"/>
        <v>6.9511889862327911E-2</v>
      </c>
      <c r="G897" t="s">
        <v>14</v>
      </c>
      <c r="H897">
        <v>107</v>
      </c>
      <c r="I897" s="7">
        <f t="shared" si="54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2"/>
        <v>43134.25</v>
      </c>
      <c r="O897" s="10">
        <f t="shared" si="53"/>
        <v>43143.25</v>
      </c>
      <c r="P897" t="b">
        <v>0</v>
      </c>
      <c r="Q897" t="b">
        <v>0</v>
      </c>
      <c r="R897" t="s">
        <v>2038</v>
      </c>
      <c r="S897" t="s">
        <v>2039</v>
      </c>
      <c r="T897" t="s">
        <v>33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5"/>
        <v>7.7443434343434348</v>
      </c>
      <c r="G898" t="s">
        <v>20</v>
      </c>
      <c r="H898">
        <v>1460</v>
      </c>
      <c r="I898" s="7">
        <f t="shared" si="54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2"/>
        <v>40738.208333333336</v>
      </c>
      <c r="O898" s="10">
        <f t="shared" si="53"/>
        <v>40741.208333333336</v>
      </c>
      <c r="P898" t="b">
        <v>0</v>
      </c>
      <c r="Q898" t="b">
        <v>1</v>
      </c>
      <c r="R898" t="s">
        <v>2032</v>
      </c>
      <c r="S898" t="s">
        <v>2033</v>
      </c>
      <c r="T898" t="s">
        <v>17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5"/>
        <v>0.27693181818181817</v>
      </c>
      <c r="G899" t="s">
        <v>14</v>
      </c>
      <c r="H899">
        <v>27</v>
      </c>
      <c r="I899" s="7">
        <f t="shared" si="54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6">(((L899/60)/60)/24)+DATE(1970,1,1)</f>
        <v>43583.208333333328</v>
      </c>
      <c r="O899" s="10">
        <f t="shared" ref="O899:O962" si="57">(((M899/60)/60)/24)+DATE(1970,1,1)</f>
        <v>43585.208333333328</v>
      </c>
      <c r="P899" t="b">
        <v>0</v>
      </c>
      <c r="Q899" t="b">
        <v>0</v>
      </c>
      <c r="R899" t="s">
        <v>2038</v>
      </c>
      <c r="S899" t="s">
        <v>2039</v>
      </c>
      <c r="T899" t="s">
        <v>33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5"/>
        <v>0.52479620323841425</v>
      </c>
      <c r="G900" t="s">
        <v>14</v>
      </c>
      <c r="H900">
        <v>1221</v>
      </c>
      <c r="I900" s="7">
        <f t="shared" ref="I900:I963" si="58">IF(E900=0, 0, 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6"/>
        <v>43815.25</v>
      </c>
      <c r="O900" s="10">
        <f t="shared" si="57"/>
        <v>43821.25</v>
      </c>
      <c r="P900" t="b">
        <v>0</v>
      </c>
      <c r="Q900" t="b">
        <v>0</v>
      </c>
      <c r="R900" t="s">
        <v>2040</v>
      </c>
      <c r="S900" t="s">
        <v>2041</v>
      </c>
      <c r="T900" t="s">
        <v>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5"/>
        <v>4.0709677419354842</v>
      </c>
      <c r="G901" t="s">
        <v>20</v>
      </c>
      <c r="H901">
        <v>123</v>
      </c>
      <c r="I901" s="7">
        <f t="shared" si="58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6"/>
        <v>41554.208333333336</v>
      </c>
      <c r="O901" s="10">
        <f t="shared" si="57"/>
        <v>41572.208333333336</v>
      </c>
      <c r="P901" t="b">
        <v>0</v>
      </c>
      <c r="Q901" t="b">
        <v>0</v>
      </c>
      <c r="R901" t="s">
        <v>2034</v>
      </c>
      <c r="S901" t="s">
        <v>2057</v>
      </c>
      <c r="T901" t="s">
        <v>159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ref="F902:F965" si="59">E902/D902</f>
        <v>0.02</v>
      </c>
      <c r="G902" t="s">
        <v>14</v>
      </c>
      <c r="H902">
        <v>1</v>
      </c>
      <c r="I902" s="7">
        <f t="shared" si="58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6"/>
        <v>41901.208333333336</v>
      </c>
      <c r="O902" s="10">
        <f t="shared" si="57"/>
        <v>41902.208333333336</v>
      </c>
      <c r="P902" t="b">
        <v>0</v>
      </c>
      <c r="Q902" t="b">
        <v>1</v>
      </c>
      <c r="R902" t="s">
        <v>2036</v>
      </c>
      <c r="S902" t="s">
        <v>2037</v>
      </c>
      <c r="T902" t="s">
        <v>28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9"/>
        <v>1.5617857142857143</v>
      </c>
      <c r="G903" t="s">
        <v>20</v>
      </c>
      <c r="H903">
        <v>159</v>
      </c>
      <c r="I903" s="7">
        <f t="shared" si="58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6"/>
        <v>43298.208333333328</v>
      </c>
      <c r="O903" s="10">
        <f t="shared" si="57"/>
        <v>43331.208333333328</v>
      </c>
      <c r="P903" t="b">
        <v>0</v>
      </c>
      <c r="Q903" t="b">
        <v>1</v>
      </c>
      <c r="R903" t="s">
        <v>2034</v>
      </c>
      <c r="S903" t="s">
        <v>2035</v>
      </c>
      <c r="T903" t="s">
        <v>23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9"/>
        <v>2.5242857142857145</v>
      </c>
      <c r="G904" t="s">
        <v>20</v>
      </c>
      <c r="H904">
        <v>110</v>
      </c>
      <c r="I904" s="7">
        <f t="shared" si="58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6"/>
        <v>42399.25</v>
      </c>
      <c r="O904" s="10">
        <f t="shared" si="57"/>
        <v>42441.25</v>
      </c>
      <c r="P904" t="b">
        <v>0</v>
      </c>
      <c r="Q904" t="b">
        <v>0</v>
      </c>
      <c r="R904" t="s">
        <v>2036</v>
      </c>
      <c r="S904" t="s">
        <v>2037</v>
      </c>
      <c r="T904" t="s">
        <v>28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9"/>
        <v>1.729268292682927E-2</v>
      </c>
      <c r="G905" t="s">
        <v>47</v>
      </c>
      <c r="H905">
        <v>14</v>
      </c>
      <c r="I905" s="7">
        <f t="shared" si="58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6"/>
        <v>41034.208333333336</v>
      </c>
      <c r="O905" s="10">
        <f t="shared" si="57"/>
        <v>41049.208333333336</v>
      </c>
      <c r="P905" t="b">
        <v>0</v>
      </c>
      <c r="Q905" t="b">
        <v>1</v>
      </c>
      <c r="R905" t="s">
        <v>2046</v>
      </c>
      <c r="S905" t="s">
        <v>2047</v>
      </c>
      <c r="T905" t="s">
        <v>68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9"/>
        <v>0.12230769230769231</v>
      </c>
      <c r="G906" t="s">
        <v>14</v>
      </c>
      <c r="H906">
        <v>16</v>
      </c>
      <c r="I906" s="7">
        <f t="shared" si="58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6"/>
        <v>41186.208333333336</v>
      </c>
      <c r="O906" s="10">
        <f t="shared" si="57"/>
        <v>41190.208333333336</v>
      </c>
      <c r="P906" t="b">
        <v>0</v>
      </c>
      <c r="Q906" t="b">
        <v>0</v>
      </c>
      <c r="R906" t="s">
        <v>2046</v>
      </c>
      <c r="S906" t="s">
        <v>2055</v>
      </c>
      <c r="T906" t="s">
        <v>133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9"/>
        <v>1.6398734177215191</v>
      </c>
      <c r="G907" t="s">
        <v>20</v>
      </c>
      <c r="H907">
        <v>236</v>
      </c>
      <c r="I907" s="7">
        <f t="shared" si="58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6"/>
        <v>41536.208333333336</v>
      </c>
      <c r="O907" s="10">
        <f t="shared" si="57"/>
        <v>41539.208333333336</v>
      </c>
      <c r="P907" t="b">
        <v>0</v>
      </c>
      <c r="Q907" t="b">
        <v>0</v>
      </c>
      <c r="R907" t="s">
        <v>2038</v>
      </c>
      <c r="S907" t="s">
        <v>2039</v>
      </c>
      <c r="T907" t="s">
        <v>33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9"/>
        <v>1.6298181818181818</v>
      </c>
      <c r="G908" t="s">
        <v>20</v>
      </c>
      <c r="H908">
        <v>191</v>
      </c>
      <c r="I908" s="7">
        <f t="shared" si="58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6"/>
        <v>42868.208333333328</v>
      </c>
      <c r="O908" s="10">
        <f t="shared" si="57"/>
        <v>42904.208333333328</v>
      </c>
      <c r="P908" t="b">
        <v>1</v>
      </c>
      <c r="Q908" t="b">
        <v>1</v>
      </c>
      <c r="R908" t="s">
        <v>2040</v>
      </c>
      <c r="S908" t="s">
        <v>2041</v>
      </c>
      <c r="T908" t="s">
        <v>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9"/>
        <v>0.20252747252747252</v>
      </c>
      <c r="G909" t="s">
        <v>14</v>
      </c>
      <c r="H909">
        <v>41</v>
      </c>
      <c r="I909" s="7">
        <f t="shared" si="58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6"/>
        <v>40660.208333333336</v>
      </c>
      <c r="O909" s="10">
        <f t="shared" si="57"/>
        <v>40667.208333333336</v>
      </c>
      <c r="P909" t="b">
        <v>0</v>
      </c>
      <c r="Q909" t="b">
        <v>0</v>
      </c>
      <c r="R909" t="s">
        <v>2038</v>
      </c>
      <c r="S909" t="s">
        <v>2039</v>
      </c>
      <c r="T909" t="s">
        <v>33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9"/>
        <v>3.1924083769633507</v>
      </c>
      <c r="G910" t="s">
        <v>20</v>
      </c>
      <c r="H910">
        <v>3934</v>
      </c>
      <c r="I910" s="7">
        <f t="shared" si="58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6"/>
        <v>41031.208333333336</v>
      </c>
      <c r="O910" s="10">
        <f t="shared" si="57"/>
        <v>41042.208333333336</v>
      </c>
      <c r="P910" t="b">
        <v>0</v>
      </c>
      <c r="Q910" t="b">
        <v>0</v>
      </c>
      <c r="R910" t="s">
        <v>2049</v>
      </c>
      <c r="S910" t="s">
        <v>2050</v>
      </c>
      <c r="T910" t="s">
        <v>89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9"/>
        <v>4.7894444444444444</v>
      </c>
      <c r="G911" t="s">
        <v>20</v>
      </c>
      <c r="H911">
        <v>80</v>
      </c>
      <c r="I911" s="7">
        <f t="shared" si="58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6"/>
        <v>43255.208333333328</v>
      </c>
      <c r="O911" s="10">
        <f t="shared" si="57"/>
        <v>43282.208333333328</v>
      </c>
      <c r="P911" t="b">
        <v>0</v>
      </c>
      <c r="Q911" t="b">
        <v>1</v>
      </c>
      <c r="R911" t="s">
        <v>2038</v>
      </c>
      <c r="S911" t="s">
        <v>2039</v>
      </c>
      <c r="T911" t="s">
        <v>33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9"/>
        <v>0.19556634304207121</v>
      </c>
      <c r="G912" t="s">
        <v>74</v>
      </c>
      <c r="H912">
        <v>296</v>
      </c>
      <c r="I912" s="7">
        <f t="shared" si="58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6"/>
        <v>42026.25</v>
      </c>
      <c r="O912" s="10">
        <f t="shared" si="57"/>
        <v>42027.25</v>
      </c>
      <c r="P912" t="b">
        <v>0</v>
      </c>
      <c r="Q912" t="b">
        <v>0</v>
      </c>
      <c r="R912" t="s">
        <v>2038</v>
      </c>
      <c r="S912" t="s">
        <v>2039</v>
      </c>
      <c r="T912" t="s">
        <v>33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9"/>
        <v>1.9894827586206896</v>
      </c>
      <c r="G913" t="s">
        <v>20</v>
      </c>
      <c r="H913">
        <v>462</v>
      </c>
      <c r="I913" s="7">
        <f t="shared" si="58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6"/>
        <v>43717.208333333328</v>
      </c>
      <c r="O913" s="10">
        <f t="shared" si="57"/>
        <v>43719.208333333328</v>
      </c>
      <c r="P913" t="b">
        <v>1</v>
      </c>
      <c r="Q913" t="b">
        <v>0</v>
      </c>
      <c r="R913" t="s">
        <v>2036</v>
      </c>
      <c r="S913" t="s">
        <v>2037</v>
      </c>
      <c r="T913" t="s">
        <v>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9"/>
        <v>7.95</v>
      </c>
      <c r="G914" t="s">
        <v>20</v>
      </c>
      <c r="H914">
        <v>179</v>
      </c>
      <c r="I914" s="7">
        <f t="shared" si="58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6"/>
        <v>41157.208333333336</v>
      </c>
      <c r="O914" s="10">
        <f t="shared" si="57"/>
        <v>41170.208333333336</v>
      </c>
      <c r="P914" t="b">
        <v>1</v>
      </c>
      <c r="Q914" t="b">
        <v>0</v>
      </c>
      <c r="R914" t="s">
        <v>2040</v>
      </c>
      <c r="S914" t="s">
        <v>2043</v>
      </c>
      <c r="T914" t="s">
        <v>53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9"/>
        <v>0.50621082621082625</v>
      </c>
      <c r="G915" t="s">
        <v>14</v>
      </c>
      <c r="H915">
        <v>523</v>
      </c>
      <c r="I915" s="7">
        <f t="shared" si="58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6"/>
        <v>43597.208333333328</v>
      </c>
      <c r="O915" s="10">
        <f t="shared" si="57"/>
        <v>43610.208333333328</v>
      </c>
      <c r="P915" t="b">
        <v>0</v>
      </c>
      <c r="Q915" t="b">
        <v>0</v>
      </c>
      <c r="R915" t="s">
        <v>2040</v>
      </c>
      <c r="S915" t="s">
        <v>2043</v>
      </c>
      <c r="T915" t="s">
        <v>53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9"/>
        <v>0.57437499999999997</v>
      </c>
      <c r="G916" t="s">
        <v>14</v>
      </c>
      <c r="H916">
        <v>141</v>
      </c>
      <c r="I916" s="7">
        <f t="shared" si="58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6"/>
        <v>41490.208333333336</v>
      </c>
      <c r="O916" s="10">
        <f t="shared" si="57"/>
        <v>41502.208333333336</v>
      </c>
      <c r="P916" t="b">
        <v>0</v>
      </c>
      <c r="Q916" t="b">
        <v>0</v>
      </c>
      <c r="R916" t="s">
        <v>2038</v>
      </c>
      <c r="S916" t="s">
        <v>2039</v>
      </c>
      <c r="T916" t="s">
        <v>33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9"/>
        <v>1.5562827640984909</v>
      </c>
      <c r="G917" t="s">
        <v>20</v>
      </c>
      <c r="H917">
        <v>1866</v>
      </c>
      <c r="I917" s="7">
        <f t="shared" si="58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6"/>
        <v>42976.208333333328</v>
      </c>
      <c r="O917" s="10">
        <f t="shared" si="57"/>
        <v>42985.208333333328</v>
      </c>
      <c r="P917" t="b">
        <v>0</v>
      </c>
      <c r="Q917" t="b">
        <v>0</v>
      </c>
      <c r="R917" t="s">
        <v>2040</v>
      </c>
      <c r="S917" t="s">
        <v>2059</v>
      </c>
      <c r="T917" t="s">
        <v>269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9"/>
        <v>0.36297297297297298</v>
      </c>
      <c r="G918" t="s">
        <v>14</v>
      </c>
      <c r="H918">
        <v>52</v>
      </c>
      <c r="I918" s="7">
        <f t="shared" si="58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6"/>
        <v>41991.25</v>
      </c>
      <c r="O918" s="10">
        <f t="shared" si="57"/>
        <v>42000.25</v>
      </c>
      <c r="P918" t="b">
        <v>0</v>
      </c>
      <c r="Q918" t="b">
        <v>0</v>
      </c>
      <c r="R918" t="s">
        <v>2053</v>
      </c>
      <c r="S918" t="s">
        <v>2054</v>
      </c>
      <c r="T918" t="s">
        <v>122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9"/>
        <v>0.58250000000000002</v>
      </c>
      <c r="G919" t="s">
        <v>47</v>
      </c>
      <c r="H919">
        <v>27</v>
      </c>
      <c r="I919" s="7">
        <f t="shared" si="58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6"/>
        <v>40722.208333333336</v>
      </c>
      <c r="O919" s="10">
        <f t="shared" si="57"/>
        <v>40746.208333333336</v>
      </c>
      <c r="P919" t="b">
        <v>0</v>
      </c>
      <c r="Q919" t="b">
        <v>1</v>
      </c>
      <c r="R919" t="s">
        <v>2040</v>
      </c>
      <c r="S919" t="s">
        <v>2051</v>
      </c>
      <c r="T919" t="s">
        <v>100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9"/>
        <v>2.3739473684210526</v>
      </c>
      <c r="G920" t="s">
        <v>20</v>
      </c>
      <c r="H920">
        <v>156</v>
      </c>
      <c r="I920" s="7">
        <f t="shared" si="58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6"/>
        <v>41117.208333333336</v>
      </c>
      <c r="O920" s="10">
        <f t="shared" si="57"/>
        <v>41128.208333333336</v>
      </c>
      <c r="P920" t="b">
        <v>0</v>
      </c>
      <c r="Q920" t="b">
        <v>0</v>
      </c>
      <c r="R920" t="s">
        <v>2046</v>
      </c>
      <c r="S920" t="s">
        <v>2055</v>
      </c>
      <c r="T920" t="s">
        <v>133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9"/>
        <v>0.58750000000000002</v>
      </c>
      <c r="G921" t="s">
        <v>14</v>
      </c>
      <c r="H921">
        <v>225</v>
      </c>
      <c r="I921" s="7">
        <f t="shared" si="58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6"/>
        <v>43022.208333333328</v>
      </c>
      <c r="O921" s="10">
        <f t="shared" si="57"/>
        <v>43054.25</v>
      </c>
      <c r="P921" t="b">
        <v>0</v>
      </c>
      <c r="Q921" t="b">
        <v>1</v>
      </c>
      <c r="R921" t="s">
        <v>2038</v>
      </c>
      <c r="S921" t="s">
        <v>2039</v>
      </c>
      <c r="T921" t="s">
        <v>33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9"/>
        <v>1.8256603773584905</v>
      </c>
      <c r="G922" t="s">
        <v>20</v>
      </c>
      <c r="H922">
        <v>255</v>
      </c>
      <c r="I922" s="7">
        <f t="shared" si="58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6"/>
        <v>43503.25</v>
      </c>
      <c r="O922" s="10">
        <f t="shared" si="57"/>
        <v>43523.25</v>
      </c>
      <c r="P922" t="b">
        <v>1</v>
      </c>
      <c r="Q922" t="b">
        <v>0</v>
      </c>
      <c r="R922" t="s">
        <v>2040</v>
      </c>
      <c r="S922" t="s">
        <v>2048</v>
      </c>
      <c r="T922" t="s">
        <v>71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9"/>
        <v>7.5436408977556111E-3</v>
      </c>
      <c r="G923" t="s">
        <v>14</v>
      </c>
      <c r="H923">
        <v>38</v>
      </c>
      <c r="I923" s="7">
        <f t="shared" si="58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6"/>
        <v>40951.25</v>
      </c>
      <c r="O923" s="10">
        <f t="shared" si="57"/>
        <v>40965.25</v>
      </c>
      <c r="P923" t="b">
        <v>0</v>
      </c>
      <c r="Q923" t="b">
        <v>0</v>
      </c>
      <c r="R923" t="s">
        <v>2036</v>
      </c>
      <c r="S923" t="s">
        <v>2037</v>
      </c>
      <c r="T923" t="s">
        <v>28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9"/>
        <v>1.7595330739299611</v>
      </c>
      <c r="G924" t="s">
        <v>20</v>
      </c>
      <c r="H924">
        <v>2261</v>
      </c>
      <c r="I924" s="7">
        <f t="shared" si="58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6"/>
        <v>43443.25</v>
      </c>
      <c r="O924" s="10">
        <f t="shared" si="57"/>
        <v>43452.25</v>
      </c>
      <c r="P924" t="b">
        <v>0</v>
      </c>
      <c r="Q924" t="b">
        <v>1</v>
      </c>
      <c r="R924" t="s">
        <v>2034</v>
      </c>
      <c r="S924" t="s">
        <v>2061</v>
      </c>
      <c r="T924" t="s">
        <v>319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9"/>
        <v>2.3788235294117648</v>
      </c>
      <c r="G925" t="s">
        <v>20</v>
      </c>
      <c r="H925">
        <v>40</v>
      </c>
      <c r="I925" s="7">
        <f t="shared" si="58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6"/>
        <v>40373.208333333336</v>
      </c>
      <c r="O925" s="10">
        <f t="shared" si="57"/>
        <v>40374.208333333336</v>
      </c>
      <c r="P925" t="b">
        <v>0</v>
      </c>
      <c r="Q925" t="b">
        <v>0</v>
      </c>
      <c r="R925" t="s">
        <v>2038</v>
      </c>
      <c r="S925" t="s">
        <v>2039</v>
      </c>
      <c r="T925" t="s">
        <v>33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9"/>
        <v>4.8805076142131982</v>
      </c>
      <c r="G926" t="s">
        <v>20</v>
      </c>
      <c r="H926">
        <v>2289</v>
      </c>
      <c r="I926" s="7">
        <f t="shared" si="58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6"/>
        <v>43769.208333333328</v>
      </c>
      <c r="O926" s="10">
        <f t="shared" si="57"/>
        <v>43780.25</v>
      </c>
      <c r="P926" t="b">
        <v>0</v>
      </c>
      <c r="Q926" t="b">
        <v>0</v>
      </c>
      <c r="R926" t="s">
        <v>2038</v>
      </c>
      <c r="S926" t="s">
        <v>2039</v>
      </c>
      <c r="T926" t="s">
        <v>33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9"/>
        <v>2.2406666666666668</v>
      </c>
      <c r="G927" t="s">
        <v>20</v>
      </c>
      <c r="H927">
        <v>65</v>
      </c>
      <c r="I927" s="7">
        <f t="shared" si="58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6"/>
        <v>43000.208333333328</v>
      </c>
      <c r="O927" s="10">
        <f t="shared" si="57"/>
        <v>43012.208333333328</v>
      </c>
      <c r="P927" t="b">
        <v>0</v>
      </c>
      <c r="Q927" t="b">
        <v>0</v>
      </c>
      <c r="R927" t="s">
        <v>2038</v>
      </c>
      <c r="S927" t="s">
        <v>2039</v>
      </c>
      <c r="T927" t="s">
        <v>33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9"/>
        <v>0.18126436781609195</v>
      </c>
      <c r="G928" t="s">
        <v>14</v>
      </c>
      <c r="H928">
        <v>15</v>
      </c>
      <c r="I928" s="7">
        <f t="shared" si="58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6"/>
        <v>42502.208333333328</v>
      </c>
      <c r="O928" s="10">
        <f t="shared" si="57"/>
        <v>42506.208333333328</v>
      </c>
      <c r="P928" t="b">
        <v>0</v>
      </c>
      <c r="Q928" t="b">
        <v>0</v>
      </c>
      <c r="R928" t="s">
        <v>2032</v>
      </c>
      <c r="S928" t="s">
        <v>2033</v>
      </c>
      <c r="T928" t="s">
        <v>17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9"/>
        <v>0.45847222222222223</v>
      </c>
      <c r="G929" t="s">
        <v>14</v>
      </c>
      <c r="H929">
        <v>37</v>
      </c>
      <c r="I929" s="7">
        <f t="shared" si="58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6"/>
        <v>41102.208333333336</v>
      </c>
      <c r="O929" s="10">
        <f t="shared" si="57"/>
        <v>41131.208333333336</v>
      </c>
      <c r="P929" t="b">
        <v>0</v>
      </c>
      <c r="Q929" t="b">
        <v>0</v>
      </c>
      <c r="R929" t="s">
        <v>2038</v>
      </c>
      <c r="S929" t="s">
        <v>2039</v>
      </c>
      <c r="T929" t="s">
        <v>33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9"/>
        <v>1.1731541218637993</v>
      </c>
      <c r="G930" t="s">
        <v>20</v>
      </c>
      <c r="H930">
        <v>3777</v>
      </c>
      <c r="I930" s="7">
        <f t="shared" si="58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6"/>
        <v>41637.25</v>
      </c>
      <c r="O930" s="10">
        <f t="shared" si="57"/>
        <v>41646.25</v>
      </c>
      <c r="P930" t="b">
        <v>0</v>
      </c>
      <c r="Q930" t="b">
        <v>0</v>
      </c>
      <c r="R930" t="s">
        <v>2036</v>
      </c>
      <c r="S930" t="s">
        <v>2037</v>
      </c>
      <c r="T930" t="s">
        <v>28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9"/>
        <v>2.173090909090909</v>
      </c>
      <c r="G931" t="s">
        <v>20</v>
      </c>
      <c r="H931">
        <v>184</v>
      </c>
      <c r="I931" s="7">
        <f t="shared" si="58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6"/>
        <v>42858.208333333328</v>
      </c>
      <c r="O931" s="10">
        <f t="shared" si="57"/>
        <v>42872.208333333328</v>
      </c>
      <c r="P931" t="b">
        <v>0</v>
      </c>
      <c r="Q931" t="b">
        <v>0</v>
      </c>
      <c r="R931" t="s">
        <v>2038</v>
      </c>
      <c r="S931" t="s">
        <v>2039</v>
      </c>
      <c r="T931" t="s">
        <v>33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9"/>
        <v>1.1228571428571428</v>
      </c>
      <c r="G932" t="s">
        <v>20</v>
      </c>
      <c r="H932">
        <v>85</v>
      </c>
      <c r="I932" s="7">
        <f t="shared" si="58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6"/>
        <v>42060.25</v>
      </c>
      <c r="O932" s="10">
        <f t="shared" si="57"/>
        <v>42067.25</v>
      </c>
      <c r="P932" t="b">
        <v>0</v>
      </c>
      <c r="Q932" t="b">
        <v>1</v>
      </c>
      <c r="R932" t="s">
        <v>2038</v>
      </c>
      <c r="S932" t="s">
        <v>2039</v>
      </c>
      <c r="T932" t="s">
        <v>33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9"/>
        <v>0.72518987341772156</v>
      </c>
      <c r="G933" t="s">
        <v>14</v>
      </c>
      <c r="H933">
        <v>112</v>
      </c>
      <c r="I933" s="7">
        <f t="shared" si="58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6"/>
        <v>41818.208333333336</v>
      </c>
      <c r="O933" s="10">
        <f t="shared" si="57"/>
        <v>41820.208333333336</v>
      </c>
      <c r="P933" t="b">
        <v>0</v>
      </c>
      <c r="Q933" t="b">
        <v>1</v>
      </c>
      <c r="R933" t="s">
        <v>2038</v>
      </c>
      <c r="S933" t="s">
        <v>2039</v>
      </c>
      <c r="T933" t="s">
        <v>33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9"/>
        <v>2.1230434782608696</v>
      </c>
      <c r="G934" t="s">
        <v>20</v>
      </c>
      <c r="H934">
        <v>144</v>
      </c>
      <c r="I934" s="7">
        <f t="shared" si="58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6"/>
        <v>41709.208333333336</v>
      </c>
      <c r="O934" s="10">
        <f t="shared" si="57"/>
        <v>41712.208333333336</v>
      </c>
      <c r="P934" t="b">
        <v>0</v>
      </c>
      <c r="Q934" t="b">
        <v>0</v>
      </c>
      <c r="R934" t="s">
        <v>2034</v>
      </c>
      <c r="S934" t="s">
        <v>2035</v>
      </c>
      <c r="T934" t="s">
        <v>23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9"/>
        <v>2.3974657534246577</v>
      </c>
      <c r="G935" t="s">
        <v>20</v>
      </c>
      <c r="H935">
        <v>1902</v>
      </c>
      <c r="I935" s="7">
        <f t="shared" si="58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6"/>
        <v>41372.208333333336</v>
      </c>
      <c r="O935" s="10">
        <f t="shared" si="57"/>
        <v>41385.208333333336</v>
      </c>
      <c r="P935" t="b">
        <v>0</v>
      </c>
      <c r="Q935" t="b">
        <v>0</v>
      </c>
      <c r="R935" t="s">
        <v>2038</v>
      </c>
      <c r="S935" t="s">
        <v>2039</v>
      </c>
      <c r="T935" t="s">
        <v>33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9"/>
        <v>1.8193548387096774</v>
      </c>
      <c r="G936" t="s">
        <v>20</v>
      </c>
      <c r="H936">
        <v>105</v>
      </c>
      <c r="I936" s="7">
        <f t="shared" si="58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6"/>
        <v>42422.25</v>
      </c>
      <c r="O936" s="10">
        <f t="shared" si="57"/>
        <v>42428.25</v>
      </c>
      <c r="P936" t="b">
        <v>0</v>
      </c>
      <c r="Q936" t="b">
        <v>0</v>
      </c>
      <c r="R936" t="s">
        <v>2038</v>
      </c>
      <c r="S936" t="s">
        <v>2039</v>
      </c>
      <c r="T936" t="s">
        <v>33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9"/>
        <v>1.6413114754098361</v>
      </c>
      <c r="G937" t="s">
        <v>20</v>
      </c>
      <c r="H937">
        <v>132</v>
      </c>
      <c r="I937" s="7">
        <f t="shared" si="58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6"/>
        <v>42209.208333333328</v>
      </c>
      <c r="O937" s="10">
        <f t="shared" si="57"/>
        <v>42216.208333333328</v>
      </c>
      <c r="P937" t="b">
        <v>0</v>
      </c>
      <c r="Q937" t="b">
        <v>0</v>
      </c>
      <c r="R937" t="s">
        <v>2038</v>
      </c>
      <c r="S937" t="s">
        <v>2039</v>
      </c>
      <c r="T937" t="s">
        <v>33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9"/>
        <v>1.6375968992248063E-2</v>
      </c>
      <c r="G938" t="s">
        <v>14</v>
      </c>
      <c r="H938">
        <v>21</v>
      </c>
      <c r="I938" s="7">
        <f t="shared" si="58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6"/>
        <v>43668.208333333328</v>
      </c>
      <c r="O938" s="10">
        <f t="shared" si="57"/>
        <v>43671.208333333328</v>
      </c>
      <c r="P938" t="b">
        <v>1</v>
      </c>
      <c r="Q938" t="b">
        <v>0</v>
      </c>
      <c r="R938" t="s">
        <v>2038</v>
      </c>
      <c r="S938" t="s">
        <v>2039</v>
      </c>
      <c r="T938" t="s">
        <v>33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9"/>
        <v>0.49643859649122807</v>
      </c>
      <c r="G939" t="s">
        <v>74</v>
      </c>
      <c r="H939">
        <v>976</v>
      </c>
      <c r="I939" s="7">
        <f t="shared" si="58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6"/>
        <v>42334.25</v>
      </c>
      <c r="O939" s="10">
        <f t="shared" si="57"/>
        <v>42343.25</v>
      </c>
      <c r="P939" t="b">
        <v>0</v>
      </c>
      <c r="Q939" t="b">
        <v>0</v>
      </c>
      <c r="R939" t="s">
        <v>2040</v>
      </c>
      <c r="S939" t="s">
        <v>2041</v>
      </c>
      <c r="T939" t="s">
        <v>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9"/>
        <v>1.0970652173913042</v>
      </c>
      <c r="G940" t="s">
        <v>20</v>
      </c>
      <c r="H940">
        <v>96</v>
      </c>
      <c r="I940" s="7">
        <f t="shared" si="58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6"/>
        <v>43263.208333333328</v>
      </c>
      <c r="O940" s="10">
        <f t="shared" si="57"/>
        <v>43299.208333333328</v>
      </c>
      <c r="P940" t="b">
        <v>0</v>
      </c>
      <c r="Q940" t="b">
        <v>1</v>
      </c>
      <c r="R940" t="s">
        <v>2046</v>
      </c>
      <c r="S940" t="s">
        <v>2052</v>
      </c>
      <c r="T940" t="s">
        <v>119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9"/>
        <v>0.49217948717948717</v>
      </c>
      <c r="G941" t="s">
        <v>14</v>
      </c>
      <c r="H941">
        <v>67</v>
      </c>
      <c r="I941" s="7">
        <f t="shared" si="58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6"/>
        <v>40670.208333333336</v>
      </c>
      <c r="O941" s="10">
        <f t="shared" si="57"/>
        <v>40687.208333333336</v>
      </c>
      <c r="P941" t="b">
        <v>0</v>
      </c>
      <c r="Q941" t="b">
        <v>1</v>
      </c>
      <c r="R941" t="s">
        <v>2049</v>
      </c>
      <c r="S941" t="s">
        <v>2050</v>
      </c>
      <c r="T941" t="s">
        <v>89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9"/>
        <v>0.62232323232323228</v>
      </c>
      <c r="G942" t="s">
        <v>47</v>
      </c>
      <c r="H942">
        <v>66</v>
      </c>
      <c r="I942" s="7">
        <f t="shared" si="58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6"/>
        <v>41244.25</v>
      </c>
      <c r="O942" s="10">
        <f t="shared" si="57"/>
        <v>41266.25</v>
      </c>
      <c r="P942" t="b">
        <v>0</v>
      </c>
      <c r="Q942" t="b">
        <v>0</v>
      </c>
      <c r="R942" t="s">
        <v>2036</v>
      </c>
      <c r="S942" t="s">
        <v>2037</v>
      </c>
      <c r="T942" t="s">
        <v>28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9"/>
        <v>0.1305813953488372</v>
      </c>
      <c r="G943" t="s">
        <v>14</v>
      </c>
      <c r="H943">
        <v>78</v>
      </c>
      <c r="I943" s="7">
        <f t="shared" si="58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6"/>
        <v>40552.25</v>
      </c>
      <c r="O943" s="10">
        <f t="shared" si="57"/>
        <v>40587.25</v>
      </c>
      <c r="P943" t="b">
        <v>1</v>
      </c>
      <c r="Q943" t="b">
        <v>0</v>
      </c>
      <c r="R943" t="s">
        <v>2038</v>
      </c>
      <c r="S943" t="s">
        <v>2039</v>
      </c>
      <c r="T943" t="s">
        <v>33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9"/>
        <v>0.64635416666666667</v>
      </c>
      <c r="G944" t="s">
        <v>14</v>
      </c>
      <c r="H944">
        <v>67</v>
      </c>
      <c r="I944" s="7">
        <f t="shared" si="58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6"/>
        <v>40568.25</v>
      </c>
      <c r="O944" s="10">
        <f t="shared" si="57"/>
        <v>40571.25</v>
      </c>
      <c r="P944" t="b">
        <v>0</v>
      </c>
      <c r="Q944" t="b">
        <v>0</v>
      </c>
      <c r="R944" t="s">
        <v>2038</v>
      </c>
      <c r="S944" t="s">
        <v>2039</v>
      </c>
      <c r="T944" t="s">
        <v>33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9"/>
        <v>1.5958666666666668</v>
      </c>
      <c r="G945" t="s">
        <v>20</v>
      </c>
      <c r="H945">
        <v>114</v>
      </c>
      <c r="I945" s="7">
        <f t="shared" si="58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6"/>
        <v>41906.208333333336</v>
      </c>
      <c r="O945" s="10">
        <f t="shared" si="57"/>
        <v>41941.208333333336</v>
      </c>
      <c r="P945" t="b">
        <v>0</v>
      </c>
      <c r="Q945" t="b">
        <v>0</v>
      </c>
      <c r="R945" t="s">
        <v>2032</v>
      </c>
      <c r="S945" t="s">
        <v>2033</v>
      </c>
      <c r="T945" t="s">
        <v>17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9"/>
        <v>0.81420000000000003</v>
      </c>
      <c r="G946" t="s">
        <v>14</v>
      </c>
      <c r="H946">
        <v>263</v>
      </c>
      <c r="I946" s="7">
        <f t="shared" si="58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6"/>
        <v>42776.25</v>
      </c>
      <c r="O946" s="10">
        <f t="shared" si="57"/>
        <v>42795.25</v>
      </c>
      <c r="P946" t="b">
        <v>0</v>
      </c>
      <c r="Q946" t="b">
        <v>0</v>
      </c>
      <c r="R946" t="s">
        <v>2053</v>
      </c>
      <c r="S946" t="s">
        <v>2054</v>
      </c>
      <c r="T946" t="s">
        <v>122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9"/>
        <v>0.32444767441860467</v>
      </c>
      <c r="G947" t="s">
        <v>14</v>
      </c>
      <c r="H947">
        <v>1691</v>
      </c>
      <c r="I947" s="7">
        <f t="shared" si="58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6"/>
        <v>41004.208333333336</v>
      </c>
      <c r="O947" s="10">
        <f t="shared" si="57"/>
        <v>41019.208333333336</v>
      </c>
      <c r="P947" t="b">
        <v>1</v>
      </c>
      <c r="Q947" t="b">
        <v>0</v>
      </c>
      <c r="R947" t="s">
        <v>2053</v>
      </c>
      <c r="S947" t="s">
        <v>2054</v>
      </c>
      <c r="T947" t="s">
        <v>122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9"/>
        <v>9.9141184124918666E-2</v>
      </c>
      <c r="G948" t="s">
        <v>14</v>
      </c>
      <c r="H948">
        <v>181</v>
      </c>
      <c r="I948" s="7">
        <f t="shared" si="58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6"/>
        <v>40710.208333333336</v>
      </c>
      <c r="O948" s="10">
        <f t="shared" si="57"/>
        <v>40712.208333333336</v>
      </c>
      <c r="P948" t="b">
        <v>0</v>
      </c>
      <c r="Q948" t="b">
        <v>0</v>
      </c>
      <c r="R948" t="s">
        <v>2038</v>
      </c>
      <c r="S948" t="s">
        <v>2039</v>
      </c>
      <c r="T948" t="s">
        <v>33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9"/>
        <v>0.26694444444444443</v>
      </c>
      <c r="G949" t="s">
        <v>14</v>
      </c>
      <c r="H949">
        <v>13</v>
      </c>
      <c r="I949" s="7">
        <f t="shared" si="58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6"/>
        <v>41908.208333333336</v>
      </c>
      <c r="O949" s="10">
        <f t="shared" si="57"/>
        <v>41915.208333333336</v>
      </c>
      <c r="P949" t="b">
        <v>0</v>
      </c>
      <c r="Q949" t="b">
        <v>0</v>
      </c>
      <c r="R949" t="s">
        <v>2038</v>
      </c>
      <c r="S949" t="s">
        <v>2039</v>
      </c>
      <c r="T949" t="s">
        <v>33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9"/>
        <v>0.62957446808510642</v>
      </c>
      <c r="G950" t="s">
        <v>74</v>
      </c>
      <c r="H950">
        <v>160</v>
      </c>
      <c r="I950" s="7">
        <f t="shared" si="58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6"/>
        <v>41985.25</v>
      </c>
      <c r="O950" s="10">
        <f t="shared" si="57"/>
        <v>41995.25</v>
      </c>
      <c r="P950" t="b">
        <v>1</v>
      </c>
      <c r="Q950" t="b">
        <v>1</v>
      </c>
      <c r="R950" t="s">
        <v>2040</v>
      </c>
      <c r="S950" t="s">
        <v>2041</v>
      </c>
      <c r="T950" t="s">
        <v>42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9"/>
        <v>1.6135593220338984</v>
      </c>
      <c r="G951" t="s">
        <v>20</v>
      </c>
      <c r="H951">
        <v>203</v>
      </c>
      <c r="I951" s="7">
        <f t="shared" si="58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6"/>
        <v>42112.208333333328</v>
      </c>
      <c r="O951" s="10">
        <f t="shared" si="57"/>
        <v>42131.208333333328</v>
      </c>
      <c r="P951" t="b">
        <v>0</v>
      </c>
      <c r="Q951" t="b">
        <v>0</v>
      </c>
      <c r="R951" t="s">
        <v>2036</v>
      </c>
      <c r="S951" t="s">
        <v>2037</v>
      </c>
      <c r="T951" t="s">
        <v>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9"/>
        <v>0.05</v>
      </c>
      <c r="G952" t="s">
        <v>14</v>
      </c>
      <c r="H952">
        <v>1</v>
      </c>
      <c r="I952" s="7">
        <f t="shared" si="58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6"/>
        <v>43571.208333333328</v>
      </c>
      <c r="O952" s="10">
        <f t="shared" si="57"/>
        <v>43576.208333333328</v>
      </c>
      <c r="P952" t="b">
        <v>0</v>
      </c>
      <c r="Q952" t="b">
        <v>1</v>
      </c>
      <c r="R952" t="s">
        <v>2038</v>
      </c>
      <c r="S952" t="s">
        <v>2039</v>
      </c>
      <c r="T952" t="s">
        <v>33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9"/>
        <v>10.969379310344827</v>
      </c>
      <c r="G953" t="s">
        <v>20</v>
      </c>
      <c r="H953">
        <v>1559</v>
      </c>
      <c r="I953" s="7">
        <f t="shared" si="58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6"/>
        <v>42730.25</v>
      </c>
      <c r="O953" s="10">
        <f t="shared" si="57"/>
        <v>42731.25</v>
      </c>
      <c r="P953" t="b">
        <v>0</v>
      </c>
      <c r="Q953" t="b">
        <v>1</v>
      </c>
      <c r="R953" t="s">
        <v>2034</v>
      </c>
      <c r="S953" t="s">
        <v>2035</v>
      </c>
      <c r="T953" t="s">
        <v>23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9"/>
        <v>0.70094158075601376</v>
      </c>
      <c r="G954" t="s">
        <v>74</v>
      </c>
      <c r="H954">
        <v>2266</v>
      </c>
      <c r="I954" s="7">
        <f t="shared" si="58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6"/>
        <v>42591.208333333328</v>
      </c>
      <c r="O954" s="10">
        <f t="shared" si="57"/>
        <v>42605.208333333328</v>
      </c>
      <c r="P954" t="b">
        <v>0</v>
      </c>
      <c r="Q954" t="b">
        <v>0</v>
      </c>
      <c r="R954" t="s">
        <v>2040</v>
      </c>
      <c r="S954" t="s">
        <v>2041</v>
      </c>
      <c r="T954" t="s">
        <v>42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9"/>
        <v>0.6</v>
      </c>
      <c r="G955" t="s">
        <v>14</v>
      </c>
      <c r="H955">
        <v>21</v>
      </c>
      <c r="I955" s="7">
        <f t="shared" si="58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6"/>
        <v>42358.25</v>
      </c>
      <c r="O955" s="10">
        <f t="shared" si="57"/>
        <v>42394.25</v>
      </c>
      <c r="P955" t="b">
        <v>0</v>
      </c>
      <c r="Q955" t="b">
        <v>1</v>
      </c>
      <c r="R955" t="s">
        <v>2040</v>
      </c>
      <c r="S955" t="s">
        <v>2062</v>
      </c>
      <c r="T955" t="s">
        <v>474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9"/>
        <v>3.6709859154929578</v>
      </c>
      <c r="G956" t="s">
        <v>20</v>
      </c>
      <c r="H956">
        <v>1548</v>
      </c>
      <c r="I956" s="7">
        <f t="shared" si="58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6"/>
        <v>41174.208333333336</v>
      </c>
      <c r="O956" s="10">
        <f t="shared" si="57"/>
        <v>41198.208333333336</v>
      </c>
      <c r="P956" t="b">
        <v>0</v>
      </c>
      <c r="Q956" t="b">
        <v>0</v>
      </c>
      <c r="R956" t="s">
        <v>2036</v>
      </c>
      <c r="S956" t="s">
        <v>2037</v>
      </c>
      <c r="T956" t="s">
        <v>28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9"/>
        <v>11.09</v>
      </c>
      <c r="G957" t="s">
        <v>20</v>
      </c>
      <c r="H957">
        <v>80</v>
      </c>
      <c r="I957" s="7">
        <f t="shared" si="58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6"/>
        <v>41238.25</v>
      </c>
      <c r="O957" s="10">
        <f t="shared" si="57"/>
        <v>41240.25</v>
      </c>
      <c r="P957" t="b">
        <v>0</v>
      </c>
      <c r="Q957" t="b">
        <v>0</v>
      </c>
      <c r="R957" t="s">
        <v>2038</v>
      </c>
      <c r="S957" t="s">
        <v>2039</v>
      </c>
      <c r="T957" t="s">
        <v>33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9"/>
        <v>0.19028784648187633</v>
      </c>
      <c r="G958" t="s">
        <v>14</v>
      </c>
      <c r="H958">
        <v>830</v>
      </c>
      <c r="I958" s="7">
        <f t="shared" si="58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6"/>
        <v>42360.25</v>
      </c>
      <c r="O958" s="10">
        <f t="shared" si="57"/>
        <v>42364.25</v>
      </c>
      <c r="P958" t="b">
        <v>0</v>
      </c>
      <c r="Q958" t="b">
        <v>0</v>
      </c>
      <c r="R958" t="s">
        <v>2040</v>
      </c>
      <c r="S958" t="s">
        <v>2062</v>
      </c>
      <c r="T958" t="s">
        <v>474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9"/>
        <v>1.2687755102040816</v>
      </c>
      <c r="G959" t="s">
        <v>20</v>
      </c>
      <c r="H959">
        <v>131</v>
      </c>
      <c r="I959" s="7">
        <f t="shared" si="58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6"/>
        <v>40955.25</v>
      </c>
      <c r="O959" s="10">
        <f t="shared" si="57"/>
        <v>40958.25</v>
      </c>
      <c r="P959" t="b">
        <v>0</v>
      </c>
      <c r="Q959" t="b">
        <v>0</v>
      </c>
      <c r="R959" t="s">
        <v>2038</v>
      </c>
      <c r="S959" t="s">
        <v>2039</v>
      </c>
      <c r="T959" t="s">
        <v>33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9"/>
        <v>7.3463636363636367</v>
      </c>
      <c r="G960" t="s">
        <v>20</v>
      </c>
      <c r="H960">
        <v>112</v>
      </c>
      <c r="I960" s="7">
        <f t="shared" si="58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6"/>
        <v>40350.208333333336</v>
      </c>
      <c r="O960" s="10">
        <f t="shared" si="57"/>
        <v>40372.208333333336</v>
      </c>
      <c r="P960" t="b">
        <v>0</v>
      </c>
      <c r="Q960" t="b">
        <v>0</v>
      </c>
      <c r="R960" t="s">
        <v>2040</v>
      </c>
      <c r="S960" t="s">
        <v>2048</v>
      </c>
      <c r="T960" t="s">
        <v>71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9"/>
        <v>4.5731034482758622E-2</v>
      </c>
      <c r="G961" t="s">
        <v>14</v>
      </c>
      <c r="H961">
        <v>130</v>
      </c>
      <c r="I961" s="7">
        <f t="shared" si="58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6"/>
        <v>40357.208333333336</v>
      </c>
      <c r="O961" s="10">
        <f t="shared" si="57"/>
        <v>40385.208333333336</v>
      </c>
      <c r="P961" t="b">
        <v>0</v>
      </c>
      <c r="Q961" t="b">
        <v>0</v>
      </c>
      <c r="R961" t="s">
        <v>2046</v>
      </c>
      <c r="S961" t="s">
        <v>2058</v>
      </c>
      <c r="T961" t="s">
        <v>206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9"/>
        <v>0.85054545454545449</v>
      </c>
      <c r="G962" t="s">
        <v>14</v>
      </c>
      <c r="H962">
        <v>55</v>
      </c>
      <c r="I962" s="7">
        <f t="shared" si="58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6"/>
        <v>42408.25</v>
      </c>
      <c r="O962" s="10">
        <f t="shared" si="57"/>
        <v>42445.208333333328</v>
      </c>
      <c r="P962" t="b">
        <v>0</v>
      </c>
      <c r="Q962" t="b">
        <v>0</v>
      </c>
      <c r="R962" t="s">
        <v>2036</v>
      </c>
      <c r="S962" t="s">
        <v>2037</v>
      </c>
      <c r="T962" t="s">
        <v>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59"/>
        <v>1.1929824561403508</v>
      </c>
      <c r="G963" t="s">
        <v>20</v>
      </c>
      <c r="H963">
        <v>155</v>
      </c>
      <c r="I963" s="7">
        <f t="shared" si="58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0">(((L963/60)/60)/24)+DATE(1970,1,1)</f>
        <v>40591.25</v>
      </c>
      <c r="O963" s="10">
        <f t="shared" ref="O963:O1001" si="61">(((M963/60)/60)/24)+DATE(1970,1,1)</f>
        <v>40595.25</v>
      </c>
      <c r="P963" t="b">
        <v>0</v>
      </c>
      <c r="Q963" t="b">
        <v>0</v>
      </c>
      <c r="R963" t="s">
        <v>2046</v>
      </c>
      <c r="S963" t="s">
        <v>2058</v>
      </c>
      <c r="T963" t="s">
        <v>206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59"/>
        <v>2.9602777777777778</v>
      </c>
      <c r="G964" t="s">
        <v>20</v>
      </c>
      <c r="H964">
        <v>266</v>
      </c>
      <c r="I964" s="7">
        <f t="shared" ref="I964:I1001" si="62">IF(E964=0, 0, 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0"/>
        <v>41592.25</v>
      </c>
      <c r="O964" s="10">
        <f t="shared" si="61"/>
        <v>41613.25</v>
      </c>
      <c r="P964" t="b">
        <v>0</v>
      </c>
      <c r="Q964" t="b">
        <v>0</v>
      </c>
      <c r="R964" t="s">
        <v>2032</v>
      </c>
      <c r="S964" t="s">
        <v>2033</v>
      </c>
      <c r="T964" t="s">
        <v>17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59"/>
        <v>0.84694915254237291</v>
      </c>
      <c r="G965" t="s">
        <v>14</v>
      </c>
      <c r="H965">
        <v>114</v>
      </c>
      <c r="I965" s="7">
        <f t="shared" si="62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0"/>
        <v>40607.25</v>
      </c>
      <c r="O965" s="10">
        <f t="shared" si="61"/>
        <v>40613.25</v>
      </c>
      <c r="P965" t="b">
        <v>0</v>
      </c>
      <c r="Q965" t="b">
        <v>1</v>
      </c>
      <c r="R965" t="s">
        <v>2053</v>
      </c>
      <c r="S965" t="s">
        <v>2054</v>
      </c>
      <c r="T965" t="s">
        <v>122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ref="F966:F1001" si="63">E966/D966</f>
        <v>3.5578378378378379</v>
      </c>
      <c r="G966" t="s">
        <v>20</v>
      </c>
      <c r="H966">
        <v>155</v>
      </c>
      <c r="I966" s="7">
        <f t="shared" si="62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0"/>
        <v>42135.208333333328</v>
      </c>
      <c r="O966" s="10">
        <f t="shared" si="61"/>
        <v>42140.208333333328</v>
      </c>
      <c r="P966" t="b">
        <v>0</v>
      </c>
      <c r="Q966" t="b">
        <v>0</v>
      </c>
      <c r="R966" t="s">
        <v>2038</v>
      </c>
      <c r="S966" t="s">
        <v>2039</v>
      </c>
      <c r="T966" t="s">
        <v>33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3"/>
        <v>3.8640909090909092</v>
      </c>
      <c r="G967" t="s">
        <v>20</v>
      </c>
      <c r="H967">
        <v>207</v>
      </c>
      <c r="I967" s="7">
        <f t="shared" si="62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0"/>
        <v>40203.25</v>
      </c>
      <c r="O967" s="10">
        <f t="shared" si="61"/>
        <v>40243.25</v>
      </c>
      <c r="P967" t="b">
        <v>0</v>
      </c>
      <c r="Q967" t="b">
        <v>0</v>
      </c>
      <c r="R967" t="s">
        <v>2034</v>
      </c>
      <c r="S967" t="s">
        <v>2035</v>
      </c>
      <c r="T967" t="s">
        <v>23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3"/>
        <v>7.9223529411764702</v>
      </c>
      <c r="G968" t="s">
        <v>20</v>
      </c>
      <c r="H968">
        <v>245</v>
      </c>
      <c r="I968" s="7">
        <f t="shared" si="62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0"/>
        <v>42901.208333333328</v>
      </c>
      <c r="O968" s="10">
        <f t="shared" si="61"/>
        <v>42903.208333333328</v>
      </c>
      <c r="P968" t="b">
        <v>0</v>
      </c>
      <c r="Q968" t="b">
        <v>0</v>
      </c>
      <c r="R968" t="s">
        <v>2038</v>
      </c>
      <c r="S968" t="s">
        <v>2039</v>
      </c>
      <c r="T968" t="s">
        <v>33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3"/>
        <v>1.3703393665158372</v>
      </c>
      <c r="G969" t="s">
        <v>20</v>
      </c>
      <c r="H969">
        <v>1573</v>
      </c>
      <c r="I969" s="7">
        <f t="shared" si="62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0"/>
        <v>41005.208333333336</v>
      </c>
      <c r="O969" s="10">
        <f t="shared" si="61"/>
        <v>41042.208333333336</v>
      </c>
      <c r="P969" t="b">
        <v>0</v>
      </c>
      <c r="Q969" t="b">
        <v>0</v>
      </c>
      <c r="R969" t="s">
        <v>2034</v>
      </c>
      <c r="S969" t="s">
        <v>2061</v>
      </c>
      <c r="T969" t="s">
        <v>319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3"/>
        <v>3.3820833333333336</v>
      </c>
      <c r="G970" t="s">
        <v>20</v>
      </c>
      <c r="H970">
        <v>114</v>
      </c>
      <c r="I970" s="7">
        <f t="shared" si="62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0"/>
        <v>40544.25</v>
      </c>
      <c r="O970" s="10">
        <f t="shared" si="61"/>
        <v>40559.25</v>
      </c>
      <c r="P970" t="b">
        <v>0</v>
      </c>
      <c r="Q970" t="b">
        <v>0</v>
      </c>
      <c r="R970" t="s">
        <v>2032</v>
      </c>
      <c r="S970" t="s">
        <v>2033</v>
      </c>
      <c r="T970" t="s">
        <v>17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3"/>
        <v>1.0822784810126582</v>
      </c>
      <c r="G971" t="s">
        <v>20</v>
      </c>
      <c r="H971">
        <v>93</v>
      </c>
      <c r="I971" s="7">
        <f t="shared" si="62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0"/>
        <v>43821.25</v>
      </c>
      <c r="O971" s="10">
        <f t="shared" si="61"/>
        <v>43828.25</v>
      </c>
      <c r="P971" t="b">
        <v>0</v>
      </c>
      <c r="Q971" t="b">
        <v>0</v>
      </c>
      <c r="R971" t="s">
        <v>2038</v>
      </c>
      <c r="S971" t="s">
        <v>2039</v>
      </c>
      <c r="T971" t="s">
        <v>33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3"/>
        <v>0.60757639620653314</v>
      </c>
      <c r="G972" t="s">
        <v>14</v>
      </c>
      <c r="H972">
        <v>594</v>
      </c>
      <c r="I972" s="7">
        <f t="shared" si="62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0"/>
        <v>40672.208333333336</v>
      </c>
      <c r="O972" s="10">
        <f t="shared" si="61"/>
        <v>40673.208333333336</v>
      </c>
      <c r="P972" t="b">
        <v>0</v>
      </c>
      <c r="Q972" t="b">
        <v>0</v>
      </c>
      <c r="R972" t="s">
        <v>2038</v>
      </c>
      <c r="S972" t="s">
        <v>2039</v>
      </c>
      <c r="T972" t="s">
        <v>33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3"/>
        <v>0.27725490196078434</v>
      </c>
      <c r="G973" t="s">
        <v>14</v>
      </c>
      <c r="H973">
        <v>24</v>
      </c>
      <c r="I973" s="7">
        <f t="shared" si="62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0"/>
        <v>41555.208333333336</v>
      </c>
      <c r="O973" s="10">
        <f t="shared" si="61"/>
        <v>41561.208333333336</v>
      </c>
      <c r="P973" t="b">
        <v>0</v>
      </c>
      <c r="Q973" t="b">
        <v>0</v>
      </c>
      <c r="R973" t="s">
        <v>2040</v>
      </c>
      <c r="S973" t="s">
        <v>2059</v>
      </c>
      <c r="T973" t="s">
        <v>269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3"/>
        <v>2.283934426229508</v>
      </c>
      <c r="G974" t="s">
        <v>20</v>
      </c>
      <c r="H974">
        <v>1681</v>
      </c>
      <c r="I974" s="7">
        <f t="shared" si="62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0"/>
        <v>41792.208333333336</v>
      </c>
      <c r="O974" s="10">
        <f t="shared" si="61"/>
        <v>41801.208333333336</v>
      </c>
      <c r="P974" t="b">
        <v>0</v>
      </c>
      <c r="Q974" t="b">
        <v>1</v>
      </c>
      <c r="R974" t="s">
        <v>2036</v>
      </c>
      <c r="S974" t="s">
        <v>2037</v>
      </c>
      <c r="T974" t="s">
        <v>28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3"/>
        <v>0.21615194054500414</v>
      </c>
      <c r="G975" t="s">
        <v>14</v>
      </c>
      <c r="H975">
        <v>252</v>
      </c>
      <c r="I975" s="7">
        <f t="shared" si="62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0"/>
        <v>40522.25</v>
      </c>
      <c r="O975" s="10">
        <f t="shared" si="61"/>
        <v>40524.25</v>
      </c>
      <c r="P975" t="b">
        <v>0</v>
      </c>
      <c r="Q975" t="b">
        <v>1</v>
      </c>
      <c r="R975" t="s">
        <v>2038</v>
      </c>
      <c r="S975" t="s">
        <v>2039</v>
      </c>
      <c r="T975" t="s">
        <v>33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3"/>
        <v>3.73875</v>
      </c>
      <c r="G976" t="s">
        <v>20</v>
      </c>
      <c r="H976">
        <v>32</v>
      </c>
      <c r="I976" s="7">
        <f t="shared" si="62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0"/>
        <v>41412.208333333336</v>
      </c>
      <c r="O976" s="10">
        <f t="shared" si="61"/>
        <v>41413.208333333336</v>
      </c>
      <c r="P976" t="b">
        <v>0</v>
      </c>
      <c r="Q976" t="b">
        <v>0</v>
      </c>
      <c r="R976" t="s">
        <v>2034</v>
      </c>
      <c r="S976" t="s">
        <v>2044</v>
      </c>
      <c r="T976" t="s">
        <v>60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3"/>
        <v>1.5492592592592593</v>
      </c>
      <c r="G977" t="s">
        <v>20</v>
      </c>
      <c r="H977">
        <v>135</v>
      </c>
      <c r="I977" s="7">
        <f t="shared" si="62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0"/>
        <v>42337.25</v>
      </c>
      <c r="O977" s="10">
        <f t="shared" si="61"/>
        <v>42376.25</v>
      </c>
      <c r="P977" t="b">
        <v>0</v>
      </c>
      <c r="Q977" t="b">
        <v>1</v>
      </c>
      <c r="R977" t="s">
        <v>2038</v>
      </c>
      <c r="S977" t="s">
        <v>2039</v>
      </c>
      <c r="T977" t="s">
        <v>33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3"/>
        <v>3.2214999999999998</v>
      </c>
      <c r="G978" t="s">
        <v>20</v>
      </c>
      <c r="H978">
        <v>140</v>
      </c>
      <c r="I978" s="7">
        <f t="shared" si="62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0"/>
        <v>40571.25</v>
      </c>
      <c r="O978" s="10">
        <f t="shared" si="61"/>
        <v>40577.25</v>
      </c>
      <c r="P978" t="b">
        <v>0</v>
      </c>
      <c r="Q978" t="b">
        <v>1</v>
      </c>
      <c r="R978" t="s">
        <v>2038</v>
      </c>
      <c r="S978" t="s">
        <v>2039</v>
      </c>
      <c r="T978" t="s">
        <v>33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3"/>
        <v>0.73957142857142855</v>
      </c>
      <c r="G979" t="s">
        <v>14</v>
      </c>
      <c r="H979">
        <v>67</v>
      </c>
      <c r="I979" s="7">
        <f t="shared" si="62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0"/>
        <v>43138.25</v>
      </c>
      <c r="O979" s="10">
        <f t="shared" si="61"/>
        <v>43170.25</v>
      </c>
      <c r="P979" t="b">
        <v>0</v>
      </c>
      <c r="Q979" t="b">
        <v>0</v>
      </c>
      <c r="R979" t="s">
        <v>2032</v>
      </c>
      <c r="S979" t="s">
        <v>2033</v>
      </c>
      <c r="T979" t="s">
        <v>17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3"/>
        <v>8.641</v>
      </c>
      <c r="G980" t="s">
        <v>20</v>
      </c>
      <c r="H980">
        <v>92</v>
      </c>
      <c r="I980" s="7">
        <f t="shared" si="62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0"/>
        <v>42686.25</v>
      </c>
      <c r="O980" s="10">
        <f t="shared" si="61"/>
        <v>42708.25</v>
      </c>
      <c r="P980" t="b">
        <v>0</v>
      </c>
      <c r="Q980" t="b">
        <v>0</v>
      </c>
      <c r="R980" t="s">
        <v>2049</v>
      </c>
      <c r="S980" t="s">
        <v>2050</v>
      </c>
      <c r="T980" t="s">
        <v>89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3"/>
        <v>1.432624584717608</v>
      </c>
      <c r="G981" t="s">
        <v>20</v>
      </c>
      <c r="H981">
        <v>1015</v>
      </c>
      <c r="I981" s="7">
        <f t="shared" si="62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0"/>
        <v>42078.208333333328</v>
      </c>
      <c r="O981" s="10">
        <f t="shared" si="61"/>
        <v>42084.208333333328</v>
      </c>
      <c r="P981" t="b">
        <v>0</v>
      </c>
      <c r="Q981" t="b">
        <v>0</v>
      </c>
      <c r="R981" t="s">
        <v>2038</v>
      </c>
      <c r="S981" t="s">
        <v>2039</v>
      </c>
      <c r="T981" t="s">
        <v>33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3"/>
        <v>0.40281762295081969</v>
      </c>
      <c r="G982" t="s">
        <v>14</v>
      </c>
      <c r="H982">
        <v>742</v>
      </c>
      <c r="I982" s="7">
        <f t="shared" si="62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0"/>
        <v>42307.208333333328</v>
      </c>
      <c r="O982" s="10">
        <f t="shared" si="61"/>
        <v>42312.25</v>
      </c>
      <c r="P982" t="b">
        <v>1</v>
      </c>
      <c r="Q982" t="b">
        <v>0</v>
      </c>
      <c r="R982" t="s">
        <v>2046</v>
      </c>
      <c r="S982" t="s">
        <v>2047</v>
      </c>
      <c r="T982" t="s">
        <v>68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3"/>
        <v>1.7822388059701493</v>
      </c>
      <c r="G983" t="s">
        <v>20</v>
      </c>
      <c r="H983">
        <v>323</v>
      </c>
      <c r="I983" s="7">
        <f t="shared" si="62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0"/>
        <v>43094.25</v>
      </c>
      <c r="O983" s="10">
        <f t="shared" si="61"/>
        <v>43127.25</v>
      </c>
      <c r="P983" t="b">
        <v>0</v>
      </c>
      <c r="Q983" t="b">
        <v>0</v>
      </c>
      <c r="R983" t="s">
        <v>2036</v>
      </c>
      <c r="S983" t="s">
        <v>2037</v>
      </c>
      <c r="T983" t="s">
        <v>28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3"/>
        <v>0.84930555555555554</v>
      </c>
      <c r="G984" t="s">
        <v>14</v>
      </c>
      <c r="H984">
        <v>75</v>
      </c>
      <c r="I984" s="7">
        <f t="shared" si="62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0"/>
        <v>40743.208333333336</v>
      </c>
      <c r="O984" s="10">
        <f t="shared" si="61"/>
        <v>40745.208333333336</v>
      </c>
      <c r="P984" t="b">
        <v>0</v>
      </c>
      <c r="Q984" t="b">
        <v>1</v>
      </c>
      <c r="R984" t="s">
        <v>2040</v>
      </c>
      <c r="S984" t="s">
        <v>2041</v>
      </c>
      <c r="T984" t="s">
        <v>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3"/>
        <v>1.4593648334624323</v>
      </c>
      <c r="G985" t="s">
        <v>20</v>
      </c>
      <c r="H985">
        <v>2326</v>
      </c>
      <c r="I985" s="7">
        <f t="shared" si="62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0"/>
        <v>43681.208333333328</v>
      </c>
      <c r="O985" s="10">
        <f t="shared" si="61"/>
        <v>43696.208333333328</v>
      </c>
      <c r="P985" t="b">
        <v>0</v>
      </c>
      <c r="Q985" t="b">
        <v>0</v>
      </c>
      <c r="R985" t="s">
        <v>2040</v>
      </c>
      <c r="S985" t="s">
        <v>2041</v>
      </c>
      <c r="T985" t="s">
        <v>42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3"/>
        <v>1.5246153846153847</v>
      </c>
      <c r="G986" t="s">
        <v>20</v>
      </c>
      <c r="H986">
        <v>381</v>
      </c>
      <c r="I986" s="7">
        <f t="shared" si="62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0"/>
        <v>43716.208333333328</v>
      </c>
      <c r="O986" s="10">
        <f t="shared" si="61"/>
        <v>43742.208333333328</v>
      </c>
      <c r="P986" t="b">
        <v>0</v>
      </c>
      <c r="Q986" t="b">
        <v>0</v>
      </c>
      <c r="R986" t="s">
        <v>2038</v>
      </c>
      <c r="S986" t="s">
        <v>2039</v>
      </c>
      <c r="T986" t="s">
        <v>33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3"/>
        <v>0.67129542790152408</v>
      </c>
      <c r="G987" t="s">
        <v>14</v>
      </c>
      <c r="H987">
        <v>4405</v>
      </c>
      <c r="I987" s="7">
        <f t="shared" si="62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0"/>
        <v>41614.25</v>
      </c>
      <c r="O987" s="10">
        <f t="shared" si="61"/>
        <v>41640.25</v>
      </c>
      <c r="P987" t="b">
        <v>0</v>
      </c>
      <c r="Q987" t="b">
        <v>1</v>
      </c>
      <c r="R987" t="s">
        <v>2034</v>
      </c>
      <c r="S987" t="s">
        <v>2035</v>
      </c>
      <c r="T987" t="s">
        <v>23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3"/>
        <v>0.40307692307692305</v>
      </c>
      <c r="G988" t="s">
        <v>14</v>
      </c>
      <c r="H988">
        <v>92</v>
      </c>
      <c r="I988" s="7">
        <f t="shared" si="62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0"/>
        <v>40638.208333333336</v>
      </c>
      <c r="O988" s="10">
        <f t="shared" si="61"/>
        <v>40652.208333333336</v>
      </c>
      <c r="P988" t="b">
        <v>0</v>
      </c>
      <c r="Q988" t="b">
        <v>0</v>
      </c>
      <c r="R988" t="s">
        <v>2034</v>
      </c>
      <c r="S988" t="s">
        <v>2035</v>
      </c>
      <c r="T988" t="s">
        <v>23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3"/>
        <v>2.1679032258064517</v>
      </c>
      <c r="G989" t="s">
        <v>20</v>
      </c>
      <c r="H989">
        <v>480</v>
      </c>
      <c r="I989" s="7">
        <f t="shared" si="62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0"/>
        <v>42852.208333333328</v>
      </c>
      <c r="O989" s="10">
        <f t="shared" si="61"/>
        <v>42866.208333333328</v>
      </c>
      <c r="P989" t="b">
        <v>0</v>
      </c>
      <c r="Q989" t="b">
        <v>0</v>
      </c>
      <c r="R989" t="s">
        <v>2040</v>
      </c>
      <c r="S989" t="s">
        <v>2041</v>
      </c>
      <c r="T989" t="s">
        <v>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3"/>
        <v>0.52117021276595743</v>
      </c>
      <c r="G990" t="s">
        <v>14</v>
      </c>
      <c r="H990">
        <v>64</v>
      </c>
      <c r="I990" s="7">
        <f t="shared" si="62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0"/>
        <v>42686.25</v>
      </c>
      <c r="O990" s="10">
        <f t="shared" si="61"/>
        <v>42707.25</v>
      </c>
      <c r="P990" t="b">
        <v>0</v>
      </c>
      <c r="Q990" t="b">
        <v>0</v>
      </c>
      <c r="R990" t="s">
        <v>2046</v>
      </c>
      <c r="S990" t="s">
        <v>2055</v>
      </c>
      <c r="T990" t="s">
        <v>133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3"/>
        <v>4.9958333333333336</v>
      </c>
      <c r="G991" t="s">
        <v>20</v>
      </c>
      <c r="H991">
        <v>226</v>
      </c>
      <c r="I991" s="7">
        <f t="shared" si="62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0"/>
        <v>43571.208333333328</v>
      </c>
      <c r="O991" s="10">
        <f t="shared" si="61"/>
        <v>43576.208333333328</v>
      </c>
      <c r="P991" t="b">
        <v>0</v>
      </c>
      <c r="Q991" t="b">
        <v>0</v>
      </c>
      <c r="R991" t="s">
        <v>2046</v>
      </c>
      <c r="S991" t="s">
        <v>2058</v>
      </c>
      <c r="T991" t="s">
        <v>206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3"/>
        <v>0.87679487179487181</v>
      </c>
      <c r="G992" t="s">
        <v>14</v>
      </c>
      <c r="H992">
        <v>64</v>
      </c>
      <c r="I992" s="7">
        <f t="shared" si="62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0"/>
        <v>42432.25</v>
      </c>
      <c r="O992" s="10">
        <f t="shared" si="61"/>
        <v>42454.208333333328</v>
      </c>
      <c r="P992" t="b">
        <v>0</v>
      </c>
      <c r="Q992" t="b">
        <v>1</v>
      </c>
      <c r="R992" t="s">
        <v>2040</v>
      </c>
      <c r="S992" t="s">
        <v>2043</v>
      </c>
      <c r="T992" t="s">
        <v>53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3"/>
        <v>1.131734693877551</v>
      </c>
      <c r="G993" t="s">
        <v>20</v>
      </c>
      <c r="H993">
        <v>241</v>
      </c>
      <c r="I993" s="7">
        <f t="shared" si="62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0"/>
        <v>41907.208333333336</v>
      </c>
      <c r="O993" s="10">
        <f t="shared" si="61"/>
        <v>41911.208333333336</v>
      </c>
      <c r="P993" t="b">
        <v>0</v>
      </c>
      <c r="Q993" t="b">
        <v>1</v>
      </c>
      <c r="R993" t="s">
        <v>2034</v>
      </c>
      <c r="S993" t="s">
        <v>2035</v>
      </c>
      <c r="T993" t="s">
        <v>23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3"/>
        <v>4.2654838709677421</v>
      </c>
      <c r="G994" t="s">
        <v>20</v>
      </c>
      <c r="H994">
        <v>132</v>
      </c>
      <c r="I994" s="7">
        <f t="shared" si="62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0"/>
        <v>43227.208333333328</v>
      </c>
      <c r="O994" s="10">
        <f t="shared" si="61"/>
        <v>43241.208333333328</v>
      </c>
      <c r="P994" t="b">
        <v>0</v>
      </c>
      <c r="Q994" t="b">
        <v>1</v>
      </c>
      <c r="R994" t="s">
        <v>2040</v>
      </c>
      <c r="S994" t="s">
        <v>2043</v>
      </c>
      <c r="T994" t="s">
        <v>53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3"/>
        <v>0.77632653061224488</v>
      </c>
      <c r="G995" t="s">
        <v>74</v>
      </c>
      <c r="H995">
        <v>75</v>
      </c>
      <c r="I995" s="7">
        <f t="shared" si="62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0"/>
        <v>42362.25</v>
      </c>
      <c r="O995" s="10">
        <f t="shared" si="61"/>
        <v>42379.25</v>
      </c>
      <c r="P995" t="b">
        <v>0</v>
      </c>
      <c r="Q995" t="b">
        <v>1</v>
      </c>
      <c r="R995" t="s">
        <v>2053</v>
      </c>
      <c r="S995" t="s">
        <v>2054</v>
      </c>
      <c r="T995" t="s">
        <v>122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3"/>
        <v>0.52496810772501767</v>
      </c>
      <c r="G996" t="s">
        <v>14</v>
      </c>
      <c r="H996">
        <v>842</v>
      </c>
      <c r="I996" s="7">
        <f t="shared" si="62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0"/>
        <v>41929.208333333336</v>
      </c>
      <c r="O996" s="10">
        <f t="shared" si="61"/>
        <v>41935.208333333336</v>
      </c>
      <c r="P996" t="b">
        <v>0</v>
      </c>
      <c r="Q996" t="b">
        <v>1</v>
      </c>
      <c r="R996" t="s">
        <v>2046</v>
      </c>
      <c r="S996" t="s">
        <v>2058</v>
      </c>
      <c r="T996" t="s">
        <v>206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3"/>
        <v>1.5746762589928058</v>
      </c>
      <c r="G997" t="s">
        <v>20</v>
      </c>
      <c r="H997">
        <v>2043</v>
      </c>
      <c r="I997" s="7">
        <f t="shared" si="62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0"/>
        <v>43408.208333333328</v>
      </c>
      <c r="O997" s="10">
        <f t="shared" si="61"/>
        <v>43437.25</v>
      </c>
      <c r="P997" t="b">
        <v>0</v>
      </c>
      <c r="Q997" t="b">
        <v>1</v>
      </c>
      <c r="R997" t="s">
        <v>2032</v>
      </c>
      <c r="S997" t="s">
        <v>2033</v>
      </c>
      <c r="T997" t="s">
        <v>17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3"/>
        <v>0.72939393939393937</v>
      </c>
      <c r="G998" t="s">
        <v>14</v>
      </c>
      <c r="H998">
        <v>112</v>
      </c>
      <c r="I998" s="7">
        <f t="shared" si="62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0"/>
        <v>41276.25</v>
      </c>
      <c r="O998" s="10">
        <f t="shared" si="61"/>
        <v>41306.25</v>
      </c>
      <c r="P998" t="b">
        <v>0</v>
      </c>
      <c r="Q998" t="b">
        <v>0</v>
      </c>
      <c r="R998" t="s">
        <v>2038</v>
      </c>
      <c r="S998" t="s">
        <v>2039</v>
      </c>
      <c r="T998" t="s">
        <v>33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3"/>
        <v>0.60565789473684206</v>
      </c>
      <c r="G999" t="s">
        <v>74</v>
      </c>
      <c r="H999">
        <v>139</v>
      </c>
      <c r="I999" s="7">
        <f t="shared" si="62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0"/>
        <v>41659.25</v>
      </c>
      <c r="O999" s="10">
        <f t="shared" si="61"/>
        <v>41664.25</v>
      </c>
      <c r="P999" t="b">
        <v>0</v>
      </c>
      <c r="Q999" t="b">
        <v>0</v>
      </c>
      <c r="R999" t="s">
        <v>2038</v>
      </c>
      <c r="S999" t="s">
        <v>2039</v>
      </c>
      <c r="T999" t="s">
        <v>33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3"/>
        <v>0.5679129129129129</v>
      </c>
      <c r="G1000" t="s">
        <v>14</v>
      </c>
      <c r="H1000">
        <v>374</v>
      </c>
      <c r="I1000" s="7">
        <f t="shared" si="62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0"/>
        <v>40220.25</v>
      </c>
      <c r="O1000" s="10">
        <f t="shared" si="61"/>
        <v>40234.25</v>
      </c>
      <c r="P1000" t="b">
        <v>0</v>
      </c>
      <c r="Q1000" t="b">
        <v>1</v>
      </c>
      <c r="R1000" t="s">
        <v>2034</v>
      </c>
      <c r="S1000" t="s">
        <v>2044</v>
      </c>
      <c r="T1000" t="s">
        <v>60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3"/>
        <v>0.56542754275427543</v>
      </c>
      <c r="G1001" t="s">
        <v>74</v>
      </c>
      <c r="H1001">
        <v>1122</v>
      </c>
      <c r="I1001" s="7">
        <f t="shared" si="62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0"/>
        <v>42550.208333333328</v>
      </c>
      <c r="O1001" s="10">
        <f t="shared" si="61"/>
        <v>42557.208333333328</v>
      </c>
      <c r="P1001" t="b">
        <v>0</v>
      </c>
      <c r="Q1001" t="b">
        <v>0</v>
      </c>
      <c r="R1001" t="s">
        <v>2032</v>
      </c>
      <c r="S1001" t="s">
        <v>2033</v>
      </c>
      <c r="T1001" t="s">
        <v>17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00B050"/>
        <color rgb="FF0070C0"/>
      </colorScale>
    </cfRule>
    <cfRule type="colorScale" priority="2">
      <colorScale>
        <cfvo type="min"/>
        <cfvo type="num" val="0"/>
        <cfvo type="max"/>
        <color rgb="FFF8696B"/>
        <color rgb="FF92D050"/>
        <color rgb="FF00B0F0"/>
      </colorScale>
    </cfRule>
    <cfRule type="colorScale" priority="3">
      <colorScale>
        <cfvo type="min"/>
        <cfvo type="percent" val="100"/>
        <cfvo type="max"/>
        <color rgb="FFF8696B"/>
        <color rgb="FF92D050"/>
        <color rgb="FF00B0F0"/>
      </colorScale>
    </cfRule>
  </conditionalFormatting>
  <conditionalFormatting sqref="G1:G1048576">
    <cfRule type="cellIs" dxfId="3" priority="5" operator="equal">
      <formula>"canceled"</formula>
    </cfRule>
    <cfRule type="cellIs" dxfId="2" priority="8" operator="equal">
      <formula>"failed"</formula>
    </cfRule>
    <cfRule type="cellIs" dxfId="1" priority="9" operator="equal">
      <formula>"successful"</formula>
    </cfRule>
  </conditionalFormatting>
  <conditionalFormatting sqref="G10">
    <cfRule type="cellIs" dxfId="0" priority="4" operator="equal">
      <formula>"live"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56D5-650C-43ED-B12E-887D3922AAA0}">
  <dimension ref="A1:F14"/>
  <sheetViews>
    <sheetView workbookViewId="0">
      <selection activeCell="O20" sqref="O2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8" t="s">
        <v>6</v>
      </c>
      <c r="B1" t="s">
        <v>2070</v>
      </c>
    </row>
    <row r="3" spans="1:6" x14ac:dyDescent="0.3">
      <c r="A3" s="8" t="s">
        <v>2068</v>
      </c>
      <c r="B3" s="8" t="s">
        <v>2069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2063</v>
      </c>
      <c r="E8">
        <v>4</v>
      </c>
      <c r="F8">
        <v>4</v>
      </c>
    </row>
    <row r="9" spans="1:6" x14ac:dyDescent="0.3">
      <c r="A9" s="9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0F84-8883-44C4-B9EC-26AB6C25CF3D}">
  <dimension ref="A1:F29"/>
  <sheetViews>
    <sheetView topLeftCell="A4" workbookViewId="0">
      <selection activeCell="F4" sqref="F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8" t="s">
        <v>6</v>
      </c>
      <c r="B1" t="s">
        <v>2070</v>
      </c>
    </row>
    <row r="3" spans="1:6" x14ac:dyDescent="0.3">
      <c r="A3" s="8" t="s">
        <v>2068</v>
      </c>
      <c r="B3" s="8" t="s">
        <v>2069</v>
      </c>
    </row>
    <row r="4" spans="1:6" x14ac:dyDescent="0.3">
      <c r="A4" s="8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9" t="s">
        <v>2048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">
      <c r="A6" s="9" t="s">
        <v>2064</v>
      </c>
      <c r="E6">
        <v>4</v>
      </c>
      <c r="F6">
        <v>4</v>
      </c>
    </row>
    <row r="7" spans="1:6" x14ac:dyDescent="0.3">
      <c r="A7" s="9" t="s">
        <v>2041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">
      <c r="A8" s="9" t="s">
        <v>2043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">
      <c r="A9" s="9" t="s">
        <v>2042</v>
      </c>
      <c r="C9">
        <v>8</v>
      </c>
      <c r="E9">
        <v>10</v>
      </c>
      <c r="F9">
        <v>18</v>
      </c>
    </row>
    <row r="10" spans="1:6" x14ac:dyDescent="0.3">
      <c r="A10" s="9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3">
      <c r="A11" s="9" t="s">
        <v>2033</v>
      </c>
      <c r="B11">
        <v>4</v>
      </c>
      <c r="C11">
        <v>20</v>
      </c>
      <c r="E11">
        <v>22</v>
      </c>
      <c r="F11">
        <v>46</v>
      </c>
    </row>
    <row r="12" spans="1:6" x14ac:dyDescent="0.3">
      <c r="A12" s="9" t="s">
        <v>2044</v>
      </c>
      <c r="B12">
        <v>3</v>
      </c>
      <c r="C12">
        <v>19</v>
      </c>
      <c r="E12">
        <v>23</v>
      </c>
      <c r="F12">
        <v>45</v>
      </c>
    </row>
    <row r="13" spans="1:6" x14ac:dyDescent="0.3">
      <c r="A13" s="9" t="s">
        <v>2057</v>
      </c>
      <c r="B13">
        <v>1</v>
      </c>
      <c r="C13">
        <v>6</v>
      </c>
      <c r="E13">
        <v>10</v>
      </c>
      <c r="F13">
        <v>17</v>
      </c>
    </row>
    <row r="14" spans="1:6" x14ac:dyDescent="0.3">
      <c r="A14" s="9" t="s">
        <v>2056</v>
      </c>
      <c r="C14">
        <v>3</v>
      </c>
      <c r="E14">
        <v>4</v>
      </c>
      <c r="F14">
        <v>7</v>
      </c>
    </row>
    <row r="15" spans="1:6" x14ac:dyDescent="0.3">
      <c r="A15" s="9" t="s">
        <v>2060</v>
      </c>
      <c r="C15">
        <v>8</v>
      </c>
      <c r="D15">
        <v>1</v>
      </c>
      <c r="E15">
        <v>4</v>
      </c>
      <c r="F15">
        <v>13</v>
      </c>
    </row>
    <row r="16" spans="1:6" x14ac:dyDescent="0.3">
      <c r="A16" s="9" t="s">
        <v>2047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">
      <c r="A17" s="9" t="s">
        <v>2054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">
      <c r="A18" s="9" t="s">
        <v>2039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">
      <c r="A19" s="9" t="s">
        <v>2055</v>
      </c>
      <c r="C19">
        <v>4</v>
      </c>
      <c r="E19">
        <v>4</v>
      </c>
      <c r="F19">
        <v>8</v>
      </c>
    </row>
    <row r="20" spans="1:6" x14ac:dyDescent="0.3">
      <c r="A20" s="9" t="s">
        <v>2035</v>
      </c>
      <c r="B20">
        <v>6</v>
      </c>
      <c r="C20">
        <v>30</v>
      </c>
      <c r="E20">
        <v>49</v>
      </c>
      <c r="F20">
        <v>85</v>
      </c>
    </row>
    <row r="21" spans="1:6" x14ac:dyDescent="0.3">
      <c r="A21" s="9" t="s">
        <v>2062</v>
      </c>
      <c r="C21">
        <v>9</v>
      </c>
      <c r="E21">
        <v>5</v>
      </c>
      <c r="F21">
        <v>14</v>
      </c>
    </row>
    <row r="22" spans="1:6" x14ac:dyDescent="0.3">
      <c r="A22" s="9" t="s">
        <v>2051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">
      <c r="A23" s="9" t="s">
        <v>2059</v>
      </c>
      <c r="B23">
        <v>3</v>
      </c>
      <c r="C23">
        <v>3</v>
      </c>
      <c r="E23">
        <v>11</v>
      </c>
      <c r="F23">
        <v>17</v>
      </c>
    </row>
    <row r="24" spans="1:6" x14ac:dyDescent="0.3">
      <c r="A24" s="9" t="s">
        <v>2058</v>
      </c>
      <c r="C24">
        <v>7</v>
      </c>
      <c r="E24">
        <v>14</v>
      </c>
      <c r="F24">
        <v>21</v>
      </c>
    </row>
    <row r="25" spans="1:6" x14ac:dyDescent="0.3">
      <c r="A25" s="9" t="s">
        <v>2050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">
      <c r="A26" s="9" t="s">
        <v>2045</v>
      </c>
      <c r="C26">
        <v>16</v>
      </c>
      <c r="D26">
        <v>1</v>
      </c>
      <c r="E26">
        <v>28</v>
      </c>
      <c r="F26">
        <v>45</v>
      </c>
    </row>
    <row r="27" spans="1:6" x14ac:dyDescent="0.3">
      <c r="A27" s="9" t="s">
        <v>2037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">
      <c r="A28" s="9" t="s">
        <v>2061</v>
      </c>
      <c r="E28">
        <v>3</v>
      </c>
      <c r="F28">
        <v>3</v>
      </c>
    </row>
    <row r="29" spans="1:6" x14ac:dyDescent="0.3">
      <c r="A29" s="9" t="s">
        <v>2067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7936-C491-4C34-8913-123E4785B3AE}">
  <dimension ref="A1:E18"/>
  <sheetViews>
    <sheetView workbookViewId="0">
      <selection activeCell="L22" sqref="L22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7" width="10.8984375" bestFit="1" customWidth="1"/>
  </cols>
  <sheetData>
    <row r="1" spans="1:5" x14ac:dyDescent="0.3">
      <c r="A1" s="8" t="s">
        <v>2031</v>
      </c>
      <c r="B1" t="s">
        <v>2070</v>
      </c>
    </row>
    <row r="2" spans="1:5" x14ac:dyDescent="0.3">
      <c r="A2" s="8" t="s">
        <v>2085</v>
      </c>
      <c r="B2" t="s">
        <v>2070</v>
      </c>
    </row>
    <row r="4" spans="1:5" x14ac:dyDescent="0.3">
      <c r="A4" s="8" t="s">
        <v>2068</v>
      </c>
      <c r="B4" s="8" t="s">
        <v>2069</v>
      </c>
    </row>
    <row r="5" spans="1:5" x14ac:dyDescent="0.3">
      <c r="A5" s="8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9" t="s">
        <v>2082</v>
      </c>
      <c r="B6">
        <v>6</v>
      </c>
      <c r="C6">
        <v>36</v>
      </c>
      <c r="D6">
        <v>49</v>
      </c>
      <c r="E6">
        <v>91</v>
      </c>
    </row>
    <row r="7" spans="1:5" x14ac:dyDescent="0.3">
      <c r="A7" s="9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3">
      <c r="A8" s="9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3">
      <c r="A9" s="9" t="s">
        <v>2084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9" t="s">
        <v>2080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9" t="s">
        <v>2075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9" t="s">
        <v>2083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9" t="s">
        <v>2076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9" t="s">
        <v>2077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9" t="s">
        <v>2078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9" t="s">
        <v>2081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9" t="s">
        <v>2079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9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32D8-0C1F-4ABC-A38B-590391D143C5}">
  <dimension ref="A1:I13"/>
  <sheetViews>
    <sheetView workbookViewId="0">
      <selection activeCell="B2" sqref="B2"/>
    </sheetView>
  </sheetViews>
  <sheetFormatPr defaultRowHeight="15.6" x14ac:dyDescent="0.3"/>
  <cols>
    <col min="1" max="1" width="28.8984375" bestFit="1" customWidth="1"/>
    <col min="2" max="2" width="16.3984375" bestFit="1" customWidth="1"/>
    <col min="3" max="3" width="12.69921875" bestFit="1" customWidth="1"/>
    <col min="4" max="4" width="15.3984375" bestFit="1" customWidth="1"/>
    <col min="5" max="5" width="12.09765625" bestFit="1" customWidth="1"/>
    <col min="6" max="6" width="11.19921875" bestFit="1" customWidth="1"/>
    <col min="7" max="7" width="8.69921875" customWidth="1"/>
    <col min="8" max="8" width="10.19921875" bestFit="1" customWidth="1"/>
  </cols>
  <sheetData>
    <row r="1" spans="1:9" x14ac:dyDescent="0.3">
      <c r="A1" s="1" t="s">
        <v>2</v>
      </c>
      <c r="B1" s="1" t="s">
        <v>2086</v>
      </c>
      <c r="C1" s="1" t="s">
        <v>2087</v>
      </c>
      <c r="D1" s="1" t="s">
        <v>2088</v>
      </c>
      <c r="E1" s="1" t="s">
        <v>2089</v>
      </c>
      <c r="F1" s="1" t="s">
        <v>2090</v>
      </c>
      <c r="G1" s="1" t="s">
        <v>2091</v>
      </c>
      <c r="H1" s="1" t="s">
        <v>2092</v>
      </c>
      <c r="I1" s="1"/>
    </row>
    <row r="2" spans="1:9" x14ac:dyDescent="0.3">
      <c r="A2" t="s">
        <v>2093</v>
      </c>
      <c r="B2">
        <f>COUNTIFS(Crowdfunding!F2:F1001, "&gt;=1", Crowdfunding!D2:D1001, "&lt;1000")</f>
        <v>30</v>
      </c>
      <c r="C2">
        <f>COUNTIFS(Crowdfunding!F2:F1001, "&lt;1", Crowdfunding!D2:D1001, "&lt;1000", Crowdfunding!G2:G1001, "failed" )</f>
        <v>20</v>
      </c>
      <c r="D2">
        <f>COUNTIFS(Crowdfunding!F2:F1001, "&lt;1", Crowdfunding!D2:D1001, "&lt;1000", Crowdfunding!G2:G1001, "canceled" 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9" x14ac:dyDescent="0.3">
      <c r="A3" t="s">
        <v>2095</v>
      </c>
      <c r="B3">
        <f>COUNTIFS(Crowdfunding!F2:F1001, "&gt;=1", Crowdfunding!D2:D1001, "&gt;=1000", Crowdfunding!D2:D1001, "&lt;=4999" )</f>
        <v>191</v>
      </c>
      <c r="C3">
        <f>COUNTIFS(Crowdfunding!F2:F1001, "&lt;1", Crowdfunding!D2:D1001, "&gt;=1000", Crowdfunding!D2:D1001, "&lt;=4999", Crowdfunding!G2:G1001, "failed"  )</f>
        <v>38</v>
      </c>
      <c r="D3">
        <f>COUNTIFS(Crowdfunding!F2:F1001, "&lt;1", Crowdfunding!D2:D1001, "&gt;=1000", Crowdfunding!D2:D1001, "&lt;=4999", Crowdfunding!G2:G1001, "canceled"  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9" x14ac:dyDescent="0.3">
      <c r="A4" t="s">
        <v>2094</v>
      </c>
      <c r="B4">
        <f>COUNTIFS(Crowdfunding!F2:F1001, "&gt;=1", Crowdfunding!D2:D1001, "&gt;=5000", Crowdfunding!D2:D1001, "&lt;=9999" )</f>
        <v>164</v>
      </c>
      <c r="C4">
        <f>COUNTIFS(Crowdfunding!F2:F1001, "&lt;1", Crowdfunding!D2:D1001, "&gt;=5000", Crowdfunding!D2:D1001, "&lt;=9999", Crowdfunding!G2:G1001, "failed"  )</f>
        <v>126</v>
      </c>
      <c r="D4">
        <f>COUNTIFS(Crowdfunding!F2:F1001, "&lt;1", Crowdfunding!D2:D1001, "&gt;=5000", Crowdfunding!D2:D1001, "&lt;=9999", Crowdfunding!G2:G1001, "canceled"  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9" x14ac:dyDescent="0.3">
      <c r="A5" t="s">
        <v>2096</v>
      </c>
      <c r="B5">
        <f>COUNTIFS(Crowdfunding!F2:F1001, "&gt;=1", Crowdfunding!D2:D1001, "&gt;=10000", Crowdfunding!D2:D1001, "&lt;=14999" )</f>
        <v>4</v>
      </c>
      <c r="C5">
        <f>COUNTIFS(Crowdfunding!F2:F1001, "&lt;1", Crowdfunding!D2:D1001, "&gt;=10000", Crowdfunding!D2:D1001, "&lt;=14999", Crowdfunding!G2:G1001, "failed"  )</f>
        <v>5</v>
      </c>
      <c r="D5">
        <f>COUNTIFS(Crowdfunding!F2:F1001, "&lt;1", Crowdfunding!D2:D1001, "&gt;=10000", Crowdfunding!D2:D1001, "&lt;=14999", Crowdfunding!G2:G1001, "canceled"  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9" x14ac:dyDescent="0.3">
      <c r="A6" t="s">
        <v>2097</v>
      </c>
      <c r="B6">
        <f>COUNTIFS(Crowdfunding!F2:F1001, "&gt;=1", Crowdfunding!D2:D1001, "&gt;=15000", Crowdfunding!D2:D1001, "&lt;=19999" )</f>
        <v>10</v>
      </c>
      <c r="C6">
        <f>COUNTIFS(Crowdfunding!F2:F1001, "&lt;1", Crowdfunding!D2:D1001, "&gt;=15000", Crowdfunding!D2:D1001, "&lt;=19999", Crowdfunding!G2:G1001, "failed"  )</f>
        <v>0</v>
      </c>
      <c r="D6">
        <f>COUNTIFS(Crowdfunding!F2:F1001, "&lt;1", Crowdfunding!D2:D1001, "&gt;=15000", Crowdfunding!D2:D1001, "&lt;=19999", Crowdfunding!G2:G1001, "canceled"  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9" x14ac:dyDescent="0.3">
      <c r="A7" t="s">
        <v>2098</v>
      </c>
      <c r="B7">
        <f>COUNTIFS(Crowdfunding!F2:F1001, "&gt;=1", Crowdfunding!D2:D1001, "&gt;=20000", Crowdfunding!D2:D1001, "&lt;=24999" )</f>
        <v>7</v>
      </c>
      <c r="C7">
        <f>COUNTIFS(Crowdfunding!F2:F1001, "&lt;1", Crowdfunding!D2:D1001, "&gt;=20000", Crowdfunding!D2:D1001, "&lt;=24999", Crowdfunding!G2:G1001, "failed"  )</f>
        <v>0</v>
      </c>
      <c r="D7">
        <f>COUNTIFS(Crowdfunding!F2:F1001, "&lt;1", Crowdfunding!D2:D1001, "&gt;=20000", Crowdfunding!D2:D1001, "&lt;=24999", Crowdfunding!G2:G1001, "canceled"  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9" x14ac:dyDescent="0.3">
      <c r="A8" t="s">
        <v>2103</v>
      </c>
      <c r="B8">
        <f>COUNTIFS(Crowdfunding!F2:F1001, "&gt;=1", Crowdfunding!D2:D1001, "&gt;=25000", Crowdfunding!D2:D1001, "&lt;=29999" )</f>
        <v>11</v>
      </c>
      <c r="C8">
        <f>COUNTIFS(Crowdfunding!F2:F1001, "&lt;1", Crowdfunding!D2:D1001, "&gt;=25000", Crowdfunding!D2:D1001, "&lt;=29999", Crowdfunding!G2:G1001, "failed"  )</f>
        <v>3</v>
      </c>
      <c r="D8">
        <f>COUNTIFS(Crowdfunding!F2:F1001, "&lt;1", Crowdfunding!D2:D1001, "&gt;=25000", Crowdfunding!D2:D1001, "&lt;=29999", Crowdfunding!G2:G1001, "canceled"  )</f>
        <v>0</v>
      </c>
      <c r="E8">
        <f t="shared" si="0"/>
        <v>14</v>
      </c>
      <c r="F8" s="12">
        <f>B8/E8</f>
        <v>0.7857142857142857</v>
      </c>
      <c r="G8" s="12">
        <f t="shared" si="2"/>
        <v>0.21428571428571427</v>
      </c>
      <c r="H8" s="12">
        <f t="shared" si="3"/>
        <v>0</v>
      </c>
    </row>
    <row r="9" spans="1:9" x14ac:dyDescent="0.3">
      <c r="A9" t="s">
        <v>2099</v>
      </c>
      <c r="B9">
        <f>COUNTIFS(Crowdfunding!F2:F1001, "&gt;=1", Crowdfunding!D2:D1001, "&gt;=30000", Crowdfunding!D2:D1001, "&lt;=34999" )</f>
        <v>7</v>
      </c>
      <c r="C9">
        <f>COUNTIFS(Crowdfunding!F2:F1001, "&lt;1", Crowdfunding!D2:D1001, "&gt;=30000", Crowdfunding!D2:D1001, "&lt;=34999", Crowdfunding!G2:G1001, "failed"  )</f>
        <v>0</v>
      </c>
      <c r="D9">
        <f>COUNTIFS(Crowdfunding!F2:F1001, "&lt;1", Crowdfunding!D2:D1001, "&gt;=30000", Crowdfunding!D2:D1001, "&lt;=34999", Crowdfunding!G2:G1001, "canceled"  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9" x14ac:dyDescent="0.3">
      <c r="A10" t="s">
        <v>2104</v>
      </c>
      <c r="B10">
        <f>COUNTIFS(Crowdfunding!F2:F1001, "&gt;=1", Crowdfunding!D2:D1001, "&gt;=35000", Crowdfunding!D2:D1001, "&lt;=39999" )</f>
        <v>8</v>
      </c>
      <c r="C10">
        <f>COUNTIFS(Crowdfunding!F2:F1001, "&lt;1", Crowdfunding!D2:D1001, "&gt;=35000", Crowdfunding!D2:D1001, "&lt;=39999", Crowdfunding!G2:G1001, "failed"  )</f>
        <v>3</v>
      </c>
      <c r="D10">
        <f>COUNTIFS(Crowdfunding!F2:F1001, "&lt;1", Crowdfunding!D2:D1001, "&gt;=35000", Crowdfunding!D2:D1001, "&lt;=39999", Crowdfunding!G2:G1001, "canceled"  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9" x14ac:dyDescent="0.3">
      <c r="A11" t="s">
        <v>2100</v>
      </c>
      <c r="B11">
        <f>COUNTIFS(Crowdfunding!F2:F1001, "&gt;=1", Crowdfunding!D2:D1001, "&gt;=40000", Crowdfunding!D2:D1001, "&lt;=44999" )</f>
        <v>11</v>
      </c>
      <c r="C11">
        <f>COUNTIFS(Crowdfunding!F2:F1001, "&lt;1", Crowdfunding!D2:D1001, "&gt;=40000", Crowdfunding!D2:D1001, "&lt;=44999", Crowdfunding!G2:G1001, "failed"  )</f>
        <v>3</v>
      </c>
      <c r="D11">
        <f>COUNTIFS(Crowdfunding!F2:F1001, "&lt;1", Crowdfunding!D2:D1001, "&gt;=40000", Crowdfunding!D2:D1001, "&lt;=44999", Crowdfunding!G2:G1001, "canceled"  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9" x14ac:dyDescent="0.3">
      <c r="A12" t="s">
        <v>2101</v>
      </c>
      <c r="B12">
        <f>COUNTIFS(Crowdfunding!F2:F1001, "&gt;=1", Crowdfunding!D2:D1001, "&gt;=45000", Crowdfunding!D2:D1001, "&lt;=49999" )</f>
        <v>8</v>
      </c>
      <c r="C12">
        <f>COUNTIFS(Crowdfunding!F2:F1001, "&lt;1", Crowdfunding!D2:D1001, "&gt;=45000", Crowdfunding!D2:D1001, "&lt;=49999", Crowdfunding!G2:G1001, "failed"  )</f>
        <v>3</v>
      </c>
      <c r="D12">
        <f>COUNTIFS(Crowdfunding!F2:F1001, "&lt;1", Crowdfunding!D2:D1001, "&gt;=45000", Crowdfunding!D2:D1001, "&lt;=49999", Crowdfunding!G2:G1001, "canceled"  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9" x14ac:dyDescent="0.3">
      <c r="A13" t="s">
        <v>2102</v>
      </c>
      <c r="B13">
        <f>COUNTIFS(Crowdfunding!F2:F1001, "&gt;=1", Crowdfunding!D2:D1001, "&gt;=50000" )</f>
        <v>114</v>
      </c>
      <c r="C13">
        <f>COUNTIFS(Crowdfunding!F2:F1001, "&lt;1", Crowdfunding!D2:D1001, "&gt;=50000", Crowdfunding!G2:G1001, "failed" )</f>
        <v>163</v>
      </c>
      <c r="D13">
        <f>COUNTIFS(Crowdfunding!F2:F1001, "&lt;1", Crowdfunding!D2:D1001, "&gt;=50000", Crowdfunding!G2:G1001, "canceled" 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F7C5-C464-403C-A75A-7A6D209516EB}">
  <dimension ref="A1:I1001"/>
  <sheetViews>
    <sheetView showZeros="0" tabSelected="1" workbookViewId="0">
      <selection activeCell="I3" sqref="I3"/>
    </sheetView>
  </sheetViews>
  <sheetFormatPr defaultRowHeight="15.6" x14ac:dyDescent="0.3"/>
  <cols>
    <col min="1" max="1" width="9.19921875" style="4" bestFit="1" customWidth="1"/>
    <col min="2" max="2" width="12.59765625" bestFit="1" customWidth="1"/>
    <col min="4" max="4" width="8.796875" style="16"/>
    <col min="5" max="5" width="12.59765625" bestFit="1" customWidth="1"/>
    <col min="8" max="8" width="16.8984375" bestFit="1" customWidth="1"/>
  </cols>
  <sheetData>
    <row r="1" spans="1:9" x14ac:dyDescent="0.3">
      <c r="A1" s="14" t="s">
        <v>4</v>
      </c>
      <c r="B1" s="11" t="s">
        <v>2105</v>
      </c>
      <c r="D1" s="15" t="s">
        <v>4</v>
      </c>
      <c r="E1" s="11" t="s">
        <v>2105</v>
      </c>
      <c r="H1" s="14" t="s">
        <v>20</v>
      </c>
    </row>
    <row r="2" spans="1:9" x14ac:dyDescent="0.3">
      <c r="A2" s="4" t="str" cm="1">
        <f t="array" ref="A2:A1001">IF(Crowdfunding!F2:F1001 &gt;= 1, "successful", "successful")</f>
        <v>successful</v>
      </c>
      <c r="B2" s="13" t="str" cm="1">
        <f t="array" ref="B2:B1001">IF(Crowdfunding!F2:F1001 &gt;= 1, Crowdfunding!H2:H1001, "n/a")</f>
        <v>n/a</v>
      </c>
      <c r="D2" s="16" t="str" cm="1">
        <f t="array" ref="D2:D1001">IF(Crowdfunding!F2:F1001 &lt; 1, "failed", "failed")</f>
        <v>failed</v>
      </c>
      <c r="E2" cm="1">
        <f t="array" ref="E2:E1001">IF(Crowdfunding!F2:F1001 &lt; 1, Crowdfunding!H2:H1001, "0")</f>
        <v>0</v>
      </c>
      <c r="H2" s="11" t="s">
        <v>2106</v>
      </c>
      <c r="I2" s="13">
        <f>AVERAGE(B2:B1001)</f>
        <v>851.14690265486729</v>
      </c>
    </row>
    <row r="3" spans="1:9" x14ac:dyDescent="0.3">
      <c r="A3" s="4" t="str">
        <v>successful</v>
      </c>
      <c r="B3">
        <v>158</v>
      </c>
      <c r="D3" s="16" t="str">
        <v>failed</v>
      </c>
      <c r="E3" t="str">
        <v>0</v>
      </c>
      <c r="H3" s="11" t="s">
        <v>2107</v>
      </c>
      <c r="I3" s="13">
        <f>MEDIAN(B2:B1001)</f>
        <v>201</v>
      </c>
    </row>
    <row r="4" spans="1:9" x14ac:dyDescent="0.3">
      <c r="A4" s="4" t="str">
        <v>successful</v>
      </c>
      <c r="B4">
        <v>1425</v>
      </c>
      <c r="D4" s="16" t="str">
        <v>failed</v>
      </c>
      <c r="E4" t="str">
        <v>0</v>
      </c>
      <c r="H4" s="11" t="s">
        <v>2108</v>
      </c>
      <c r="I4" s="13">
        <f>MAX(B2:B1001)</f>
        <v>7295</v>
      </c>
    </row>
    <row r="5" spans="1:9" x14ac:dyDescent="0.3">
      <c r="A5" s="4" t="str">
        <v>successful</v>
      </c>
      <c r="B5" t="str">
        <v>n/a</v>
      </c>
      <c r="D5" s="16" t="str">
        <v>failed</v>
      </c>
      <c r="E5">
        <v>24</v>
      </c>
      <c r="H5" s="11" t="s">
        <v>2109</v>
      </c>
      <c r="I5" s="13">
        <f>MIN(B2:B1001)</f>
        <v>16</v>
      </c>
    </row>
    <row r="6" spans="1:9" x14ac:dyDescent="0.3">
      <c r="A6" s="4" t="str">
        <v>successful</v>
      </c>
      <c r="B6" t="str">
        <v>n/a</v>
      </c>
      <c r="D6" s="16" t="str">
        <v>failed</v>
      </c>
      <c r="E6">
        <v>53</v>
      </c>
      <c r="H6" s="11" t="s">
        <v>2110</v>
      </c>
      <c r="I6">
        <f>_xlfn.VAR.S(B2:B1001)</f>
        <v>1606216.5936295739</v>
      </c>
    </row>
    <row r="7" spans="1:9" x14ac:dyDescent="0.3">
      <c r="A7" s="4" t="str">
        <v>successful</v>
      </c>
      <c r="B7">
        <v>174</v>
      </c>
      <c r="D7" s="16" t="str">
        <v>failed</v>
      </c>
      <c r="E7" t="str">
        <v>0</v>
      </c>
      <c r="H7" s="11" t="s">
        <v>2111</v>
      </c>
      <c r="I7">
        <f>_xlfn.STDEV.S(B2:B1001)</f>
        <v>1267.366006183523</v>
      </c>
    </row>
    <row r="8" spans="1:9" x14ac:dyDescent="0.3">
      <c r="A8" s="4" t="str">
        <v>successful</v>
      </c>
      <c r="B8" t="str">
        <v>n/a</v>
      </c>
      <c r="D8" s="16" t="str">
        <v>failed</v>
      </c>
      <c r="E8">
        <v>18</v>
      </c>
    </row>
    <row r="9" spans="1:9" x14ac:dyDescent="0.3">
      <c r="A9" s="4" t="str">
        <v>successful</v>
      </c>
      <c r="B9">
        <v>227</v>
      </c>
      <c r="D9" s="16" t="str">
        <v>failed</v>
      </c>
      <c r="E9" t="str">
        <v>0</v>
      </c>
    </row>
    <row r="10" spans="1:9" x14ac:dyDescent="0.3">
      <c r="A10" s="4" t="str">
        <v>successful</v>
      </c>
      <c r="B10" t="str">
        <v>n/a</v>
      </c>
      <c r="D10" s="16" t="str">
        <v>failed</v>
      </c>
      <c r="E10">
        <v>708</v>
      </c>
    </row>
    <row r="11" spans="1:9" x14ac:dyDescent="0.3">
      <c r="A11" s="4" t="str">
        <v>successful</v>
      </c>
      <c r="B11" t="str">
        <v>n/a</v>
      </c>
      <c r="D11" s="16" t="str">
        <v>failed</v>
      </c>
      <c r="E11">
        <v>44</v>
      </c>
      <c r="H11" s="15" t="s">
        <v>2112</v>
      </c>
    </row>
    <row r="12" spans="1:9" x14ac:dyDescent="0.3">
      <c r="A12" s="4" t="str">
        <v>successful</v>
      </c>
      <c r="B12">
        <v>220</v>
      </c>
      <c r="D12" s="16" t="str">
        <v>failed</v>
      </c>
      <c r="E12" t="str">
        <v>0</v>
      </c>
      <c r="H12" s="11" t="s">
        <v>2106</v>
      </c>
      <c r="I12">
        <f>AVERAGE(E2:E1001)</f>
        <v>565.76321839080458</v>
      </c>
    </row>
    <row r="13" spans="1:9" x14ac:dyDescent="0.3">
      <c r="A13" s="4" t="str">
        <v>successful</v>
      </c>
      <c r="B13" t="str">
        <v>n/a</v>
      </c>
      <c r="D13" s="16" t="str">
        <v>failed</v>
      </c>
      <c r="E13">
        <v>27</v>
      </c>
      <c r="H13" s="11" t="s">
        <v>2107</v>
      </c>
      <c r="I13">
        <f>MEDIAN(E2:E1001)</f>
        <v>117</v>
      </c>
    </row>
    <row r="14" spans="1:9" x14ac:dyDescent="0.3">
      <c r="A14" s="4" t="str">
        <v>successful</v>
      </c>
      <c r="B14" t="str">
        <v>n/a</v>
      </c>
      <c r="D14" s="16" t="str">
        <v>failed</v>
      </c>
      <c r="E14">
        <v>55</v>
      </c>
      <c r="H14" s="11" t="s">
        <v>2108</v>
      </c>
      <c r="I14">
        <f>MAX(E2:E1001)</f>
        <v>6080</v>
      </c>
    </row>
    <row r="15" spans="1:9" x14ac:dyDescent="0.3">
      <c r="A15" s="4" t="str">
        <v>successful</v>
      </c>
      <c r="B15">
        <v>98</v>
      </c>
      <c r="D15" s="16" t="str">
        <v>failed</v>
      </c>
      <c r="E15" t="str">
        <v>0</v>
      </c>
      <c r="H15" s="11" t="s">
        <v>2109</v>
      </c>
      <c r="I15" s="13">
        <f>MIN(E2:E1001)</f>
        <v>0</v>
      </c>
    </row>
    <row r="16" spans="1:9" x14ac:dyDescent="0.3">
      <c r="A16" s="4" t="str">
        <v>successful</v>
      </c>
      <c r="B16" t="str">
        <v>n/a</v>
      </c>
      <c r="D16" s="16" t="str">
        <v>failed</v>
      </c>
      <c r="E16">
        <v>200</v>
      </c>
      <c r="H16" s="11" t="s">
        <v>2110</v>
      </c>
      <c r="I16">
        <f>_xlfn.VAR.S(E2:E1001)</f>
        <v>846074.88159330469</v>
      </c>
    </row>
    <row r="17" spans="1:9" x14ac:dyDescent="0.3">
      <c r="A17" s="4" t="str">
        <v>successful</v>
      </c>
      <c r="B17" t="str">
        <v>n/a</v>
      </c>
      <c r="D17" s="16" t="str">
        <v>failed</v>
      </c>
      <c r="E17">
        <v>452</v>
      </c>
      <c r="H17" s="11" t="s">
        <v>2111</v>
      </c>
      <c r="I17">
        <f>_xlfn.STDEV.S(E2:E1001)</f>
        <v>919.82328824253227</v>
      </c>
    </row>
    <row r="18" spans="1:9" x14ac:dyDescent="0.3">
      <c r="A18" s="4" t="str">
        <v>successful</v>
      </c>
      <c r="B18">
        <v>100</v>
      </c>
      <c r="D18" s="16" t="str">
        <v>failed</v>
      </c>
      <c r="E18" t="str">
        <v>0</v>
      </c>
    </row>
    <row r="19" spans="1:9" x14ac:dyDescent="0.3">
      <c r="A19" s="4" t="str">
        <v>successful</v>
      </c>
      <c r="B19">
        <v>1249</v>
      </c>
      <c r="D19" s="16" t="str">
        <v>failed</v>
      </c>
      <c r="E19" t="str">
        <v>0</v>
      </c>
    </row>
    <row r="20" spans="1:9" x14ac:dyDescent="0.3">
      <c r="A20" s="4" t="str">
        <v>successful</v>
      </c>
      <c r="B20" t="str">
        <v>n/a</v>
      </c>
      <c r="D20" s="16" t="str">
        <v>failed</v>
      </c>
      <c r="E20">
        <v>135</v>
      </c>
    </row>
    <row r="21" spans="1:9" x14ac:dyDescent="0.3">
      <c r="A21" s="4" t="str">
        <v>successful</v>
      </c>
      <c r="B21" t="str">
        <v>n/a</v>
      </c>
      <c r="D21" s="16" t="str">
        <v>failed</v>
      </c>
      <c r="E21">
        <v>674</v>
      </c>
    </row>
    <row r="22" spans="1:9" x14ac:dyDescent="0.3">
      <c r="A22" s="4" t="str">
        <v>successful</v>
      </c>
      <c r="B22">
        <v>1396</v>
      </c>
      <c r="D22" s="16" t="str">
        <v>failed</v>
      </c>
      <c r="E22" t="str">
        <v>0</v>
      </c>
    </row>
    <row r="23" spans="1:9" x14ac:dyDescent="0.3">
      <c r="A23" s="4" t="str">
        <v>successful</v>
      </c>
      <c r="B23" t="str">
        <v>n/a</v>
      </c>
      <c r="D23" s="16" t="str">
        <v>failed</v>
      </c>
      <c r="E23">
        <v>558</v>
      </c>
    </row>
    <row r="24" spans="1:9" x14ac:dyDescent="0.3">
      <c r="A24" s="4" t="str">
        <v>successful</v>
      </c>
      <c r="B24">
        <v>890</v>
      </c>
      <c r="D24" s="16" t="str">
        <v>failed</v>
      </c>
      <c r="E24" t="str">
        <v>0</v>
      </c>
    </row>
    <row r="25" spans="1:9" x14ac:dyDescent="0.3">
      <c r="A25" s="4" t="str">
        <v>successful</v>
      </c>
      <c r="B25">
        <v>142</v>
      </c>
      <c r="D25" s="16" t="str">
        <v>failed</v>
      </c>
      <c r="E25" t="str">
        <v>0</v>
      </c>
    </row>
    <row r="26" spans="1:9" x14ac:dyDescent="0.3">
      <c r="A26" s="4" t="str">
        <v>successful</v>
      </c>
      <c r="B26">
        <v>2673</v>
      </c>
      <c r="D26" s="16" t="str">
        <v>failed</v>
      </c>
      <c r="E26" t="str">
        <v>0</v>
      </c>
    </row>
    <row r="27" spans="1:9" x14ac:dyDescent="0.3">
      <c r="A27" s="4" t="str">
        <v>successful</v>
      </c>
      <c r="B27">
        <v>163</v>
      </c>
      <c r="D27" s="16" t="str">
        <v>failed</v>
      </c>
      <c r="E27" t="str">
        <v>0</v>
      </c>
    </row>
    <row r="28" spans="1:9" x14ac:dyDescent="0.3">
      <c r="A28" s="4" t="str">
        <v>successful</v>
      </c>
      <c r="B28" t="str">
        <v>n/a</v>
      </c>
      <c r="D28" s="16" t="str">
        <v>failed</v>
      </c>
      <c r="E28">
        <v>1480</v>
      </c>
    </row>
    <row r="29" spans="1:9" x14ac:dyDescent="0.3">
      <c r="A29" s="4" t="str">
        <v>successful</v>
      </c>
      <c r="B29" t="str">
        <v>n/a</v>
      </c>
      <c r="D29" s="16" t="str">
        <v>failed</v>
      </c>
      <c r="E29">
        <v>15</v>
      </c>
    </row>
    <row r="30" spans="1:9" x14ac:dyDescent="0.3">
      <c r="A30" s="4" t="str">
        <v>successful</v>
      </c>
      <c r="B30">
        <v>2220</v>
      </c>
      <c r="D30" s="16" t="str">
        <v>failed</v>
      </c>
      <c r="E30" t="str">
        <v>0</v>
      </c>
    </row>
    <row r="31" spans="1:9" x14ac:dyDescent="0.3">
      <c r="A31" s="4" t="str">
        <v>successful</v>
      </c>
      <c r="B31">
        <v>1606</v>
      </c>
      <c r="D31" s="16" t="str">
        <v>failed</v>
      </c>
      <c r="E31" t="str">
        <v>0</v>
      </c>
    </row>
    <row r="32" spans="1:9" x14ac:dyDescent="0.3">
      <c r="A32" s="4" t="str">
        <v>successful</v>
      </c>
      <c r="B32">
        <v>129</v>
      </c>
      <c r="D32" s="16" t="str">
        <v>failed</v>
      </c>
      <c r="E32" t="str">
        <v>0</v>
      </c>
    </row>
    <row r="33" spans="1:5" x14ac:dyDescent="0.3">
      <c r="A33" s="4" t="str">
        <v>successful</v>
      </c>
      <c r="B33">
        <v>226</v>
      </c>
      <c r="D33" s="16" t="str">
        <v>failed</v>
      </c>
      <c r="E33" t="str">
        <v>0</v>
      </c>
    </row>
    <row r="34" spans="1:5" x14ac:dyDescent="0.3">
      <c r="A34" s="4" t="str">
        <v>successful</v>
      </c>
      <c r="B34" t="str">
        <v>n/a</v>
      </c>
      <c r="D34" s="16" t="str">
        <v>failed</v>
      </c>
      <c r="E34">
        <v>2307</v>
      </c>
    </row>
    <row r="35" spans="1:5" x14ac:dyDescent="0.3">
      <c r="A35" s="4" t="str">
        <v>successful</v>
      </c>
      <c r="B35">
        <v>5419</v>
      </c>
      <c r="D35" s="16" t="str">
        <v>failed</v>
      </c>
      <c r="E35" t="str">
        <v>0</v>
      </c>
    </row>
    <row r="36" spans="1:5" x14ac:dyDescent="0.3">
      <c r="A36" s="4" t="str">
        <v>successful</v>
      </c>
      <c r="B36">
        <v>165</v>
      </c>
      <c r="D36" s="16" t="str">
        <v>failed</v>
      </c>
      <c r="E36" t="str">
        <v>0</v>
      </c>
    </row>
    <row r="37" spans="1:5" x14ac:dyDescent="0.3">
      <c r="A37" s="4" t="str">
        <v>successful</v>
      </c>
      <c r="B37">
        <v>1965</v>
      </c>
      <c r="D37" s="16" t="str">
        <v>failed</v>
      </c>
      <c r="E37" t="str">
        <v>0</v>
      </c>
    </row>
    <row r="38" spans="1:5" x14ac:dyDescent="0.3">
      <c r="A38" s="4" t="str">
        <v>successful</v>
      </c>
      <c r="B38">
        <v>16</v>
      </c>
      <c r="D38" s="16" t="str">
        <v>failed</v>
      </c>
      <c r="E38" t="str">
        <v>0</v>
      </c>
    </row>
    <row r="39" spans="1:5" x14ac:dyDescent="0.3">
      <c r="A39" s="4" t="str">
        <v>successful</v>
      </c>
      <c r="B39">
        <v>107</v>
      </c>
      <c r="D39" s="16" t="str">
        <v>failed</v>
      </c>
      <c r="E39" t="str">
        <v>0</v>
      </c>
    </row>
    <row r="40" spans="1:5" x14ac:dyDescent="0.3">
      <c r="A40" s="4" t="str">
        <v>successful</v>
      </c>
      <c r="B40">
        <v>134</v>
      </c>
      <c r="D40" s="16" t="str">
        <v>failed</v>
      </c>
      <c r="E40" t="str">
        <v>0</v>
      </c>
    </row>
    <row r="41" spans="1:5" x14ac:dyDescent="0.3">
      <c r="A41" s="4" t="str">
        <v>successful</v>
      </c>
      <c r="B41" t="str">
        <v>n/a</v>
      </c>
      <c r="D41" s="16" t="str">
        <v>failed</v>
      </c>
      <c r="E41">
        <v>88</v>
      </c>
    </row>
    <row r="42" spans="1:5" x14ac:dyDescent="0.3">
      <c r="A42" s="4" t="str">
        <v>successful</v>
      </c>
      <c r="B42">
        <v>198</v>
      </c>
      <c r="D42" s="16" t="str">
        <v>failed</v>
      </c>
      <c r="E42" t="str">
        <v>0</v>
      </c>
    </row>
    <row r="43" spans="1:5" x14ac:dyDescent="0.3">
      <c r="A43" s="4" t="str">
        <v>successful</v>
      </c>
      <c r="B43">
        <v>111</v>
      </c>
      <c r="D43" s="16" t="str">
        <v>failed</v>
      </c>
      <c r="E43" t="str">
        <v>0</v>
      </c>
    </row>
    <row r="44" spans="1:5" x14ac:dyDescent="0.3">
      <c r="A44" s="4" t="str">
        <v>successful</v>
      </c>
      <c r="B44">
        <v>222</v>
      </c>
      <c r="D44" s="16" t="str">
        <v>failed</v>
      </c>
      <c r="E44" t="str">
        <v>0</v>
      </c>
    </row>
    <row r="45" spans="1:5" x14ac:dyDescent="0.3">
      <c r="A45" s="4" t="str">
        <v>successful</v>
      </c>
      <c r="B45">
        <v>6212</v>
      </c>
      <c r="D45" s="16" t="str">
        <v>failed</v>
      </c>
      <c r="E45" t="str">
        <v>0</v>
      </c>
    </row>
    <row r="46" spans="1:5" x14ac:dyDescent="0.3">
      <c r="A46" s="4" t="str">
        <v>successful</v>
      </c>
      <c r="B46">
        <v>98</v>
      </c>
      <c r="D46" s="16" t="str">
        <v>failed</v>
      </c>
      <c r="E46" t="str">
        <v>0</v>
      </c>
    </row>
    <row r="47" spans="1:5" x14ac:dyDescent="0.3">
      <c r="A47" s="4" t="str">
        <v>successful</v>
      </c>
      <c r="B47" t="str">
        <v>n/a</v>
      </c>
      <c r="D47" s="16" t="str">
        <v>failed</v>
      </c>
      <c r="E47">
        <v>48</v>
      </c>
    </row>
    <row r="48" spans="1:5" x14ac:dyDescent="0.3">
      <c r="A48" s="4" t="str">
        <v>successful</v>
      </c>
      <c r="B48">
        <v>92</v>
      </c>
      <c r="D48" s="16" t="str">
        <v>failed</v>
      </c>
      <c r="E48" t="str">
        <v>0</v>
      </c>
    </row>
    <row r="49" spans="1:5" x14ac:dyDescent="0.3">
      <c r="A49" s="4" t="str">
        <v>successful</v>
      </c>
      <c r="B49">
        <v>149</v>
      </c>
      <c r="D49" s="16" t="str">
        <v>failed</v>
      </c>
      <c r="E49" t="str">
        <v>0</v>
      </c>
    </row>
    <row r="50" spans="1:5" x14ac:dyDescent="0.3">
      <c r="A50" s="4" t="str">
        <v>successful</v>
      </c>
      <c r="B50">
        <v>2431</v>
      </c>
      <c r="D50" s="16" t="str">
        <v>failed</v>
      </c>
      <c r="E50" t="str">
        <v>0</v>
      </c>
    </row>
    <row r="51" spans="1:5" x14ac:dyDescent="0.3">
      <c r="A51" s="4" t="str">
        <v>successful</v>
      </c>
      <c r="B51">
        <v>303</v>
      </c>
      <c r="D51" s="16" t="str">
        <v>failed</v>
      </c>
      <c r="E51" t="str">
        <v>0</v>
      </c>
    </row>
    <row r="52" spans="1:5" x14ac:dyDescent="0.3">
      <c r="A52" s="4" t="str">
        <v>successful</v>
      </c>
      <c r="B52" t="str">
        <v>n/a</v>
      </c>
      <c r="D52" s="16" t="str">
        <v>failed</v>
      </c>
      <c r="E52">
        <v>1</v>
      </c>
    </row>
    <row r="53" spans="1:5" x14ac:dyDescent="0.3">
      <c r="A53" s="4" t="str">
        <v>successful</v>
      </c>
      <c r="B53" t="str">
        <v>n/a</v>
      </c>
      <c r="D53" s="16" t="str">
        <v>failed</v>
      </c>
      <c r="E53">
        <v>1467</v>
      </c>
    </row>
    <row r="54" spans="1:5" x14ac:dyDescent="0.3">
      <c r="A54" s="4" t="str">
        <v>successful</v>
      </c>
      <c r="B54" t="str">
        <v>n/a</v>
      </c>
      <c r="D54" s="16" t="str">
        <v>failed</v>
      </c>
      <c r="E54">
        <v>75</v>
      </c>
    </row>
    <row r="55" spans="1:5" x14ac:dyDescent="0.3">
      <c r="A55" s="4" t="str">
        <v>successful</v>
      </c>
      <c r="B55">
        <v>209</v>
      </c>
      <c r="D55" s="16" t="str">
        <v>failed</v>
      </c>
      <c r="E55" t="str">
        <v>0</v>
      </c>
    </row>
    <row r="56" spans="1:5" x14ac:dyDescent="0.3">
      <c r="A56" s="4" t="str">
        <v>successful</v>
      </c>
      <c r="B56" t="str">
        <v>n/a</v>
      </c>
      <c r="D56" s="16" t="str">
        <v>failed</v>
      </c>
      <c r="E56">
        <v>120</v>
      </c>
    </row>
    <row r="57" spans="1:5" x14ac:dyDescent="0.3">
      <c r="A57" s="4" t="str">
        <v>successful</v>
      </c>
      <c r="B57">
        <v>131</v>
      </c>
      <c r="D57" s="16" t="str">
        <v>failed</v>
      </c>
      <c r="E57" t="str">
        <v>0</v>
      </c>
    </row>
    <row r="58" spans="1:5" x14ac:dyDescent="0.3">
      <c r="A58" s="4" t="str">
        <v>successful</v>
      </c>
      <c r="B58">
        <v>164</v>
      </c>
      <c r="D58" s="16" t="str">
        <v>failed</v>
      </c>
      <c r="E58" t="str">
        <v>0</v>
      </c>
    </row>
    <row r="59" spans="1:5" x14ac:dyDescent="0.3">
      <c r="A59" s="4" t="str">
        <v>successful</v>
      </c>
      <c r="B59">
        <v>201</v>
      </c>
      <c r="D59" s="16" t="str">
        <v>failed</v>
      </c>
      <c r="E59" t="str">
        <v>0</v>
      </c>
    </row>
    <row r="60" spans="1:5" x14ac:dyDescent="0.3">
      <c r="A60" s="4" t="str">
        <v>successful</v>
      </c>
      <c r="B60">
        <v>211</v>
      </c>
      <c r="D60" s="16" t="str">
        <v>failed</v>
      </c>
      <c r="E60" t="str">
        <v>0</v>
      </c>
    </row>
    <row r="61" spans="1:5" x14ac:dyDescent="0.3">
      <c r="A61" s="4" t="str">
        <v>successful</v>
      </c>
      <c r="B61">
        <v>128</v>
      </c>
      <c r="D61" s="16" t="str">
        <v>failed</v>
      </c>
      <c r="E61" t="str">
        <v>0</v>
      </c>
    </row>
    <row r="62" spans="1:5" x14ac:dyDescent="0.3">
      <c r="A62" s="4" t="str">
        <v>successful</v>
      </c>
      <c r="B62">
        <v>1600</v>
      </c>
      <c r="D62" s="16" t="str">
        <v>failed</v>
      </c>
      <c r="E62" t="str">
        <v>0</v>
      </c>
    </row>
    <row r="63" spans="1:5" x14ac:dyDescent="0.3">
      <c r="A63" s="4" t="str">
        <v>successful</v>
      </c>
      <c r="B63" t="str">
        <v>n/a</v>
      </c>
      <c r="D63" s="16" t="str">
        <v>failed</v>
      </c>
      <c r="E63">
        <v>2253</v>
      </c>
    </row>
    <row r="64" spans="1:5" x14ac:dyDescent="0.3">
      <c r="A64" s="4" t="str">
        <v>successful</v>
      </c>
      <c r="B64">
        <v>249</v>
      </c>
      <c r="D64" s="16" t="str">
        <v>failed</v>
      </c>
      <c r="E64" t="str">
        <v>0</v>
      </c>
    </row>
    <row r="65" spans="1:5" x14ac:dyDescent="0.3">
      <c r="A65" s="4" t="str">
        <v>successful</v>
      </c>
      <c r="B65" t="str">
        <v>n/a</v>
      </c>
      <c r="D65" s="16" t="str">
        <v>failed</v>
      </c>
      <c r="E65">
        <v>5</v>
      </c>
    </row>
    <row r="66" spans="1:5" x14ac:dyDescent="0.3">
      <c r="A66" s="4" t="str">
        <v>successful</v>
      </c>
      <c r="B66" t="str">
        <v>n/a</v>
      </c>
      <c r="D66" s="16" t="str">
        <v>failed</v>
      </c>
      <c r="E66">
        <v>38</v>
      </c>
    </row>
    <row r="67" spans="1:5" x14ac:dyDescent="0.3">
      <c r="A67" s="4" t="str">
        <v>successful</v>
      </c>
      <c r="B67">
        <v>236</v>
      </c>
      <c r="D67" s="16" t="str">
        <v>failed</v>
      </c>
      <c r="E67" t="str">
        <v>0</v>
      </c>
    </row>
    <row r="68" spans="1:5" x14ac:dyDescent="0.3">
      <c r="A68" s="4" t="str">
        <v>successful</v>
      </c>
      <c r="B68" t="str">
        <v>n/a</v>
      </c>
      <c r="D68" s="16" t="str">
        <v>failed</v>
      </c>
      <c r="E68">
        <v>12</v>
      </c>
    </row>
    <row r="69" spans="1:5" x14ac:dyDescent="0.3">
      <c r="A69" s="4" t="str">
        <v>successful</v>
      </c>
      <c r="B69">
        <v>4065</v>
      </c>
      <c r="D69" s="16" t="str">
        <v>failed</v>
      </c>
      <c r="E69" t="str">
        <v>0</v>
      </c>
    </row>
    <row r="70" spans="1:5" x14ac:dyDescent="0.3">
      <c r="A70" s="4" t="str">
        <v>successful</v>
      </c>
      <c r="B70">
        <v>246</v>
      </c>
      <c r="D70" s="16" t="str">
        <v>failed</v>
      </c>
      <c r="E70" t="str">
        <v>0</v>
      </c>
    </row>
    <row r="71" spans="1:5" x14ac:dyDescent="0.3">
      <c r="A71" s="4" t="str">
        <v>successful</v>
      </c>
      <c r="B71" t="str">
        <v>n/a</v>
      </c>
      <c r="D71" s="16" t="str">
        <v>failed</v>
      </c>
      <c r="E71">
        <v>17</v>
      </c>
    </row>
    <row r="72" spans="1:5" x14ac:dyDescent="0.3">
      <c r="A72" s="4" t="str">
        <v>successful</v>
      </c>
      <c r="B72">
        <v>2475</v>
      </c>
      <c r="D72" s="16" t="str">
        <v>failed</v>
      </c>
      <c r="E72" t="str">
        <v>0</v>
      </c>
    </row>
    <row r="73" spans="1:5" x14ac:dyDescent="0.3">
      <c r="A73" s="4" t="str">
        <v>successful</v>
      </c>
      <c r="B73">
        <v>76</v>
      </c>
      <c r="D73" s="16" t="str">
        <v>failed</v>
      </c>
      <c r="E73" t="str">
        <v>0</v>
      </c>
    </row>
    <row r="74" spans="1:5" x14ac:dyDescent="0.3">
      <c r="A74" s="4" t="str">
        <v>successful</v>
      </c>
      <c r="B74">
        <v>54</v>
      </c>
      <c r="D74" s="16" t="str">
        <v>failed</v>
      </c>
      <c r="E74" t="str">
        <v>0</v>
      </c>
    </row>
    <row r="75" spans="1:5" x14ac:dyDescent="0.3">
      <c r="A75" s="4" t="str">
        <v>successful</v>
      </c>
      <c r="B75">
        <v>88</v>
      </c>
      <c r="D75" s="16" t="str">
        <v>failed</v>
      </c>
      <c r="E75" t="str">
        <v>0</v>
      </c>
    </row>
    <row r="76" spans="1:5" x14ac:dyDescent="0.3">
      <c r="A76" s="4" t="str">
        <v>successful</v>
      </c>
      <c r="B76">
        <v>85</v>
      </c>
      <c r="D76" s="16" t="str">
        <v>failed</v>
      </c>
      <c r="E76" t="str">
        <v>0</v>
      </c>
    </row>
    <row r="77" spans="1:5" x14ac:dyDescent="0.3">
      <c r="A77" s="4" t="str">
        <v>successful</v>
      </c>
      <c r="B77">
        <v>170</v>
      </c>
      <c r="D77" s="16" t="str">
        <v>failed</v>
      </c>
      <c r="E77" t="str">
        <v>0</v>
      </c>
    </row>
    <row r="78" spans="1:5" x14ac:dyDescent="0.3">
      <c r="A78" s="4" t="str">
        <v>successful</v>
      </c>
      <c r="B78" t="str">
        <v>n/a</v>
      </c>
      <c r="D78" s="16" t="str">
        <v>failed</v>
      </c>
      <c r="E78">
        <v>1684</v>
      </c>
    </row>
    <row r="79" spans="1:5" x14ac:dyDescent="0.3">
      <c r="A79" s="4" t="str">
        <v>successful</v>
      </c>
      <c r="B79" t="str">
        <v>n/a</v>
      </c>
      <c r="D79" s="16" t="str">
        <v>failed</v>
      </c>
      <c r="E79">
        <v>56</v>
      </c>
    </row>
    <row r="80" spans="1:5" x14ac:dyDescent="0.3">
      <c r="A80" s="4" t="str">
        <v>successful</v>
      </c>
      <c r="B80">
        <v>330</v>
      </c>
      <c r="D80" s="16" t="str">
        <v>failed</v>
      </c>
      <c r="E80" t="str">
        <v>0</v>
      </c>
    </row>
    <row r="81" spans="1:5" x14ac:dyDescent="0.3">
      <c r="A81" s="4" t="str">
        <v>successful</v>
      </c>
      <c r="B81" t="str">
        <v>n/a</v>
      </c>
      <c r="D81" s="16" t="str">
        <v>failed</v>
      </c>
      <c r="E81">
        <v>838</v>
      </c>
    </row>
    <row r="82" spans="1:5" x14ac:dyDescent="0.3">
      <c r="A82" s="4" t="str">
        <v>successful</v>
      </c>
      <c r="B82">
        <v>127</v>
      </c>
      <c r="D82" s="16" t="str">
        <v>failed</v>
      </c>
      <c r="E82" t="str">
        <v>0</v>
      </c>
    </row>
    <row r="83" spans="1:5" x14ac:dyDescent="0.3">
      <c r="A83" s="4" t="str">
        <v>successful</v>
      </c>
      <c r="B83">
        <v>411</v>
      </c>
      <c r="D83" s="16" t="str">
        <v>failed</v>
      </c>
      <c r="E83" t="str">
        <v>0</v>
      </c>
    </row>
    <row r="84" spans="1:5" x14ac:dyDescent="0.3">
      <c r="A84" s="4" t="str">
        <v>successful</v>
      </c>
      <c r="B84">
        <v>180</v>
      </c>
      <c r="D84" s="16" t="str">
        <v>failed</v>
      </c>
      <c r="E84" t="str">
        <v>0</v>
      </c>
    </row>
    <row r="85" spans="1:5" x14ac:dyDescent="0.3">
      <c r="A85" s="4" t="str">
        <v>successful</v>
      </c>
      <c r="B85" t="str">
        <v>n/a</v>
      </c>
      <c r="D85" s="16" t="str">
        <v>failed</v>
      </c>
      <c r="E85">
        <v>1000</v>
      </c>
    </row>
    <row r="86" spans="1:5" x14ac:dyDescent="0.3">
      <c r="A86" s="4" t="str">
        <v>successful</v>
      </c>
      <c r="B86">
        <v>374</v>
      </c>
      <c r="D86" s="16" t="str">
        <v>failed</v>
      </c>
      <c r="E86" t="str">
        <v>0</v>
      </c>
    </row>
    <row r="87" spans="1:5" x14ac:dyDescent="0.3">
      <c r="A87" s="4" t="str">
        <v>successful</v>
      </c>
      <c r="B87">
        <v>71</v>
      </c>
      <c r="D87" s="16" t="str">
        <v>failed</v>
      </c>
      <c r="E87" t="str">
        <v>0</v>
      </c>
    </row>
    <row r="88" spans="1:5" x14ac:dyDescent="0.3">
      <c r="A88" s="4" t="str">
        <v>successful</v>
      </c>
      <c r="B88">
        <v>203</v>
      </c>
      <c r="D88" s="16" t="str">
        <v>failed</v>
      </c>
      <c r="E88" t="str">
        <v>0</v>
      </c>
    </row>
    <row r="89" spans="1:5" x14ac:dyDescent="0.3">
      <c r="A89" s="4" t="str">
        <v>successful</v>
      </c>
      <c r="B89" t="str">
        <v>n/a</v>
      </c>
      <c r="D89" s="16" t="str">
        <v>failed</v>
      </c>
      <c r="E89">
        <v>1482</v>
      </c>
    </row>
    <row r="90" spans="1:5" x14ac:dyDescent="0.3">
      <c r="A90" s="4" t="str">
        <v>successful</v>
      </c>
      <c r="B90">
        <v>113</v>
      </c>
      <c r="D90" s="16" t="str">
        <v>failed</v>
      </c>
      <c r="E90" t="str">
        <v>0</v>
      </c>
    </row>
    <row r="91" spans="1:5" x14ac:dyDescent="0.3">
      <c r="A91" s="4" t="str">
        <v>successful</v>
      </c>
      <c r="B91">
        <v>96</v>
      </c>
      <c r="D91" s="16" t="str">
        <v>failed</v>
      </c>
      <c r="E91" t="str">
        <v>0</v>
      </c>
    </row>
    <row r="92" spans="1:5" x14ac:dyDescent="0.3">
      <c r="A92" s="4" t="str">
        <v>successful</v>
      </c>
      <c r="B92" t="str">
        <v>n/a</v>
      </c>
      <c r="D92" s="16" t="str">
        <v>failed</v>
      </c>
      <c r="E92">
        <v>106</v>
      </c>
    </row>
    <row r="93" spans="1:5" x14ac:dyDescent="0.3">
      <c r="A93" s="4" t="str">
        <v>successful</v>
      </c>
      <c r="B93" t="str">
        <v>n/a</v>
      </c>
      <c r="D93" s="16" t="str">
        <v>failed</v>
      </c>
      <c r="E93">
        <v>679</v>
      </c>
    </row>
    <row r="94" spans="1:5" x14ac:dyDescent="0.3">
      <c r="A94" s="4" t="str">
        <v>successful</v>
      </c>
      <c r="B94">
        <v>498</v>
      </c>
      <c r="D94" s="16" t="str">
        <v>failed</v>
      </c>
      <c r="E94" t="str">
        <v>0</v>
      </c>
    </row>
    <row r="95" spans="1:5" x14ac:dyDescent="0.3">
      <c r="A95" s="4" t="str">
        <v>successful</v>
      </c>
      <c r="B95" t="str">
        <v>n/a</v>
      </c>
      <c r="D95" s="16" t="str">
        <v>failed</v>
      </c>
      <c r="E95">
        <v>610</v>
      </c>
    </row>
    <row r="96" spans="1:5" x14ac:dyDescent="0.3">
      <c r="A96" s="4" t="str">
        <v>successful</v>
      </c>
      <c r="B96">
        <v>180</v>
      </c>
      <c r="D96" s="16" t="str">
        <v>failed</v>
      </c>
      <c r="E96" t="str">
        <v>0</v>
      </c>
    </row>
    <row r="97" spans="1:5" x14ac:dyDescent="0.3">
      <c r="A97" s="4" t="str">
        <v>successful</v>
      </c>
      <c r="B97">
        <v>27</v>
      </c>
      <c r="D97" s="16" t="str">
        <v>failed</v>
      </c>
      <c r="E97" t="str">
        <v>0</v>
      </c>
    </row>
    <row r="98" spans="1:5" x14ac:dyDescent="0.3">
      <c r="A98" s="4" t="str">
        <v>successful</v>
      </c>
      <c r="B98">
        <v>2331</v>
      </c>
      <c r="D98" s="16" t="str">
        <v>failed</v>
      </c>
      <c r="E98" t="str">
        <v>0</v>
      </c>
    </row>
    <row r="99" spans="1:5" x14ac:dyDescent="0.3">
      <c r="A99" s="4" t="str">
        <v>successful</v>
      </c>
      <c r="B99">
        <v>113</v>
      </c>
      <c r="D99" s="16" t="str">
        <v>failed</v>
      </c>
      <c r="E99" t="str">
        <v>0</v>
      </c>
    </row>
    <row r="100" spans="1:5" x14ac:dyDescent="0.3">
      <c r="A100" s="4" t="str">
        <v>successful</v>
      </c>
      <c r="B100" t="str">
        <v>n/a</v>
      </c>
      <c r="D100" s="16" t="str">
        <v>failed</v>
      </c>
      <c r="E100">
        <v>1220</v>
      </c>
    </row>
    <row r="101" spans="1:5" x14ac:dyDescent="0.3">
      <c r="A101" s="4" t="str">
        <v>successful</v>
      </c>
      <c r="B101">
        <v>164</v>
      </c>
      <c r="D101" s="16" t="str">
        <v>failed</v>
      </c>
      <c r="E101" t="str">
        <v>0</v>
      </c>
    </row>
    <row r="102" spans="1:5" x14ac:dyDescent="0.3">
      <c r="A102" s="4" t="str">
        <v>successful</v>
      </c>
      <c r="B102" t="str">
        <v>n/a</v>
      </c>
      <c r="D102" s="16" t="str">
        <v>failed</v>
      </c>
      <c r="E102">
        <v>1</v>
      </c>
    </row>
    <row r="103" spans="1:5" x14ac:dyDescent="0.3">
      <c r="A103" s="4" t="str">
        <v>successful</v>
      </c>
      <c r="B103">
        <v>164</v>
      </c>
      <c r="D103" s="16" t="str">
        <v>failed</v>
      </c>
      <c r="E103" t="str">
        <v>0</v>
      </c>
    </row>
    <row r="104" spans="1:5" x14ac:dyDescent="0.3">
      <c r="A104" s="4" t="str">
        <v>successful</v>
      </c>
      <c r="B104">
        <v>336</v>
      </c>
      <c r="D104" s="16" t="str">
        <v>failed</v>
      </c>
      <c r="E104" t="str">
        <v>0</v>
      </c>
    </row>
    <row r="105" spans="1:5" x14ac:dyDescent="0.3">
      <c r="A105" s="4" t="str">
        <v>successful</v>
      </c>
      <c r="B105" t="str">
        <v>n/a</v>
      </c>
      <c r="D105" s="16" t="str">
        <v>failed</v>
      </c>
      <c r="E105">
        <v>37</v>
      </c>
    </row>
    <row r="106" spans="1:5" x14ac:dyDescent="0.3">
      <c r="A106" s="4" t="str">
        <v>successful</v>
      </c>
      <c r="B106">
        <v>1917</v>
      </c>
      <c r="D106" s="16" t="str">
        <v>failed</v>
      </c>
      <c r="E106" t="str">
        <v>0</v>
      </c>
    </row>
    <row r="107" spans="1:5" x14ac:dyDescent="0.3">
      <c r="A107" s="4" t="str">
        <v>successful</v>
      </c>
      <c r="B107">
        <v>95</v>
      </c>
      <c r="D107" s="16" t="str">
        <v>failed</v>
      </c>
      <c r="E107" t="str">
        <v>0</v>
      </c>
    </row>
    <row r="108" spans="1:5" x14ac:dyDescent="0.3">
      <c r="A108" s="4" t="str">
        <v>successful</v>
      </c>
      <c r="B108">
        <v>147</v>
      </c>
      <c r="D108" s="16" t="str">
        <v>failed</v>
      </c>
      <c r="E108" t="str">
        <v>0</v>
      </c>
    </row>
    <row r="109" spans="1:5" x14ac:dyDescent="0.3">
      <c r="A109" s="4" t="str">
        <v>successful</v>
      </c>
      <c r="B109">
        <v>86</v>
      </c>
      <c r="D109" s="16" t="str">
        <v>failed</v>
      </c>
      <c r="E109" t="str">
        <v>0</v>
      </c>
    </row>
    <row r="110" spans="1:5" x14ac:dyDescent="0.3">
      <c r="A110" s="4" t="str">
        <v>successful</v>
      </c>
      <c r="B110">
        <v>83</v>
      </c>
      <c r="D110" s="16" t="str">
        <v>failed</v>
      </c>
      <c r="E110" t="str">
        <v>0</v>
      </c>
    </row>
    <row r="111" spans="1:5" x14ac:dyDescent="0.3">
      <c r="A111" s="4" t="str">
        <v>successful</v>
      </c>
      <c r="B111" t="str">
        <v>n/a</v>
      </c>
      <c r="D111" s="16" t="str">
        <v>failed</v>
      </c>
      <c r="E111">
        <v>60</v>
      </c>
    </row>
    <row r="112" spans="1:5" x14ac:dyDescent="0.3">
      <c r="A112" s="4" t="str">
        <v>successful</v>
      </c>
      <c r="B112" t="str">
        <v>n/a</v>
      </c>
      <c r="D112" s="16" t="str">
        <v>failed</v>
      </c>
      <c r="E112">
        <v>296</v>
      </c>
    </row>
    <row r="113" spans="1:5" x14ac:dyDescent="0.3">
      <c r="A113" s="4" t="str">
        <v>successful</v>
      </c>
      <c r="B113">
        <v>676</v>
      </c>
      <c r="D113" s="16" t="str">
        <v>failed</v>
      </c>
      <c r="E113" t="str">
        <v>0</v>
      </c>
    </row>
    <row r="114" spans="1:5" x14ac:dyDescent="0.3">
      <c r="A114" s="4" t="str">
        <v>successful</v>
      </c>
      <c r="B114">
        <v>361</v>
      </c>
      <c r="D114" s="16" t="str">
        <v>failed</v>
      </c>
      <c r="E114" t="str">
        <v>0</v>
      </c>
    </row>
    <row r="115" spans="1:5" x14ac:dyDescent="0.3">
      <c r="A115" s="4" t="str">
        <v>successful</v>
      </c>
      <c r="B115">
        <v>131</v>
      </c>
      <c r="D115" s="16" t="str">
        <v>failed</v>
      </c>
      <c r="E115" t="str">
        <v>0</v>
      </c>
    </row>
    <row r="116" spans="1:5" x14ac:dyDescent="0.3">
      <c r="A116" s="4" t="str">
        <v>successful</v>
      </c>
      <c r="B116">
        <v>126</v>
      </c>
      <c r="D116" s="16" t="str">
        <v>failed</v>
      </c>
      <c r="E116" t="str">
        <v>0</v>
      </c>
    </row>
    <row r="117" spans="1:5" x14ac:dyDescent="0.3">
      <c r="A117" s="4" t="str">
        <v>successful</v>
      </c>
      <c r="B117" t="str">
        <v>n/a</v>
      </c>
      <c r="D117" s="16" t="str">
        <v>failed</v>
      </c>
      <c r="E117">
        <v>3304</v>
      </c>
    </row>
    <row r="118" spans="1:5" x14ac:dyDescent="0.3">
      <c r="A118" s="4" t="str">
        <v>successful</v>
      </c>
      <c r="B118" t="str">
        <v>n/a</v>
      </c>
      <c r="D118" s="16" t="str">
        <v>failed</v>
      </c>
      <c r="E118">
        <v>73</v>
      </c>
    </row>
    <row r="119" spans="1:5" x14ac:dyDescent="0.3">
      <c r="A119" s="4" t="str">
        <v>successful</v>
      </c>
      <c r="B119">
        <v>275</v>
      </c>
      <c r="D119" s="16" t="str">
        <v>failed</v>
      </c>
      <c r="E119" t="str">
        <v>0</v>
      </c>
    </row>
    <row r="120" spans="1:5" x14ac:dyDescent="0.3">
      <c r="A120" s="4" t="str">
        <v>successful</v>
      </c>
      <c r="B120">
        <v>67</v>
      </c>
      <c r="D120" s="16" t="str">
        <v>failed</v>
      </c>
      <c r="E120" t="str">
        <v>0</v>
      </c>
    </row>
    <row r="121" spans="1:5" x14ac:dyDescent="0.3">
      <c r="A121" s="4" t="str">
        <v>successful</v>
      </c>
      <c r="B121">
        <v>154</v>
      </c>
      <c r="D121" s="16" t="str">
        <v>failed</v>
      </c>
      <c r="E121" t="str">
        <v>0</v>
      </c>
    </row>
    <row r="122" spans="1:5" x14ac:dyDescent="0.3">
      <c r="A122" s="4" t="str">
        <v>successful</v>
      </c>
      <c r="B122">
        <v>1782</v>
      </c>
      <c r="D122" s="16" t="str">
        <v>failed</v>
      </c>
      <c r="E122" t="str">
        <v>0</v>
      </c>
    </row>
    <row r="123" spans="1:5" x14ac:dyDescent="0.3">
      <c r="A123" s="4" t="str">
        <v>successful</v>
      </c>
      <c r="B123">
        <v>903</v>
      </c>
      <c r="D123" s="16" t="str">
        <v>failed</v>
      </c>
      <c r="E123" t="str">
        <v>0</v>
      </c>
    </row>
    <row r="124" spans="1:5" x14ac:dyDescent="0.3">
      <c r="A124" s="4" t="str">
        <v>successful</v>
      </c>
      <c r="B124" t="str">
        <v>n/a</v>
      </c>
      <c r="D124" s="16" t="str">
        <v>failed</v>
      </c>
      <c r="E124">
        <v>3387</v>
      </c>
    </row>
    <row r="125" spans="1:5" x14ac:dyDescent="0.3">
      <c r="A125" s="4" t="str">
        <v>successful</v>
      </c>
      <c r="B125" t="str">
        <v>n/a</v>
      </c>
      <c r="D125" s="16" t="str">
        <v>failed</v>
      </c>
      <c r="E125">
        <v>662</v>
      </c>
    </row>
    <row r="126" spans="1:5" x14ac:dyDescent="0.3">
      <c r="A126" s="4" t="str">
        <v>successful</v>
      </c>
      <c r="B126">
        <v>94</v>
      </c>
      <c r="D126" s="16" t="str">
        <v>failed</v>
      </c>
      <c r="E126" t="str">
        <v>0</v>
      </c>
    </row>
    <row r="127" spans="1:5" x14ac:dyDescent="0.3">
      <c r="A127" s="4" t="str">
        <v>successful</v>
      </c>
      <c r="B127">
        <v>180</v>
      </c>
      <c r="D127" s="16" t="str">
        <v>failed</v>
      </c>
      <c r="E127" t="str">
        <v>0</v>
      </c>
    </row>
    <row r="128" spans="1:5" x14ac:dyDescent="0.3">
      <c r="A128" s="4" t="str">
        <v>successful</v>
      </c>
      <c r="B128" t="str">
        <v>n/a</v>
      </c>
      <c r="D128" s="16" t="str">
        <v>failed</v>
      </c>
      <c r="E128">
        <v>774</v>
      </c>
    </row>
    <row r="129" spans="1:5" x14ac:dyDescent="0.3">
      <c r="A129" s="4" t="str">
        <v>successful</v>
      </c>
      <c r="B129" t="str">
        <v>n/a</v>
      </c>
      <c r="D129" s="16" t="str">
        <v>failed</v>
      </c>
      <c r="E129">
        <v>672</v>
      </c>
    </row>
    <row r="130" spans="1:5" x14ac:dyDescent="0.3">
      <c r="A130" s="4" t="str">
        <v>successful</v>
      </c>
      <c r="B130" t="str">
        <v>n/a</v>
      </c>
      <c r="D130" s="16" t="str">
        <v>failed</v>
      </c>
      <c r="E130">
        <v>532</v>
      </c>
    </row>
    <row r="131" spans="1:5" x14ac:dyDescent="0.3">
      <c r="A131" s="4" t="str">
        <v>successful</v>
      </c>
      <c r="B131" t="str">
        <v>n/a</v>
      </c>
      <c r="D131" s="16" t="str">
        <v>failed</v>
      </c>
      <c r="E131">
        <v>55</v>
      </c>
    </row>
    <row r="132" spans="1:5" x14ac:dyDescent="0.3">
      <c r="A132" s="4" t="str">
        <v>successful</v>
      </c>
      <c r="B132">
        <v>533</v>
      </c>
      <c r="D132" s="16" t="str">
        <v>failed</v>
      </c>
      <c r="E132" t="str">
        <v>0</v>
      </c>
    </row>
    <row r="133" spans="1:5" x14ac:dyDescent="0.3">
      <c r="A133" s="4" t="str">
        <v>successful</v>
      </c>
      <c r="B133">
        <v>2443</v>
      </c>
      <c r="D133" s="16" t="str">
        <v>failed</v>
      </c>
      <c r="E133" t="str">
        <v>0</v>
      </c>
    </row>
    <row r="134" spans="1:5" x14ac:dyDescent="0.3">
      <c r="A134" s="4" t="str">
        <v>successful</v>
      </c>
      <c r="B134">
        <v>89</v>
      </c>
      <c r="D134" s="16" t="str">
        <v>failed</v>
      </c>
      <c r="E134" t="str">
        <v>0</v>
      </c>
    </row>
    <row r="135" spans="1:5" x14ac:dyDescent="0.3">
      <c r="A135" s="4" t="str">
        <v>successful</v>
      </c>
      <c r="B135">
        <v>159</v>
      </c>
      <c r="D135" s="16" t="str">
        <v>failed</v>
      </c>
      <c r="E135" t="str">
        <v>0</v>
      </c>
    </row>
    <row r="136" spans="1:5" x14ac:dyDescent="0.3">
      <c r="A136" s="4" t="str">
        <v>successful</v>
      </c>
      <c r="B136" t="str">
        <v>n/a</v>
      </c>
      <c r="D136" s="16" t="str">
        <v>failed</v>
      </c>
      <c r="E136">
        <v>940</v>
      </c>
    </row>
    <row r="137" spans="1:5" x14ac:dyDescent="0.3">
      <c r="A137" s="4" t="str">
        <v>successful</v>
      </c>
      <c r="B137" t="str">
        <v>n/a</v>
      </c>
      <c r="D137" s="16" t="str">
        <v>failed</v>
      </c>
      <c r="E137">
        <v>117</v>
      </c>
    </row>
    <row r="138" spans="1:5" x14ac:dyDescent="0.3">
      <c r="A138" s="4" t="str">
        <v>successful</v>
      </c>
      <c r="B138" t="str">
        <v>n/a</v>
      </c>
      <c r="D138" s="16" t="str">
        <v>failed</v>
      </c>
      <c r="E138">
        <v>58</v>
      </c>
    </row>
    <row r="139" spans="1:5" x14ac:dyDescent="0.3">
      <c r="A139" s="4" t="str">
        <v>successful</v>
      </c>
      <c r="B139">
        <v>50</v>
      </c>
      <c r="D139" s="16" t="str">
        <v>failed</v>
      </c>
      <c r="E139" t="str">
        <v>0</v>
      </c>
    </row>
    <row r="140" spans="1:5" x14ac:dyDescent="0.3">
      <c r="A140" s="4" t="str">
        <v>successful</v>
      </c>
      <c r="B140" t="str">
        <v>n/a</v>
      </c>
      <c r="D140" s="16" t="str">
        <v>failed</v>
      </c>
      <c r="E140">
        <v>115</v>
      </c>
    </row>
    <row r="141" spans="1:5" x14ac:dyDescent="0.3">
      <c r="A141" s="4" t="str">
        <v>successful</v>
      </c>
      <c r="B141" t="str">
        <v>n/a</v>
      </c>
      <c r="D141" s="16" t="str">
        <v>failed</v>
      </c>
      <c r="E141">
        <v>326</v>
      </c>
    </row>
    <row r="142" spans="1:5" x14ac:dyDescent="0.3">
      <c r="A142" s="4" t="str">
        <v>successful</v>
      </c>
      <c r="B142">
        <v>186</v>
      </c>
      <c r="D142" s="16" t="str">
        <v>failed</v>
      </c>
      <c r="E142" t="str">
        <v>0</v>
      </c>
    </row>
    <row r="143" spans="1:5" x14ac:dyDescent="0.3">
      <c r="A143" s="4" t="str">
        <v>successful</v>
      </c>
      <c r="B143">
        <v>1071</v>
      </c>
      <c r="D143" s="16" t="str">
        <v>failed</v>
      </c>
      <c r="E143" t="str">
        <v>0</v>
      </c>
    </row>
    <row r="144" spans="1:5" x14ac:dyDescent="0.3">
      <c r="A144" s="4" t="str">
        <v>successful</v>
      </c>
      <c r="B144">
        <v>117</v>
      </c>
      <c r="D144" s="16" t="str">
        <v>failed</v>
      </c>
      <c r="E144" t="str">
        <v>0</v>
      </c>
    </row>
    <row r="145" spans="1:5" x14ac:dyDescent="0.3">
      <c r="A145" s="4" t="str">
        <v>successful</v>
      </c>
      <c r="B145">
        <v>70</v>
      </c>
      <c r="D145" s="16" t="str">
        <v>failed</v>
      </c>
      <c r="E145" t="str">
        <v>0</v>
      </c>
    </row>
    <row r="146" spans="1:5" x14ac:dyDescent="0.3">
      <c r="A146" s="4" t="str">
        <v>successful</v>
      </c>
      <c r="B146">
        <v>135</v>
      </c>
      <c r="D146" s="16" t="str">
        <v>failed</v>
      </c>
      <c r="E146" t="str">
        <v>0</v>
      </c>
    </row>
    <row r="147" spans="1:5" x14ac:dyDescent="0.3">
      <c r="A147" s="4" t="str">
        <v>successful</v>
      </c>
      <c r="B147">
        <v>768</v>
      </c>
      <c r="D147" s="16" t="str">
        <v>failed</v>
      </c>
      <c r="E147" t="str">
        <v>0</v>
      </c>
    </row>
    <row r="148" spans="1:5" x14ac:dyDescent="0.3">
      <c r="A148" s="4" t="str">
        <v>successful</v>
      </c>
      <c r="B148" t="str">
        <v>n/a</v>
      </c>
      <c r="D148" s="16" t="str">
        <v>failed</v>
      </c>
      <c r="E148">
        <v>51</v>
      </c>
    </row>
    <row r="149" spans="1:5" x14ac:dyDescent="0.3">
      <c r="A149" s="4" t="str">
        <v>successful</v>
      </c>
      <c r="B149">
        <v>199</v>
      </c>
      <c r="D149" s="16" t="str">
        <v>failed</v>
      </c>
      <c r="E149" t="str">
        <v>0</v>
      </c>
    </row>
    <row r="150" spans="1:5" x14ac:dyDescent="0.3">
      <c r="A150" s="4" t="str">
        <v>successful</v>
      </c>
      <c r="B150">
        <v>107</v>
      </c>
      <c r="D150" s="16" t="str">
        <v>failed</v>
      </c>
      <c r="E150" t="str">
        <v>0</v>
      </c>
    </row>
    <row r="151" spans="1:5" x14ac:dyDescent="0.3">
      <c r="A151" s="4" t="str">
        <v>successful</v>
      </c>
      <c r="B151">
        <v>195</v>
      </c>
      <c r="D151" s="16" t="str">
        <v>failed</v>
      </c>
      <c r="E151" t="str">
        <v>0</v>
      </c>
    </row>
    <row r="152" spans="1:5" x14ac:dyDescent="0.3">
      <c r="A152" s="4" t="str">
        <v>successful</v>
      </c>
      <c r="B152" t="str">
        <v>n/a</v>
      </c>
      <c r="D152" s="16" t="str">
        <v>failed</v>
      </c>
      <c r="E152">
        <v>1</v>
      </c>
    </row>
    <row r="153" spans="1:5" x14ac:dyDescent="0.3">
      <c r="A153" s="4" t="str">
        <v>successful</v>
      </c>
      <c r="B153" t="str">
        <v>n/a</v>
      </c>
      <c r="D153" s="16" t="str">
        <v>failed</v>
      </c>
      <c r="E153">
        <v>1467</v>
      </c>
    </row>
    <row r="154" spans="1:5" x14ac:dyDescent="0.3">
      <c r="A154" s="4" t="str">
        <v>successful</v>
      </c>
      <c r="B154">
        <v>3376</v>
      </c>
      <c r="D154" s="16" t="str">
        <v>failed</v>
      </c>
      <c r="E154" t="str">
        <v>0</v>
      </c>
    </row>
    <row r="155" spans="1:5" x14ac:dyDescent="0.3">
      <c r="A155" s="4" t="str">
        <v>successful</v>
      </c>
      <c r="B155" t="str">
        <v>n/a</v>
      </c>
      <c r="D155" s="16" t="str">
        <v>failed</v>
      </c>
      <c r="E155">
        <v>5681</v>
      </c>
    </row>
    <row r="156" spans="1:5" x14ac:dyDescent="0.3">
      <c r="A156" s="4" t="str">
        <v>successful</v>
      </c>
      <c r="B156" t="str">
        <v>n/a</v>
      </c>
      <c r="D156" s="16" t="str">
        <v>failed</v>
      </c>
      <c r="E156">
        <v>1059</v>
      </c>
    </row>
    <row r="157" spans="1:5" x14ac:dyDescent="0.3">
      <c r="A157" s="4" t="str">
        <v>successful</v>
      </c>
      <c r="B157" t="str">
        <v>n/a</v>
      </c>
      <c r="D157" s="16" t="str">
        <v>failed</v>
      </c>
      <c r="E157">
        <v>1194</v>
      </c>
    </row>
    <row r="158" spans="1:5" x14ac:dyDescent="0.3">
      <c r="A158" s="4" t="str">
        <v>successful</v>
      </c>
      <c r="B158" t="str">
        <v>n/a</v>
      </c>
      <c r="D158" s="16" t="str">
        <v>failed</v>
      </c>
      <c r="E158">
        <v>379</v>
      </c>
    </row>
    <row r="159" spans="1:5" x14ac:dyDescent="0.3">
      <c r="A159" s="4" t="str">
        <v>successful</v>
      </c>
      <c r="B159" t="str">
        <v>n/a</v>
      </c>
      <c r="D159" s="16" t="str">
        <v>failed</v>
      </c>
      <c r="E159">
        <v>30</v>
      </c>
    </row>
    <row r="160" spans="1:5" x14ac:dyDescent="0.3">
      <c r="A160" s="4" t="str">
        <v>successful</v>
      </c>
      <c r="B160">
        <v>41</v>
      </c>
      <c r="D160" s="16" t="str">
        <v>failed</v>
      </c>
      <c r="E160" t="str">
        <v>0</v>
      </c>
    </row>
    <row r="161" spans="1:5" x14ac:dyDescent="0.3">
      <c r="A161" s="4" t="str">
        <v>successful</v>
      </c>
      <c r="B161">
        <v>1821</v>
      </c>
      <c r="D161" s="16" t="str">
        <v>failed</v>
      </c>
      <c r="E161" t="str">
        <v>0</v>
      </c>
    </row>
    <row r="162" spans="1:5" x14ac:dyDescent="0.3">
      <c r="A162" s="4" t="str">
        <v>successful</v>
      </c>
      <c r="B162">
        <v>164</v>
      </c>
      <c r="D162" s="16" t="str">
        <v>failed</v>
      </c>
      <c r="E162" t="str">
        <v>0</v>
      </c>
    </row>
    <row r="163" spans="1:5" x14ac:dyDescent="0.3">
      <c r="A163" s="4" t="str">
        <v>successful</v>
      </c>
      <c r="B163" t="str">
        <v>n/a</v>
      </c>
      <c r="D163" s="16" t="str">
        <v>failed</v>
      </c>
      <c r="E163">
        <v>75</v>
      </c>
    </row>
    <row r="164" spans="1:5" x14ac:dyDescent="0.3">
      <c r="A164" s="4" t="str">
        <v>successful</v>
      </c>
      <c r="B164">
        <v>157</v>
      </c>
      <c r="D164" s="16" t="str">
        <v>failed</v>
      </c>
      <c r="E164" t="str">
        <v>0</v>
      </c>
    </row>
    <row r="165" spans="1:5" x14ac:dyDescent="0.3">
      <c r="A165" s="4" t="str">
        <v>successful</v>
      </c>
      <c r="B165">
        <v>246</v>
      </c>
      <c r="D165" s="16" t="str">
        <v>failed</v>
      </c>
      <c r="E165" t="str">
        <v>0</v>
      </c>
    </row>
    <row r="166" spans="1:5" x14ac:dyDescent="0.3">
      <c r="A166" s="4" t="str">
        <v>successful</v>
      </c>
      <c r="B166">
        <v>1396</v>
      </c>
      <c r="D166" s="16" t="str">
        <v>failed</v>
      </c>
      <c r="E166" t="str">
        <v>0</v>
      </c>
    </row>
    <row r="167" spans="1:5" x14ac:dyDescent="0.3">
      <c r="A167" s="4" t="str">
        <v>successful</v>
      </c>
      <c r="B167">
        <v>2506</v>
      </c>
      <c r="D167" s="16" t="str">
        <v>failed</v>
      </c>
      <c r="E167" t="str">
        <v>0</v>
      </c>
    </row>
    <row r="168" spans="1:5" x14ac:dyDescent="0.3">
      <c r="A168" s="4" t="str">
        <v>successful</v>
      </c>
      <c r="B168">
        <v>244</v>
      </c>
      <c r="D168" s="16" t="str">
        <v>failed</v>
      </c>
      <c r="E168" t="str">
        <v>0</v>
      </c>
    </row>
    <row r="169" spans="1:5" x14ac:dyDescent="0.3">
      <c r="A169" s="4" t="str">
        <v>successful</v>
      </c>
      <c r="B169">
        <v>146</v>
      </c>
      <c r="D169" s="16" t="str">
        <v>failed</v>
      </c>
      <c r="E169" t="str">
        <v>0</v>
      </c>
    </row>
    <row r="170" spans="1:5" x14ac:dyDescent="0.3">
      <c r="A170" s="4" t="str">
        <v>successful</v>
      </c>
      <c r="B170" t="str">
        <v>n/a</v>
      </c>
      <c r="D170" s="16" t="str">
        <v>failed</v>
      </c>
      <c r="E170">
        <v>955</v>
      </c>
    </row>
    <row r="171" spans="1:5" x14ac:dyDescent="0.3">
      <c r="A171" s="4" t="str">
        <v>successful</v>
      </c>
      <c r="B171">
        <v>1267</v>
      </c>
      <c r="D171" s="16" t="str">
        <v>failed</v>
      </c>
      <c r="E171" t="str">
        <v>0</v>
      </c>
    </row>
    <row r="172" spans="1:5" x14ac:dyDescent="0.3">
      <c r="A172" s="4" t="str">
        <v>successful</v>
      </c>
      <c r="B172" t="str">
        <v>n/a</v>
      </c>
      <c r="D172" s="16" t="str">
        <v>failed</v>
      </c>
      <c r="E172">
        <v>67</v>
      </c>
    </row>
    <row r="173" spans="1:5" x14ac:dyDescent="0.3">
      <c r="A173" s="4" t="str">
        <v>successful</v>
      </c>
      <c r="B173" t="str">
        <v>n/a</v>
      </c>
      <c r="D173" s="16" t="str">
        <v>failed</v>
      </c>
      <c r="E173">
        <v>5</v>
      </c>
    </row>
    <row r="174" spans="1:5" x14ac:dyDescent="0.3">
      <c r="A174" s="4" t="str">
        <v>successful</v>
      </c>
      <c r="B174" t="str">
        <v>n/a</v>
      </c>
      <c r="D174" s="16" t="str">
        <v>failed</v>
      </c>
      <c r="E174">
        <v>26</v>
      </c>
    </row>
    <row r="175" spans="1:5" x14ac:dyDescent="0.3">
      <c r="A175" s="4" t="str">
        <v>successful</v>
      </c>
      <c r="B175">
        <v>1561</v>
      </c>
      <c r="D175" s="16" t="str">
        <v>failed</v>
      </c>
      <c r="E175" t="str">
        <v>0</v>
      </c>
    </row>
    <row r="176" spans="1:5" x14ac:dyDescent="0.3">
      <c r="A176" s="4" t="str">
        <v>successful</v>
      </c>
      <c r="B176">
        <v>48</v>
      </c>
      <c r="D176" s="16" t="str">
        <v>failed</v>
      </c>
      <c r="E176" t="str">
        <v>0</v>
      </c>
    </row>
    <row r="177" spans="1:5" x14ac:dyDescent="0.3">
      <c r="A177" s="4" t="str">
        <v>successful</v>
      </c>
      <c r="B177" t="str">
        <v>n/a</v>
      </c>
      <c r="D177" s="16" t="str">
        <v>failed</v>
      </c>
      <c r="E177">
        <v>1130</v>
      </c>
    </row>
    <row r="178" spans="1:5" x14ac:dyDescent="0.3">
      <c r="A178" s="4" t="str">
        <v>successful</v>
      </c>
      <c r="B178" t="str">
        <v>n/a</v>
      </c>
      <c r="D178" s="16" t="str">
        <v>failed</v>
      </c>
      <c r="E178">
        <v>782</v>
      </c>
    </row>
    <row r="179" spans="1:5" x14ac:dyDescent="0.3">
      <c r="A179" s="4" t="str">
        <v>successful</v>
      </c>
      <c r="B179">
        <v>2739</v>
      </c>
      <c r="D179" s="16" t="str">
        <v>failed</v>
      </c>
      <c r="E179" t="str">
        <v>0</v>
      </c>
    </row>
    <row r="180" spans="1:5" x14ac:dyDescent="0.3">
      <c r="A180" s="4" t="str">
        <v>successful</v>
      </c>
      <c r="B180" t="str">
        <v>n/a</v>
      </c>
      <c r="D180" s="16" t="str">
        <v>failed</v>
      </c>
      <c r="E180">
        <v>210</v>
      </c>
    </row>
    <row r="181" spans="1:5" x14ac:dyDescent="0.3">
      <c r="A181" s="4" t="str">
        <v>successful</v>
      </c>
      <c r="B181">
        <v>3537</v>
      </c>
      <c r="D181" s="16" t="str">
        <v>failed</v>
      </c>
      <c r="E181" t="str">
        <v>0</v>
      </c>
    </row>
    <row r="182" spans="1:5" x14ac:dyDescent="0.3">
      <c r="A182" s="4" t="str">
        <v>successful</v>
      </c>
      <c r="B182">
        <v>2107</v>
      </c>
      <c r="D182" s="16" t="str">
        <v>failed</v>
      </c>
      <c r="E182" t="str">
        <v>0</v>
      </c>
    </row>
    <row r="183" spans="1:5" x14ac:dyDescent="0.3">
      <c r="A183" s="4" t="str">
        <v>successful</v>
      </c>
      <c r="B183" t="str">
        <v>n/a</v>
      </c>
      <c r="D183" s="16" t="str">
        <v>failed</v>
      </c>
      <c r="E183">
        <v>136</v>
      </c>
    </row>
    <row r="184" spans="1:5" x14ac:dyDescent="0.3">
      <c r="A184" s="4" t="str">
        <v>successful</v>
      </c>
      <c r="B184">
        <v>3318</v>
      </c>
      <c r="D184" s="16" t="str">
        <v>failed</v>
      </c>
      <c r="E184" t="str">
        <v>0</v>
      </c>
    </row>
    <row r="185" spans="1:5" x14ac:dyDescent="0.3">
      <c r="A185" s="4" t="str">
        <v>successful</v>
      </c>
      <c r="B185" t="str">
        <v>n/a</v>
      </c>
      <c r="D185" s="16" t="str">
        <v>failed</v>
      </c>
      <c r="E185">
        <v>86</v>
      </c>
    </row>
    <row r="186" spans="1:5" x14ac:dyDescent="0.3">
      <c r="A186" s="4" t="str">
        <v>successful</v>
      </c>
      <c r="B186">
        <v>340</v>
      </c>
      <c r="D186" s="16" t="str">
        <v>failed</v>
      </c>
      <c r="E186" t="str">
        <v>0</v>
      </c>
    </row>
    <row r="187" spans="1:5" x14ac:dyDescent="0.3">
      <c r="A187" s="4" t="str">
        <v>successful</v>
      </c>
      <c r="B187" t="str">
        <v>n/a</v>
      </c>
      <c r="D187" s="16" t="str">
        <v>failed</v>
      </c>
      <c r="E187">
        <v>19</v>
      </c>
    </row>
    <row r="188" spans="1:5" x14ac:dyDescent="0.3">
      <c r="A188" s="4" t="str">
        <v>successful</v>
      </c>
      <c r="B188" t="str">
        <v>n/a</v>
      </c>
      <c r="D188" s="16" t="str">
        <v>failed</v>
      </c>
      <c r="E188">
        <v>886</v>
      </c>
    </row>
    <row r="189" spans="1:5" x14ac:dyDescent="0.3">
      <c r="A189" s="4" t="str">
        <v>successful</v>
      </c>
      <c r="B189">
        <v>1442</v>
      </c>
      <c r="D189" s="16" t="str">
        <v>failed</v>
      </c>
      <c r="E189" t="str">
        <v>0</v>
      </c>
    </row>
    <row r="190" spans="1:5" x14ac:dyDescent="0.3">
      <c r="A190" s="4" t="str">
        <v>successful</v>
      </c>
      <c r="B190" t="str">
        <v>n/a</v>
      </c>
      <c r="D190" s="16" t="str">
        <v>failed</v>
      </c>
      <c r="E190">
        <v>35</v>
      </c>
    </row>
    <row r="191" spans="1:5" x14ac:dyDescent="0.3">
      <c r="A191" s="4" t="str">
        <v>successful</v>
      </c>
      <c r="B191" t="str">
        <v>n/a</v>
      </c>
      <c r="D191" s="16" t="str">
        <v>failed</v>
      </c>
      <c r="E191">
        <v>441</v>
      </c>
    </row>
    <row r="192" spans="1:5" x14ac:dyDescent="0.3">
      <c r="A192" s="4" t="str">
        <v>successful</v>
      </c>
      <c r="B192" t="str">
        <v>n/a</v>
      </c>
      <c r="D192" s="16" t="str">
        <v>failed</v>
      </c>
      <c r="E192">
        <v>24</v>
      </c>
    </row>
    <row r="193" spans="1:5" x14ac:dyDescent="0.3">
      <c r="A193" s="4" t="str">
        <v>successful</v>
      </c>
      <c r="B193" t="str">
        <v>n/a</v>
      </c>
      <c r="D193" s="16" t="str">
        <v>failed</v>
      </c>
      <c r="E193">
        <v>86</v>
      </c>
    </row>
    <row r="194" spans="1:5" x14ac:dyDescent="0.3">
      <c r="A194" s="4" t="str">
        <v>successful</v>
      </c>
      <c r="B194" t="str">
        <v>n/a</v>
      </c>
      <c r="D194" s="16" t="str">
        <v>failed</v>
      </c>
      <c r="E194">
        <v>243</v>
      </c>
    </row>
    <row r="195" spans="1:5" x14ac:dyDescent="0.3">
      <c r="A195" s="4" t="str">
        <v>successful</v>
      </c>
      <c r="B195" t="str">
        <v>n/a</v>
      </c>
      <c r="D195" s="16" t="str">
        <v>failed</v>
      </c>
      <c r="E195">
        <v>65</v>
      </c>
    </row>
    <row r="196" spans="1:5" x14ac:dyDescent="0.3">
      <c r="A196" s="4" t="str">
        <v>successful</v>
      </c>
      <c r="B196">
        <v>126</v>
      </c>
      <c r="D196" s="16" t="str">
        <v>failed</v>
      </c>
      <c r="E196" t="str">
        <v>0</v>
      </c>
    </row>
    <row r="197" spans="1:5" x14ac:dyDescent="0.3">
      <c r="A197" s="4" t="str">
        <v>successful</v>
      </c>
      <c r="B197">
        <v>524</v>
      </c>
      <c r="D197" s="16" t="str">
        <v>failed</v>
      </c>
      <c r="E197" t="str">
        <v>0</v>
      </c>
    </row>
    <row r="198" spans="1:5" x14ac:dyDescent="0.3">
      <c r="A198" s="4" t="str">
        <v>successful</v>
      </c>
      <c r="B198" t="str">
        <v>n/a</v>
      </c>
      <c r="D198" s="16" t="str">
        <v>failed</v>
      </c>
      <c r="E198">
        <v>100</v>
      </c>
    </row>
    <row r="199" spans="1:5" x14ac:dyDescent="0.3">
      <c r="A199" s="4" t="str">
        <v>successful</v>
      </c>
      <c r="B199">
        <v>1989</v>
      </c>
      <c r="D199" s="16" t="str">
        <v>failed</v>
      </c>
      <c r="E199" t="str">
        <v>0</v>
      </c>
    </row>
    <row r="200" spans="1:5" x14ac:dyDescent="0.3">
      <c r="A200" s="4" t="str">
        <v>successful</v>
      </c>
      <c r="B200" t="str">
        <v>n/a</v>
      </c>
      <c r="D200" s="16" t="str">
        <v>failed</v>
      </c>
      <c r="E200">
        <v>168</v>
      </c>
    </row>
    <row r="201" spans="1:5" x14ac:dyDescent="0.3">
      <c r="A201" s="4" t="str">
        <v>successful</v>
      </c>
      <c r="B201" t="str">
        <v>n/a</v>
      </c>
      <c r="D201" s="16" t="str">
        <v>failed</v>
      </c>
      <c r="E201">
        <v>13</v>
      </c>
    </row>
    <row r="202" spans="1:5" x14ac:dyDescent="0.3">
      <c r="A202" s="4" t="str">
        <v>successful</v>
      </c>
      <c r="B202" t="str">
        <v>n/a</v>
      </c>
      <c r="D202" s="16" t="str">
        <v>failed</v>
      </c>
      <c r="E202">
        <v>1</v>
      </c>
    </row>
    <row r="203" spans="1:5" x14ac:dyDescent="0.3">
      <c r="A203" s="4" t="str">
        <v>successful</v>
      </c>
      <c r="B203">
        <v>157</v>
      </c>
      <c r="D203" s="16" t="str">
        <v>failed</v>
      </c>
      <c r="E203" t="str">
        <v>0</v>
      </c>
    </row>
    <row r="204" spans="1:5" x14ac:dyDescent="0.3">
      <c r="A204" s="4" t="str">
        <v>successful</v>
      </c>
      <c r="B204" t="str">
        <v>n/a</v>
      </c>
      <c r="D204" s="16" t="str">
        <v>failed</v>
      </c>
      <c r="E204">
        <v>82</v>
      </c>
    </row>
    <row r="205" spans="1:5" x14ac:dyDescent="0.3">
      <c r="A205" s="4" t="str">
        <v>successful</v>
      </c>
      <c r="B205">
        <v>4498</v>
      </c>
      <c r="D205" s="16" t="str">
        <v>failed</v>
      </c>
      <c r="E205" t="str">
        <v>0</v>
      </c>
    </row>
    <row r="206" spans="1:5" x14ac:dyDescent="0.3">
      <c r="A206" s="4" t="str">
        <v>successful</v>
      </c>
      <c r="B206" t="str">
        <v>n/a</v>
      </c>
      <c r="D206" s="16" t="str">
        <v>failed</v>
      </c>
      <c r="E206">
        <v>40</v>
      </c>
    </row>
    <row r="207" spans="1:5" x14ac:dyDescent="0.3">
      <c r="A207" s="4" t="str">
        <v>successful</v>
      </c>
      <c r="B207">
        <v>80</v>
      </c>
      <c r="D207" s="16" t="str">
        <v>failed</v>
      </c>
      <c r="E207" t="str">
        <v>0</v>
      </c>
    </row>
    <row r="208" spans="1:5" x14ac:dyDescent="0.3">
      <c r="A208" s="4" t="str">
        <v>successful</v>
      </c>
      <c r="B208" t="str">
        <v>n/a</v>
      </c>
      <c r="D208" s="16" t="str">
        <v>failed</v>
      </c>
      <c r="E208">
        <v>57</v>
      </c>
    </row>
    <row r="209" spans="1:5" x14ac:dyDescent="0.3">
      <c r="A209" s="4" t="str">
        <v>successful</v>
      </c>
      <c r="B209">
        <v>43</v>
      </c>
      <c r="D209" s="16" t="str">
        <v>failed</v>
      </c>
      <c r="E209" t="str">
        <v>0</v>
      </c>
    </row>
    <row r="210" spans="1:5" x14ac:dyDescent="0.3">
      <c r="A210" s="4" t="str">
        <v>successful</v>
      </c>
      <c r="B210">
        <v>2053</v>
      </c>
      <c r="D210" s="16" t="str">
        <v>failed</v>
      </c>
      <c r="E210" t="str">
        <v>0</v>
      </c>
    </row>
    <row r="211" spans="1:5" x14ac:dyDescent="0.3">
      <c r="A211" s="4" t="str">
        <v>successful</v>
      </c>
      <c r="B211" t="str">
        <v>n/a</v>
      </c>
      <c r="D211" s="16" t="str">
        <v>failed</v>
      </c>
      <c r="E211">
        <v>808</v>
      </c>
    </row>
    <row r="212" spans="1:5" x14ac:dyDescent="0.3">
      <c r="A212" s="4" t="str">
        <v>successful</v>
      </c>
      <c r="B212" t="str">
        <v>n/a</v>
      </c>
      <c r="D212" s="16" t="str">
        <v>failed</v>
      </c>
      <c r="E212">
        <v>226</v>
      </c>
    </row>
    <row r="213" spans="1:5" x14ac:dyDescent="0.3">
      <c r="A213" s="4" t="str">
        <v>successful</v>
      </c>
      <c r="B213" t="str">
        <v>n/a</v>
      </c>
      <c r="D213" s="16" t="str">
        <v>failed</v>
      </c>
      <c r="E213">
        <v>1625</v>
      </c>
    </row>
    <row r="214" spans="1:5" x14ac:dyDescent="0.3">
      <c r="A214" s="4" t="str">
        <v>successful</v>
      </c>
      <c r="B214">
        <v>168</v>
      </c>
      <c r="D214" s="16" t="str">
        <v>failed</v>
      </c>
      <c r="E214" t="str">
        <v>0</v>
      </c>
    </row>
    <row r="215" spans="1:5" x14ac:dyDescent="0.3">
      <c r="A215" s="4" t="str">
        <v>successful</v>
      </c>
      <c r="B215">
        <v>4289</v>
      </c>
      <c r="D215" s="16" t="str">
        <v>failed</v>
      </c>
      <c r="E215" t="str">
        <v>0</v>
      </c>
    </row>
    <row r="216" spans="1:5" x14ac:dyDescent="0.3">
      <c r="A216" s="4" t="str">
        <v>successful</v>
      </c>
      <c r="B216">
        <v>165</v>
      </c>
      <c r="D216" s="16" t="str">
        <v>failed</v>
      </c>
      <c r="E216" t="str">
        <v>0</v>
      </c>
    </row>
    <row r="217" spans="1:5" x14ac:dyDescent="0.3">
      <c r="A217" s="4" t="str">
        <v>successful</v>
      </c>
      <c r="B217" t="str">
        <v>n/a</v>
      </c>
      <c r="D217" s="16" t="str">
        <v>failed</v>
      </c>
      <c r="E217">
        <v>143</v>
      </c>
    </row>
    <row r="218" spans="1:5" x14ac:dyDescent="0.3">
      <c r="A218" s="4" t="str">
        <v>successful</v>
      </c>
      <c r="B218">
        <v>1815</v>
      </c>
      <c r="D218" s="16" t="str">
        <v>failed</v>
      </c>
      <c r="E218" t="str">
        <v>0</v>
      </c>
    </row>
    <row r="219" spans="1:5" x14ac:dyDescent="0.3">
      <c r="A219" s="4" t="str">
        <v>successful</v>
      </c>
      <c r="B219" t="str">
        <v>n/a</v>
      </c>
      <c r="D219" s="16" t="str">
        <v>failed</v>
      </c>
      <c r="E219">
        <v>934</v>
      </c>
    </row>
    <row r="220" spans="1:5" x14ac:dyDescent="0.3">
      <c r="A220" s="4" t="str">
        <v>successful</v>
      </c>
      <c r="B220">
        <v>397</v>
      </c>
      <c r="D220" s="16" t="str">
        <v>failed</v>
      </c>
      <c r="E220" t="str">
        <v>0</v>
      </c>
    </row>
    <row r="221" spans="1:5" x14ac:dyDescent="0.3">
      <c r="A221" s="4" t="str">
        <v>successful</v>
      </c>
      <c r="B221">
        <v>1539</v>
      </c>
      <c r="D221" s="16" t="str">
        <v>failed</v>
      </c>
      <c r="E221" t="str">
        <v>0</v>
      </c>
    </row>
    <row r="222" spans="1:5" x14ac:dyDescent="0.3">
      <c r="A222" s="4" t="str">
        <v>successful</v>
      </c>
      <c r="B222" t="str">
        <v>n/a</v>
      </c>
      <c r="D222" s="16" t="str">
        <v>failed</v>
      </c>
      <c r="E222">
        <v>17</v>
      </c>
    </row>
    <row r="223" spans="1:5" x14ac:dyDescent="0.3">
      <c r="A223" s="4" t="str">
        <v>successful</v>
      </c>
      <c r="B223" t="str">
        <v>n/a</v>
      </c>
      <c r="D223" s="16" t="str">
        <v>failed</v>
      </c>
      <c r="E223">
        <v>2179</v>
      </c>
    </row>
    <row r="224" spans="1:5" x14ac:dyDescent="0.3">
      <c r="A224" s="4" t="str">
        <v>successful</v>
      </c>
      <c r="B224">
        <v>138</v>
      </c>
      <c r="D224" s="16" t="str">
        <v>failed</v>
      </c>
      <c r="E224" t="str">
        <v>0</v>
      </c>
    </row>
    <row r="225" spans="1:5" x14ac:dyDescent="0.3">
      <c r="A225" s="4" t="str">
        <v>successful</v>
      </c>
      <c r="B225" t="str">
        <v>n/a</v>
      </c>
      <c r="D225" s="16" t="str">
        <v>failed</v>
      </c>
      <c r="E225">
        <v>931</v>
      </c>
    </row>
    <row r="226" spans="1:5" x14ac:dyDescent="0.3">
      <c r="A226" s="4" t="str">
        <v>successful</v>
      </c>
      <c r="B226">
        <v>3594</v>
      </c>
      <c r="D226" s="16" t="str">
        <v>failed</v>
      </c>
      <c r="E226" t="str">
        <v>0</v>
      </c>
    </row>
    <row r="227" spans="1:5" x14ac:dyDescent="0.3">
      <c r="A227" s="4" t="str">
        <v>successful</v>
      </c>
      <c r="B227">
        <v>5880</v>
      </c>
      <c r="D227" s="16" t="str">
        <v>failed</v>
      </c>
      <c r="E227" t="str">
        <v>0</v>
      </c>
    </row>
    <row r="228" spans="1:5" x14ac:dyDescent="0.3">
      <c r="A228" s="4" t="str">
        <v>successful</v>
      </c>
      <c r="B228">
        <v>112</v>
      </c>
      <c r="D228" s="16" t="str">
        <v>failed</v>
      </c>
      <c r="E228" t="str">
        <v>0</v>
      </c>
    </row>
    <row r="229" spans="1:5" x14ac:dyDescent="0.3">
      <c r="A229" s="4" t="str">
        <v>successful</v>
      </c>
      <c r="B229">
        <v>943</v>
      </c>
      <c r="D229" s="16" t="str">
        <v>failed</v>
      </c>
      <c r="E229" t="str">
        <v>0</v>
      </c>
    </row>
    <row r="230" spans="1:5" x14ac:dyDescent="0.3">
      <c r="A230" s="4" t="str">
        <v>successful</v>
      </c>
      <c r="B230">
        <v>2468</v>
      </c>
      <c r="D230" s="16" t="str">
        <v>failed</v>
      </c>
      <c r="E230" t="str">
        <v>0</v>
      </c>
    </row>
    <row r="231" spans="1:5" x14ac:dyDescent="0.3">
      <c r="A231" s="4" t="str">
        <v>successful</v>
      </c>
      <c r="B231">
        <v>2551</v>
      </c>
      <c r="D231" s="16" t="str">
        <v>failed</v>
      </c>
      <c r="E231" t="str">
        <v>0</v>
      </c>
    </row>
    <row r="232" spans="1:5" x14ac:dyDescent="0.3">
      <c r="A232" s="4" t="str">
        <v>successful</v>
      </c>
      <c r="B232">
        <v>101</v>
      </c>
      <c r="D232" s="16" t="str">
        <v>failed</v>
      </c>
      <c r="E232" t="str">
        <v>0</v>
      </c>
    </row>
    <row r="233" spans="1:5" x14ac:dyDescent="0.3">
      <c r="A233" s="4" t="str">
        <v>successful</v>
      </c>
      <c r="B233" t="str">
        <v>n/a</v>
      </c>
      <c r="D233" s="16" t="str">
        <v>failed</v>
      </c>
      <c r="E233">
        <v>67</v>
      </c>
    </row>
    <row r="234" spans="1:5" x14ac:dyDescent="0.3">
      <c r="A234" s="4" t="str">
        <v>successful</v>
      </c>
      <c r="B234">
        <v>92</v>
      </c>
      <c r="D234" s="16" t="str">
        <v>failed</v>
      </c>
      <c r="E234" t="str">
        <v>0</v>
      </c>
    </row>
    <row r="235" spans="1:5" x14ac:dyDescent="0.3">
      <c r="A235" s="4" t="str">
        <v>successful</v>
      </c>
      <c r="B235">
        <v>62</v>
      </c>
      <c r="D235" s="16" t="str">
        <v>failed</v>
      </c>
      <c r="E235" t="str">
        <v>0</v>
      </c>
    </row>
    <row r="236" spans="1:5" x14ac:dyDescent="0.3">
      <c r="A236" s="4" t="str">
        <v>successful</v>
      </c>
      <c r="B236">
        <v>149</v>
      </c>
      <c r="D236" s="16" t="str">
        <v>failed</v>
      </c>
      <c r="E236" t="str">
        <v>0</v>
      </c>
    </row>
    <row r="237" spans="1:5" x14ac:dyDescent="0.3">
      <c r="A237" s="4" t="str">
        <v>successful</v>
      </c>
      <c r="B237" t="str">
        <v>n/a</v>
      </c>
      <c r="D237" s="16" t="str">
        <v>failed</v>
      </c>
      <c r="E237">
        <v>92</v>
      </c>
    </row>
    <row r="238" spans="1:5" x14ac:dyDescent="0.3">
      <c r="A238" s="4" t="str">
        <v>successful</v>
      </c>
      <c r="B238" t="str">
        <v>n/a</v>
      </c>
      <c r="D238" s="16" t="str">
        <v>failed</v>
      </c>
      <c r="E238">
        <v>57</v>
      </c>
    </row>
    <row r="239" spans="1:5" x14ac:dyDescent="0.3">
      <c r="A239" s="4" t="str">
        <v>successful</v>
      </c>
      <c r="B239">
        <v>329</v>
      </c>
      <c r="D239" s="16" t="str">
        <v>failed</v>
      </c>
      <c r="E239" t="str">
        <v>0</v>
      </c>
    </row>
    <row r="240" spans="1:5" x14ac:dyDescent="0.3">
      <c r="A240" s="4" t="str">
        <v>successful</v>
      </c>
      <c r="B240">
        <v>97</v>
      </c>
      <c r="D240" s="16" t="str">
        <v>failed</v>
      </c>
      <c r="E240" t="str">
        <v>0</v>
      </c>
    </row>
    <row r="241" spans="1:5" x14ac:dyDescent="0.3">
      <c r="A241" s="4" t="str">
        <v>successful</v>
      </c>
      <c r="B241" t="str">
        <v>n/a</v>
      </c>
      <c r="D241" s="16" t="str">
        <v>failed</v>
      </c>
      <c r="E241">
        <v>41</v>
      </c>
    </row>
    <row r="242" spans="1:5" x14ac:dyDescent="0.3">
      <c r="A242" s="4" t="str">
        <v>successful</v>
      </c>
      <c r="B242">
        <v>1784</v>
      </c>
      <c r="D242" s="16" t="str">
        <v>failed</v>
      </c>
      <c r="E242" t="str">
        <v>0</v>
      </c>
    </row>
    <row r="243" spans="1:5" x14ac:dyDescent="0.3">
      <c r="A243" s="4" t="str">
        <v>successful</v>
      </c>
      <c r="B243">
        <v>1684</v>
      </c>
      <c r="D243" s="16" t="str">
        <v>failed</v>
      </c>
      <c r="E243" t="str">
        <v>0</v>
      </c>
    </row>
    <row r="244" spans="1:5" x14ac:dyDescent="0.3">
      <c r="A244" s="4" t="str">
        <v>successful</v>
      </c>
      <c r="B244">
        <v>250</v>
      </c>
      <c r="D244" s="16" t="str">
        <v>failed</v>
      </c>
      <c r="E244" t="str">
        <v>0</v>
      </c>
    </row>
    <row r="245" spans="1:5" x14ac:dyDescent="0.3">
      <c r="A245" s="4" t="str">
        <v>successful</v>
      </c>
      <c r="B245">
        <v>238</v>
      </c>
      <c r="D245" s="16" t="str">
        <v>failed</v>
      </c>
      <c r="E245" t="str">
        <v>0</v>
      </c>
    </row>
    <row r="246" spans="1:5" x14ac:dyDescent="0.3">
      <c r="A246" s="4" t="str">
        <v>successful</v>
      </c>
      <c r="B246">
        <v>53</v>
      </c>
      <c r="D246" s="16" t="str">
        <v>failed</v>
      </c>
      <c r="E246" t="str">
        <v>0</v>
      </c>
    </row>
    <row r="247" spans="1:5" x14ac:dyDescent="0.3">
      <c r="A247" s="4" t="str">
        <v>successful</v>
      </c>
      <c r="B247">
        <v>214</v>
      </c>
      <c r="D247" s="16" t="str">
        <v>failed</v>
      </c>
      <c r="E247" t="str">
        <v>0</v>
      </c>
    </row>
    <row r="248" spans="1:5" x14ac:dyDescent="0.3">
      <c r="A248" s="4" t="str">
        <v>successful</v>
      </c>
      <c r="B248">
        <v>222</v>
      </c>
      <c r="D248" s="16" t="str">
        <v>failed</v>
      </c>
      <c r="E248" t="str">
        <v>0</v>
      </c>
    </row>
    <row r="249" spans="1:5" x14ac:dyDescent="0.3">
      <c r="A249" s="4" t="str">
        <v>successful</v>
      </c>
      <c r="B249">
        <v>1884</v>
      </c>
      <c r="D249" s="16" t="str">
        <v>failed</v>
      </c>
      <c r="E249" t="str">
        <v>0</v>
      </c>
    </row>
    <row r="250" spans="1:5" x14ac:dyDescent="0.3">
      <c r="A250" s="4" t="str">
        <v>successful</v>
      </c>
      <c r="B250">
        <v>218</v>
      </c>
      <c r="D250" s="16" t="str">
        <v>failed</v>
      </c>
      <c r="E250" t="str">
        <v>0</v>
      </c>
    </row>
    <row r="251" spans="1:5" x14ac:dyDescent="0.3">
      <c r="A251" s="4" t="str">
        <v>successful</v>
      </c>
      <c r="B251">
        <v>6465</v>
      </c>
      <c r="D251" s="16" t="str">
        <v>failed</v>
      </c>
      <c r="E251" t="str">
        <v>0</v>
      </c>
    </row>
    <row r="252" spans="1:5" x14ac:dyDescent="0.3">
      <c r="A252" s="4" t="str">
        <v>successful</v>
      </c>
      <c r="B252" t="str">
        <v>n/a</v>
      </c>
      <c r="D252" s="16" t="str">
        <v>failed</v>
      </c>
      <c r="E252">
        <v>1</v>
      </c>
    </row>
    <row r="253" spans="1:5" x14ac:dyDescent="0.3">
      <c r="A253" s="4" t="str">
        <v>successful</v>
      </c>
      <c r="B253" t="str">
        <v>n/a</v>
      </c>
      <c r="D253" s="16" t="str">
        <v>failed</v>
      </c>
      <c r="E253">
        <v>101</v>
      </c>
    </row>
    <row r="254" spans="1:5" x14ac:dyDescent="0.3">
      <c r="A254" s="4" t="str">
        <v>successful</v>
      </c>
      <c r="B254">
        <v>59</v>
      </c>
      <c r="D254" s="16" t="str">
        <v>failed</v>
      </c>
      <c r="E254" t="str">
        <v>0</v>
      </c>
    </row>
    <row r="255" spans="1:5" x14ac:dyDescent="0.3">
      <c r="A255" s="4" t="str">
        <v>successful</v>
      </c>
      <c r="B255" t="str">
        <v>n/a</v>
      </c>
      <c r="D255" s="16" t="str">
        <v>failed</v>
      </c>
      <c r="E255">
        <v>1335</v>
      </c>
    </row>
    <row r="256" spans="1:5" x14ac:dyDescent="0.3">
      <c r="A256" s="4" t="str">
        <v>successful</v>
      </c>
      <c r="B256">
        <v>88</v>
      </c>
      <c r="D256" s="16" t="str">
        <v>failed</v>
      </c>
      <c r="E256" t="str">
        <v>0</v>
      </c>
    </row>
    <row r="257" spans="1:5" x14ac:dyDescent="0.3">
      <c r="A257" s="4" t="str">
        <v>successful</v>
      </c>
      <c r="B257">
        <v>1697</v>
      </c>
      <c r="D257" s="16" t="str">
        <v>failed</v>
      </c>
      <c r="E257" t="str">
        <v>0</v>
      </c>
    </row>
    <row r="258" spans="1:5" x14ac:dyDescent="0.3">
      <c r="A258" s="4" t="str">
        <v>successful</v>
      </c>
      <c r="B258" t="str">
        <v>n/a</v>
      </c>
      <c r="D258" s="16" t="str">
        <v>failed</v>
      </c>
      <c r="E258">
        <v>15</v>
      </c>
    </row>
    <row r="259" spans="1:5" x14ac:dyDescent="0.3">
      <c r="A259" s="4" t="str">
        <v>successful</v>
      </c>
      <c r="B259">
        <v>92</v>
      </c>
      <c r="D259" s="16" t="str">
        <v>failed</v>
      </c>
      <c r="E259" t="str">
        <v>0</v>
      </c>
    </row>
    <row r="260" spans="1:5" x14ac:dyDescent="0.3">
      <c r="A260" s="4" t="str">
        <v>successful</v>
      </c>
      <c r="B260">
        <v>186</v>
      </c>
      <c r="D260" s="16" t="str">
        <v>failed</v>
      </c>
      <c r="E260" t="str">
        <v>0</v>
      </c>
    </row>
    <row r="261" spans="1:5" x14ac:dyDescent="0.3">
      <c r="A261" s="4" t="str">
        <v>successful</v>
      </c>
      <c r="B261">
        <v>138</v>
      </c>
      <c r="D261" s="16" t="str">
        <v>failed</v>
      </c>
      <c r="E261" t="str">
        <v>0</v>
      </c>
    </row>
    <row r="262" spans="1:5" x14ac:dyDescent="0.3">
      <c r="A262" s="4" t="str">
        <v>successful</v>
      </c>
      <c r="B262">
        <v>261</v>
      </c>
      <c r="D262" s="16" t="str">
        <v>failed</v>
      </c>
      <c r="E262" t="str">
        <v>0</v>
      </c>
    </row>
    <row r="263" spans="1:5" x14ac:dyDescent="0.3">
      <c r="A263" s="4" t="str">
        <v>successful</v>
      </c>
      <c r="B263" t="str">
        <v>n/a</v>
      </c>
      <c r="D263" s="16" t="str">
        <v>failed</v>
      </c>
      <c r="E263">
        <v>454</v>
      </c>
    </row>
    <row r="264" spans="1:5" x14ac:dyDescent="0.3">
      <c r="A264" s="4" t="str">
        <v>successful</v>
      </c>
      <c r="B264">
        <v>107</v>
      </c>
      <c r="D264" s="16" t="str">
        <v>failed</v>
      </c>
      <c r="E264" t="str">
        <v>0</v>
      </c>
    </row>
    <row r="265" spans="1:5" x14ac:dyDescent="0.3">
      <c r="A265" s="4" t="str">
        <v>successful</v>
      </c>
      <c r="B265">
        <v>199</v>
      </c>
      <c r="D265" s="16" t="str">
        <v>failed</v>
      </c>
      <c r="E265" t="str">
        <v>0</v>
      </c>
    </row>
    <row r="266" spans="1:5" x14ac:dyDescent="0.3">
      <c r="A266" s="4" t="str">
        <v>successful</v>
      </c>
      <c r="B266">
        <v>5512</v>
      </c>
      <c r="D266" s="16" t="str">
        <v>failed</v>
      </c>
      <c r="E266" t="str">
        <v>0</v>
      </c>
    </row>
    <row r="267" spans="1:5" x14ac:dyDescent="0.3">
      <c r="A267" s="4" t="str">
        <v>successful</v>
      </c>
      <c r="B267">
        <v>86</v>
      </c>
      <c r="D267" s="16" t="str">
        <v>failed</v>
      </c>
      <c r="E267" t="str">
        <v>0</v>
      </c>
    </row>
    <row r="268" spans="1:5" x14ac:dyDescent="0.3">
      <c r="A268" s="4" t="str">
        <v>successful</v>
      </c>
      <c r="B268" t="str">
        <v>n/a</v>
      </c>
      <c r="D268" s="16" t="str">
        <v>failed</v>
      </c>
      <c r="E268">
        <v>3182</v>
      </c>
    </row>
    <row r="269" spans="1:5" x14ac:dyDescent="0.3">
      <c r="A269" s="4" t="str">
        <v>successful</v>
      </c>
      <c r="B269">
        <v>2768</v>
      </c>
      <c r="D269" s="16" t="str">
        <v>failed</v>
      </c>
      <c r="E269" t="str">
        <v>0</v>
      </c>
    </row>
    <row r="270" spans="1:5" x14ac:dyDescent="0.3">
      <c r="A270" s="4" t="str">
        <v>successful</v>
      </c>
      <c r="B270">
        <v>48</v>
      </c>
      <c r="D270" s="16" t="str">
        <v>failed</v>
      </c>
      <c r="E270" t="str">
        <v>0</v>
      </c>
    </row>
    <row r="271" spans="1:5" x14ac:dyDescent="0.3">
      <c r="A271" s="4" t="str">
        <v>successful</v>
      </c>
      <c r="B271">
        <v>87</v>
      </c>
      <c r="D271" s="16" t="str">
        <v>failed</v>
      </c>
      <c r="E271" t="str">
        <v>0</v>
      </c>
    </row>
    <row r="272" spans="1:5" x14ac:dyDescent="0.3">
      <c r="A272" s="4" t="str">
        <v>successful</v>
      </c>
      <c r="B272" t="str">
        <v>n/a</v>
      </c>
      <c r="D272" s="16" t="str">
        <v>failed</v>
      </c>
      <c r="E272">
        <v>1890</v>
      </c>
    </row>
    <row r="273" spans="1:5" x14ac:dyDescent="0.3">
      <c r="A273" s="4" t="str">
        <v>successful</v>
      </c>
      <c r="B273" t="str">
        <v>n/a</v>
      </c>
      <c r="D273" s="16" t="str">
        <v>failed</v>
      </c>
      <c r="E273">
        <v>61</v>
      </c>
    </row>
    <row r="274" spans="1:5" x14ac:dyDescent="0.3">
      <c r="A274" s="4" t="str">
        <v>successful</v>
      </c>
      <c r="B274">
        <v>1894</v>
      </c>
      <c r="D274" s="16" t="str">
        <v>failed</v>
      </c>
      <c r="E274" t="str">
        <v>0</v>
      </c>
    </row>
    <row r="275" spans="1:5" x14ac:dyDescent="0.3">
      <c r="A275" s="4" t="str">
        <v>successful</v>
      </c>
      <c r="B275">
        <v>282</v>
      </c>
      <c r="D275" s="16" t="str">
        <v>failed</v>
      </c>
      <c r="E275" t="str">
        <v>0</v>
      </c>
    </row>
    <row r="276" spans="1:5" x14ac:dyDescent="0.3">
      <c r="A276" s="4" t="str">
        <v>successful</v>
      </c>
      <c r="B276" t="str">
        <v>n/a</v>
      </c>
      <c r="D276" s="16" t="str">
        <v>failed</v>
      </c>
      <c r="E276">
        <v>15</v>
      </c>
    </row>
    <row r="277" spans="1:5" x14ac:dyDescent="0.3">
      <c r="A277" s="4" t="str">
        <v>successful</v>
      </c>
      <c r="B277">
        <v>116</v>
      </c>
      <c r="D277" s="16" t="str">
        <v>failed</v>
      </c>
      <c r="E277" t="str">
        <v>0</v>
      </c>
    </row>
    <row r="278" spans="1:5" x14ac:dyDescent="0.3">
      <c r="A278" s="4" t="str">
        <v>successful</v>
      </c>
      <c r="B278" t="str">
        <v>n/a</v>
      </c>
      <c r="D278" s="16" t="str">
        <v>failed</v>
      </c>
      <c r="E278">
        <v>133</v>
      </c>
    </row>
    <row r="279" spans="1:5" x14ac:dyDescent="0.3">
      <c r="A279" s="4" t="str">
        <v>successful</v>
      </c>
      <c r="B279">
        <v>83</v>
      </c>
      <c r="D279" s="16" t="str">
        <v>failed</v>
      </c>
      <c r="E279" t="str">
        <v>0</v>
      </c>
    </row>
    <row r="280" spans="1:5" x14ac:dyDescent="0.3">
      <c r="A280" s="4" t="str">
        <v>successful</v>
      </c>
      <c r="B280">
        <v>91</v>
      </c>
      <c r="D280" s="16" t="str">
        <v>failed</v>
      </c>
      <c r="E280" t="str">
        <v>0</v>
      </c>
    </row>
    <row r="281" spans="1:5" x14ac:dyDescent="0.3">
      <c r="A281" s="4" t="str">
        <v>successful</v>
      </c>
      <c r="B281">
        <v>546</v>
      </c>
      <c r="D281" s="16" t="str">
        <v>failed</v>
      </c>
      <c r="E281" t="str">
        <v>0</v>
      </c>
    </row>
    <row r="282" spans="1:5" x14ac:dyDescent="0.3">
      <c r="A282" s="4" t="str">
        <v>successful</v>
      </c>
      <c r="B282">
        <v>393</v>
      </c>
      <c r="D282" s="16" t="str">
        <v>failed</v>
      </c>
      <c r="E282" t="str">
        <v>0</v>
      </c>
    </row>
    <row r="283" spans="1:5" x14ac:dyDescent="0.3">
      <c r="A283" s="4" t="str">
        <v>successful</v>
      </c>
      <c r="B283" t="str">
        <v>n/a</v>
      </c>
      <c r="D283" s="16" t="str">
        <v>failed</v>
      </c>
      <c r="E283">
        <v>2062</v>
      </c>
    </row>
    <row r="284" spans="1:5" x14ac:dyDescent="0.3">
      <c r="A284" s="4" t="str">
        <v>successful</v>
      </c>
      <c r="B284">
        <v>133</v>
      </c>
      <c r="D284" s="16" t="str">
        <v>failed</v>
      </c>
      <c r="E284" t="str">
        <v>0</v>
      </c>
    </row>
    <row r="285" spans="1:5" x14ac:dyDescent="0.3">
      <c r="A285" s="4" t="str">
        <v>successful</v>
      </c>
      <c r="B285" t="str">
        <v>n/a</v>
      </c>
      <c r="D285" s="16" t="str">
        <v>failed</v>
      </c>
      <c r="E285">
        <v>29</v>
      </c>
    </row>
    <row r="286" spans="1:5" x14ac:dyDescent="0.3">
      <c r="A286" s="4" t="str">
        <v>successful</v>
      </c>
      <c r="B286" t="str">
        <v>n/a</v>
      </c>
      <c r="D286" s="16" t="str">
        <v>failed</v>
      </c>
      <c r="E286">
        <v>132</v>
      </c>
    </row>
    <row r="287" spans="1:5" x14ac:dyDescent="0.3">
      <c r="A287" s="4" t="str">
        <v>successful</v>
      </c>
      <c r="B287">
        <v>254</v>
      </c>
      <c r="D287" s="16" t="str">
        <v>failed</v>
      </c>
      <c r="E287" t="str">
        <v>0</v>
      </c>
    </row>
    <row r="288" spans="1:5" x14ac:dyDescent="0.3">
      <c r="A288" s="4" t="str">
        <v>successful</v>
      </c>
      <c r="B288" t="str">
        <v>n/a</v>
      </c>
      <c r="D288" s="16" t="str">
        <v>failed</v>
      </c>
      <c r="E288">
        <v>184</v>
      </c>
    </row>
    <row r="289" spans="1:5" x14ac:dyDescent="0.3">
      <c r="A289" s="4" t="str">
        <v>successful</v>
      </c>
      <c r="B289">
        <v>176</v>
      </c>
      <c r="D289" s="16" t="str">
        <v>failed</v>
      </c>
      <c r="E289" t="str">
        <v>0</v>
      </c>
    </row>
    <row r="290" spans="1:5" x14ac:dyDescent="0.3">
      <c r="A290" s="4" t="str">
        <v>successful</v>
      </c>
      <c r="B290" t="str">
        <v>n/a</v>
      </c>
      <c r="D290" s="16" t="str">
        <v>failed</v>
      </c>
      <c r="E290">
        <v>137</v>
      </c>
    </row>
    <row r="291" spans="1:5" x14ac:dyDescent="0.3">
      <c r="A291" s="4" t="str">
        <v>successful</v>
      </c>
      <c r="B291">
        <v>337</v>
      </c>
      <c r="D291" s="16" t="str">
        <v>failed</v>
      </c>
      <c r="E291" t="str">
        <v>0</v>
      </c>
    </row>
    <row r="292" spans="1:5" x14ac:dyDescent="0.3">
      <c r="A292" s="4" t="str">
        <v>successful</v>
      </c>
      <c r="B292" t="str">
        <v>n/a</v>
      </c>
      <c r="D292" s="16" t="str">
        <v>failed</v>
      </c>
      <c r="E292">
        <v>908</v>
      </c>
    </row>
    <row r="293" spans="1:5" x14ac:dyDescent="0.3">
      <c r="A293" s="4" t="str">
        <v>successful</v>
      </c>
      <c r="B293">
        <v>107</v>
      </c>
      <c r="D293" s="16" t="str">
        <v>failed</v>
      </c>
      <c r="E293" t="str">
        <v>0</v>
      </c>
    </row>
    <row r="294" spans="1:5" x14ac:dyDescent="0.3">
      <c r="A294" s="4" t="str">
        <v>successful</v>
      </c>
      <c r="B294" t="str">
        <v>n/a</v>
      </c>
      <c r="D294" s="16" t="str">
        <v>failed</v>
      </c>
      <c r="E294">
        <v>10</v>
      </c>
    </row>
    <row r="295" spans="1:5" x14ac:dyDescent="0.3">
      <c r="A295" s="4" t="str">
        <v>successful</v>
      </c>
      <c r="B295" t="str">
        <v>n/a</v>
      </c>
      <c r="D295" s="16" t="str">
        <v>failed</v>
      </c>
      <c r="E295">
        <v>32</v>
      </c>
    </row>
    <row r="296" spans="1:5" x14ac:dyDescent="0.3">
      <c r="A296" s="4" t="str">
        <v>successful</v>
      </c>
      <c r="B296">
        <v>183</v>
      </c>
      <c r="D296" s="16" t="str">
        <v>failed</v>
      </c>
      <c r="E296" t="str">
        <v>0</v>
      </c>
    </row>
    <row r="297" spans="1:5" x14ac:dyDescent="0.3">
      <c r="A297" s="4" t="str">
        <v>successful</v>
      </c>
      <c r="B297" t="str">
        <v>n/a</v>
      </c>
      <c r="D297" s="16" t="str">
        <v>failed</v>
      </c>
      <c r="E297">
        <v>1910</v>
      </c>
    </row>
    <row r="298" spans="1:5" x14ac:dyDescent="0.3">
      <c r="A298" s="4" t="str">
        <v>successful</v>
      </c>
      <c r="B298" t="str">
        <v>n/a</v>
      </c>
      <c r="D298" s="16" t="str">
        <v>failed</v>
      </c>
      <c r="E298">
        <v>38</v>
      </c>
    </row>
    <row r="299" spans="1:5" x14ac:dyDescent="0.3">
      <c r="A299" s="4" t="str">
        <v>successful</v>
      </c>
      <c r="B299" t="str">
        <v>n/a</v>
      </c>
      <c r="D299" s="16" t="str">
        <v>failed</v>
      </c>
      <c r="E299">
        <v>104</v>
      </c>
    </row>
    <row r="300" spans="1:5" x14ac:dyDescent="0.3">
      <c r="A300" s="4" t="str">
        <v>successful</v>
      </c>
      <c r="B300">
        <v>72</v>
      </c>
      <c r="D300" s="16" t="str">
        <v>failed</v>
      </c>
      <c r="E300" t="str">
        <v>0</v>
      </c>
    </row>
    <row r="301" spans="1:5" x14ac:dyDescent="0.3">
      <c r="A301" s="4" t="str">
        <v>successful</v>
      </c>
      <c r="B301" t="str">
        <v>n/a</v>
      </c>
      <c r="D301" s="16" t="str">
        <v>failed</v>
      </c>
      <c r="E301">
        <v>49</v>
      </c>
    </row>
    <row r="302" spans="1:5" x14ac:dyDescent="0.3">
      <c r="A302" s="4" t="str">
        <v>successful</v>
      </c>
      <c r="B302" t="str">
        <v>n/a</v>
      </c>
      <c r="D302" s="16" t="str">
        <v>failed</v>
      </c>
      <c r="E302">
        <v>1</v>
      </c>
    </row>
    <row r="303" spans="1:5" x14ac:dyDescent="0.3">
      <c r="A303" s="4" t="str">
        <v>successful</v>
      </c>
      <c r="B303">
        <v>295</v>
      </c>
      <c r="D303" s="16" t="str">
        <v>failed</v>
      </c>
      <c r="E303" t="str">
        <v>0</v>
      </c>
    </row>
    <row r="304" spans="1:5" x14ac:dyDescent="0.3">
      <c r="A304" s="4" t="str">
        <v>successful</v>
      </c>
      <c r="B304" t="str">
        <v>n/a</v>
      </c>
      <c r="D304" s="16" t="str">
        <v>failed</v>
      </c>
      <c r="E304">
        <v>245</v>
      </c>
    </row>
    <row r="305" spans="1:5" x14ac:dyDescent="0.3">
      <c r="A305" s="4" t="str">
        <v>successful</v>
      </c>
      <c r="B305" t="str">
        <v>n/a</v>
      </c>
      <c r="D305" s="16" t="str">
        <v>failed</v>
      </c>
      <c r="E305">
        <v>32</v>
      </c>
    </row>
    <row r="306" spans="1:5" x14ac:dyDescent="0.3">
      <c r="A306" s="4" t="str">
        <v>successful</v>
      </c>
      <c r="B306">
        <v>142</v>
      </c>
      <c r="D306" s="16" t="str">
        <v>failed</v>
      </c>
      <c r="E306" t="str">
        <v>0</v>
      </c>
    </row>
    <row r="307" spans="1:5" x14ac:dyDescent="0.3">
      <c r="A307" s="4" t="str">
        <v>successful</v>
      </c>
      <c r="B307">
        <v>85</v>
      </c>
      <c r="D307" s="16" t="str">
        <v>failed</v>
      </c>
      <c r="E307" t="str">
        <v>0</v>
      </c>
    </row>
    <row r="308" spans="1:5" x14ac:dyDescent="0.3">
      <c r="A308" s="4" t="str">
        <v>successful</v>
      </c>
      <c r="B308" t="str">
        <v>n/a</v>
      </c>
      <c r="D308" s="16" t="str">
        <v>failed</v>
      </c>
      <c r="E308">
        <v>7</v>
      </c>
    </row>
    <row r="309" spans="1:5" x14ac:dyDescent="0.3">
      <c r="A309" s="4" t="str">
        <v>successful</v>
      </c>
      <c r="B309">
        <v>659</v>
      </c>
      <c r="D309" s="16" t="str">
        <v>failed</v>
      </c>
      <c r="E309" t="str">
        <v>0</v>
      </c>
    </row>
    <row r="310" spans="1:5" x14ac:dyDescent="0.3">
      <c r="A310" s="4" t="str">
        <v>successful</v>
      </c>
      <c r="B310" t="str">
        <v>n/a</v>
      </c>
      <c r="D310" s="16" t="str">
        <v>failed</v>
      </c>
      <c r="E310">
        <v>803</v>
      </c>
    </row>
    <row r="311" spans="1:5" x14ac:dyDescent="0.3">
      <c r="A311" s="4" t="str">
        <v>successful</v>
      </c>
      <c r="B311" t="str">
        <v>n/a</v>
      </c>
      <c r="D311" s="16" t="str">
        <v>failed</v>
      </c>
      <c r="E311">
        <v>75</v>
      </c>
    </row>
    <row r="312" spans="1:5" x14ac:dyDescent="0.3">
      <c r="A312" s="4" t="str">
        <v>successful</v>
      </c>
      <c r="B312" t="str">
        <v>n/a</v>
      </c>
      <c r="D312" s="16" t="str">
        <v>failed</v>
      </c>
      <c r="E312">
        <v>16</v>
      </c>
    </row>
    <row r="313" spans="1:5" x14ac:dyDescent="0.3">
      <c r="A313" s="4" t="str">
        <v>successful</v>
      </c>
      <c r="B313">
        <v>121</v>
      </c>
      <c r="D313" s="16" t="str">
        <v>failed</v>
      </c>
      <c r="E313" t="str">
        <v>0</v>
      </c>
    </row>
    <row r="314" spans="1:5" x14ac:dyDescent="0.3">
      <c r="A314" s="4" t="str">
        <v>successful</v>
      </c>
      <c r="B314">
        <v>3742</v>
      </c>
      <c r="D314" s="16" t="str">
        <v>failed</v>
      </c>
      <c r="E314" t="str">
        <v>0</v>
      </c>
    </row>
    <row r="315" spans="1:5" x14ac:dyDescent="0.3">
      <c r="A315" s="4" t="str">
        <v>successful</v>
      </c>
      <c r="B315">
        <v>223</v>
      </c>
      <c r="D315" s="16" t="str">
        <v>failed</v>
      </c>
      <c r="E315" t="str">
        <v>0</v>
      </c>
    </row>
    <row r="316" spans="1:5" x14ac:dyDescent="0.3">
      <c r="A316" s="4" t="str">
        <v>successful</v>
      </c>
      <c r="B316">
        <v>133</v>
      </c>
      <c r="D316" s="16" t="str">
        <v>failed</v>
      </c>
      <c r="E316" t="str">
        <v>0</v>
      </c>
    </row>
    <row r="317" spans="1:5" x14ac:dyDescent="0.3">
      <c r="A317" s="4" t="str">
        <v>successful</v>
      </c>
      <c r="B317" t="str">
        <v>n/a</v>
      </c>
      <c r="D317" s="16" t="str">
        <v>failed</v>
      </c>
      <c r="E317">
        <v>31</v>
      </c>
    </row>
    <row r="318" spans="1:5" x14ac:dyDescent="0.3">
      <c r="A318" s="4" t="str">
        <v>successful</v>
      </c>
      <c r="B318" t="str">
        <v>n/a</v>
      </c>
      <c r="D318" s="16" t="str">
        <v>failed</v>
      </c>
      <c r="E318">
        <v>108</v>
      </c>
    </row>
    <row r="319" spans="1:5" x14ac:dyDescent="0.3">
      <c r="A319" s="4" t="str">
        <v>successful</v>
      </c>
      <c r="B319" t="str">
        <v>n/a</v>
      </c>
      <c r="D319" s="16" t="str">
        <v>failed</v>
      </c>
      <c r="E319">
        <v>30</v>
      </c>
    </row>
    <row r="320" spans="1:5" x14ac:dyDescent="0.3">
      <c r="A320" s="4" t="str">
        <v>successful</v>
      </c>
      <c r="B320" t="str">
        <v>n/a</v>
      </c>
      <c r="D320" s="16" t="str">
        <v>failed</v>
      </c>
      <c r="E320">
        <v>17</v>
      </c>
    </row>
    <row r="321" spans="1:5" x14ac:dyDescent="0.3">
      <c r="A321" s="4" t="str">
        <v>successful</v>
      </c>
      <c r="B321" t="str">
        <v>n/a</v>
      </c>
      <c r="D321" s="16" t="str">
        <v>failed</v>
      </c>
      <c r="E321">
        <v>64</v>
      </c>
    </row>
    <row r="322" spans="1:5" x14ac:dyDescent="0.3">
      <c r="A322" s="4" t="str">
        <v>successful</v>
      </c>
      <c r="B322" t="str">
        <v>n/a</v>
      </c>
      <c r="D322" s="16" t="str">
        <v>failed</v>
      </c>
      <c r="E322">
        <v>80</v>
      </c>
    </row>
    <row r="323" spans="1:5" x14ac:dyDescent="0.3">
      <c r="A323" s="4" t="str">
        <v>successful</v>
      </c>
      <c r="B323" t="str">
        <v>n/a</v>
      </c>
      <c r="D323" s="16" t="str">
        <v>failed</v>
      </c>
      <c r="E323">
        <v>2468</v>
      </c>
    </row>
    <row r="324" spans="1:5" x14ac:dyDescent="0.3">
      <c r="A324" s="4" t="str">
        <v>successful</v>
      </c>
      <c r="B324">
        <v>5168</v>
      </c>
      <c r="D324" s="16" t="str">
        <v>failed</v>
      </c>
      <c r="E324" t="str">
        <v>0</v>
      </c>
    </row>
    <row r="325" spans="1:5" x14ac:dyDescent="0.3">
      <c r="A325" s="4" t="str">
        <v>successful</v>
      </c>
      <c r="B325" t="str">
        <v>n/a</v>
      </c>
      <c r="D325" s="16" t="str">
        <v>failed</v>
      </c>
      <c r="E325">
        <v>26</v>
      </c>
    </row>
    <row r="326" spans="1:5" x14ac:dyDescent="0.3">
      <c r="A326" s="4" t="str">
        <v>successful</v>
      </c>
      <c r="B326">
        <v>307</v>
      </c>
      <c r="D326" s="16" t="str">
        <v>failed</v>
      </c>
      <c r="E326" t="str">
        <v>0</v>
      </c>
    </row>
    <row r="327" spans="1:5" x14ac:dyDescent="0.3">
      <c r="A327" s="4" t="str">
        <v>successful</v>
      </c>
      <c r="B327" t="str">
        <v>n/a</v>
      </c>
      <c r="D327" s="16" t="str">
        <v>failed</v>
      </c>
      <c r="E327">
        <v>73</v>
      </c>
    </row>
    <row r="328" spans="1:5" x14ac:dyDescent="0.3">
      <c r="A328" s="4" t="str">
        <v>successful</v>
      </c>
      <c r="B328" t="str">
        <v>n/a</v>
      </c>
      <c r="D328" s="16" t="str">
        <v>failed</v>
      </c>
      <c r="E328">
        <v>128</v>
      </c>
    </row>
    <row r="329" spans="1:5" x14ac:dyDescent="0.3">
      <c r="A329" s="4" t="str">
        <v>successful</v>
      </c>
      <c r="B329" t="str">
        <v>n/a</v>
      </c>
      <c r="D329" s="16" t="str">
        <v>failed</v>
      </c>
      <c r="E329">
        <v>33</v>
      </c>
    </row>
    <row r="330" spans="1:5" x14ac:dyDescent="0.3">
      <c r="A330" s="4" t="str">
        <v>successful</v>
      </c>
      <c r="B330">
        <v>2441</v>
      </c>
      <c r="D330" s="16" t="str">
        <v>failed</v>
      </c>
      <c r="E330" t="str">
        <v>0</v>
      </c>
    </row>
    <row r="331" spans="1:5" x14ac:dyDescent="0.3">
      <c r="A331" s="4" t="str">
        <v>successful</v>
      </c>
      <c r="B331" t="str">
        <v>n/a</v>
      </c>
      <c r="D331" s="16" t="str">
        <v>failed</v>
      </c>
      <c r="E331">
        <v>211</v>
      </c>
    </row>
    <row r="332" spans="1:5" x14ac:dyDescent="0.3">
      <c r="A332" s="4" t="str">
        <v>successful</v>
      </c>
      <c r="B332">
        <v>1385</v>
      </c>
      <c r="D332" s="16" t="str">
        <v>failed</v>
      </c>
      <c r="E332" t="str">
        <v>0</v>
      </c>
    </row>
    <row r="333" spans="1:5" x14ac:dyDescent="0.3">
      <c r="A333" s="4" t="str">
        <v>successful</v>
      </c>
      <c r="B333">
        <v>190</v>
      </c>
      <c r="D333" s="16" t="str">
        <v>failed</v>
      </c>
      <c r="E333" t="str">
        <v>0</v>
      </c>
    </row>
    <row r="334" spans="1:5" x14ac:dyDescent="0.3">
      <c r="A334" s="4" t="str">
        <v>successful</v>
      </c>
      <c r="B334">
        <v>470</v>
      </c>
      <c r="D334" s="16" t="str">
        <v>failed</v>
      </c>
      <c r="E334" t="str">
        <v>0</v>
      </c>
    </row>
    <row r="335" spans="1:5" x14ac:dyDescent="0.3">
      <c r="A335" s="4" t="str">
        <v>successful</v>
      </c>
      <c r="B335">
        <v>253</v>
      </c>
      <c r="D335" s="16" t="str">
        <v>failed</v>
      </c>
      <c r="E335" t="str">
        <v>0</v>
      </c>
    </row>
    <row r="336" spans="1:5" x14ac:dyDescent="0.3">
      <c r="A336" s="4" t="str">
        <v>successful</v>
      </c>
      <c r="B336">
        <v>1113</v>
      </c>
      <c r="D336" s="16" t="str">
        <v>failed</v>
      </c>
      <c r="E336" t="str">
        <v>0</v>
      </c>
    </row>
    <row r="337" spans="1:5" x14ac:dyDescent="0.3">
      <c r="A337" s="4" t="str">
        <v>successful</v>
      </c>
      <c r="B337">
        <v>2283</v>
      </c>
      <c r="D337" s="16" t="str">
        <v>failed</v>
      </c>
      <c r="E337" t="str">
        <v>0</v>
      </c>
    </row>
    <row r="338" spans="1:5" x14ac:dyDescent="0.3">
      <c r="A338" s="4" t="str">
        <v>successful</v>
      </c>
      <c r="B338" t="str">
        <v>n/a</v>
      </c>
      <c r="D338" s="16" t="str">
        <v>failed</v>
      </c>
      <c r="E338">
        <v>1072</v>
      </c>
    </row>
    <row r="339" spans="1:5" x14ac:dyDescent="0.3">
      <c r="A339" s="4" t="str">
        <v>successful</v>
      </c>
      <c r="B339">
        <v>1095</v>
      </c>
      <c r="D339" s="16" t="str">
        <v>failed</v>
      </c>
      <c r="E339" t="str">
        <v>0</v>
      </c>
    </row>
    <row r="340" spans="1:5" x14ac:dyDescent="0.3">
      <c r="A340" s="4" t="str">
        <v>successful</v>
      </c>
      <c r="B340">
        <v>1690</v>
      </c>
      <c r="D340" s="16" t="str">
        <v>failed</v>
      </c>
      <c r="E340" t="str">
        <v>0</v>
      </c>
    </row>
    <row r="341" spans="1:5" x14ac:dyDescent="0.3">
      <c r="A341" s="4" t="str">
        <v>successful</v>
      </c>
      <c r="B341" t="str">
        <v>n/a</v>
      </c>
      <c r="D341" s="16" t="str">
        <v>failed</v>
      </c>
      <c r="E341">
        <v>1297</v>
      </c>
    </row>
    <row r="342" spans="1:5" x14ac:dyDescent="0.3">
      <c r="A342" s="4" t="str">
        <v>successful</v>
      </c>
      <c r="B342" t="str">
        <v>n/a</v>
      </c>
      <c r="D342" s="16" t="str">
        <v>failed</v>
      </c>
      <c r="E342">
        <v>393</v>
      </c>
    </row>
    <row r="343" spans="1:5" x14ac:dyDescent="0.3">
      <c r="A343" s="4" t="str">
        <v>successful</v>
      </c>
      <c r="B343" t="str">
        <v>n/a</v>
      </c>
      <c r="D343" s="16" t="str">
        <v>failed</v>
      </c>
      <c r="E343">
        <v>1257</v>
      </c>
    </row>
    <row r="344" spans="1:5" x14ac:dyDescent="0.3">
      <c r="A344" s="4" t="str">
        <v>successful</v>
      </c>
      <c r="B344" t="str">
        <v>n/a</v>
      </c>
      <c r="D344" s="16" t="str">
        <v>failed</v>
      </c>
      <c r="E344">
        <v>328</v>
      </c>
    </row>
    <row r="345" spans="1:5" x14ac:dyDescent="0.3">
      <c r="A345" s="4" t="str">
        <v>successful</v>
      </c>
      <c r="B345" t="str">
        <v>n/a</v>
      </c>
      <c r="D345" s="16" t="str">
        <v>failed</v>
      </c>
      <c r="E345">
        <v>147</v>
      </c>
    </row>
    <row r="346" spans="1:5" x14ac:dyDescent="0.3">
      <c r="A346" s="4" t="str">
        <v>successful</v>
      </c>
      <c r="B346" t="str">
        <v>n/a</v>
      </c>
      <c r="D346" s="16" t="str">
        <v>failed</v>
      </c>
      <c r="E346">
        <v>830</v>
      </c>
    </row>
    <row r="347" spans="1:5" x14ac:dyDescent="0.3">
      <c r="A347" s="4" t="str">
        <v>successful</v>
      </c>
      <c r="B347" t="str">
        <v>n/a</v>
      </c>
      <c r="D347" s="16" t="str">
        <v>failed</v>
      </c>
      <c r="E347">
        <v>331</v>
      </c>
    </row>
    <row r="348" spans="1:5" x14ac:dyDescent="0.3">
      <c r="A348" s="4" t="str">
        <v>successful</v>
      </c>
      <c r="B348" t="str">
        <v>n/a</v>
      </c>
      <c r="D348" s="16" t="str">
        <v>failed</v>
      </c>
      <c r="E348">
        <v>25</v>
      </c>
    </row>
    <row r="349" spans="1:5" x14ac:dyDescent="0.3">
      <c r="A349" s="4" t="str">
        <v>successful</v>
      </c>
      <c r="B349">
        <v>191</v>
      </c>
      <c r="D349" s="16" t="str">
        <v>failed</v>
      </c>
      <c r="E349" t="str">
        <v>0</v>
      </c>
    </row>
    <row r="350" spans="1:5" x14ac:dyDescent="0.3">
      <c r="A350" s="4" t="str">
        <v>successful</v>
      </c>
      <c r="B350" t="str">
        <v>n/a</v>
      </c>
      <c r="D350" s="16" t="str">
        <v>failed</v>
      </c>
      <c r="E350">
        <v>3483</v>
      </c>
    </row>
    <row r="351" spans="1:5" x14ac:dyDescent="0.3">
      <c r="A351" s="4" t="str">
        <v>successful</v>
      </c>
      <c r="B351" t="str">
        <v>n/a</v>
      </c>
      <c r="D351" s="16" t="str">
        <v>failed</v>
      </c>
      <c r="E351">
        <v>923</v>
      </c>
    </row>
    <row r="352" spans="1:5" x14ac:dyDescent="0.3">
      <c r="A352" s="4" t="str">
        <v>successful</v>
      </c>
      <c r="B352" t="str">
        <v>n/a</v>
      </c>
      <c r="D352" s="16" t="str">
        <v>failed</v>
      </c>
      <c r="E352">
        <v>1</v>
      </c>
    </row>
    <row r="353" spans="1:5" x14ac:dyDescent="0.3">
      <c r="A353" s="4" t="str">
        <v>successful</v>
      </c>
      <c r="B353">
        <v>2013</v>
      </c>
      <c r="D353" s="16" t="str">
        <v>failed</v>
      </c>
      <c r="E353" t="str">
        <v>0</v>
      </c>
    </row>
    <row r="354" spans="1:5" x14ac:dyDescent="0.3">
      <c r="A354" s="4" t="str">
        <v>successful</v>
      </c>
      <c r="B354" t="str">
        <v>n/a</v>
      </c>
      <c r="D354" s="16" t="str">
        <v>failed</v>
      </c>
      <c r="E354">
        <v>33</v>
      </c>
    </row>
    <row r="355" spans="1:5" x14ac:dyDescent="0.3">
      <c r="A355" s="4" t="str">
        <v>successful</v>
      </c>
      <c r="B355">
        <v>1703</v>
      </c>
      <c r="D355" s="16" t="str">
        <v>failed</v>
      </c>
      <c r="E355" t="str">
        <v>0</v>
      </c>
    </row>
    <row r="356" spans="1:5" x14ac:dyDescent="0.3">
      <c r="A356" s="4" t="str">
        <v>successful</v>
      </c>
      <c r="B356">
        <v>80</v>
      </c>
      <c r="D356" s="16" t="str">
        <v>failed</v>
      </c>
      <c r="E356" t="str">
        <v>0</v>
      </c>
    </row>
    <row r="357" spans="1:5" x14ac:dyDescent="0.3">
      <c r="A357" s="4" t="str">
        <v>successful</v>
      </c>
      <c r="B357" t="str">
        <v>n/a</v>
      </c>
      <c r="D357" s="16" t="str">
        <v>failed</v>
      </c>
      <c r="E357">
        <v>86</v>
      </c>
    </row>
    <row r="358" spans="1:5" x14ac:dyDescent="0.3">
      <c r="A358" s="4" t="str">
        <v>successful</v>
      </c>
      <c r="B358" t="str">
        <v>n/a</v>
      </c>
      <c r="D358" s="16" t="str">
        <v>failed</v>
      </c>
      <c r="E358">
        <v>40</v>
      </c>
    </row>
    <row r="359" spans="1:5" x14ac:dyDescent="0.3">
      <c r="A359" s="4" t="str">
        <v>successful</v>
      </c>
      <c r="B359">
        <v>41</v>
      </c>
      <c r="D359" s="16" t="str">
        <v>failed</v>
      </c>
      <c r="E359" t="str">
        <v>0</v>
      </c>
    </row>
    <row r="360" spans="1:5" x14ac:dyDescent="0.3">
      <c r="A360" s="4" t="str">
        <v>successful</v>
      </c>
      <c r="B360" t="str">
        <v>n/a</v>
      </c>
      <c r="D360" s="16" t="str">
        <v>failed</v>
      </c>
      <c r="E360">
        <v>23</v>
      </c>
    </row>
    <row r="361" spans="1:5" x14ac:dyDescent="0.3">
      <c r="A361" s="4" t="str">
        <v>successful</v>
      </c>
      <c r="B361">
        <v>187</v>
      </c>
      <c r="D361" s="16" t="str">
        <v>failed</v>
      </c>
      <c r="E361" t="str">
        <v>0</v>
      </c>
    </row>
    <row r="362" spans="1:5" x14ac:dyDescent="0.3">
      <c r="A362" s="4" t="str">
        <v>successful</v>
      </c>
      <c r="B362">
        <v>2875</v>
      </c>
      <c r="D362" s="16" t="str">
        <v>failed</v>
      </c>
      <c r="E362" t="str">
        <v>0</v>
      </c>
    </row>
    <row r="363" spans="1:5" x14ac:dyDescent="0.3">
      <c r="A363" s="4" t="str">
        <v>successful</v>
      </c>
      <c r="B363">
        <v>88</v>
      </c>
      <c r="D363" s="16" t="str">
        <v>failed</v>
      </c>
      <c r="E363" t="str">
        <v>0</v>
      </c>
    </row>
    <row r="364" spans="1:5" x14ac:dyDescent="0.3">
      <c r="A364" s="4" t="str">
        <v>successful</v>
      </c>
      <c r="B364">
        <v>191</v>
      </c>
      <c r="D364" s="16" t="str">
        <v>failed</v>
      </c>
      <c r="E364" t="str">
        <v>0</v>
      </c>
    </row>
    <row r="365" spans="1:5" x14ac:dyDescent="0.3">
      <c r="A365" s="4" t="str">
        <v>successful</v>
      </c>
      <c r="B365">
        <v>139</v>
      </c>
      <c r="D365" s="16" t="str">
        <v>failed</v>
      </c>
      <c r="E365" t="str">
        <v>0</v>
      </c>
    </row>
    <row r="366" spans="1:5" x14ac:dyDescent="0.3">
      <c r="A366" s="4" t="str">
        <v>successful</v>
      </c>
      <c r="B366">
        <v>186</v>
      </c>
      <c r="D366" s="16" t="str">
        <v>failed</v>
      </c>
      <c r="E366" t="str">
        <v>0</v>
      </c>
    </row>
    <row r="367" spans="1:5" x14ac:dyDescent="0.3">
      <c r="A367" s="4" t="str">
        <v>successful</v>
      </c>
      <c r="B367">
        <v>112</v>
      </c>
      <c r="D367" s="16" t="str">
        <v>failed</v>
      </c>
      <c r="E367" t="str">
        <v>0</v>
      </c>
    </row>
    <row r="368" spans="1:5" x14ac:dyDescent="0.3">
      <c r="A368" s="4" t="str">
        <v>successful</v>
      </c>
      <c r="B368">
        <v>101</v>
      </c>
      <c r="D368" s="16" t="str">
        <v>failed</v>
      </c>
      <c r="E368" t="str">
        <v>0</v>
      </c>
    </row>
    <row r="369" spans="1:5" x14ac:dyDescent="0.3">
      <c r="A369" s="4" t="str">
        <v>successful</v>
      </c>
      <c r="B369" t="str">
        <v>n/a</v>
      </c>
      <c r="D369" s="16" t="str">
        <v>failed</v>
      </c>
      <c r="E369">
        <v>75</v>
      </c>
    </row>
    <row r="370" spans="1:5" x14ac:dyDescent="0.3">
      <c r="A370" s="4" t="str">
        <v>successful</v>
      </c>
      <c r="B370">
        <v>206</v>
      </c>
      <c r="D370" s="16" t="str">
        <v>failed</v>
      </c>
      <c r="E370" t="str">
        <v>0</v>
      </c>
    </row>
    <row r="371" spans="1:5" x14ac:dyDescent="0.3">
      <c r="A371" s="4" t="str">
        <v>successful</v>
      </c>
      <c r="B371">
        <v>154</v>
      </c>
      <c r="D371" s="16" t="str">
        <v>failed</v>
      </c>
      <c r="E371" t="str">
        <v>0</v>
      </c>
    </row>
    <row r="372" spans="1:5" x14ac:dyDescent="0.3">
      <c r="A372" s="4" t="str">
        <v>successful</v>
      </c>
      <c r="B372">
        <v>5966</v>
      </c>
      <c r="D372" s="16" t="str">
        <v>failed</v>
      </c>
      <c r="E372" t="str">
        <v>0</v>
      </c>
    </row>
    <row r="373" spans="1:5" x14ac:dyDescent="0.3">
      <c r="A373" s="4" t="str">
        <v>successful</v>
      </c>
      <c r="B373" t="str">
        <v>n/a</v>
      </c>
      <c r="D373" s="16" t="str">
        <v>failed</v>
      </c>
      <c r="E373">
        <v>2176</v>
      </c>
    </row>
    <row r="374" spans="1:5" x14ac:dyDescent="0.3">
      <c r="A374" s="4" t="str">
        <v>successful</v>
      </c>
      <c r="B374">
        <v>169</v>
      </c>
      <c r="D374" s="16" t="str">
        <v>failed</v>
      </c>
      <c r="E374" t="str">
        <v>0</v>
      </c>
    </row>
    <row r="375" spans="1:5" x14ac:dyDescent="0.3">
      <c r="A375" s="4" t="str">
        <v>successful</v>
      </c>
      <c r="B375">
        <v>2106</v>
      </c>
      <c r="D375" s="16" t="str">
        <v>failed</v>
      </c>
      <c r="E375" t="str">
        <v>0</v>
      </c>
    </row>
    <row r="376" spans="1:5" x14ac:dyDescent="0.3">
      <c r="A376" s="4" t="str">
        <v>successful</v>
      </c>
      <c r="B376" t="str">
        <v>n/a</v>
      </c>
      <c r="D376" s="16" t="str">
        <v>failed</v>
      </c>
      <c r="E376">
        <v>441</v>
      </c>
    </row>
    <row r="377" spans="1:5" x14ac:dyDescent="0.3">
      <c r="A377" s="4" t="str">
        <v>successful</v>
      </c>
      <c r="B377" t="str">
        <v>n/a</v>
      </c>
      <c r="D377" s="16" t="str">
        <v>failed</v>
      </c>
      <c r="E377">
        <v>25</v>
      </c>
    </row>
    <row r="378" spans="1:5" x14ac:dyDescent="0.3">
      <c r="A378" s="4" t="str">
        <v>successful</v>
      </c>
      <c r="B378">
        <v>131</v>
      </c>
      <c r="D378" s="16" t="str">
        <v>failed</v>
      </c>
      <c r="E378" t="str">
        <v>0</v>
      </c>
    </row>
    <row r="379" spans="1:5" x14ac:dyDescent="0.3">
      <c r="A379" s="4" t="str">
        <v>successful</v>
      </c>
      <c r="B379" t="str">
        <v>n/a</v>
      </c>
      <c r="D379" s="16" t="str">
        <v>failed</v>
      </c>
      <c r="E379">
        <v>127</v>
      </c>
    </row>
    <row r="380" spans="1:5" x14ac:dyDescent="0.3">
      <c r="A380" s="4" t="str">
        <v>successful</v>
      </c>
      <c r="B380" t="str">
        <v>n/a</v>
      </c>
      <c r="D380" s="16" t="str">
        <v>failed</v>
      </c>
      <c r="E380">
        <v>355</v>
      </c>
    </row>
    <row r="381" spans="1:5" x14ac:dyDescent="0.3">
      <c r="A381" s="4" t="str">
        <v>successful</v>
      </c>
      <c r="B381" t="str">
        <v>n/a</v>
      </c>
      <c r="D381" s="16" t="str">
        <v>failed</v>
      </c>
      <c r="E381">
        <v>44</v>
      </c>
    </row>
    <row r="382" spans="1:5" x14ac:dyDescent="0.3">
      <c r="A382" s="4" t="str">
        <v>successful</v>
      </c>
      <c r="B382">
        <v>84</v>
      </c>
      <c r="D382" s="16" t="str">
        <v>failed</v>
      </c>
      <c r="E382" t="str">
        <v>0</v>
      </c>
    </row>
    <row r="383" spans="1:5" x14ac:dyDescent="0.3">
      <c r="A383" s="4" t="str">
        <v>successful</v>
      </c>
      <c r="B383">
        <v>155</v>
      </c>
      <c r="D383" s="16" t="str">
        <v>failed</v>
      </c>
      <c r="E383" t="str">
        <v>0</v>
      </c>
    </row>
    <row r="384" spans="1:5" x14ac:dyDescent="0.3">
      <c r="A384" s="4" t="str">
        <v>successful</v>
      </c>
      <c r="B384" t="str">
        <v>n/a</v>
      </c>
      <c r="D384" s="16" t="str">
        <v>failed</v>
      </c>
      <c r="E384">
        <v>67</v>
      </c>
    </row>
    <row r="385" spans="1:5" x14ac:dyDescent="0.3">
      <c r="A385" s="4" t="str">
        <v>successful</v>
      </c>
      <c r="B385">
        <v>189</v>
      </c>
      <c r="D385" s="16" t="str">
        <v>failed</v>
      </c>
      <c r="E385" t="str">
        <v>0</v>
      </c>
    </row>
    <row r="386" spans="1:5" x14ac:dyDescent="0.3">
      <c r="A386" s="4" t="str">
        <v>successful</v>
      </c>
      <c r="B386">
        <v>4799</v>
      </c>
      <c r="D386" s="16" t="str">
        <v>failed</v>
      </c>
      <c r="E386" t="str">
        <v>0</v>
      </c>
    </row>
    <row r="387" spans="1:5" x14ac:dyDescent="0.3">
      <c r="A387" s="4" t="str">
        <v>successful</v>
      </c>
      <c r="B387">
        <v>1137</v>
      </c>
      <c r="D387" s="16" t="str">
        <v>failed</v>
      </c>
      <c r="E387" t="str">
        <v>0</v>
      </c>
    </row>
    <row r="388" spans="1:5" x14ac:dyDescent="0.3">
      <c r="A388" s="4" t="str">
        <v>successful</v>
      </c>
      <c r="B388" t="str">
        <v>n/a</v>
      </c>
      <c r="D388" s="16" t="str">
        <v>failed</v>
      </c>
      <c r="E388">
        <v>1068</v>
      </c>
    </row>
    <row r="389" spans="1:5" x14ac:dyDescent="0.3">
      <c r="A389" s="4" t="str">
        <v>successful</v>
      </c>
      <c r="B389" t="str">
        <v>n/a</v>
      </c>
      <c r="D389" s="16" t="str">
        <v>failed</v>
      </c>
      <c r="E389">
        <v>424</v>
      </c>
    </row>
    <row r="390" spans="1:5" x14ac:dyDescent="0.3">
      <c r="A390" s="4" t="str">
        <v>successful</v>
      </c>
      <c r="B390" t="str">
        <v>n/a</v>
      </c>
      <c r="D390" s="16" t="str">
        <v>failed</v>
      </c>
      <c r="E390">
        <v>145</v>
      </c>
    </row>
    <row r="391" spans="1:5" x14ac:dyDescent="0.3">
      <c r="A391" s="4" t="str">
        <v>successful</v>
      </c>
      <c r="B391">
        <v>1152</v>
      </c>
      <c r="D391" s="16" t="str">
        <v>failed</v>
      </c>
      <c r="E391" t="str">
        <v>0</v>
      </c>
    </row>
    <row r="392" spans="1:5" x14ac:dyDescent="0.3">
      <c r="A392" s="4" t="str">
        <v>successful</v>
      </c>
      <c r="B392">
        <v>50</v>
      </c>
      <c r="D392" s="16" t="str">
        <v>failed</v>
      </c>
      <c r="E392" t="str">
        <v>0</v>
      </c>
    </row>
    <row r="393" spans="1:5" x14ac:dyDescent="0.3">
      <c r="A393" s="4" t="str">
        <v>successful</v>
      </c>
      <c r="B393" t="str">
        <v>n/a</v>
      </c>
      <c r="D393" s="16" t="str">
        <v>failed</v>
      </c>
      <c r="E393">
        <v>151</v>
      </c>
    </row>
    <row r="394" spans="1:5" x14ac:dyDescent="0.3">
      <c r="A394" s="4" t="str">
        <v>successful</v>
      </c>
      <c r="B394" t="str">
        <v>n/a</v>
      </c>
      <c r="D394" s="16" t="str">
        <v>failed</v>
      </c>
      <c r="E394">
        <v>1608</v>
      </c>
    </row>
    <row r="395" spans="1:5" x14ac:dyDescent="0.3">
      <c r="A395" s="4" t="str">
        <v>successful</v>
      </c>
      <c r="B395">
        <v>3059</v>
      </c>
      <c r="D395" s="16" t="str">
        <v>failed</v>
      </c>
      <c r="E395" t="str">
        <v>0</v>
      </c>
    </row>
    <row r="396" spans="1:5" x14ac:dyDescent="0.3">
      <c r="A396" s="4" t="str">
        <v>successful</v>
      </c>
      <c r="B396">
        <v>34</v>
      </c>
      <c r="D396" s="16" t="str">
        <v>failed</v>
      </c>
      <c r="E396" t="str">
        <v>0</v>
      </c>
    </row>
    <row r="397" spans="1:5" x14ac:dyDescent="0.3">
      <c r="A397" s="4" t="str">
        <v>successful</v>
      </c>
      <c r="B397">
        <v>220</v>
      </c>
      <c r="D397" s="16" t="str">
        <v>failed</v>
      </c>
      <c r="E397" t="str">
        <v>0</v>
      </c>
    </row>
    <row r="398" spans="1:5" x14ac:dyDescent="0.3">
      <c r="A398" s="4" t="str">
        <v>successful</v>
      </c>
      <c r="B398">
        <v>1604</v>
      </c>
      <c r="D398" s="16" t="str">
        <v>failed</v>
      </c>
      <c r="E398" t="str">
        <v>0</v>
      </c>
    </row>
    <row r="399" spans="1:5" x14ac:dyDescent="0.3">
      <c r="A399" s="4" t="str">
        <v>successful</v>
      </c>
      <c r="B399">
        <v>454</v>
      </c>
      <c r="D399" s="16" t="str">
        <v>failed</v>
      </c>
      <c r="E399" t="str">
        <v>0</v>
      </c>
    </row>
    <row r="400" spans="1:5" x14ac:dyDescent="0.3">
      <c r="A400" s="4" t="str">
        <v>successful</v>
      </c>
      <c r="B400">
        <v>123</v>
      </c>
      <c r="D400" s="16" t="str">
        <v>failed</v>
      </c>
      <c r="E400" t="str">
        <v>0</v>
      </c>
    </row>
    <row r="401" spans="1:5" x14ac:dyDescent="0.3">
      <c r="A401" s="4" t="str">
        <v>successful</v>
      </c>
      <c r="B401" t="str">
        <v>n/a</v>
      </c>
      <c r="D401" s="16" t="str">
        <v>failed</v>
      </c>
      <c r="E401">
        <v>941</v>
      </c>
    </row>
    <row r="402" spans="1:5" x14ac:dyDescent="0.3">
      <c r="A402" s="4" t="str">
        <v>successful</v>
      </c>
      <c r="B402" t="str">
        <v>n/a</v>
      </c>
      <c r="D402" s="16" t="str">
        <v>failed</v>
      </c>
      <c r="E402">
        <v>1</v>
      </c>
    </row>
    <row r="403" spans="1:5" x14ac:dyDescent="0.3">
      <c r="A403" s="4" t="str">
        <v>successful</v>
      </c>
      <c r="B403">
        <v>299</v>
      </c>
      <c r="D403" s="16" t="str">
        <v>failed</v>
      </c>
      <c r="E403" t="str">
        <v>0</v>
      </c>
    </row>
    <row r="404" spans="1:5" x14ac:dyDescent="0.3">
      <c r="A404" s="4" t="str">
        <v>successful</v>
      </c>
      <c r="B404" t="str">
        <v>n/a</v>
      </c>
      <c r="D404" s="16" t="str">
        <v>failed</v>
      </c>
      <c r="E404">
        <v>40</v>
      </c>
    </row>
    <row r="405" spans="1:5" x14ac:dyDescent="0.3">
      <c r="A405" s="4" t="str">
        <v>successful</v>
      </c>
      <c r="B405" t="str">
        <v>n/a</v>
      </c>
      <c r="D405" s="16" t="str">
        <v>failed</v>
      </c>
      <c r="E405">
        <v>3015</v>
      </c>
    </row>
    <row r="406" spans="1:5" x14ac:dyDescent="0.3">
      <c r="A406" s="4" t="str">
        <v>successful</v>
      </c>
      <c r="B406">
        <v>2237</v>
      </c>
      <c r="D406" s="16" t="str">
        <v>failed</v>
      </c>
      <c r="E406" t="str">
        <v>0</v>
      </c>
    </row>
    <row r="407" spans="1:5" x14ac:dyDescent="0.3">
      <c r="A407" s="4" t="str">
        <v>successful</v>
      </c>
      <c r="B407" t="str">
        <v>n/a</v>
      </c>
      <c r="D407" s="16" t="str">
        <v>failed</v>
      </c>
      <c r="E407">
        <v>435</v>
      </c>
    </row>
    <row r="408" spans="1:5" x14ac:dyDescent="0.3">
      <c r="A408" s="4" t="str">
        <v>successful</v>
      </c>
      <c r="B408">
        <v>645</v>
      </c>
      <c r="D408" s="16" t="str">
        <v>failed</v>
      </c>
      <c r="E408" t="str">
        <v>0</v>
      </c>
    </row>
    <row r="409" spans="1:5" x14ac:dyDescent="0.3">
      <c r="A409" s="4" t="str">
        <v>successful</v>
      </c>
      <c r="B409">
        <v>484</v>
      </c>
      <c r="D409" s="16" t="str">
        <v>failed</v>
      </c>
      <c r="E409" t="str">
        <v>0</v>
      </c>
    </row>
    <row r="410" spans="1:5" x14ac:dyDescent="0.3">
      <c r="A410" s="4" t="str">
        <v>successful</v>
      </c>
      <c r="B410">
        <v>154</v>
      </c>
      <c r="D410" s="16" t="str">
        <v>failed</v>
      </c>
      <c r="E410" t="str">
        <v>0</v>
      </c>
    </row>
    <row r="411" spans="1:5" x14ac:dyDescent="0.3">
      <c r="A411" s="4" t="str">
        <v>successful</v>
      </c>
      <c r="B411" t="str">
        <v>n/a</v>
      </c>
      <c r="D411" s="16" t="str">
        <v>failed</v>
      </c>
      <c r="E411">
        <v>714</v>
      </c>
    </row>
    <row r="412" spans="1:5" x14ac:dyDescent="0.3">
      <c r="A412" s="4" t="str">
        <v>successful</v>
      </c>
      <c r="B412" t="str">
        <v>n/a</v>
      </c>
      <c r="D412" s="16" t="str">
        <v>failed</v>
      </c>
      <c r="E412">
        <v>1111</v>
      </c>
    </row>
    <row r="413" spans="1:5" x14ac:dyDescent="0.3">
      <c r="A413" s="4" t="str">
        <v>successful</v>
      </c>
      <c r="B413">
        <v>82</v>
      </c>
      <c r="D413" s="16" t="str">
        <v>failed</v>
      </c>
      <c r="E413" t="str">
        <v>0</v>
      </c>
    </row>
    <row r="414" spans="1:5" x14ac:dyDescent="0.3">
      <c r="A414" s="4" t="str">
        <v>successful</v>
      </c>
      <c r="B414">
        <v>134</v>
      </c>
      <c r="D414" s="16" t="str">
        <v>failed</v>
      </c>
      <c r="E414" t="str">
        <v>0</v>
      </c>
    </row>
    <row r="415" spans="1:5" x14ac:dyDescent="0.3">
      <c r="A415" s="4" t="str">
        <v>successful</v>
      </c>
      <c r="B415" t="str">
        <v>n/a</v>
      </c>
      <c r="D415" s="16" t="str">
        <v>failed</v>
      </c>
      <c r="E415">
        <v>1089</v>
      </c>
    </row>
    <row r="416" spans="1:5" x14ac:dyDescent="0.3">
      <c r="A416" s="4" t="str">
        <v>successful</v>
      </c>
      <c r="B416" t="str">
        <v>n/a</v>
      </c>
      <c r="D416" s="16" t="str">
        <v>failed</v>
      </c>
      <c r="E416">
        <v>5497</v>
      </c>
    </row>
    <row r="417" spans="1:5" x14ac:dyDescent="0.3">
      <c r="A417" s="4" t="str">
        <v>successful</v>
      </c>
      <c r="B417" t="str">
        <v>n/a</v>
      </c>
      <c r="D417" s="16" t="str">
        <v>failed</v>
      </c>
      <c r="E417">
        <v>418</v>
      </c>
    </row>
    <row r="418" spans="1:5" x14ac:dyDescent="0.3">
      <c r="A418" s="4" t="str">
        <v>successful</v>
      </c>
      <c r="B418" t="str">
        <v>n/a</v>
      </c>
      <c r="D418" s="16" t="str">
        <v>failed</v>
      </c>
      <c r="E418">
        <v>1439</v>
      </c>
    </row>
    <row r="419" spans="1:5" x14ac:dyDescent="0.3">
      <c r="A419" s="4" t="str">
        <v>successful</v>
      </c>
      <c r="B419" t="str">
        <v>n/a</v>
      </c>
      <c r="D419" s="16" t="str">
        <v>failed</v>
      </c>
      <c r="E419">
        <v>15</v>
      </c>
    </row>
    <row r="420" spans="1:5" x14ac:dyDescent="0.3">
      <c r="A420" s="4" t="str">
        <v>successful</v>
      </c>
      <c r="B420" t="str">
        <v>n/a</v>
      </c>
      <c r="D420" s="16" t="str">
        <v>failed</v>
      </c>
      <c r="E420">
        <v>1999</v>
      </c>
    </row>
    <row r="421" spans="1:5" x14ac:dyDescent="0.3">
      <c r="A421" s="4" t="str">
        <v>successful</v>
      </c>
      <c r="B421">
        <v>5203</v>
      </c>
      <c r="D421" s="16" t="str">
        <v>failed</v>
      </c>
      <c r="E421" t="str">
        <v>0</v>
      </c>
    </row>
    <row r="422" spans="1:5" x14ac:dyDescent="0.3">
      <c r="A422" s="4" t="str">
        <v>successful</v>
      </c>
      <c r="B422">
        <v>94</v>
      </c>
      <c r="D422" s="16" t="str">
        <v>failed</v>
      </c>
      <c r="E422" t="str">
        <v>0</v>
      </c>
    </row>
    <row r="423" spans="1:5" x14ac:dyDescent="0.3">
      <c r="A423" s="4" t="str">
        <v>successful</v>
      </c>
      <c r="B423" t="str">
        <v>n/a</v>
      </c>
      <c r="D423" s="16" t="str">
        <v>failed</v>
      </c>
      <c r="E423">
        <v>118</v>
      </c>
    </row>
    <row r="424" spans="1:5" x14ac:dyDescent="0.3">
      <c r="A424" s="4" t="str">
        <v>successful</v>
      </c>
      <c r="B424">
        <v>205</v>
      </c>
      <c r="D424" s="16" t="str">
        <v>failed</v>
      </c>
      <c r="E424" t="str">
        <v>0</v>
      </c>
    </row>
    <row r="425" spans="1:5" x14ac:dyDescent="0.3">
      <c r="A425" s="4" t="str">
        <v>successful</v>
      </c>
      <c r="B425" t="str">
        <v>n/a</v>
      </c>
      <c r="D425" s="16" t="str">
        <v>failed</v>
      </c>
      <c r="E425">
        <v>162</v>
      </c>
    </row>
    <row r="426" spans="1:5" x14ac:dyDescent="0.3">
      <c r="A426" s="4" t="str">
        <v>successful</v>
      </c>
      <c r="B426" t="str">
        <v>n/a</v>
      </c>
      <c r="D426" s="16" t="str">
        <v>failed</v>
      </c>
      <c r="E426">
        <v>83</v>
      </c>
    </row>
    <row r="427" spans="1:5" x14ac:dyDescent="0.3">
      <c r="A427" s="4" t="str">
        <v>successful</v>
      </c>
      <c r="B427">
        <v>92</v>
      </c>
      <c r="D427" s="16" t="str">
        <v>failed</v>
      </c>
      <c r="E427" t="str">
        <v>0</v>
      </c>
    </row>
    <row r="428" spans="1:5" x14ac:dyDescent="0.3">
      <c r="A428" s="4" t="str">
        <v>successful</v>
      </c>
      <c r="B428">
        <v>219</v>
      </c>
      <c r="D428" s="16" t="str">
        <v>failed</v>
      </c>
      <c r="E428" t="str">
        <v>0</v>
      </c>
    </row>
    <row r="429" spans="1:5" x14ac:dyDescent="0.3">
      <c r="A429" s="4" t="str">
        <v>successful</v>
      </c>
      <c r="B429">
        <v>2526</v>
      </c>
      <c r="D429" s="16" t="str">
        <v>failed</v>
      </c>
      <c r="E429" t="str">
        <v>0</v>
      </c>
    </row>
    <row r="430" spans="1:5" x14ac:dyDescent="0.3">
      <c r="A430" s="4" t="str">
        <v>successful</v>
      </c>
      <c r="B430" t="str">
        <v>n/a</v>
      </c>
      <c r="D430" s="16" t="str">
        <v>failed</v>
      </c>
      <c r="E430">
        <v>747</v>
      </c>
    </row>
    <row r="431" spans="1:5" x14ac:dyDescent="0.3">
      <c r="A431" s="4" t="str">
        <v>successful</v>
      </c>
      <c r="B431" t="str">
        <v>n/a</v>
      </c>
      <c r="D431" s="16" t="str">
        <v>failed</v>
      </c>
      <c r="E431">
        <v>2138</v>
      </c>
    </row>
    <row r="432" spans="1:5" x14ac:dyDescent="0.3">
      <c r="A432" s="4" t="str">
        <v>successful</v>
      </c>
      <c r="B432" t="str">
        <v>n/a</v>
      </c>
      <c r="D432" s="16" t="str">
        <v>failed</v>
      </c>
      <c r="E432">
        <v>84</v>
      </c>
    </row>
    <row r="433" spans="1:5" x14ac:dyDescent="0.3">
      <c r="A433" s="4" t="str">
        <v>successful</v>
      </c>
      <c r="B433">
        <v>94</v>
      </c>
      <c r="D433" s="16" t="str">
        <v>failed</v>
      </c>
      <c r="E433" t="str">
        <v>0</v>
      </c>
    </row>
    <row r="434" spans="1:5" x14ac:dyDescent="0.3">
      <c r="A434" s="4" t="str">
        <v>successful</v>
      </c>
      <c r="B434" t="str">
        <v>n/a</v>
      </c>
      <c r="D434" s="16" t="str">
        <v>failed</v>
      </c>
      <c r="E434">
        <v>91</v>
      </c>
    </row>
    <row r="435" spans="1:5" x14ac:dyDescent="0.3">
      <c r="A435" s="4" t="str">
        <v>successful</v>
      </c>
      <c r="B435" t="str">
        <v>n/a</v>
      </c>
      <c r="D435" s="16" t="str">
        <v>failed</v>
      </c>
      <c r="E435">
        <v>792</v>
      </c>
    </row>
    <row r="436" spans="1:5" x14ac:dyDescent="0.3">
      <c r="A436" s="4" t="str">
        <v>successful</v>
      </c>
      <c r="B436" t="str">
        <v>n/a</v>
      </c>
      <c r="D436" s="16" t="str">
        <v>failed</v>
      </c>
      <c r="E436">
        <v>10</v>
      </c>
    </row>
    <row r="437" spans="1:5" x14ac:dyDescent="0.3">
      <c r="A437" s="4" t="str">
        <v>successful</v>
      </c>
      <c r="B437">
        <v>1713</v>
      </c>
      <c r="D437" s="16" t="str">
        <v>failed</v>
      </c>
      <c r="E437" t="str">
        <v>0</v>
      </c>
    </row>
    <row r="438" spans="1:5" x14ac:dyDescent="0.3">
      <c r="A438" s="4" t="str">
        <v>successful</v>
      </c>
      <c r="B438">
        <v>249</v>
      </c>
      <c r="D438" s="16" t="str">
        <v>failed</v>
      </c>
      <c r="E438" t="str">
        <v>0</v>
      </c>
    </row>
    <row r="439" spans="1:5" x14ac:dyDescent="0.3">
      <c r="A439" s="4" t="str">
        <v>successful</v>
      </c>
      <c r="B439">
        <v>192</v>
      </c>
      <c r="D439" s="16" t="str">
        <v>failed</v>
      </c>
      <c r="E439" t="str">
        <v>0</v>
      </c>
    </row>
    <row r="440" spans="1:5" x14ac:dyDescent="0.3">
      <c r="A440" s="4" t="str">
        <v>successful</v>
      </c>
      <c r="B440">
        <v>247</v>
      </c>
      <c r="D440" s="16" t="str">
        <v>failed</v>
      </c>
      <c r="E440" t="str">
        <v>0</v>
      </c>
    </row>
    <row r="441" spans="1:5" x14ac:dyDescent="0.3">
      <c r="A441" s="4" t="str">
        <v>successful</v>
      </c>
      <c r="B441">
        <v>2293</v>
      </c>
      <c r="D441" s="16" t="str">
        <v>failed</v>
      </c>
      <c r="E441" t="str">
        <v>0</v>
      </c>
    </row>
    <row r="442" spans="1:5" x14ac:dyDescent="0.3">
      <c r="A442" s="4" t="str">
        <v>successful</v>
      </c>
      <c r="B442">
        <v>3131</v>
      </c>
      <c r="D442" s="16" t="str">
        <v>failed</v>
      </c>
      <c r="E442" t="str">
        <v>0</v>
      </c>
    </row>
    <row r="443" spans="1:5" x14ac:dyDescent="0.3">
      <c r="A443" s="4" t="str">
        <v>successful</v>
      </c>
      <c r="B443" t="str">
        <v>n/a</v>
      </c>
      <c r="D443" s="16" t="str">
        <v>failed</v>
      </c>
      <c r="E443">
        <v>32</v>
      </c>
    </row>
    <row r="444" spans="1:5" x14ac:dyDescent="0.3">
      <c r="A444" s="4" t="str">
        <v>successful</v>
      </c>
      <c r="B444">
        <v>143</v>
      </c>
      <c r="D444" s="16" t="str">
        <v>failed</v>
      </c>
      <c r="E444" t="str">
        <v>0</v>
      </c>
    </row>
    <row r="445" spans="1:5" x14ac:dyDescent="0.3">
      <c r="A445" s="4" t="str">
        <v>successful</v>
      </c>
      <c r="B445" t="str">
        <v>n/a</v>
      </c>
      <c r="D445" s="16" t="str">
        <v>failed</v>
      </c>
      <c r="E445">
        <v>90</v>
      </c>
    </row>
    <row r="446" spans="1:5" x14ac:dyDescent="0.3">
      <c r="A446" s="4" t="str">
        <v>successful</v>
      </c>
      <c r="B446">
        <v>296</v>
      </c>
      <c r="D446" s="16" t="str">
        <v>failed</v>
      </c>
      <c r="E446" t="str">
        <v>0</v>
      </c>
    </row>
    <row r="447" spans="1:5" x14ac:dyDescent="0.3">
      <c r="A447" s="4" t="str">
        <v>successful</v>
      </c>
      <c r="B447">
        <v>170</v>
      </c>
      <c r="D447" s="16" t="str">
        <v>failed</v>
      </c>
      <c r="E447" t="str">
        <v>0</v>
      </c>
    </row>
    <row r="448" spans="1:5" x14ac:dyDescent="0.3">
      <c r="A448" s="4" t="str">
        <v>successful</v>
      </c>
      <c r="B448" t="str">
        <v>n/a</v>
      </c>
      <c r="D448" s="16" t="str">
        <v>failed</v>
      </c>
      <c r="E448">
        <v>186</v>
      </c>
    </row>
    <row r="449" spans="1:5" x14ac:dyDescent="0.3">
      <c r="A449" s="4" t="str">
        <v>successful</v>
      </c>
      <c r="B449" t="str">
        <v>n/a</v>
      </c>
      <c r="D449" s="16" t="str">
        <v>failed</v>
      </c>
      <c r="E449">
        <v>439</v>
      </c>
    </row>
    <row r="450" spans="1:5" x14ac:dyDescent="0.3">
      <c r="A450" s="4" t="str">
        <v>successful</v>
      </c>
      <c r="B450" t="str">
        <v>n/a</v>
      </c>
      <c r="D450" s="16" t="str">
        <v>failed</v>
      </c>
      <c r="E450">
        <v>605</v>
      </c>
    </row>
    <row r="451" spans="1:5" x14ac:dyDescent="0.3">
      <c r="A451" s="4" t="str">
        <v>successful</v>
      </c>
      <c r="B451">
        <v>86</v>
      </c>
      <c r="D451" s="16" t="str">
        <v>failed</v>
      </c>
      <c r="E451" t="str">
        <v>0</v>
      </c>
    </row>
    <row r="452" spans="1:5" x14ac:dyDescent="0.3">
      <c r="A452" s="4" t="str">
        <v>successful</v>
      </c>
      <c r="B452" t="str">
        <v>n/a</v>
      </c>
      <c r="D452" s="16" t="str">
        <v>failed</v>
      </c>
      <c r="E452">
        <v>1</v>
      </c>
    </row>
    <row r="453" spans="1:5" x14ac:dyDescent="0.3">
      <c r="A453" s="4" t="str">
        <v>successful</v>
      </c>
      <c r="B453">
        <v>6286</v>
      </c>
      <c r="D453" s="16" t="str">
        <v>failed</v>
      </c>
      <c r="E453" t="str">
        <v>0</v>
      </c>
    </row>
    <row r="454" spans="1:5" x14ac:dyDescent="0.3">
      <c r="A454" s="4" t="str">
        <v>successful</v>
      </c>
      <c r="B454" t="str">
        <v>n/a</v>
      </c>
      <c r="D454" s="16" t="str">
        <v>failed</v>
      </c>
      <c r="E454">
        <v>31</v>
      </c>
    </row>
    <row r="455" spans="1:5" x14ac:dyDescent="0.3">
      <c r="A455" s="4" t="str">
        <v>successful</v>
      </c>
      <c r="B455" t="str">
        <v>n/a</v>
      </c>
      <c r="D455" s="16" t="str">
        <v>failed</v>
      </c>
      <c r="E455">
        <v>1181</v>
      </c>
    </row>
    <row r="456" spans="1:5" x14ac:dyDescent="0.3">
      <c r="A456" s="4" t="str">
        <v>successful</v>
      </c>
      <c r="B456" t="str">
        <v>n/a</v>
      </c>
      <c r="D456" s="16" t="str">
        <v>failed</v>
      </c>
      <c r="E456">
        <v>39</v>
      </c>
    </row>
    <row r="457" spans="1:5" x14ac:dyDescent="0.3">
      <c r="A457" s="4" t="str">
        <v>successful</v>
      </c>
      <c r="B457">
        <v>3727</v>
      </c>
      <c r="D457" s="16" t="str">
        <v>failed</v>
      </c>
      <c r="E457" t="str">
        <v>0</v>
      </c>
    </row>
    <row r="458" spans="1:5" x14ac:dyDescent="0.3">
      <c r="A458" s="4" t="str">
        <v>successful</v>
      </c>
      <c r="B458">
        <v>1605</v>
      </c>
      <c r="D458" s="16" t="str">
        <v>failed</v>
      </c>
      <c r="E458" t="str">
        <v>0</v>
      </c>
    </row>
    <row r="459" spans="1:5" x14ac:dyDescent="0.3">
      <c r="A459" s="4" t="str">
        <v>successful</v>
      </c>
      <c r="B459" t="str">
        <v>n/a</v>
      </c>
      <c r="D459" s="16" t="str">
        <v>failed</v>
      </c>
      <c r="E459">
        <v>46</v>
      </c>
    </row>
    <row r="460" spans="1:5" x14ac:dyDescent="0.3">
      <c r="A460" s="4" t="str">
        <v>successful</v>
      </c>
      <c r="B460">
        <v>2120</v>
      </c>
      <c r="D460" s="16" t="str">
        <v>failed</v>
      </c>
      <c r="E460" t="str">
        <v>0</v>
      </c>
    </row>
    <row r="461" spans="1:5" x14ac:dyDescent="0.3">
      <c r="A461" s="4" t="str">
        <v>successful</v>
      </c>
      <c r="B461" t="str">
        <v>n/a</v>
      </c>
      <c r="D461" s="16" t="str">
        <v>failed</v>
      </c>
      <c r="E461">
        <v>105</v>
      </c>
    </row>
    <row r="462" spans="1:5" x14ac:dyDescent="0.3">
      <c r="A462" s="4" t="str">
        <v>successful</v>
      </c>
      <c r="B462">
        <v>50</v>
      </c>
      <c r="D462" s="16" t="str">
        <v>failed</v>
      </c>
      <c r="E462" t="str">
        <v>0</v>
      </c>
    </row>
    <row r="463" spans="1:5" x14ac:dyDescent="0.3">
      <c r="A463" s="4" t="str">
        <v>successful</v>
      </c>
      <c r="B463">
        <v>2080</v>
      </c>
      <c r="D463" s="16" t="str">
        <v>failed</v>
      </c>
      <c r="E463" t="str">
        <v>0</v>
      </c>
    </row>
    <row r="464" spans="1:5" x14ac:dyDescent="0.3">
      <c r="A464" s="4" t="str">
        <v>successful</v>
      </c>
      <c r="B464" t="str">
        <v>n/a</v>
      </c>
      <c r="D464" s="16" t="str">
        <v>failed</v>
      </c>
      <c r="E464">
        <v>535</v>
      </c>
    </row>
    <row r="465" spans="1:5" x14ac:dyDescent="0.3">
      <c r="A465" s="4" t="str">
        <v>successful</v>
      </c>
      <c r="B465">
        <v>2105</v>
      </c>
      <c r="D465" s="16" t="str">
        <v>failed</v>
      </c>
      <c r="E465" t="str">
        <v>0</v>
      </c>
    </row>
    <row r="466" spans="1:5" x14ac:dyDescent="0.3">
      <c r="A466" s="4" t="str">
        <v>successful</v>
      </c>
      <c r="B466">
        <v>2436</v>
      </c>
      <c r="D466" s="16" t="str">
        <v>failed</v>
      </c>
      <c r="E466" t="str">
        <v>0</v>
      </c>
    </row>
    <row r="467" spans="1:5" x14ac:dyDescent="0.3">
      <c r="A467" s="4" t="str">
        <v>successful</v>
      </c>
      <c r="B467">
        <v>80</v>
      </c>
      <c r="D467" s="16" t="str">
        <v>failed</v>
      </c>
      <c r="E467" t="str">
        <v>0</v>
      </c>
    </row>
    <row r="468" spans="1:5" x14ac:dyDescent="0.3">
      <c r="A468" s="4" t="str">
        <v>successful</v>
      </c>
      <c r="B468">
        <v>42</v>
      </c>
      <c r="D468" s="16" t="str">
        <v>failed</v>
      </c>
      <c r="E468" t="str">
        <v>0</v>
      </c>
    </row>
    <row r="469" spans="1:5" x14ac:dyDescent="0.3">
      <c r="A469" s="4" t="str">
        <v>successful</v>
      </c>
      <c r="B469">
        <v>139</v>
      </c>
      <c r="D469" s="16" t="str">
        <v>failed</v>
      </c>
      <c r="E469" t="str">
        <v>0</v>
      </c>
    </row>
    <row r="470" spans="1:5" x14ac:dyDescent="0.3">
      <c r="A470" s="4" t="str">
        <v>successful</v>
      </c>
      <c r="B470" t="str">
        <v>n/a</v>
      </c>
      <c r="D470" s="16" t="str">
        <v>failed</v>
      </c>
      <c r="E470">
        <v>16</v>
      </c>
    </row>
    <row r="471" spans="1:5" x14ac:dyDescent="0.3">
      <c r="A471" s="4" t="str">
        <v>successful</v>
      </c>
      <c r="B471">
        <v>159</v>
      </c>
      <c r="D471" s="16" t="str">
        <v>failed</v>
      </c>
      <c r="E471" t="str">
        <v>0</v>
      </c>
    </row>
    <row r="472" spans="1:5" x14ac:dyDescent="0.3">
      <c r="A472" s="4" t="str">
        <v>successful</v>
      </c>
      <c r="B472">
        <v>381</v>
      </c>
      <c r="D472" s="16" t="str">
        <v>failed</v>
      </c>
      <c r="E472" t="str">
        <v>0</v>
      </c>
    </row>
    <row r="473" spans="1:5" x14ac:dyDescent="0.3">
      <c r="A473" s="4" t="str">
        <v>successful</v>
      </c>
      <c r="B473">
        <v>194</v>
      </c>
      <c r="D473" s="16" t="str">
        <v>failed</v>
      </c>
      <c r="E473" t="str">
        <v>0</v>
      </c>
    </row>
    <row r="474" spans="1:5" x14ac:dyDescent="0.3">
      <c r="A474" s="4" t="str">
        <v>successful</v>
      </c>
      <c r="B474" t="str">
        <v>n/a</v>
      </c>
      <c r="D474" s="16" t="str">
        <v>failed</v>
      </c>
      <c r="E474">
        <v>575</v>
      </c>
    </row>
    <row r="475" spans="1:5" x14ac:dyDescent="0.3">
      <c r="A475" s="4" t="str">
        <v>successful</v>
      </c>
      <c r="B475">
        <v>106</v>
      </c>
      <c r="D475" s="16" t="str">
        <v>failed</v>
      </c>
      <c r="E475" t="str">
        <v>0</v>
      </c>
    </row>
    <row r="476" spans="1:5" x14ac:dyDescent="0.3">
      <c r="A476" s="4" t="str">
        <v>successful</v>
      </c>
      <c r="B476">
        <v>142</v>
      </c>
      <c r="D476" s="16" t="str">
        <v>failed</v>
      </c>
      <c r="E476" t="str">
        <v>0</v>
      </c>
    </row>
    <row r="477" spans="1:5" x14ac:dyDescent="0.3">
      <c r="A477" s="4" t="str">
        <v>successful</v>
      </c>
      <c r="B477">
        <v>211</v>
      </c>
      <c r="D477" s="16" t="str">
        <v>failed</v>
      </c>
      <c r="E477" t="str">
        <v>0</v>
      </c>
    </row>
    <row r="478" spans="1:5" x14ac:dyDescent="0.3">
      <c r="A478" s="4" t="str">
        <v>successful</v>
      </c>
      <c r="B478" t="str">
        <v>n/a</v>
      </c>
      <c r="D478" s="16" t="str">
        <v>failed</v>
      </c>
      <c r="E478">
        <v>1120</v>
      </c>
    </row>
    <row r="479" spans="1:5" x14ac:dyDescent="0.3">
      <c r="A479" s="4" t="str">
        <v>successful</v>
      </c>
      <c r="B479" t="str">
        <v>n/a</v>
      </c>
      <c r="D479" s="16" t="str">
        <v>failed</v>
      </c>
      <c r="E479">
        <v>113</v>
      </c>
    </row>
    <row r="480" spans="1:5" x14ac:dyDescent="0.3">
      <c r="A480" s="4" t="str">
        <v>successful</v>
      </c>
      <c r="B480">
        <v>2756</v>
      </c>
      <c r="D480" s="16" t="str">
        <v>failed</v>
      </c>
      <c r="E480" t="str">
        <v>0</v>
      </c>
    </row>
    <row r="481" spans="1:5" x14ac:dyDescent="0.3">
      <c r="A481" s="4" t="str">
        <v>successful</v>
      </c>
      <c r="B481">
        <v>173</v>
      </c>
      <c r="D481" s="16" t="str">
        <v>failed</v>
      </c>
      <c r="E481" t="str">
        <v>0</v>
      </c>
    </row>
    <row r="482" spans="1:5" x14ac:dyDescent="0.3">
      <c r="A482" s="4" t="str">
        <v>successful</v>
      </c>
      <c r="B482">
        <v>87</v>
      </c>
      <c r="D482" s="16" t="str">
        <v>failed</v>
      </c>
      <c r="E482" t="str">
        <v>0</v>
      </c>
    </row>
    <row r="483" spans="1:5" x14ac:dyDescent="0.3">
      <c r="A483" s="4" t="str">
        <v>successful</v>
      </c>
      <c r="B483" t="str">
        <v>n/a</v>
      </c>
      <c r="D483" s="16" t="str">
        <v>failed</v>
      </c>
      <c r="E483">
        <v>1538</v>
      </c>
    </row>
    <row r="484" spans="1:5" x14ac:dyDescent="0.3">
      <c r="A484" s="4" t="str">
        <v>successful</v>
      </c>
      <c r="B484" t="str">
        <v>n/a</v>
      </c>
      <c r="D484" s="16" t="str">
        <v>failed</v>
      </c>
      <c r="E484">
        <v>9</v>
      </c>
    </row>
    <row r="485" spans="1:5" x14ac:dyDescent="0.3">
      <c r="A485" s="4" t="str">
        <v>successful</v>
      </c>
      <c r="B485" t="str">
        <v>n/a</v>
      </c>
      <c r="D485" s="16" t="str">
        <v>failed</v>
      </c>
      <c r="E485">
        <v>554</v>
      </c>
    </row>
    <row r="486" spans="1:5" x14ac:dyDescent="0.3">
      <c r="A486" s="4" t="str">
        <v>successful</v>
      </c>
      <c r="B486">
        <v>1572</v>
      </c>
      <c r="D486" s="16" t="str">
        <v>failed</v>
      </c>
      <c r="E486" t="str">
        <v>0</v>
      </c>
    </row>
    <row r="487" spans="1:5" x14ac:dyDescent="0.3">
      <c r="A487" s="4" t="str">
        <v>successful</v>
      </c>
      <c r="B487" t="str">
        <v>n/a</v>
      </c>
      <c r="D487" s="16" t="str">
        <v>failed</v>
      </c>
      <c r="E487">
        <v>648</v>
      </c>
    </row>
    <row r="488" spans="1:5" x14ac:dyDescent="0.3">
      <c r="A488" s="4" t="str">
        <v>successful</v>
      </c>
      <c r="B488" t="str">
        <v>n/a</v>
      </c>
      <c r="D488" s="16" t="str">
        <v>failed</v>
      </c>
      <c r="E488">
        <v>21</v>
      </c>
    </row>
    <row r="489" spans="1:5" x14ac:dyDescent="0.3">
      <c r="A489" s="4" t="str">
        <v>successful</v>
      </c>
      <c r="B489">
        <v>2346</v>
      </c>
      <c r="D489" s="16" t="str">
        <v>failed</v>
      </c>
      <c r="E489" t="str">
        <v>0</v>
      </c>
    </row>
    <row r="490" spans="1:5" x14ac:dyDescent="0.3">
      <c r="A490" s="4" t="str">
        <v>successful</v>
      </c>
      <c r="B490">
        <v>115</v>
      </c>
      <c r="D490" s="16" t="str">
        <v>failed</v>
      </c>
      <c r="E490" t="str">
        <v>0</v>
      </c>
    </row>
    <row r="491" spans="1:5" x14ac:dyDescent="0.3">
      <c r="A491" s="4" t="str">
        <v>successful</v>
      </c>
      <c r="B491">
        <v>85</v>
      </c>
      <c r="D491" s="16" t="str">
        <v>failed</v>
      </c>
      <c r="E491" t="str">
        <v>0</v>
      </c>
    </row>
    <row r="492" spans="1:5" x14ac:dyDescent="0.3">
      <c r="A492" s="4" t="str">
        <v>successful</v>
      </c>
      <c r="B492">
        <v>144</v>
      </c>
      <c r="D492" s="16" t="str">
        <v>failed</v>
      </c>
      <c r="E492" t="str">
        <v>0</v>
      </c>
    </row>
    <row r="493" spans="1:5" x14ac:dyDescent="0.3">
      <c r="A493" s="4" t="str">
        <v>successful</v>
      </c>
      <c r="B493">
        <v>2443</v>
      </c>
      <c r="D493" s="16" t="str">
        <v>failed</v>
      </c>
      <c r="E493" t="str">
        <v>0</v>
      </c>
    </row>
    <row r="494" spans="1:5" x14ac:dyDescent="0.3">
      <c r="A494" s="4" t="str">
        <v>successful</v>
      </c>
      <c r="B494" t="str">
        <v>n/a</v>
      </c>
      <c r="D494" s="16" t="str">
        <v>failed</v>
      </c>
      <c r="E494">
        <v>595</v>
      </c>
    </row>
    <row r="495" spans="1:5" x14ac:dyDescent="0.3">
      <c r="A495" s="4" t="str">
        <v>successful</v>
      </c>
      <c r="B495">
        <v>64</v>
      </c>
      <c r="D495" s="16" t="str">
        <v>failed</v>
      </c>
      <c r="E495" t="str">
        <v>0</v>
      </c>
    </row>
    <row r="496" spans="1:5" x14ac:dyDescent="0.3">
      <c r="A496" s="4" t="str">
        <v>successful</v>
      </c>
      <c r="B496">
        <v>268</v>
      </c>
      <c r="D496" s="16" t="str">
        <v>failed</v>
      </c>
      <c r="E496" t="str">
        <v>0</v>
      </c>
    </row>
    <row r="497" spans="1:5" x14ac:dyDescent="0.3">
      <c r="A497" s="4" t="str">
        <v>successful</v>
      </c>
      <c r="B497">
        <v>195</v>
      </c>
      <c r="D497" s="16" t="str">
        <v>failed</v>
      </c>
      <c r="E497" t="str">
        <v>0</v>
      </c>
    </row>
    <row r="498" spans="1:5" x14ac:dyDescent="0.3">
      <c r="A498" s="4" t="str">
        <v>successful</v>
      </c>
      <c r="B498" t="str">
        <v>n/a</v>
      </c>
      <c r="D498" s="16" t="str">
        <v>failed</v>
      </c>
      <c r="E498">
        <v>54</v>
      </c>
    </row>
    <row r="499" spans="1:5" x14ac:dyDescent="0.3">
      <c r="A499" s="4" t="str">
        <v>successful</v>
      </c>
      <c r="B499" t="str">
        <v>n/a</v>
      </c>
      <c r="D499" s="16" t="str">
        <v>failed</v>
      </c>
      <c r="E499">
        <v>120</v>
      </c>
    </row>
    <row r="500" spans="1:5" x14ac:dyDescent="0.3">
      <c r="A500" s="4" t="str">
        <v>successful</v>
      </c>
      <c r="B500" t="str">
        <v>n/a</v>
      </c>
      <c r="D500" s="16" t="str">
        <v>failed</v>
      </c>
      <c r="E500">
        <v>579</v>
      </c>
    </row>
    <row r="501" spans="1:5" x14ac:dyDescent="0.3">
      <c r="A501" s="4" t="str">
        <v>successful</v>
      </c>
      <c r="B501" t="str">
        <v>n/a</v>
      </c>
      <c r="D501" s="16" t="str">
        <v>failed</v>
      </c>
      <c r="E501">
        <v>2072</v>
      </c>
    </row>
    <row r="502" spans="1:5" x14ac:dyDescent="0.3">
      <c r="A502" s="4" t="str">
        <v>successful</v>
      </c>
      <c r="B502" t="str">
        <v>n/a</v>
      </c>
      <c r="D502" s="16" t="str">
        <v>failed</v>
      </c>
      <c r="E502">
        <v>0</v>
      </c>
    </row>
    <row r="503" spans="1:5" x14ac:dyDescent="0.3">
      <c r="A503" s="4" t="str">
        <v>successful</v>
      </c>
      <c r="B503" t="str">
        <v>n/a</v>
      </c>
      <c r="D503" s="16" t="str">
        <v>failed</v>
      </c>
      <c r="E503">
        <v>1796</v>
      </c>
    </row>
    <row r="504" spans="1:5" x14ac:dyDescent="0.3">
      <c r="A504" s="4" t="str">
        <v>successful</v>
      </c>
      <c r="B504">
        <v>186</v>
      </c>
      <c r="D504" s="16" t="str">
        <v>failed</v>
      </c>
      <c r="E504" t="str">
        <v>0</v>
      </c>
    </row>
    <row r="505" spans="1:5" x14ac:dyDescent="0.3">
      <c r="A505" s="4" t="str">
        <v>successful</v>
      </c>
      <c r="B505">
        <v>460</v>
      </c>
      <c r="D505" s="16" t="str">
        <v>failed</v>
      </c>
      <c r="E505" t="str">
        <v>0</v>
      </c>
    </row>
    <row r="506" spans="1:5" x14ac:dyDescent="0.3">
      <c r="A506" s="4" t="str">
        <v>successful</v>
      </c>
      <c r="B506" t="str">
        <v>n/a</v>
      </c>
      <c r="D506" s="16" t="str">
        <v>failed</v>
      </c>
      <c r="E506">
        <v>62</v>
      </c>
    </row>
    <row r="507" spans="1:5" x14ac:dyDescent="0.3">
      <c r="A507" s="4" t="str">
        <v>successful</v>
      </c>
      <c r="B507" t="str">
        <v>n/a</v>
      </c>
      <c r="D507" s="16" t="str">
        <v>failed</v>
      </c>
      <c r="E507">
        <v>347</v>
      </c>
    </row>
    <row r="508" spans="1:5" x14ac:dyDescent="0.3">
      <c r="A508" s="4" t="str">
        <v>successful</v>
      </c>
      <c r="B508">
        <v>2528</v>
      </c>
      <c r="D508" s="16" t="str">
        <v>failed</v>
      </c>
      <c r="E508" t="str">
        <v>0</v>
      </c>
    </row>
    <row r="509" spans="1:5" x14ac:dyDescent="0.3">
      <c r="A509" s="4" t="str">
        <v>successful</v>
      </c>
      <c r="B509" t="str">
        <v>n/a</v>
      </c>
      <c r="D509" s="16" t="str">
        <v>failed</v>
      </c>
      <c r="E509">
        <v>19</v>
      </c>
    </row>
    <row r="510" spans="1:5" x14ac:dyDescent="0.3">
      <c r="A510" s="4" t="str">
        <v>successful</v>
      </c>
      <c r="B510">
        <v>3657</v>
      </c>
      <c r="D510" s="16" t="str">
        <v>failed</v>
      </c>
      <c r="E510" t="str">
        <v>0</v>
      </c>
    </row>
    <row r="511" spans="1:5" x14ac:dyDescent="0.3">
      <c r="A511" s="4" t="str">
        <v>successful</v>
      </c>
      <c r="B511" t="str">
        <v>n/a</v>
      </c>
      <c r="D511" s="16" t="str">
        <v>failed</v>
      </c>
      <c r="E511">
        <v>1258</v>
      </c>
    </row>
    <row r="512" spans="1:5" x14ac:dyDescent="0.3">
      <c r="A512" s="4" t="str">
        <v>successful</v>
      </c>
      <c r="B512">
        <v>131</v>
      </c>
      <c r="D512" s="16" t="str">
        <v>failed</v>
      </c>
      <c r="E512" t="str">
        <v>0</v>
      </c>
    </row>
    <row r="513" spans="1:5" x14ac:dyDescent="0.3">
      <c r="A513" s="4" t="str">
        <v>successful</v>
      </c>
      <c r="B513" t="str">
        <v>n/a</v>
      </c>
      <c r="D513" s="16" t="str">
        <v>failed</v>
      </c>
      <c r="E513">
        <v>362</v>
      </c>
    </row>
    <row r="514" spans="1:5" x14ac:dyDescent="0.3">
      <c r="A514" s="4" t="str">
        <v>successful</v>
      </c>
      <c r="B514">
        <v>239</v>
      </c>
      <c r="D514" s="16" t="str">
        <v>failed</v>
      </c>
      <c r="E514" t="str">
        <v>0</v>
      </c>
    </row>
    <row r="515" spans="1:5" x14ac:dyDescent="0.3">
      <c r="A515" s="4" t="str">
        <v>successful</v>
      </c>
      <c r="B515" t="str">
        <v>n/a</v>
      </c>
      <c r="D515" s="16" t="str">
        <v>failed</v>
      </c>
      <c r="E515">
        <v>35</v>
      </c>
    </row>
    <row r="516" spans="1:5" x14ac:dyDescent="0.3">
      <c r="A516" s="4" t="str">
        <v>successful</v>
      </c>
      <c r="B516" t="str">
        <v>n/a</v>
      </c>
      <c r="D516" s="16" t="str">
        <v>failed</v>
      </c>
      <c r="E516">
        <v>528</v>
      </c>
    </row>
    <row r="517" spans="1:5" x14ac:dyDescent="0.3">
      <c r="A517" s="4" t="str">
        <v>successful</v>
      </c>
      <c r="B517" t="str">
        <v>n/a</v>
      </c>
      <c r="D517" s="16" t="str">
        <v>failed</v>
      </c>
      <c r="E517">
        <v>133</v>
      </c>
    </row>
    <row r="518" spans="1:5" x14ac:dyDescent="0.3">
      <c r="A518" s="4" t="str">
        <v>successful</v>
      </c>
      <c r="B518" t="str">
        <v>n/a</v>
      </c>
      <c r="D518" s="16" t="str">
        <v>failed</v>
      </c>
      <c r="E518">
        <v>846</v>
      </c>
    </row>
    <row r="519" spans="1:5" x14ac:dyDescent="0.3">
      <c r="A519" s="4" t="str">
        <v>successful</v>
      </c>
      <c r="B519">
        <v>78</v>
      </c>
      <c r="D519" s="16" t="str">
        <v>failed</v>
      </c>
      <c r="E519" t="str">
        <v>0</v>
      </c>
    </row>
    <row r="520" spans="1:5" x14ac:dyDescent="0.3">
      <c r="A520" s="4" t="str">
        <v>successful</v>
      </c>
      <c r="B520" t="str">
        <v>n/a</v>
      </c>
      <c r="D520" s="16" t="str">
        <v>failed</v>
      </c>
      <c r="E520">
        <v>10</v>
      </c>
    </row>
    <row r="521" spans="1:5" x14ac:dyDescent="0.3">
      <c r="A521" s="4" t="str">
        <v>successful</v>
      </c>
      <c r="B521">
        <v>1773</v>
      </c>
      <c r="D521" s="16" t="str">
        <v>failed</v>
      </c>
      <c r="E521" t="str">
        <v>0</v>
      </c>
    </row>
    <row r="522" spans="1:5" x14ac:dyDescent="0.3">
      <c r="A522" s="4" t="str">
        <v>successful</v>
      </c>
      <c r="B522">
        <v>32</v>
      </c>
      <c r="D522" s="16" t="str">
        <v>failed</v>
      </c>
      <c r="E522" t="str">
        <v>0</v>
      </c>
    </row>
    <row r="523" spans="1:5" x14ac:dyDescent="0.3">
      <c r="A523" s="4" t="str">
        <v>successful</v>
      </c>
      <c r="B523">
        <v>369</v>
      </c>
      <c r="D523" s="16" t="str">
        <v>failed</v>
      </c>
      <c r="E523" t="str">
        <v>0</v>
      </c>
    </row>
    <row r="524" spans="1:5" x14ac:dyDescent="0.3">
      <c r="A524" s="4" t="str">
        <v>successful</v>
      </c>
      <c r="B524" t="str">
        <v>n/a</v>
      </c>
      <c r="D524" s="16" t="str">
        <v>failed</v>
      </c>
      <c r="E524">
        <v>191</v>
      </c>
    </row>
    <row r="525" spans="1:5" x14ac:dyDescent="0.3">
      <c r="A525" s="4" t="str">
        <v>successful</v>
      </c>
      <c r="B525">
        <v>89</v>
      </c>
      <c r="D525" s="16" t="str">
        <v>failed</v>
      </c>
      <c r="E525" t="str">
        <v>0</v>
      </c>
    </row>
    <row r="526" spans="1:5" x14ac:dyDescent="0.3">
      <c r="A526" s="4" t="str">
        <v>successful</v>
      </c>
      <c r="B526" t="str">
        <v>n/a</v>
      </c>
      <c r="D526" s="16" t="str">
        <v>failed</v>
      </c>
      <c r="E526">
        <v>1979</v>
      </c>
    </row>
    <row r="527" spans="1:5" x14ac:dyDescent="0.3">
      <c r="A527" s="4" t="str">
        <v>successful</v>
      </c>
      <c r="B527" t="str">
        <v>n/a</v>
      </c>
      <c r="D527" s="16" t="str">
        <v>failed</v>
      </c>
      <c r="E527">
        <v>63</v>
      </c>
    </row>
    <row r="528" spans="1:5" x14ac:dyDescent="0.3">
      <c r="A528" s="4" t="str">
        <v>successful</v>
      </c>
      <c r="B528">
        <v>147</v>
      </c>
      <c r="D528" s="16" t="str">
        <v>failed</v>
      </c>
      <c r="E528" t="str">
        <v>0</v>
      </c>
    </row>
    <row r="529" spans="1:5" x14ac:dyDescent="0.3">
      <c r="A529" s="4" t="str">
        <v>successful</v>
      </c>
      <c r="B529" t="str">
        <v>n/a</v>
      </c>
      <c r="D529" s="16" t="str">
        <v>failed</v>
      </c>
      <c r="E529">
        <v>6080</v>
      </c>
    </row>
    <row r="530" spans="1:5" x14ac:dyDescent="0.3">
      <c r="A530" s="4" t="str">
        <v>successful</v>
      </c>
      <c r="B530" t="str">
        <v>n/a</v>
      </c>
      <c r="D530" s="16" t="str">
        <v>failed</v>
      </c>
      <c r="E530">
        <v>80</v>
      </c>
    </row>
    <row r="531" spans="1:5" x14ac:dyDescent="0.3">
      <c r="A531" s="4" t="str">
        <v>successful</v>
      </c>
      <c r="B531" t="str">
        <v>n/a</v>
      </c>
      <c r="D531" s="16" t="str">
        <v>failed</v>
      </c>
      <c r="E531">
        <v>9</v>
      </c>
    </row>
    <row r="532" spans="1:5" x14ac:dyDescent="0.3">
      <c r="A532" s="4" t="str">
        <v>successful</v>
      </c>
      <c r="B532" t="str">
        <v>n/a</v>
      </c>
      <c r="D532" s="16" t="str">
        <v>failed</v>
      </c>
      <c r="E532">
        <v>1784</v>
      </c>
    </row>
    <row r="533" spans="1:5" x14ac:dyDescent="0.3">
      <c r="A533" s="4" t="str">
        <v>successful</v>
      </c>
      <c r="B533" t="str">
        <v>n/a</v>
      </c>
      <c r="D533" s="16" t="str">
        <v>failed</v>
      </c>
      <c r="E533">
        <v>3640</v>
      </c>
    </row>
    <row r="534" spans="1:5" x14ac:dyDescent="0.3">
      <c r="A534" s="4" t="str">
        <v>successful</v>
      </c>
      <c r="B534">
        <v>126</v>
      </c>
      <c r="D534" s="16" t="str">
        <v>failed</v>
      </c>
      <c r="E534" t="str">
        <v>0</v>
      </c>
    </row>
    <row r="535" spans="1:5" x14ac:dyDescent="0.3">
      <c r="A535" s="4" t="str">
        <v>successful</v>
      </c>
      <c r="B535">
        <v>2218</v>
      </c>
      <c r="D535" s="16" t="str">
        <v>failed</v>
      </c>
      <c r="E535" t="str">
        <v>0</v>
      </c>
    </row>
    <row r="536" spans="1:5" x14ac:dyDescent="0.3">
      <c r="A536" s="4" t="str">
        <v>successful</v>
      </c>
      <c r="B536" t="str">
        <v>n/a</v>
      </c>
      <c r="D536" s="16" t="str">
        <v>failed</v>
      </c>
      <c r="E536">
        <v>243</v>
      </c>
    </row>
    <row r="537" spans="1:5" x14ac:dyDescent="0.3">
      <c r="A537" s="4" t="str">
        <v>successful</v>
      </c>
      <c r="B537">
        <v>202</v>
      </c>
      <c r="D537" s="16" t="str">
        <v>failed</v>
      </c>
      <c r="E537" t="str">
        <v>0</v>
      </c>
    </row>
    <row r="538" spans="1:5" x14ac:dyDescent="0.3">
      <c r="A538" s="4" t="str">
        <v>successful</v>
      </c>
      <c r="B538">
        <v>140</v>
      </c>
      <c r="D538" s="16" t="str">
        <v>failed</v>
      </c>
      <c r="E538" t="str">
        <v>0</v>
      </c>
    </row>
    <row r="539" spans="1:5" x14ac:dyDescent="0.3">
      <c r="A539" s="4" t="str">
        <v>successful</v>
      </c>
      <c r="B539">
        <v>1052</v>
      </c>
      <c r="D539" s="16" t="str">
        <v>failed</v>
      </c>
      <c r="E539" t="str">
        <v>0</v>
      </c>
    </row>
    <row r="540" spans="1:5" x14ac:dyDescent="0.3">
      <c r="A540" s="4" t="str">
        <v>successful</v>
      </c>
      <c r="B540" t="str">
        <v>n/a</v>
      </c>
      <c r="D540" s="16" t="str">
        <v>failed</v>
      </c>
      <c r="E540">
        <v>1296</v>
      </c>
    </row>
    <row r="541" spans="1:5" x14ac:dyDescent="0.3">
      <c r="A541" s="4" t="str">
        <v>successful</v>
      </c>
      <c r="B541" t="str">
        <v>n/a</v>
      </c>
      <c r="D541" s="16" t="str">
        <v>failed</v>
      </c>
      <c r="E541">
        <v>77</v>
      </c>
    </row>
    <row r="542" spans="1:5" x14ac:dyDescent="0.3">
      <c r="A542" s="4" t="str">
        <v>successful</v>
      </c>
      <c r="B542">
        <v>247</v>
      </c>
      <c r="D542" s="16" t="str">
        <v>failed</v>
      </c>
      <c r="E542" t="str">
        <v>0</v>
      </c>
    </row>
    <row r="543" spans="1:5" x14ac:dyDescent="0.3">
      <c r="A543" s="4" t="str">
        <v>successful</v>
      </c>
      <c r="B543" t="str">
        <v>n/a</v>
      </c>
      <c r="D543" s="16" t="str">
        <v>failed</v>
      </c>
      <c r="E543">
        <v>395</v>
      </c>
    </row>
    <row r="544" spans="1:5" x14ac:dyDescent="0.3">
      <c r="A544" s="4" t="str">
        <v>successful</v>
      </c>
      <c r="B544" t="str">
        <v>n/a</v>
      </c>
      <c r="D544" s="16" t="str">
        <v>failed</v>
      </c>
      <c r="E544">
        <v>49</v>
      </c>
    </row>
    <row r="545" spans="1:5" x14ac:dyDescent="0.3">
      <c r="A545" s="4" t="str">
        <v>successful</v>
      </c>
      <c r="B545" t="str">
        <v>n/a</v>
      </c>
      <c r="D545" s="16" t="str">
        <v>failed</v>
      </c>
      <c r="E545">
        <v>180</v>
      </c>
    </row>
    <row r="546" spans="1:5" x14ac:dyDescent="0.3">
      <c r="A546" s="4" t="str">
        <v>successful</v>
      </c>
      <c r="B546">
        <v>84</v>
      </c>
      <c r="D546" s="16" t="str">
        <v>failed</v>
      </c>
      <c r="E546" t="str">
        <v>0</v>
      </c>
    </row>
    <row r="547" spans="1:5" x14ac:dyDescent="0.3">
      <c r="A547" s="4" t="str">
        <v>successful</v>
      </c>
      <c r="B547" t="str">
        <v>n/a</v>
      </c>
      <c r="D547" s="16" t="str">
        <v>failed</v>
      </c>
      <c r="E547">
        <v>2690</v>
      </c>
    </row>
    <row r="548" spans="1:5" x14ac:dyDescent="0.3">
      <c r="A548" s="4" t="str">
        <v>successful</v>
      </c>
      <c r="B548">
        <v>88</v>
      </c>
      <c r="D548" s="16" t="str">
        <v>failed</v>
      </c>
      <c r="E548" t="str">
        <v>0</v>
      </c>
    </row>
    <row r="549" spans="1:5" x14ac:dyDescent="0.3">
      <c r="A549" s="4" t="str">
        <v>successful</v>
      </c>
      <c r="B549">
        <v>156</v>
      </c>
      <c r="D549" s="16" t="str">
        <v>failed</v>
      </c>
      <c r="E549" t="str">
        <v>0</v>
      </c>
    </row>
    <row r="550" spans="1:5" x14ac:dyDescent="0.3">
      <c r="A550" s="4" t="str">
        <v>successful</v>
      </c>
      <c r="B550">
        <v>2985</v>
      </c>
      <c r="D550" s="16" t="str">
        <v>failed</v>
      </c>
      <c r="E550" t="str">
        <v>0</v>
      </c>
    </row>
    <row r="551" spans="1:5" x14ac:dyDescent="0.3">
      <c r="A551" s="4" t="str">
        <v>successful</v>
      </c>
      <c r="B551">
        <v>762</v>
      </c>
      <c r="D551" s="16" t="str">
        <v>failed</v>
      </c>
      <c r="E551" t="str">
        <v>0</v>
      </c>
    </row>
    <row r="552" spans="1:5" x14ac:dyDescent="0.3">
      <c r="A552" s="4" t="str">
        <v>successful</v>
      </c>
      <c r="B552" t="str">
        <v>n/a</v>
      </c>
      <c r="D552" s="16" t="str">
        <v>failed</v>
      </c>
      <c r="E552">
        <v>1</v>
      </c>
    </row>
    <row r="553" spans="1:5" x14ac:dyDescent="0.3">
      <c r="A553" s="4" t="str">
        <v>successful</v>
      </c>
      <c r="B553" t="str">
        <v>n/a</v>
      </c>
      <c r="D553" s="16" t="str">
        <v>failed</v>
      </c>
      <c r="E553">
        <v>2779</v>
      </c>
    </row>
    <row r="554" spans="1:5" x14ac:dyDescent="0.3">
      <c r="A554" s="4" t="str">
        <v>successful</v>
      </c>
      <c r="B554" t="str">
        <v>n/a</v>
      </c>
      <c r="D554" s="16" t="str">
        <v>failed</v>
      </c>
      <c r="E554">
        <v>92</v>
      </c>
    </row>
    <row r="555" spans="1:5" x14ac:dyDescent="0.3">
      <c r="A555" s="4" t="str">
        <v>successful</v>
      </c>
      <c r="B555" t="str">
        <v>n/a</v>
      </c>
      <c r="D555" s="16" t="str">
        <v>failed</v>
      </c>
      <c r="E555">
        <v>1028</v>
      </c>
    </row>
    <row r="556" spans="1:5" x14ac:dyDescent="0.3">
      <c r="A556" s="4" t="str">
        <v>successful</v>
      </c>
      <c r="B556">
        <v>554</v>
      </c>
      <c r="D556" s="16" t="str">
        <v>failed</v>
      </c>
      <c r="E556" t="str">
        <v>0</v>
      </c>
    </row>
    <row r="557" spans="1:5" x14ac:dyDescent="0.3">
      <c r="A557" s="4" t="str">
        <v>successful</v>
      </c>
      <c r="B557">
        <v>135</v>
      </c>
      <c r="D557" s="16" t="str">
        <v>failed</v>
      </c>
      <c r="E557" t="str">
        <v>0</v>
      </c>
    </row>
    <row r="558" spans="1:5" x14ac:dyDescent="0.3">
      <c r="A558" s="4" t="str">
        <v>successful</v>
      </c>
      <c r="B558">
        <v>122</v>
      </c>
      <c r="D558" s="16" t="str">
        <v>failed</v>
      </c>
      <c r="E558" t="str">
        <v>0</v>
      </c>
    </row>
    <row r="559" spans="1:5" x14ac:dyDescent="0.3">
      <c r="A559" s="4" t="str">
        <v>successful</v>
      </c>
      <c r="B559">
        <v>221</v>
      </c>
      <c r="D559" s="16" t="str">
        <v>failed</v>
      </c>
      <c r="E559" t="str">
        <v>0</v>
      </c>
    </row>
    <row r="560" spans="1:5" x14ac:dyDescent="0.3">
      <c r="A560" s="4" t="str">
        <v>successful</v>
      </c>
      <c r="B560">
        <v>126</v>
      </c>
      <c r="D560" s="16" t="str">
        <v>failed</v>
      </c>
      <c r="E560" t="str">
        <v>0</v>
      </c>
    </row>
    <row r="561" spans="1:5" x14ac:dyDescent="0.3">
      <c r="A561" s="4" t="str">
        <v>successful</v>
      </c>
      <c r="B561">
        <v>1022</v>
      </c>
      <c r="D561" s="16" t="str">
        <v>failed</v>
      </c>
      <c r="E561" t="str">
        <v>0</v>
      </c>
    </row>
    <row r="562" spans="1:5" x14ac:dyDescent="0.3">
      <c r="A562" s="4" t="str">
        <v>successful</v>
      </c>
      <c r="B562">
        <v>3177</v>
      </c>
      <c r="D562" s="16" t="str">
        <v>failed</v>
      </c>
      <c r="E562" t="str">
        <v>0</v>
      </c>
    </row>
    <row r="563" spans="1:5" x14ac:dyDescent="0.3">
      <c r="A563" s="4" t="str">
        <v>successful</v>
      </c>
      <c r="B563">
        <v>198</v>
      </c>
      <c r="D563" s="16" t="str">
        <v>failed</v>
      </c>
      <c r="E563" t="str">
        <v>0</v>
      </c>
    </row>
    <row r="564" spans="1:5" x14ac:dyDescent="0.3">
      <c r="A564" s="4" t="str">
        <v>successful</v>
      </c>
      <c r="B564" t="str">
        <v>n/a</v>
      </c>
      <c r="D564" s="16" t="str">
        <v>failed</v>
      </c>
      <c r="E564">
        <v>26</v>
      </c>
    </row>
    <row r="565" spans="1:5" x14ac:dyDescent="0.3">
      <c r="A565" s="4" t="str">
        <v>successful</v>
      </c>
      <c r="B565">
        <v>85</v>
      </c>
      <c r="D565" s="16" t="str">
        <v>failed</v>
      </c>
      <c r="E565" t="str">
        <v>0</v>
      </c>
    </row>
    <row r="566" spans="1:5" x14ac:dyDescent="0.3">
      <c r="A566" s="4" t="str">
        <v>successful</v>
      </c>
      <c r="B566" t="str">
        <v>n/a</v>
      </c>
      <c r="D566" s="16" t="str">
        <v>failed</v>
      </c>
      <c r="E566">
        <v>1790</v>
      </c>
    </row>
    <row r="567" spans="1:5" x14ac:dyDescent="0.3">
      <c r="A567" s="4" t="str">
        <v>successful</v>
      </c>
      <c r="B567">
        <v>3596</v>
      </c>
      <c r="D567" s="16" t="str">
        <v>failed</v>
      </c>
      <c r="E567" t="str">
        <v>0</v>
      </c>
    </row>
    <row r="568" spans="1:5" x14ac:dyDescent="0.3">
      <c r="A568" s="4" t="str">
        <v>successful</v>
      </c>
      <c r="B568" t="str">
        <v>n/a</v>
      </c>
      <c r="D568" s="16" t="str">
        <v>failed</v>
      </c>
      <c r="E568">
        <v>37</v>
      </c>
    </row>
    <row r="569" spans="1:5" x14ac:dyDescent="0.3">
      <c r="A569" s="4" t="str">
        <v>successful</v>
      </c>
      <c r="B569">
        <v>244</v>
      </c>
      <c r="D569" s="16" t="str">
        <v>failed</v>
      </c>
      <c r="E569" t="str">
        <v>0</v>
      </c>
    </row>
    <row r="570" spans="1:5" x14ac:dyDescent="0.3">
      <c r="A570" s="4" t="str">
        <v>successful</v>
      </c>
      <c r="B570">
        <v>5180</v>
      </c>
      <c r="D570" s="16" t="str">
        <v>failed</v>
      </c>
      <c r="E570" t="str">
        <v>0</v>
      </c>
    </row>
    <row r="571" spans="1:5" x14ac:dyDescent="0.3">
      <c r="A571" s="4" t="str">
        <v>successful</v>
      </c>
      <c r="B571">
        <v>589</v>
      </c>
      <c r="D571" s="16" t="str">
        <v>failed</v>
      </c>
      <c r="E571" t="str">
        <v>0</v>
      </c>
    </row>
    <row r="572" spans="1:5" x14ac:dyDescent="0.3">
      <c r="A572" s="4" t="str">
        <v>successful</v>
      </c>
      <c r="B572">
        <v>2725</v>
      </c>
      <c r="D572" s="16" t="str">
        <v>failed</v>
      </c>
      <c r="E572" t="str">
        <v>0</v>
      </c>
    </row>
    <row r="573" spans="1:5" x14ac:dyDescent="0.3">
      <c r="A573" s="4" t="str">
        <v>successful</v>
      </c>
      <c r="B573" t="str">
        <v>n/a</v>
      </c>
      <c r="D573" s="16" t="str">
        <v>failed</v>
      </c>
      <c r="E573">
        <v>35</v>
      </c>
    </row>
    <row r="574" spans="1:5" x14ac:dyDescent="0.3">
      <c r="A574" s="4" t="str">
        <v>successful</v>
      </c>
      <c r="B574" t="str">
        <v>n/a</v>
      </c>
      <c r="D574" s="16" t="str">
        <v>failed</v>
      </c>
      <c r="E574">
        <v>94</v>
      </c>
    </row>
    <row r="575" spans="1:5" x14ac:dyDescent="0.3">
      <c r="A575" s="4" t="str">
        <v>successful</v>
      </c>
      <c r="B575">
        <v>300</v>
      </c>
      <c r="D575" s="16" t="str">
        <v>failed</v>
      </c>
      <c r="E575" t="str">
        <v>0</v>
      </c>
    </row>
    <row r="576" spans="1:5" x14ac:dyDescent="0.3">
      <c r="A576" s="4" t="str">
        <v>successful</v>
      </c>
      <c r="B576">
        <v>144</v>
      </c>
      <c r="D576" s="16" t="str">
        <v>failed</v>
      </c>
      <c r="E576" t="str">
        <v>0</v>
      </c>
    </row>
    <row r="577" spans="1:5" x14ac:dyDescent="0.3">
      <c r="A577" s="4" t="str">
        <v>successful</v>
      </c>
      <c r="B577" t="str">
        <v>n/a</v>
      </c>
      <c r="D577" s="16" t="str">
        <v>failed</v>
      </c>
      <c r="E577">
        <v>558</v>
      </c>
    </row>
    <row r="578" spans="1:5" x14ac:dyDescent="0.3">
      <c r="A578" s="4" t="str">
        <v>successful</v>
      </c>
      <c r="B578" t="str">
        <v>n/a</v>
      </c>
      <c r="D578" s="16" t="str">
        <v>failed</v>
      </c>
      <c r="E578">
        <v>64</v>
      </c>
    </row>
    <row r="579" spans="1:5" x14ac:dyDescent="0.3">
      <c r="A579" s="4" t="str">
        <v>successful</v>
      </c>
      <c r="B579" t="str">
        <v>n/a</v>
      </c>
      <c r="D579" s="16" t="str">
        <v>failed</v>
      </c>
      <c r="E579">
        <v>37</v>
      </c>
    </row>
    <row r="580" spans="1:5" x14ac:dyDescent="0.3">
      <c r="A580" s="4" t="str">
        <v>successful</v>
      </c>
      <c r="B580" t="str">
        <v>n/a</v>
      </c>
      <c r="D580" s="16" t="str">
        <v>failed</v>
      </c>
      <c r="E580">
        <v>245</v>
      </c>
    </row>
    <row r="581" spans="1:5" x14ac:dyDescent="0.3">
      <c r="A581" s="4" t="str">
        <v>successful</v>
      </c>
      <c r="B581">
        <v>87</v>
      </c>
      <c r="D581" s="16" t="str">
        <v>failed</v>
      </c>
      <c r="E581" t="str">
        <v>0</v>
      </c>
    </row>
    <row r="582" spans="1:5" x14ac:dyDescent="0.3">
      <c r="A582" s="4" t="str">
        <v>successful</v>
      </c>
      <c r="B582">
        <v>3116</v>
      </c>
      <c r="D582" s="16" t="str">
        <v>failed</v>
      </c>
      <c r="E582" t="str">
        <v>0</v>
      </c>
    </row>
    <row r="583" spans="1:5" x14ac:dyDescent="0.3">
      <c r="A583" s="4" t="str">
        <v>successful</v>
      </c>
      <c r="B583" t="str">
        <v>n/a</v>
      </c>
      <c r="D583" s="16" t="str">
        <v>failed</v>
      </c>
      <c r="E583">
        <v>71</v>
      </c>
    </row>
    <row r="584" spans="1:5" x14ac:dyDescent="0.3">
      <c r="A584" s="4" t="str">
        <v>successful</v>
      </c>
      <c r="B584" t="str">
        <v>n/a</v>
      </c>
      <c r="D584" s="16" t="str">
        <v>failed</v>
      </c>
      <c r="E584">
        <v>42</v>
      </c>
    </row>
    <row r="585" spans="1:5" x14ac:dyDescent="0.3">
      <c r="A585" s="4" t="str">
        <v>successful</v>
      </c>
      <c r="B585">
        <v>909</v>
      </c>
      <c r="D585" s="16" t="str">
        <v>failed</v>
      </c>
      <c r="E585" t="str">
        <v>0</v>
      </c>
    </row>
    <row r="586" spans="1:5" x14ac:dyDescent="0.3">
      <c r="A586" s="4" t="str">
        <v>successful</v>
      </c>
      <c r="B586">
        <v>1613</v>
      </c>
      <c r="D586" s="16" t="str">
        <v>failed</v>
      </c>
      <c r="E586" t="str">
        <v>0</v>
      </c>
    </row>
    <row r="587" spans="1:5" x14ac:dyDescent="0.3">
      <c r="A587" s="4" t="str">
        <v>successful</v>
      </c>
      <c r="B587">
        <v>136</v>
      </c>
      <c r="D587" s="16" t="str">
        <v>failed</v>
      </c>
      <c r="E587" t="str">
        <v>0</v>
      </c>
    </row>
    <row r="588" spans="1:5" x14ac:dyDescent="0.3">
      <c r="A588" s="4" t="str">
        <v>successful</v>
      </c>
      <c r="B588">
        <v>130</v>
      </c>
      <c r="D588" s="16" t="str">
        <v>failed</v>
      </c>
      <c r="E588" t="str">
        <v>0</v>
      </c>
    </row>
    <row r="589" spans="1:5" x14ac:dyDescent="0.3">
      <c r="A589" s="4" t="str">
        <v>successful</v>
      </c>
      <c r="B589" t="str">
        <v>n/a</v>
      </c>
      <c r="D589" s="16" t="str">
        <v>failed</v>
      </c>
      <c r="E589">
        <v>156</v>
      </c>
    </row>
    <row r="590" spans="1:5" x14ac:dyDescent="0.3">
      <c r="A590" s="4" t="str">
        <v>successful</v>
      </c>
      <c r="B590" t="str">
        <v>n/a</v>
      </c>
      <c r="D590" s="16" t="str">
        <v>failed</v>
      </c>
      <c r="E590">
        <v>1368</v>
      </c>
    </row>
    <row r="591" spans="1:5" x14ac:dyDescent="0.3">
      <c r="A591" s="4" t="str">
        <v>successful</v>
      </c>
      <c r="B591" t="str">
        <v>n/a</v>
      </c>
      <c r="D591" s="16" t="str">
        <v>failed</v>
      </c>
      <c r="E591">
        <v>102</v>
      </c>
    </row>
    <row r="592" spans="1:5" x14ac:dyDescent="0.3">
      <c r="A592" s="4" t="str">
        <v>successful</v>
      </c>
      <c r="B592" t="str">
        <v>n/a</v>
      </c>
      <c r="D592" s="16" t="str">
        <v>failed</v>
      </c>
      <c r="E592">
        <v>86</v>
      </c>
    </row>
    <row r="593" spans="1:5" x14ac:dyDescent="0.3">
      <c r="A593" s="4" t="str">
        <v>successful</v>
      </c>
      <c r="B593">
        <v>102</v>
      </c>
      <c r="D593" s="16" t="str">
        <v>failed</v>
      </c>
      <c r="E593" t="str">
        <v>0</v>
      </c>
    </row>
    <row r="594" spans="1:5" x14ac:dyDescent="0.3">
      <c r="A594" s="4" t="str">
        <v>successful</v>
      </c>
      <c r="B594" t="str">
        <v>n/a</v>
      </c>
      <c r="D594" s="16" t="str">
        <v>failed</v>
      </c>
      <c r="E594">
        <v>253</v>
      </c>
    </row>
    <row r="595" spans="1:5" x14ac:dyDescent="0.3">
      <c r="A595" s="4" t="str">
        <v>successful</v>
      </c>
      <c r="B595">
        <v>4006</v>
      </c>
      <c r="D595" s="16" t="str">
        <v>failed</v>
      </c>
      <c r="E595" t="str">
        <v>0</v>
      </c>
    </row>
    <row r="596" spans="1:5" x14ac:dyDescent="0.3">
      <c r="A596" s="4" t="str">
        <v>successful</v>
      </c>
      <c r="B596" t="str">
        <v>n/a</v>
      </c>
      <c r="D596" s="16" t="str">
        <v>failed</v>
      </c>
      <c r="E596">
        <v>157</v>
      </c>
    </row>
    <row r="597" spans="1:5" x14ac:dyDescent="0.3">
      <c r="A597" s="4" t="str">
        <v>successful</v>
      </c>
      <c r="B597">
        <v>1629</v>
      </c>
      <c r="D597" s="16" t="str">
        <v>failed</v>
      </c>
      <c r="E597" t="str">
        <v>0</v>
      </c>
    </row>
    <row r="598" spans="1:5" x14ac:dyDescent="0.3">
      <c r="A598" s="4" t="str">
        <v>successful</v>
      </c>
      <c r="B598" t="str">
        <v>n/a</v>
      </c>
      <c r="D598" s="16" t="str">
        <v>failed</v>
      </c>
      <c r="E598">
        <v>183</v>
      </c>
    </row>
    <row r="599" spans="1:5" x14ac:dyDescent="0.3">
      <c r="A599" s="4" t="str">
        <v>successful</v>
      </c>
      <c r="B599">
        <v>2188</v>
      </c>
      <c r="D599" s="16" t="str">
        <v>failed</v>
      </c>
      <c r="E599" t="str">
        <v>0</v>
      </c>
    </row>
    <row r="600" spans="1:5" x14ac:dyDescent="0.3">
      <c r="A600" s="4" t="str">
        <v>successful</v>
      </c>
      <c r="B600">
        <v>2409</v>
      </c>
      <c r="D600" s="16" t="str">
        <v>failed</v>
      </c>
      <c r="E600" t="str">
        <v>0</v>
      </c>
    </row>
    <row r="601" spans="1:5" x14ac:dyDescent="0.3">
      <c r="A601" s="4" t="str">
        <v>successful</v>
      </c>
      <c r="B601" t="str">
        <v>n/a</v>
      </c>
      <c r="D601" s="16" t="str">
        <v>failed</v>
      </c>
      <c r="E601">
        <v>82</v>
      </c>
    </row>
    <row r="602" spans="1:5" x14ac:dyDescent="0.3">
      <c r="A602" s="4" t="str">
        <v>successful</v>
      </c>
      <c r="B602" t="str">
        <v>n/a</v>
      </c>
      <c r="D602" s="16" t="str">
        <v>failed</v>
      </c>
      <c r="E602">
        <v>1</v>
      </c>
    </row>
    <row r="603" spans="1:5" x14ac:dyDescent="0.3">
      <c r="A603" s="4" t="str">
        <v>successful</v>
      </c>
      <c r="B603">
        <v>194</v>
      </c>
      <c r="D603" s="16" t="str">
        <v>failed</v>
      </c>
      <c r="E603" t="str">
        <v>0</v>
      </c>
    </row>
    <row r="604" spans="1:5" x14ac:dyDescent="0.3">
      <c r="A604" s="4" t="str">
        <v>successful</v>
      </c>
      <c r="B604">
        <v>1140</v>
      </c>
      <c r="D604" s="16" t="str">
        <v>failed</v>
      </c>
      <c r="E604" t="str">
        <v>0</v>
      </c>
    </row>
    <row r="605" spans="1:5" x14ac:dyDescent="0.3">
      <c r="A605" s="4" t="str">
        <v>successful</v>
      </c>
      <c r="B605">
        <v>102</v>
      </c>
      <c r="D605" s="16" t="str">
        <v>failed</v>
      </c>
      <c r="E605" t="str">
        <v>0</v>
      </c>
    </row>
    <row r="606" spans="1:5" x14ac:dyDescent="0.3">
      <c r="A606" s="4" t="str">
        <v>successful</v>
      </c>
      <c r="B606">
        <v>2857</v>
      </c>
      <c r="D606" s="16" t="str">
        <v>failed</v>
      </c>
      <c r="E606" t="str">
        <v>0</v>
      </c>
    </row>
    <row r="607" spans="1:5" x14ac:dyDescent="0.3">
      <c r="A607" s="4" t="str">
        <v>successful</v>
      </c>
      <c r="B607">
        <v>107</v>
      </c>
      <c r="D607" s="16" t="str">
        <v>failed</v>
      </c>
      <c r="E607" t="str">
        <v>0</v>
      </c>
    </row>
    <row r="608" spans="1:5" x14ac:dyDescent="0.3">
      <c r="A608" s="4" t="str">
        <v>successful</v>
      </c>
      <c r="B608">
        <v>160</v>
      </c>
      <c r="D608" s="16" t="str">
        <v>failed</v>
      </c>
      <c r="E608" t="str">
        <v>0</v>
      </c>
    </row>
    <row r="609" spans="1:5" x14ac:dyDescent="0.3">
      <c r="A609" s="4" t="str">
        <v>successful</v>
      </c>
      <c r="B609">
        <v>2230</v>
      </c>
      <c r="D609" s="16" t="str">
        <v>failed</v>
      </c>
      <c r="E609" t="str">
        <v>0</v>
      </c>
    </row>
    <row r="610" spans="1:5" x14ac:dyDescent="0.3">
      <c r="A610" s="4" t="str">
        <v>successful</v>
      </c>
      <c r="B610">
        <v>316</v>
      </c>
      <c r="D610" s="16" t="str">
        <v>failed</v>
      </c>
      <c r="E610" t="str">
        <v>0</v>
      </c>
    </row>
    <row r="611" spans="1:5" x14ac:dyDescent="0.3">
      <c r="A611" s="4" t="str">
        <v>successful</v>
      </c>
      <c r="B611">
        <v>117</v>
      </c>
      <c r="D611" s="16" t="str">
        <v>failed</v>
      </c>
      <c r="E611" t="str">
        <v>0</v>
      </c>
    </row>
    <row r="612" spans="1:5" x14ac:dyDescent="0.3">
      <c r="A612" s="4" t="str">
        <v>successful</v>
      </c>
      <c r="B612">
        <v>6406</v>
      </c>
      <c r="D612" s="16" t="str">
        <v>failed</v>
      </c>
      <c r="E612" t="str">
        <v>0</v>
      </c>
    </row>
    <row r="613" spans="1:5" x14ac:dyDescent="0.3">
      <c r="A613" s="4" t="str">
        <v>successful</v>
      </c>
      <c r="B613" t="str">
        <v>n/a</v>
      </c>
      <c r="D613" s="16" t="str">
        <v>failed</v>
      </c>
      <c r="E613">
        <v>15</v>
      </c>
    </row>
    <row r="614" spans="1:5" x14ac:dyDescent="0.3">
      <c r="A614" s="4" t="str">
        <v>successful</v>
      </c>
      <c r="B614">
        <v>192</v>
      </c>
      <c r="D614" s="16" t="str">
        <v>failed</v>
      </c>
      <c r="E614" t="str">
        <v>0</v>
      </c>
    </row>
    <row r="615" spans="1:5" x14ac:dyDescent="0.3">
      <c r="A615" s="4" t="str">
        <v>successful</v>
      </c>
      <c r="B615">
        <v>26</v>
      </c>
      <c r="D615" s="16" t="str">
        <v>failed</v>
      </c>
      <c r="E615" t="str">
        <v>0</v>
      </c>
    </row>
    <row r="616" spans="1:5" x14ac:dyDescent="0.3">
      <c r="A616" s="4" t="str">
        <v>successful</v>
      </c>
      <c r="B616">
        <v>723</v>
      </c>
      <c r="D616" s="16" t="str">
        <v>failed</v>
      </c>
      <c r="E616" t="str">
        <v>0</v>
      </c>
    </row>
    <row r="617" spans="1:5" x14ac:dyDescent="0.3">
      <c r="A617" s="4" t="str">
        <v>successful</v>
      </c>
      <c r="B617">
        <v>170</v>
      </c>
      <c r="D617" s="16" t="str">
        <v>failed</v>
      </c>
      <c r="E617" t="str">
        <v>0</v>
      </c>
    </row>
    <row r="618" spans="1:5" x14ac:dyDescent="0.3">
      <c r="A618" s="4" t="str">
        <v>successful</v>
      </c>
      <c r="B618">
        <v>238</v>
      </c>
      <c r="D618" s="16" t="str">
        <v>failed</v>
      </c>
      <c r="E618" t="str">
        <v>0</v>
      </c>
    </row>
    <row r="619" spans="1:5" x14ac:dyDescent="0.3">
      <c r="A619" s="4" t="str">
        <v>successful</v>
      </c>
      <c r="B619">
        <v>55</v>
      </c>
      <c r="D619" s="16" t="str">
        <v>failed</v>
      </c>
      <c r="E619" t="str">
        <v>0</v>
      </c>
    </row>
    <row r="620" spans="1:5" x14ac:dyDescent="0.3">
      <c r="A620" s="4" t="str">
        <v>successful</v>
      </c>
      <c r="B620" t="str">
        <v>n/a</v>
      </c>
      <c r="D620" s="16" t="str">
        <v>failed</v>
      </c>
      <c r="E620">
        <v>1198</v>
      </c>
    </row>
    <row r="621" spans="1:5" x14ac:dyDescent="0.3">
      <c r="A621" s="4" t="str">
        <v>successful</v>
      </c>
      <c r="B621" t="str">
        <v>n/a</v>
      </c>
      <c r="D621" s="16" t="str">
        <v>failed</v>
      </c>
      <c r="E621">
        <v>648</v>
      </c>
    </row>
    <row r="622" spans="1:5" x14ac:dyDescent="0.3">
      <c r="A622" s="4" t="str">
        <v>successful</v>
      </c>
      <c r="B622">
        <v>128</v>
      </c>
      <c r="D622" s="16" t="str">
        <v>failed</v>
      </c>
      <c r="E622" t="str">
        <v>0</v>
      </c>
    </row>
    <row r="623" spans="1:5" x14ac:dyDescent="0.3">
      <c r="A623" s="4" t="str">
        <v>successful</v>
      </c>
      <c r="B623">
        <v>2144</v>
      </c>
      <c r="D623" s="16" t="str">
        <v>failed</v>
      </c>
      <c r="E623" t="str">
        <v>0</v>
      </c>
    </row>
    <row r="624" spans="1:5" x14ac:dyDescent="0.3">
      <c r="A624" s="4" t="str">
        <v>successful</v>
      </c>
      <c r="B624" t="str">
        <v>n/a</v>
      </c>
      <c r="D624" s="16" t="str">
        <v>failed</v>
      </c>
      <c r="E624">
        <v>64</v>
      </c>
    </row>
    <row r="625" spans="1:5" x14ac:dyDescent="0.3">
      <c r="A625" s="4" t="str">
        <v>successful</v>
      </c>
      <c r="B625">
        <v>2693</v>
      </c>
      <c r="D625" s="16" t="str">
        <v>failed</v>
      </c>
      <c r="E625" t="str">
        <v>0</v>
      </c>
    </row>
    <row r="626" spans="1:5" x14ac:dyDescent="0.3">
      <c r="A626" s="4" t="str">
        <v>successful</v>
      </c>
      <c r="B626">
        <v>432</v>
      </c>
      <c r="D626" s="16" t="str">
        <v>failed</v>
      </c>
      <c r="E626" t="str">
        <v>0</v>
      </c>
    </row>
    <row r="627" spans="1:5" x14ac:dyDescent="0.3">
      <c r="A627" s="4" t="str">
        <v>successful</v>
      </c>
      <c r="B627" t="str">
        <v>n/a</v>
      </c>
      <c r="D627" s="16" t="str">
        <v>failed</v>
      </c>
      <c r="E627">
        <v>62</v>
      </c>
    </row>
    <row r="628" spans="1:5" x14ac:dyDescent="0.3">
      <c r="A628" s="4" t="str">
        <v>successful</v>
      </c>
      <c r="B628">
        <v>189</v>
      </c>
      <c r="D628" s="16" t="str">
        <v>failed</v>
      </c>
      <c r="E628" t="str">
        <v>0</v>
      </c>
    </row>
    <row r="629" spans="1:5" x14ac:dyDescent="0.3">
      <c r="A629" s="4" t="str">
        <v>successful</v>
      </c>
      <c r="B629">
        <v>154</v>
      </c>
      <c r="D629" s="16" t="str">
        <v>failed</v>
      </c>
      <c r="E629" t="str">
        <v>0</v>
      </c>
    </row>
    <row r="630" spans="1:5" x14ac:dyDescent="0.3">
      <c r="A630" s="4" t="str">
        <v>successful</v>
      </c>
      <c r="B630">
        <v>96</v>
      </c>
      <c r="D630" s="16" t="str">
        <v>failed</v>
      </c>
      <c r="E630" t="str">
        <v>0</v>
      </c>
    </row>
    <row r="631" spans="1:5" x14ac:dyDescent="0.3">
      <c r="A631" s="4" t="str">
        <v>successful</v>
      </c>
      <c r="B631" t="str">
        <v>n/a</v>
      </c>
      <c r="D631" s="16" t="str">
        <v>failed</v>
      </c>
      <c r="E631">
        <v>750</v>
      </c>
    </row>
    <row r="632" spans="1:5" x14ac:dyDescent="0.3">
      <c r="A632" s="4" t="str">
        <v>successful</v>
      </c>
      <c r="B632" t="str">
        <v>n/a</v>
      </c>
      <c r="D632" s="16" t="str">
        <v>failed</v>
      </c>
      <c r="E632">
        <v>87</v>
      </c>
    </row>
    <row r="633" spans="1:5" x14ac:dyDescent="0.3">
      <c r="A633" s="4" t="str">
        <v>successful</v>
      </c>
      <c r="B633">
        <v>3063</v>
      </c>
      <c r="D633" s="16" t="str">
        <v>failed</v>
      </c>
      <c r="E633" t="str">
        <v>0</v>
      </c>
    </row>
    <row r="634" spans="1:5" x14ac:dyDescent="0.3">
      <c r="A634" s="4" t="str">
        <v>successful</v>
      </c>
      <c r="B634" t="str">
        <v>n/a</v>
      </c>
      <c r="D634" s="16" t="str">
        <v>failed</v>
      </c>
      <c r="E634">
        <v>278</v>
      </c>
    </row>
    <row r="635" spans="1:5" x14ac:dyDescent="0.3">
      <c r="A635" s="4" t="str">
        <v>successful</v>
      </c>
      <c r="B635" t="str">
        <v>n/a</v>
      </c>
      <c r="D635" s="16" t="str">
        <v>failed</v>
      </c>
      <c r="E635">
        <v>105</v>
      </c>
    </row>
    <row r="636" spans="1:5" x14ac:dyDescent="0.3">
      <c r="A636" s="4" t="str">
        <v>successful</v>
      </c>
      <c r="B636" t="str">
        <v>n/a</v>
      </c>
      <c r="D636" s="16" t="str">
        <v>failed</v>
      </c>
      <c r="E636">
        <v>1658</v>
      </c>
    </row>
    <row r="637" spans="1:5" x14ac:dyDescent="0.3">
      <c r="A637" s="4" t="str">
        <v>successful</v>
      </c>
      <c r="B637">
        <v>2266</v>
      </c>
      <c r="D637" s="16" t="str">
        <v>failed</v>
      </c>
      <c r="E637" t="str">
        <v>0</v>
      </c>
    </row>
    <row r="638" spans="1:5" x14ac:dyDescent="0.3">
      <c r="A638" s="4" t="str">
        <v>successful</v>
      </c>
      <c r="B638" t="str">
        <v>n/a</v>
      </c>
      <c r="D638" s="16" t="str">
        <v>failed</v>
      </c>
      <c r="E638">
        <v>2604</v>
      </c>
    </row>
    <row r="639" spans="1:5" x14ac:dyDescent="0.3">
      <c r="A639" s="4" t="str">
        <v>successful</v>
      </c>
      <c r="B639" t="str">
        <v>n/a</v>
      </c>
      <c r="D639" s="16" t="str">
        <v>failed</v>
      </c>
      <c r="E639">
        <v>65</v>
      </c>
    </row>
    <row r="640" spans="1:5" x14ac:dyDescent="0.3">
      <c r="A640" s="4" t="str">
        <v>successful</v>
      </c>
      <c r="B640" t="str">
        <v>n/a</v>
      </c>
      <c r="D640" s="16" t="str">
        <v>failed</v>
      </c>
      <c r="E640">
        <v>94</v>
      </c>
    </row>
    <row r="641" spans="1:5" x14ac:dyDescent="0.3">
      <c r="A641" s="4" t="str">
        <v>successful</v>
      </c>
      <c r="B641" t="str">
        <v>n/a</v>
      </c>
      <c r="D641" s="16" t="str">
        <v>failed</v>
      </c>
      <c r="E641">
        <v>45</v>
      </c>
    </row>
    <row r="642" spans="1:5" x14ac:dyDescent="0.3">
      <c r="A642" s="4" t="str">
        <v>successful</v>
      </c>
      <c r="B642" t="str">
        <v>n/a</v>
      </c>
      <c r="D642" s="16" t="str">
        <v>failed</v>
      </c>
      <c r="E642">
        <v>257</v>
      </c>
    </row>
    <row r="643" spans="1:5" x14ac:dyDescent="0.3">
      <c r="A643" s="4" t="str">
        <v>successful</v>
      </c>
      <c r="B643">
        <v>194</v>
      </c>
      <c r="D643" s="16" t="str">
        <v>failed</v>
      </c>
      <c r="E643" t="str">
        <v>0</v>
      </c>
    </row>
    <row r="644" spans="1:5" x14ac:dyDescent="0.3">
      <c r="A644" s="4" t="str">
        <v>successful</v>
      </c>
      <c r="B644">
        <v>129</v>
      </c>
      <c r="D644" s="16" t="str">
        <v>failed</v>
      </c>
      <c r="E644" t="str">
        <v>0</v>
      </c>
    </row>
    <row r="645" spans="1:5" x14ac:dyDescent="0.3">
      <c r="A645" s="4" t="str">
        <v>successful</v>
      </c>
      <c r="B645">
        <v>375</v>
      </c>
      <c r="D645" s="16" t="str">
        <v>failed</v>
      </c>
      <c r="E645" t="str">
        <v>0</v>
      </c>
    </row>
    <row r="646" spans="1:5" x14ac:dyDescent="0.3">
      <c r="A646" s="4" t="str">
        <v>successful</v>
      </c>
      <c r="B646" t="str">
        <v>n/a</v>
      </c>
      <c r="D646" s="16" t="str">
        <v>failed</v>
      </c>
      <c r="E646">
        <v>2928</v>
      </c>
    </row>
    <row r="647" spans="1:5" x14ac:dyDescent="0.3">
      <c r="A647" s="4" t="str">
        <v>successful</v>
      </c>
      <c r="B647" t="str">
        <v>n/a</v>
      </c>
      <c r="D647" s="16" t="str">
        <v>failed</v>
      </c>
      <c r="E647">
        <v>4697</v>
      </c>
    </row>
    <row r="648" spans="1:5" x14ac:dyDescent="0.3">
      <c r="A648" s="4" t="str">
        <v>successful</v>
      </c>
      <c r="B648" t="str">
        <v>n/a</v>
      </c>
      <c r="D648" s="16" t="str">
        <v>failed</v>
      </c>
      <c r="E648">
        <v>2915</v>
      </c>
    </row>
    <row r="649" spans="1:5" x14ac:dyDescent="0.3">
      <c r="A649" s="4" t="str">
        <v>successful</v>
      </c>
      <c r="B649" t="str">
        <v>n/a</v>
      </c>
      <c r="D649" s="16" t="str">
        <v>failed</v>
      </c>
      <c r="E649">
        <v>18</v>
      </c>
    </row>
    <row r="650" spans="1:5" x14ac:dyDescent="0.3">
      <c r="A650" s="4" t="str">
        <v>successful</v>
      </c>
      <c r="B650" t="str">
        <v>n/a</v>
      </c>
      <c r="D650" s="16" t="str">
        <v>failed</v>
      </c>
      <c r="E650">
        <v>723</v>
      </c>
    </row>
    <row r="651" spans="1:5" x14ac:dyDescent="0.3">
      <c r="A651" s="4" t="str">
        <v>successful</v>
      </c>
      <c r="B651" t="str">
        <v>n/a</v>
      </c>
      <c r="D651" s="16" t="str">
        <v>failed</v>
      </c>
      <c r="E651">
        <v>602</v>
      </c>
    </row>
    <row r="652" spans="1:5" x14ac:dyDescent="0.3">
      <c r="A652" s="4" t="str">
        <v>successful</v>
      </c>
      <c r="B652" t="str">
        <v>n/a</v>
      </c>
      <c r="D652" s="16" t="str">
        <v>failed</v>
      </c>
      <c r="E652">
        <v>1</v>
      </c>
    </row>
    <row r="653" spans="1:5" x14ac:dyDescent="0.3">
      <c r="A653" s="4" t="str">
        <v>successful</v>
      </c>
      <c r="B653" t="str">
        <v>n/a</v>
      </c>
      <c r="D653" s="16" t="str">
        <v>failed</v>
      </c>
      <c r="E653">
        <v>3868</v>
      </c>
    </row>
    <row r="654" spans="1:5" x14ac:dyDescent="0.3">
      <c r="A654" s="4" t="str">
        <v>successful</v>
      </c>
      <c r="B654">
        <v>409</v>
      </c>
      <c r="D654" s="16" t="str">
        <v>failed</v>
      </c>
      <c r="E654" t="str">
        <v>0</v>
      </c>
    </row>
    <row r="655" spans="1:5" x14ac:dyDescent="0.3">
      <c r="A655" s="4" t="str">
        <v>successful</v>
      </c>
      <c r="B655">
        <v>234</v>
      </c>
      <c r="D655" s="16" t="str">
        <v>failed</v>
      </c>
      <c r="E655" t="str">
        <v>0</v>
      </c>
    </row>
    <row r="656" spans="1:5" x14ac:dyDescent="0.3">
      <c r="A656" s="4" t="str">
        <v>successful</v>
      </c>
      <c r="B656">
        <v>3016</v>
      </c>
      <c r="D656" s="16" t="str">
        <v>failed</v>
      </c>
      <c r="E656" t="str">
        <v>0</v>
      </c>
    </row>
    <row r="657" spans="1:5" x14ac:dyDescent="0.3">
      <c r="A657" s="4" t="str">
        <v>successful</v>
      </c>
      <c r="B657">
        <v>264</v>
      </c>
      <c r="D657" s="16" t="str">
        <v>failed</v>
      </c>
      <c r="E657" t="str">
        <v>0</v>
      </c>
    </row>
    <row r="658" spans="1:5" x14ac:dyDescent="0.3">
      <c r="A658" s="4" t="str">
        <v>successful</v>
      </c>
      <c r="B658" t="str">
        <v>n/a</v>
      </c>
      <c r="D658" s="16" t="str">
        <v>failed</v>
      </c>
      <c r="E658">
        <v>504</v>
      </c>
    </row>
    <row r="659" spans="1:5" x14ac:dyDescent="0.3">
      <c r="A659" s="4" t="str">
        <v>successful</v>
      </c>
      <c r="B659" t="str">
        <v>n/a</v>
      </c>
      <c r="D659" s="16" t="str">
        <v>failed</v>
      </c>
      <c r="E659">
        <v>14</v>
      </c>
    </row>
    <row r="660" spans="1:5" x14ac:dyDescent="0.3">
      <c r="A660" s="4" t="str">
        <v>successful</v>
      </c>
      <c r="B660" t="str">
        <v>n/a</v>
      </c>
      <c r="D660" s="16" t="str">
        <v>failed</v>
      </c>
      <c r="E660">
        <v>390</v>
      </c>
    </row>
    <row r="661" spans="1:5" x14ac:dyDescent="0.3">
      <c r="A661" s="4" t="str">
        <v>successful</v>
      </c>
      <c r="B661" t="str">
        <v>n/a</v>
      </c>
      <c r="D661" s="16" t="str">
        <v>failed</v>
      </c>
      <c r="E661">
        <v>750</v>
      </c>
    </row>
    <row r="662" spans="1:5" x14ac:dyDescent="0.3">
      <c r="A662" s="4" t="str">
        <v>successful</v>
      </c>
      <c r="B662" t="str">
        <v>n/a</v>
      </c>
      <c r="D662" s="16" t="str">
        <v>failed</v>
      </c>
      <c r="E662">
        <v>77</v>
      </c>
    </row>
    <row r="663" spans="1:5" x14ac:dyDescent="0.3">
      <c r="A663" s="4" t="str">
        <v>successful</v>
      </c>
      <c r="B663" t="str">
        <v>n/a</v>
      </c>
      <c r="D663" s="16" t="str">
        <v>failed</v>
      </c>
      <c r="E663">
        <v>752</v>
      </c>
    </row>
    <row r="664" spans="1:5" x14ac:dyDescent="0.3">
      <c r="A664" s="4" t="str">
        <v>successful</v>
      </c>
      <c r="B664" t="str">
        <v>n/a</v>
      </c>
      <c r="D664" s="16" t="str">
        <v>failed</v>
      </c>
      <c r="E664">
        <v>131</v>
      </c>
    </row>
    <row r="665" spans="1:5" x14ac:dyDescent="0.3">
      <c r="A665" s="4" t="str">
        <v>successful</v>
      </c>
      <c r="B665" t="str">
        <v>n/a</v>
      </c>
      <c r="D665" s="16" t="str">
        <v>failed</v>
      </c>
      <c r="E665">
        <v>87</v>
      </c>
    </row>
    <row r="666" spans="1:5" x14ac:dyDescent="0.3">
      <c r="A666" s="4" t="str">
        <v>successful</v>
      </c>
      <c r="B666" t="str">
        <v>n/a</v>
      </c>
      <c r="D666" s="16" t="str">
        <v>failed</v>
      </c>
      <c r="E666">
        <v>1063</v>
      </c>
    </row>
    <row r="667" spans="1:5" x14ac:dyDescent="0.3">
      <c r="A667" s="4" t="str">
        <v>successful</v>
      </c>
      <c r="B667">
        <v>272</v>
      </c>
      <c r="D667" s="16" t="str">
        <v>failed</v>
      </c>
      <c r="E667" t="str">
        <v>0</v>
      </c>
    </row>
    <row r="668" spans="1:5" x14ac:dyDescent="0.3">
      <c r="A668" s="4" t="str">
        <v>successful</v>
      </c>
      <c r="B668" t="str">
        <v>n/a</v>
      </c>
      <c r="D668" s="16" t="str">
        <v>failed</v>
      </c>
      <c r="E668">
        <v>25</v>
      </c>
    </row>
    <row r="669" spans="1:5" x14ac:dyDescent="0.3">
      <c r="A669" s="4" t="str">
        <v>successful</v>
      </c>
      <c r="B669">
        <v>419</v>
      </c>
      <c r="D669" s="16" t="str">
        <v>failed</v>
      </c>
      <c r="E669" t="str">
        <v>0</v>
      </c>
    </row>
    <row r="670" spans="1:5" x14ac:dyDescent="0.3">
      <c r="A670" s="4" t="str">
        <v>successful</v>
      </c>
      <c r="B670" t="str">
        <v>n/a</v>
      </c>
      <c r="D670" s="16" t="str">
        <v>failed</v>
      </c>
      <c r="E670">
        <v>76</v>
      </c>
    </row>
    <row r="671" spans="1:5" x14ac:dyDescent="0.3">
      <c r="A671" s="4" t="str">
        <v>successful</v>
      </c>
      <c r="B671">
        <v>1621</v>
      </c>
      <c r="D671" s="16" t="str">
        <v>failed</v>
      </c>
      <c r="E671" t="str">
        <v>0</v>
      </c>
    </row>
    <row r="672" spans="1:5" x14ac:dyDescent="0.3">
      <c r="A672" s="4" t="str">
        <v>successful</v>
      </c>
      <c r="B672">
        <v>1101</v>
      </c>
      <c r="D672" s="16" t="str">
        <v>failed</v>
      </c>
      <c r="E672" t="str">
        <v>0</v>
      </c>
    </row>
    <row r="673" spans="1:5" x14ac:dyDescent="0.3">
      <c r="A673" s="4" t="str">
        <v>successful</v>
      </c>
      <c r="B673">
        <v>1073</v>
      </c>
      <c r="D673" s="16" t="str">
        <v>failed</v>
      </c>
      <c r="E673" t="str">
        <v>0</v>
      </c>
    </row>
    <row r="674" spans="1:5" x14ac:dyDescent="0.3">
      <c r="A674" s="4" t="str">
        <v>successful</v>
      </c>
      <c r="B674" t="str">
        <v>n/a</v>
      </c>
      <c r="D674" s="16" t="str">
        <v>failed</v>
      </c>
      <c r="E674">
        <v>4428</v>
      </c>
    </row>
    <row r="675" spans="1:5" x14ac:dyDescent="0.3">
      <c r="A675" s="4" t="str">
        <v>successful</v>
      </c>
      <c r="B675" t="str">
        <v>n/a</v>
      </c>
      <c r="D675" s="16" t="str">
        <v>failed</v>
      </c>
      <c r="E675">
        <v>58</v>
      </c>
    </row>
    <row r="676" spans="1:5" x14ac:dyDescent="0.3">
      <c r="A676" s="4" t="str">
        <v>successful</v>
      </c>
      <c r="B676" t="str">
        <v>n/a</v>
      </c>
      <c r="D676" s="16" t="str">
        <v>failed</v>
      </c>
      <c r="E676">
        <v>1218</v>
      </c>
    </row>
    <row r="677" spans="1:5" x14ac:dyDescent="0.3">
      <c r="A677" s="4" t="str">
        <v>successful</v>
      </c>
      <c r="B677">
        <v>331</v>
      </c>
      <c r="D677" s="16" t="str">
        <v>failed</v>
      </c>
      <c r="E677" t="str">
        <v>0</v>
      </c>
    </row>
    <row r="678" spans="1:5" x14ac:dyDescent="0.3">
      <c r="A678" s="4" t="str">
        <v>successful</v>
      </c>
      <c r="B678">
        <v>1170</v>
      </c>
      <c r="D678" s="16" t="str">
        <v>failed</v>
      </c>
      <c r="E678" t="str">
        <v>0</v>
      </c>
    </row>
    <row r="679" spans="1:5" x14ac:dyDescent="0.3">
      <c r="A679" s="4" t="str">
        <v>successful</v>
      </c>
      <c r="B679" t="str">
        <v>n/a</v>
      </c>
      <c r="D679" s="16" t="str">
        <v>failed</v>
      </c>
      <c r="E679">
        <v>111</v>
      </c>
    </row>
    <row r="680" spans="1:5" x14ac:dyDescent="0.3">
      <c r="A680" s="4" t="str">
        <v>successful</v>
      </c>
      <c r="B680" t="str">
        <v>n/a</v>
      </c>
      <c r="D680" s="16" t="str">
        <v>failed</v>
      </c>
      <c r="E680">
        <v>215</v>
      </c>
    </row>
    <row r="681" spans="1:5" x14ac:dyDescent="0.3">
      <c r="A681" s="4" t="str">
        <v>successful</v>
      </c>
      <c r="B681">
        <v>363</v>
      </c>
      <c r="D681" s="16" t="str">
        <v>failed</v>
      </c>
      <c r="E681" t="str">
        <v>0</v>
      </c>
    </row>
    <row r="682" spans="1:5" x14ac:dyDescent="0.3">
      <c r="A682" s="4" t="str">
        <v>successful</v>
      </c>
      <c r="B682" t="str">
        <v>n/a</v>
      </c>
      <c r="D682" s="16" t="str">
        <v>failed</v>
      </c>
      <c r="E682">
        <v>2955</v>
      </c>
    </row>
    <row r="683" spans="1:5" x14ac:dyDescent="0.3">
      <c r="A683" s="4" t="str">
        <v>successful</v>
      </c>
      <c r="B683" t="str">
        <v>n/a</v>
      </c>
      <c r="D683" s="16" t="str">
        <v>failed</v>
      </c>
      <c r="E683">
        <v>1657</v>
      </c>
    </row>
    <row r="684" spans="1:5" x14ac:dyDescent="0.3">
      <c r="A684" s="4" t="str">
        <v>successful</v>
      </c>
      <c r="B684">
        <v>103</v>
      </c>
      <c r="D684" s="16" t="str">
        <v>failed</v>
      </c>
      <c r="E684" t="str">
        <v>0</v>
      </c>
    </row>
    <row r="685" spans="1:5" x14ac:dyDescent="0.3">
      <c r="A685" s="4" t="str">
        <v>successful</v>
      </c>
      <c r="B685">
        <v>147</v>
      </c>
      <c r="D685" s="16" t="str">
        <v>failed</v>
      </c>
      <c r="E685" t="str">
        <v>0</v>
      </c>
    </row>
    <row r="686" spans="1:5" x14ac:dyDescent="0.3">
      <c r="A686" s="4" t="str">
        <v>successful</v>
      </c>
      <c r="B686">
        <v>110</v>
      </c>
      <c r="D686" s="16" t="str">
        <v>failed</v>
      </c>
      <c r="E686" t="str">
        <v>0</v>
      </c>
    </row>
    <row r="687" spans="1:5" x14ac:dyDescent="0.3">
      <c r="A687" s="4" t="str">
        <v>successful</v>
      </c>
      <c r="B687" t="str">
        <v>n/a</v>
      </c>
      <c r="D687" s="16" t="str">
        <v>failed</v>
      </c>
      <c r="E687">
        <v>926</v>
      </c>
    </row>
    <row r="688" spans="1:5" x14ac:dyDescent="0.3">
      <c r="A688" s="4" t="str">
        <v>successful</v>
      </c>
      <c r="B688">
        <v>134</v>
      </c>
      <c r="D688" s="16" t="str">
        <v>failed</v>
      </c>
      <c r="E688" t="str">
        <v>0</v>
      </c>
    </row>
    <row r="689" spans="1:5" x14ac:dyDescent="0.3">
      <c r="A689" s="4" t="str">
        <v>successful</v>
      </c>
      <c r="B689">
        <v>269</v>
      </c>
      <c r="D689" s="16" t="str">
        <v>failed</v>
      </c>
      <c r="E689" t="str">
        <v>0</v>
      </c>
    </row>
    <row r="690" spans="1:5" x14ac:dyDescent="0.3">
      <c r="A690" s="4" t="str">
        <v>successful</v>
      </c>
      <c r="B690">
        <v>175</v>
      </c>
      <c r="D690" s="16" t="str">
        <v>failed</v>
      </c>
      <c r="E690" t="str">
        <v>0</v>
      </c>
    </row>
    <row r="691" spans="1:5" x14ac:dyDescent="0.3">
      <c r="A691" s="4" t="str">
        <v>successful</v>
      </c>
      <c r="B691">
        <v>69</v>
      </c>
      <c r="D691" s="16" t="str">
        <v>failed</v>
      </c>
      <c r="E691" t="str">
        <v>0</v>
      </c>
    </row>
    <row r="692" spans="1:5" x14ac:dyDescent="0.3">
      <c r="A692" s="4" t="str">
        <v>successful</v>
      </c>
      <c r="B692">
        <v>190</v>
      </c>
      <c r="D692" s="16" t="str">
        <v>failed</v>
      </c>
      <c r="E692" t="str">
        <v>0</v>
      </c>
    </row>
    <row r="693" spans="1:5" x14ac:dyDescent="0.3">
      <c r="A693" s="4" t="str">
        <v>successful</v>
      </c>
      <c r="B693">
        <v>237</v>
      </c>
      <c r="D693" s="16" t="str">
        <v>failed</v>
      </c>
      <c r="E693" t="str">
        <v>0</v>
      </c>
    </row>
    <row r="694" spans="1:5" x14ac:dyDescent="0.3">
      <c r="A694" s="4" t="str">
        <v>successful</v>
      </c>
      <c r="B694" t="str">
        <v>n/a</v>
      </c>
      <c r="D694" s="16" t="str">
        <v>failed</v>
      </c>
      <c r="E694">
        <v>77</v>
      </c>
    </row>
    <row r="695" spans="1:5" x14ac:dyDescent="0.3">
      <c r="A695" s="4" t="str">
        <v>successful</v>
      </c>
      <c r="B695" t="str">
        <v>n/a</v>
      </c>
      <c r="D695" s="16" t="str">
        <v>failed</v>
      </c>
      <c r="E695">
        <v>1748</v>
      </c>
    </row>
    <row r="696" spans="1:5" x14ac:dyDescent="0.3">
      <c r="A696" s="4" t="str">
        <v>successful</v>
      </c>
      <c r="B696" t="str">
        <v>n/a</v>
      </c>
      <c r="D696" s="16" t="str">
        <v>failed</v>
      </c>
      <c r="E696">
        <v>79</v>
      </c>
    </row>
    <row r="697" spans="1:5" x14ac:dyDescent="0.3">
      <c r="A697" s="4" t="str">
        <v>successful</v>
      </c>
      <c r="B697">
        <v>196</v>
      </c>
      <c r="D697" s="16" t="str">
        <v>failed</v>
      </c>
      <c r="E697" t="str">
        <v>0</v>
      </c>
    </row>
    <row r="698" spans="1:5" x14ac:dyDescent="0.3">
      <c r="A698" s="4" t="str">
        <v>successful</v>
      </c>
      <c r="B698" t="str">
        <v>n/a</v>
      </c>
      <c r="D698" s="16" t="str">
        <v>failed</v>
      </c>
      <c r="E698">
        <v>889</v>
      </c>
    </row>
    <row r="699" spans="1:5" x14ac:dyDescent="0.3">
      <c r="A699" s="4" t="str">
        <v>successful</v>
      </c>
      <c r="B699">
        <v>7295</v>
      </c>
      <c r="D699" s="16" t="str">
        <v>failed</v>
      </c>
      <c r="E699" t="str">
        <v>0</v>
      </c>
    </row>
    <row r="700" spans="1:5" x14ac:dyDescent="0.3">
      <c r="A700" s="4" t="str">
        <v>successful</v>
      </c>
      <c r="B700">
        <v>2893</v>
      </c>
      <c r="D700" s="16" t="str">
        <v>failed</v>
      </c>
      <c r="E700" t="str">
        <v>0</v>
      </c>
    </row>
    <row r="701" spans="1:5" x14ac:dyDescent="0.3">
      <c r="A701" s="4" t="str">
        <v>successful</v>
      </c>
      <c r="B701" t="str">
        <v>n/a</v>
      </c>
      <c r="D701" s="16" t="str">
        <v>failed</v>
      </c>
      <c r="E701">
        <v>56</v>
      </c>
    </row>
    <row r="702" spans="1:5" x14ac:dyDescent="0.3">
      <c r="A702" s="4" t="str">
        <v>successful</v>
      </c>
      <c r="B702" t="str">
        <v>n/a</v>
      </c>
      <c r="D702" s="16" t="str">
        <v>failed</v>
      </c>
      <c r="E702">
        <v>1</v>
      </c>
    </row>
    <row r="703" spans="1:5" x14ac:dyDescent="0.3">
      <c r="A703" s="4" t="str">
        <v>successful</v>
      </c>
      <c r="B703">
        <v>820</v>
      </c>
      <c r="D703" s="16" t="str">
        <v>failed</v>
      </c>
      <c r="E703" t="str">
        <v>0</v>
      </c>
    </row>
    <row r="704" spans="1:5" x14ac:dyDescent="0.3">
      <c r="A704" s="4" t="str">
        <v>successful</v>
      </c>
      <c r="B704" t="str">
        <v>n/a</v>
      </c>
      <c r="D704" s="16" t="str">
        <v>failed</v>
      </c>
      <c r="E704">
        <v>83</v>
      </c>
    </row>
    <row r="705" spans="1:5" x14ac:dyDescent="0.3">
      <c r="A705" s="4" t="str">
        <v>successful</v>
      </c>
      <c r="B705">
        <v>2038</v>
      </c>
      <c r="D705" s="16" t="str">
        <v>failed</v>
      </c>
      <c r="E705" t="str">
        <v>0</v>
      </c>
    </row>
    <row r="706" spans="1:5" x14ac:dyDescent="0.3">
      <c r="A706" s="4" t="str">
        <v>successful</v>
      </c>
      <c r="B706">
        <v>116</v>
      </c>
      <c r="D706" s="16" t="str">
        <v>failed</v>
      </c>
      <c r="E706" t="str">
        <v>0</v>
      </c>
    </row>
    <row r="707" spans="1:5" x14ac:dyDescent="0.3">
      <c r="A707" s="4" t="str">
        <v>successful</v>
      </c>
      <c r="B707" t="str">
        <v>n/a</v>
      </c>
      <c r="D707" s="16" t="str">
        <v>failed</v>
      </c>
      <c r="E707">
        <v>2025</v>
      </c>
    </row>
    <row r="708" spans="1:5" x14ac:dyDescent="0.3">
      <c r="A708" s="4" t="str">
        <v>successful</v>
      </c>
      <c r="B708">
        <v>1345</v>
      </c>
      <c r="D708" s="16" t="str">
        <v>failed</v>
      </c>
      <c r="E708" t="str">
        <v>0</v>
      </c>
    </row>
    <row r="709" spans="1:5" x14ac:dyDescent="0.3">
      <c r="A709" s="4" t="str">
        <v>successful</v>
      </c>
      <c r="B709">
        <v>168</v>
      </c>
      <c r="D709" s="16" t="str">
        <v>failed</v>
      </c>
      <c r="E709" t="str">
        <v>0</v>
      </c>
    </row>
    <row r="710" spans="1:5" x14ac:dyDescent="0.3">
      <c r="A710" s="4" t="str">
        <v>successful</v>
      </c>
      <c r="B710">
        <v>137</v>
      </c>
      <c r="D710" s="16" t="str">
        <v>failed</v>
      </c>
      <c r="E710" t="str">
        <v>0</v>
      </c>
    </row>
    <row r="711" spans="1:5" x14ac:dyDescent="0.3">
      <c r="A711" s="4" t="str">
        <v>successful</v>
      </c>
      <c r="B711">
        <v>186</v>
      </c>
      <c r="D711" s="16" t="str">
        <v>failed</v>
      </c>
      <c r="E711" t="str">
        <v>0</v>
      </c>
    </row>
    <row r="712" spans="1:5" x14ac:dyDescent="0.3">
      <c r="A712" s="4" t="str">
        <v>successful</v>
      </c>
      <c r="B712">
        <v>125</v>
      </c>
      <c r="D712" s="16" t="str">
        <v>failed</v>
      </c>
      <c r="E712" t="str">
        <v>0</v>
      </c>
    </row>
    <row r="713" spans="1:5" x14ac:dyDescent="0.3">
      <c r="A713" s="4" t="str">
        <v>successful</v>
      </c>
      <c r="B713" t="str">
        <v>n/a</v>
      </c>
      <c r="D713" s="16" t="str">
        <v>failed</v>
      </c>
      <c r="E713">
        <v>14</v>
      </c>
    </row>
    <row r="714" spans="1:5" x14ac:dyDescent="0.3">
      <c r="A714" s="4" t="str">
        <v>successful</v>
      </c>
      <c r="B714">
        <v>202</v>
      </c>
      <c r="D714" s="16" t="str">
        <v>failed</v>
      </c>
      <c r="E714" t="str">
        <v>0</v>
      </c>
    </row>
    <row r="715" spans="1:5" x14ac:dyDescent="0.3">
      <c r="A715" s="4" t="str">
        <v>successful</v>
      </c>
      <c r="B715">
        <v>103</v>
      </c>
      <c r="D715" s="16" t="str">
        <v>failed</v>
      </c>
      <c r="E715" t="str">
        <v>0</v>
      </c>
    </row>
    <row r="716" spans="1:5" x14ac:dyDescent="0.3">
      <c r="A716" s="4" t="str">
        <v>successful</v>
      </c>
      <c r="B716">
        <v>1785</v>
      </c>
      <c r="D716" s="16" t="str">
        <v>failed</v>
      </c>
      <c r="E716" t="str">
        <v>0</v>
      </c>
    </row>
    <row r="717" spans="1:5" x14ac:dyDescent="0.3">
      <c r="A717" s="4" t="str">
        <v>successful</v>
      </c>
      <c r="B717" t="str">
        <v>n/a</v>
      </c>
      <c r="D717" s="16" t="str">
        <v>failed</v>
      </c>
      <c r="E717">
        <v>656</v>
      </c>
    </row>
    <row r="718" spans="1:5" x14ac:dyDescent="0.3">
      <c r="A718" s="4" t="str">
        <v>successful</v>
      </c>
      <c r="B718">
        <v>157</v>
      </c>
      <c r="D718" s="16" t="str">
        <v>failed</v>
      </c>
      <c r="E718" t="str">
        <v>0</v>
      </c>
    </row>
    <row r="719" spans="1:5" x14ac:dyDescent="0.3">
      <c r="A719" s="4" t="str">
        <v>successful</v>
      </c>
      <c r="B719">
        <v>555</v>
      </c>
      <c r="D719" s="16" t="str">
        <v>failed</v>
      </c>
      <c r="E719" t="str">
        <v>0</v>
      </c>
    </row>
    <row r="720" spans="1:5" x14ac:dyDescent="0.3">
      <c r="A720" s="4" t="str">
        <v>successful</v>
      </c>
      <c r="B720">
        <v>297</v>
      </c>
      <c r="D720" s="16" t="str">
        <v>failed</v>
      </c>
      <c r="E720" t="str">
        <v>0</v>
      </c>
    </row>
    <row r="721" spans="1:5" x14ac:dyDescent="0.3">
      <c r="A721" s="4" t="str">
        <v>successful</v>
      </c>
      <c r="B721">
        <v>123</v>
      </c>
      <c r="D721" s="16" t="str">
        <v>failed</v>
      </c>
      <c r="E721" t="str">
        <v>0</v>
      </c>
    </row>
    <row r="722" spans="1:5" x14ac:dyDescent="0.3">
      <c r="A722" s="4" t="str">
        <v>successful</v>
      </c>
      <c r="B722" t="str">
        <v>n/a</v>
      </c>
      <c r="D722" s="16" t="str">
        <v>failed</v>
      </c>
      <c r="E722">
        <v>38</v>
      </c>
    </row>
    <row r="723" spans="1:5" x14ac:dyDescent="0.3">
      <c r="A723" s="4" t="str">
        <v>successful</v>
      </c>
      <c r="B723" t="str">
        <v>n/a</v>
      </c>
      <c r="D723" s="16" t="str">
        <v>failed</v>
      </c>
      <c r="E723">
        <v>60</v>
      </c>
    </row>
    <row r="724" spans="1:5" x14ac:dyDescent="0.3">
      <c r="A724" s="4" t="str">
        <v>successful</v>
      </c>
      <c r="B724">
        <v>3036</v>
      </c>
      <c r="D724" s="16" t="str">
        <v>failed</v>
      </c>
      <c r="E724" t="str">
        <v>0</v>
      </c>
    </row>
    <row r="725" spans="1:5" x14ac:dyDescent="0.3">
      <c r="A725" s="4" t="str">
        <v>successful</v>
      </c>
      <c r="B725">
        <v>144</v>
      </c>
      <c r="D725" s="16" t="str">
        <v>failed</v>
      </c>
      <c r="E725" t="str">
        <v>0</v>
      </c>
    </row>
    <row r="726" spans="1:5" x14ac:dyDescent="0.3">
      <c r="A726" s="4" t="str">
        <v>successful</v>
      </c>
      <c r="B726">
        <v>121</v>
      </c>
      <c r="D726" s="16" t="str">
        <v>failed</v>
      </c>
      <c r="E726" t="str">
        <v>0</v>
      </c>
    </row>
    <row r="727" spans="1:5" x14ac:dyDescent="0.3">
      <c r="A727" s="4" t="str">
        <v>successful</v>
      </c>
      <c r="B727" t="str">
        <v>n/a</v>
      </c>
      <c r="D727" s="16" t="str">
        <v>failed</v>
      </c>
      <c r="E727">
        <v>1596</v>
      </c>
    </row>
    <row r="728" spans="1:5" x14ac:dyDescent="0.3">
      <c r="A728" s="4" t="str">
        <v>successful</v>
      </c>
      <c r="B728" t="str">
        <v>n/a</v>
      </c>
      <c r="D728" s="16" t="str">
        <v>failed</v>
      </c>
      <c r="E728">
        <v>524</v>
      </c>
    </row>
    <row r="729" spans="1:5" x14ac:dyDescent="0.3">
      <c r="A729" s="4" t="str">
        <v>successful</v>
      </c>
      <c r="B729">
        <v>181</v>
      </c>
      <c r="D729" s="16" t="str">
        <v>failed</v>
      </c>
      <c r="E729" t="str">
        <v>0</v>
      </c>
    </row>
    <row r="730" spans="1:5" x14ac:dyDescent="0.3">
      <c r="A730" s="4" t="str">
        <v>successful</v>
      </c>
      <c r="B730" t="str">
        <v>n/a</v>
      </c>
      <c r="D730" s="16" t="str">
        <v>failed</v>
      </c>
      <c r="E730">
        <v>10</v>
      </c>
    </row>
    <row r="731" spans="1:5" x14ac:dyDescent="0.3">
      <c r="A731" s="4" t="str">
        <v>successful</v>
      </c>
      <c r="B731">
        <v>122</v>
      </c>
      <c r="D731" s="16" t="str">
        <v>failed</v>
      </c>
      <c r="E731" t="str">
        <v>0</v>
      </c>
    </row>
    <row r="732" spans="1:5" x14ac:dyDescent="0.3">
      <c r="A732" s="4" t="str">
        <v>successful</v>
      </c>
      <c r="B732">
        <v>1071</v>
      </c>
      <c r="D732" s="16" t="str">
        <v>failed</v>
      </c>
      <c r="E732" t="str">
        <v>0</v>
      </c>
    </row>
    <row r="733" spans="1:5" x14ac:dyDescent="0.3">
      <c r="A733" s="4" t="str">
        <v>successful</v>
      </c>
      <c r="B733" t="str">
        <v>n/a</v>
      </c>
      <c r="D733" s="16" t="str">
        <v>failed</v>
      </c>
      <c r="E733">
        <v>219</v>
      </c>
    </row>
    <row r="734" spans="1:5" x14ac:dyDescent="0.3">
      <c r="A734" s="4" t="str">
        <v>successful</v>
      </c>
      <c r="B734" t="str">
        <v>n/a</v>
      </c>
      <c r="D734" s="16" t="str">
        <v>failed</v>
      </c>
      <c r="E734">
        <v>1121</v>
      </c>
    </row>
    <row r="735" spans="1:5" x14ac:dyDescent="0.3">
      <c r="A735" s="4" t="str">
        <v>successful</v>
      </c>
      <c r="B735">
        <v>980</v>
      </c>
      <c r="D735" s="16" t="str">
        <v>failed</v>
      </c>
      <c r="E735" t="str">
        <v>0</v>
      </c>
    </row>
    <row r="736" spans="1:5" x14ac:dyDescent="0.3">
      <c r="A736" s="4" t="str">
        <v>successful</v>
      </c>
      <c r="B736">
        <v>536</v>
      </c>
      <c r="D736" s="16" t="str">
        <v>failed</v>
      </c>
      <c r="E736" t="str">
        <v>0</v>
      </c>
    </row>
    <row r="737" spans="1:5" x14ac:dyDescent="0.3">
      <c r="A737" s="4" t="str">
        <v>successful</v>
      </c>
      <c r="B737">
        <v>1991</v>
      </c>
      <c r="D737" s="16" t="str">
        <v>failed</v>
      </c>
      <c r="E737" t="str">
        <v>0</v>
      </c>
    </row>
    <row r="738" spans="1:5" x14ac:dyDescent="0.3">
      <c r="A738" s="4" t="str">
        <v>successful</v>
      </c>
      <c r="B738" t="str">
        <v>n/a</v>
      </c>
      <c r="D738" s="16" t="str">
        <v>failed</v>
      </c>
      <c r="E738">
        <v>29</v>
      </c>
    </row>
    <row r="739" spans="1:5" x14ac:dyDescent="0.3">
      <c r="A739" s="4" t="str">
        <v>successful</v>
      </c>
      <c r="B739">
        <v>180</v>
      </c>
      <c r="D739" s="16" t="str">
        <v>failed</v>
      </c>
      <c r="E739" t="str">
        <v>0</v>
      </c>
    </row>
    <row r="740" spans="1:5" x14ac:dyDescent="0.3">
      <c r="A740" s="4" t="str">
        <v>successful</v>
      </c>
      <c r="B740" t="str">
        <v>n/a</v>
      </c>
      <c r="D740" s="16" t="str">
        <v>failed</v>
      </c>
      <c r="E740">
        <v>15</v>
      </c>
    </row>
    <row r="741" spans="1:5" x14ac:dyDescent="0.3">
      <c r="A741" s="4" t="str">
        <v>successful</v>
      </c>
      <c r="B741" t="str">
        <v>n/a</v>
      </c>
      <c r="D741" s="16" t="str">
        <v>failed</v>
      </c>
      <c r="E741">
        <v>191</v>
      </c>
    </row>
    <row r="742" spans="1:5" x14ac:dyDescent="0.3">
      <c r="A742" s="4" t="str">
        <v>successful</v>
      </c>
      <c r="B742" t="str">
        <v>n/a</v>
      </c>
      <c r="D742" s="16" t="str">
        <v>failed</v>
      </c>
      <c r="E742">
        <v>16</v>
      </c>
    </row>
    <row r="743" spans="1:5" x14ac:dyDescent="0.3">
      <c r="A743" s="4" t="str">
        <v>successful</v>
      </c>
      <c r="B743">
        <v>130</v>
      </c>
      <c r="D743" s="16" t="str">
        <v>failed</v>
      </c>
      <c r="E743" t="str">
        <v>0</v>
      </c>
    </row>
    <row r="744" spans="1:5" x14ac:dyDescent="0.3">
      <c r="A744" s="4" t="str">
        <v>successful</v>
      </c>
      <c r="B744">
        <v>122</v>
      </c>
      <c r="D744" s="16" t="str">
        <v>failed</v>
      </c>
      <c r="E744" t="str">
        <v>0</v>
      </c>
    </row>
    <row r="745" spans="1:5" x14ac:dyDescent="0.3">
      <c r="A745" s="4" t="str">
        <v>successful</v>
      </c>
      <c r="B745" t="str">
        <v>n/a</v>
      </c>
      <c r="D745" s="16" t="str">
        <v>failed</v>
      </c>
      <c r="E745">
        <v>17</v>
      </c>
    </row>
    <row r="746" spans="1:5" x14ac:dyDescent="0.3">
      <c r="A746" s="4" t="str">
        <v>successful</v>
      </c>
      <c r="B746">
        <v>140</v>
      </c>
      <c r="D746" s="16" t="str">
        <v>failed</v>
      </c>
      <c r="E746" t="str">
        <v>0</v>
      </c>
    </row>
    <row r="747" spans="1:5" x14ac:dyDescent="0.3">
      <c r="A747" s="4" t="str">
        <v>successful</v>
      </c>
      <c r="B747" t="str">
        <v>n/a</v>
      </c>
      <c r="D747" s="16" t="str">
        <v>failed</v>
      </c>
      <c r="E747">
        <v>34</v>
      </c>
    </row>
    <row r="748" spans="1:5" x14ac:dyDescent="0.3">
      <c r="A748" s="4" t="str">
        <v>successful</v>
      </c>
      <c r="B748">
        <v>3388</v>
      </c>
      <c r="D748" s="16" t="str">
        <v>failed</v>
      </c>
      <c r="E748" t="str">
        <v>0</v>
      </c>
    </row>
    <row r="749" spans="1:5" x14ac:dyDescent="0.3">
      <c r="A749" s="4" t="str">
        <v>successful</v>
      </c>
      <c r="B749">
        <v>280</v>
      </c>
      <c r="D749" s="16" t="str">
        <v>failed</v>
      </c>
      <c r="E749" t="str">
        <v>0</v>
      </c>
    </row>
    <row r="750" spans="1:5" x14ac:dyDescent="0.3">
      <c r="A750" s="4" t="str">
        <v>successful</v>
      </c>
      <c r="B750" t="str">
        <v>n/a</v>
      </c>
      <c r="D750" s="16" t="str">
        <v>failed</v>
      </c>
      <c r="E750">
        <v>614</v>
      </c>
    </row>
    <row r="751" spans="1:5" x14ac:dyDescent="0.3">
      <c r="A751" s="4" t="str">
        <v>successful</v>
      </c>
      <c r="B751">
        <v>366</v>
      </c>
      <c r="D751" s="16" t="str">
        <v>failed</v>
      </c>
      <c r="E751" t="str">
        <v>0</v>
      </c>
    </row>
    <row r="752" spans="1:5" x14ac:dyDescent="0.3">
      <c r="A752" s="4" t="str">
        <v>successful</v>
      </c>
      <c r="B752" t="str">
        <v>n/a</v>
      </c>
      <c r="D752" s="16" t="str">
        <v>failed</v>
      </c>
      <c r="E752">
        <v>1</v>
      </c>
    </row>
    <row r="753" spans="1:5" x14ac:dyDescent="0.3">
      <c r="A753" s="4" t="str">
        <v>successful</v>
      </c>
      <c r="B753">
        <v>270</v>
      </c>
      <c r="D753" s="16" t="str">
        <v>failed</v>
      </c>
      <c r="E753" t="str">
        <v>0</v>
      </c>
    </row>
    <row r="754" spans="1:5" x14ac:dyDescent="0.3">
      <c r="A754" s="4" t="str">
        <v>successful</v>
      </c>
      <c r="B754" t="str">
        <v>n/a</v>
      </c>
      <c r="D754" s="16" t="str">
        <v>failed</v>
      </c>
      <c r="E754">
        <v>114</v>
      </c>
    </row>
    <row r="755" spans="1:5" x14ac:dyDescent="0.3">
      <c r="A755" s="4" t="str">
        <v>successful</v>
      </c>
      <c r="B755">
        <v>137</v>
      </c>
      <c r="D755" s="16" t="str">
        <v>failed</v>
      </c>
      <c r="E755" t="str">
        <v>0</v>
      </c>
    </row>
    <row r="756" spans="1:5" x14ac:dyDescent="0.3">
      <c r="A756" s="4" t="str">
        <v>successful</v>
      </c>
      <c r="B756">
        <v>3205</v>
      </c>
      <c r="D756" s="16" t="str">
        <v>failed</v>
      </c>
      <c r="E756" t="str">
        <v>0</v>
      </c>
    </row>
    <row r="757" spans="1:5" x14ac:dyDescent="0.3">
      <c r="A757" s="4" t="str">
        <v>successful</v>
      </c>
      <c r="B757">
        <v>288</v>
      </c>
      <c r="D757" s="16" t="str">
        <v>failed</v>
      </c>
      <c r="E757" t="str">
        <v>0</v>
      </c>
    </row>
    <row r="758" spans="1:5" x14ac:dyDescent="0.3">
      <c r="A758" s="4" t="str">
        <v>successful</v>
      </c>
      <c r="B758">
        <v>148</v>
      </c>
      <c r="D758" s="16" t="str">
        <v>failed</v>
      </c>
      <c r="E758" t="str">
        <v>0</v>
      </c>
    </row>
    <row r="759" spans="1:5" x14ac:dyDescent="0.3">
      <c r="A759" s="4" t="str">
        <v>successful</v>
      </c>
      <c r="B759">
        <v>114</v>
      </c>
      <c r="D759" s="16" t="str">
        <v>failed</v>
      </c>
      <c r="E759" t="str">
        <v>0</v>
      </c>
    </row>
    <row r="760" spans="1:5" x14ac:dyDescent="0.3">
      <c r="A760" s="4" t="str">
        <v>successful</v>
      </c>
      <c r="B760">
        <v>1518</v>
      </c>
      <c r="D760" s="16" t="str">
        <v>failed</v>
      </c>
      <c r="E760" t="str">
        <v>0</v>
      </c>
    </row>
    <row r="761" spans="1:5" x14ac:dyDescent="0.3">
      <c r="A761" s="4" t="str">
        <v>successful</v>
      </c>
      <c r="B761" t="str">
        <v>n/a</v>
      </c>
      <c r="D761" s="16" t="str">
        <v>failed</v>
      </c>
      <c r="E761">
        <v>1274</v>
      </c>
    </row>
    <row r="762" spans="1:5" x14ac:dyDescent="0.3">
      <c r="A762" s="4" t="str">
        <v>successful</v>
      </c>
      <c r="B762" t="str">
        <v>n/a</v>
      </c>
      <c r="D762" s="16" t="str">
        <v>failed</v>
      </c>
      <c r="E762">
        <v>210</v>
      </c>
    </row>
    <row r="763" spans="1:5" x14ac:dyDescent="0.3">
      <c r="A763" s="4" t="str">
        <v>successful</v>
      </c>
      <c r="B763">
        <v>166</v>
      </c>
      <c r="D763" s="16" t="str">
        <v>failed</v>
      </c>
      <c r="E763" t="str">
        <v>0</v>
      </c>
    </row>
    <row r="764" spans="1:5" x14ac:dyDescent="0.3">
      <c r="A764" s="4" t="str">
        <v>successful</v>
      </c>
      <c r="B764">
        <v>100</v>
      </c>
      <c r="D764" s="16" t="str">
        <v>failed</v>
      </c>
      <c r="E764" t="str">
        <v>0</v>
      </c>
    </row>
    <row r="765" spans="1:5" x14ac:dyDescent="0.3">
      <c r="A765" s="4" t="str">
        <v>successful</v>
      </c>
      <c r="B765">
        <v>235</v>
      </c>
      <c r="D765" s="16" t="str">
        <v>failed</v>
      </c>
      <c r="E765" t="str">
        <v>0</v>
      </c>
    </row>
    <row r="766" spans="1:5" x14ac:dyDescent="0.3">
      <c r="A766" s="4" t="str">
        <v>successful</v>
      </c>
      <c r="B766">
        <v>148</v>
      </c>
      <c r="D766" s="16" t="str">
        <v>failed</v>
      </c>
      <c r="E766" t="str">
        <v>0</v>
      </c>
    </row>
    <row r="767" spans="1:5" x14ac:dyDescent="0.3">
      <c r="A767" s="4" t="str">
        <v>successful</v>
      </c>
      <c r="B767">
        <v>198</v>
      </c>
      <c r="D767" s="16" t="str">
        <v>failed</v>
      </c>
      <c r="E767" t="str">
        <v>0</v>
      </c>
    </row>
    <row r="768" spans="1:5" x14ac:dyDescent="0.3">
      <c r="A768" s="4" t="str">
        <v>successful</v>
      </c>
      <c r="B768" t="str">
        <v>n/a</v>
      </c>
      <c r="D768" s="16" t="str">
        <v>failed</v>
      </c>
      <c r="E768">
        <v>248</v>
      </c>
    </row>
    <row r="769" spans="1:5" x14ac:dyDescent="0.3">
      <c r="A769" s="4" t="str">
        <v>successful</v>
      </c>
      <c r="B769" t="str">
        <v>n/a</v>
      </c>
      <c r="D769" s="16" t="str">
        <v>failed</v>
      </c>
      <c r="E769">
        <v>513</v>
      </c>
    </row>
    <row r="770" spans="1:5" x14ac:dyDescent="0.3">
      <c r="A770" s="4" t="str">
        <v>successful</v>
      </c>
      <c r="B770">
        <v>150</v>
      </c>
      <c r="D770" s="16" t="str">
        <v>failed</v>
      </c>
      <c r="E770" t="str">
        <v>0</v>
      </c>
    </row>
    <row r="771" spans="1:5" x14ac:dyDescent="0.3">
      <c r="A771" s="4" t="str">
        <v>successful</v>
      </c>
      <c r="B771" t="str">
        <v>n/a</v>
      </c>
      <c r="D771" s="16" t="str">
        <v>failed</v>
      </c>
      <c r="E771">
        <v>3410</v>
      </c>
    </row>
    <row r="772" spans="1:5" x14ac:dyDescent="0.3">
      <c r="A772" s="4" t="str">
        <v>successful</v>
      </c>
      <c r="B772">
        <v>216</v>
      </c>
      <c r="D772" s="16" t="str">
        <v>failed</v>
      </c>
      <c r="E772" t="str">
        <v>0</v>
      </c>
    </row>
    <row r="773" spans="1:5" x14ac:dyDescent="0.3">
      <c r="A773" s="4" t="str">
        <v>successful</v>
      </c>
      <c r="B773" t="str">
        <v>n/a</v>
      </c>
      <c r="D773" s="16" t="str">
        <v>failed</v>
      </c>
      <c r="E773">
        <v>26</v>
      </c>
    </row>
    <row r="774" spans="1:5" x14ac:dyDescent="0.3">
      <c r="A774" s="4" t="str">
        <v>successful</v>
      </c>
      <c r="B774">
        <v>5139</v>
      </c>
      <c r="D774" s="16" t="str">
        <v>failed</v>
      </c>
      <c r="E774" t="str">
        <v>0</v>
      </c>
    </row>
    <row r="775" spans="1:5" x14ac:dyDescent="0.3">
      <c r="A775" s="4" t="str">
        <v>successful</v>
      </c>
      <c r="B775">
        <v>2353</v>
      </c>
      <c r="D775" s="16" t="str">
        <v>failed</v>
      </c>
      <c r="E775" t="str">
        <v>0</v>
      </c>
    </row>
    <row r="776" spans="1:5" x14ac:dyDescent="0.3">
      <c r="A776" s="4" t="str">
        <v>successful</v>
      </c>
      <c r="B776">
        <v>78</v>
      </c>
      <c r="D776" s="16" t="str">
        <v>failed</v>
      </c>
      <c r="E776" t="str">
        <v>0</v>
      </c>
    </row>
    <row r="777" spans="1:5" x14ac:dyDescent="0.3">
      <c r="A777" s="4" t="str">
        <v>successful</v>
      </c>
      <c r="B777" t="str">
        <v>n/a</v>
      </c>
      <c r="D777" s="16" t="str">
        <v>failed</v>
      </c>
      <c r="E777">
        <v>10</v>
      </c>
    </row>
    <row r="778" spans="1:5" x14ac:dyDescent="0.3">
      <c r="A778" s="4" t="str">
        <v>successful</v>
      </c>
      <c r="B778" t="str">
        <v>n/a</v>
      </c>
      <c r="D778" s="16" t="str">
        <v>failed</v>
      </c>
      <c r="E778">
        <v>2201</v>
      </c>
    </row>
    <row r="779" spans="1:5" x14ac:dyDescent="0.3">
      <c r="A779" s="4" t="str">
        <v>successful</v>
      </c>
      <c r="B779" t="str">
        <v>n/a</v>
      </c>
      <c r="D779" s="16" t="str">
        <v>failed</v>
      </c>
      <c r="E779">
        <v>676</v>
      </c>
    </row>
    <row r="780" spans="1:5" x14ac:dyDescent="0.3">
      <c r="A780" s="4" t="str">
        <v>successful</v>
      </c>
      <c r="B780">
        <v>174</v>
      </c>
      <c r="D780" s="16" t="str">
        <v>failed</v>
      </c>
      <c r="E780" t="str">
        <v>0</v>
      </c>
    </row>
    <row r="781" spans="1:5" x14ac:dyDescent="0.3">
      <c r="A781" s="4" t="str">
        <v>successful</v>
      </c>
      <c r="B781" t="str">
        <v>n/a</v>
      </c>
      <c r="D781" s="16" t="str">
        <v>failed</v>
      </c>
      <c r="E781">
        <v>831</v>
      </c>
    </row>
    <row r="782" spans="1:5" x14ac:dyDescent="0.3">
      <c r="A782" s="4" t="str">
        <v>successful</v>
      </c>
      <c r="B782">
        <v>164</v>
      </c>
      <c r="D782" s="16" t="str">
        <v>failed</v>
      </c>
      <c r="E782" t="str">
        <v>0</v>
      </c>
    </row>
    <row r="783" spans="1:5" x14ac:dyDescent="0.3">
      <c r="A783" s="4" t="str">
        <v>successful</v>
      </c>
      <c r="B783" t="str">
        <v>n/a</v>
      </c>
      <c r="D783" s="16" t="str">
        <v>failed</v>
      </c>
      <c r="E783">
        <v>56</v>
      </c>
    </row>
    <row r="784" spans="1:5" x14ac:dyDescent="0.3">
      <c r="A784" s="4" t="str">
        <v>successful</v>
      </c>
      <c r="B784">
        <v>161</v>
      </c>
      <c r="D784" s="16" t="str">
        <v>failed</v>
      </c>
      <c r="E784" t="str">
        <v>0</v>
      </c>
    </row>
    <row r="785" spans="1:5" x14ac:dyDescent="0.3">
      <c r="A785" s="4" t="str">
        <v>successful</v>
      </c>
      <c r="B785">
        <v>138</v>
      </c>
      <c r="D785" s="16" t="str">
        <v>failed</v>
      </c>
      <c r="E785" t="str">
        <v>0</v>
      </c>
    </row>
    <row r="786" spans="1:5" x14ac:dyDescent="0.3">
      <c r="A786" s="4" t="str">
        <v>successful</v>
      </c>
      <c r="B786">
        <v>3308</v>
      </c>
      <c r="D786" s="16" t="str">
        <v>failed</v>
      </c>
      <c r="E786" t="str">
        <v>0</v>
      </c>
    </row>
    <row r="787" spans="1:5" x14ac:dyDescent="0.3">
      <c r="A787" s="4" t="str">
        <v>successful</v>
      </c>
      <c r="B787">
        <v>127</v>
      </c>
      <c r="D787" s="16" t="str">
        <v>failed</v>
      </c>
      <c r="E787" t="str">
        <v>0</v>
      </c>
    </row>
    <row r="788" spans="1:5" x14ac:dyDescent="0.3">
      <c r="A788" s="4" t="str">
        <v>successful</v>
      </c>
      <c r="B788">
        <v>207</v>
      </c>
      <c r="D788" s="16" t="str">
        <v>failed</v>
      </c>
      <c r="E788" t="str">
        <v>0</v>
      </c>
    </row>
    <row r="789" spans="1:5" x14ac:dyDescent="0.3">
      <c r="A789" s="4" t="str">
        <v>successful</v>
      </c>
      <c r="B789" t="str">
        <v>n/a</v>
      </c>
      <c r="D789" s="16" t="str">
        <v>failed</v>
      </c>
      <c r="E789">
        <v>859</v>
      </c>
    </row>
    <row r="790" spans="1:5" x14ac:dyDescent="0.3">
      <c r="A790" s="4" t="str">
        <v>successful</v>
      </c>
      <c r="B790" t="str">
        <v>n/a</v>
      </c>
      <c r="D790" s="16" t="str">
        <v>failed</v>
      </c>
      <c r="E790">
        <v>31</v>
      </c>
    </row>
    <row r="791" spans="1:5" x14ac:dyDescent="0.3">
      <c r="A791" s="4" t="str">
        <v>successful</v>
      </c>
      <c r="B791" t="str">
        <v>n/a</v>
      </c>
      <c r="D791" s="16" t="str">
        <v>failed</v>
      </c>
      <c r="E791">
        <v>45</v>
      </c>
    </row>
    <row r="792" spans="1:5" x14ac:dyDescent="0.3">
      <c r="A792" s="4" t="str">
        <v>successful</v>
      </c>
      <c r="B792" t="str">
        <v>n/a</v>
      </c>
      <c r="D792" s="16" t="str">
        <v>failed</v>
      </c>
      <c r="E792">
        <v>1113</v>
      </c>
    </row>
    <row r="793" spans="1:5" x14ac:dyDescent="0.3">
      <c r="A793" s="4" t="str">
        <v>successful</v>
      </c>
      <c r="B793" t="str">
        <v>n/a</v>
      </c>
      <c r="D793" s="16" t="str">
        <v>failed</v>
      </c>
      <c r="E793">
        <v>6</v>
      </c>
    </row>
    <row r="794" spans="1:5" x14ac:dyDescent="0.3">
      <c r="A794" s="4" t="str">
        <v>successful</v>
      </c>
      <c r="B794" t="str">
        <v>n/a</v>
      </c>
      <c r="D794" s="16" t="str">
        <v>failed</v>
      </c>
      <c r="E794">
        <v>7</v>
      </c>
    </row>
    <row r="795" spans="1:5" x14ac:dyDescent="0.3">
      <c r="A795" s="4" t="str">
        <v>successful</v>
      </c>
      <c r="B795">
        <v>181</v>
      </c>
      <c r="D795" s="16" t="str">
        <v>failed</v>
      </c>
      <c r="E795" t="str">
        <v>0</v>
      </c>
    </row>
    <row r="796" spans="1:5" x14ac:dyDescent="0.3">
      <c r="A796" s="4" t="str">
        <v>successful</v>
      </c>
      <c r="B796">
        <v>110</v>
      </c>
      <c r="D796" s="16" t="str">
        <v>failed</v>
      </c>
      <c r="E796" t="str">
        <v>0</v>
      </c>
    </row>
    <row r="797" spans="1:5" x14ac:dyDescent="0.3">
      <c r="A797" s="4" t="str">
        <v>successful</v>
      </c>
      <c r="B797" t="str">
        <v>n/a</v>
      </c>
      <c r="D797" s="16" t="str">
        <v>failed</v>
      </c>
      <c r="E797">
        <v>31</v>
      </c>
    </row>
    <row r="798" spans="1:5" x14ac:dyDescent="0.3">
      <c r="A798" s="4" t="str">
        <v>successful</v>
      </c>
      <c r="B798" t="str">
        <v>n/a</v>
      </c>
      <c r="D798" s="16" t="str">
        <v>failed</v>
      </c>
      <c r="E798">
        <v>78</v>
      </c>
    </row>
    <row r="799" spans="1:5" x14ac:dyDescent="0.3">
      <c r="A799" s="4" t="str">
        <v>successful</v>
      </c>
      <c r="B799">
        <v>185</v>
      </c>
      <c r="D799" s="16" t="str">
        <v>failed</v>
      </c>
      <c r="E799" t="str">
        <v>0</v>
      </c>
    </row>
    <row r="800" spans="1:5" x14ac:dyDescent="0.3">
      <c r="A800" s="4" t="str">
        <v>successful</v>
      </c>
      <c r="B800">
        <v>121</v>
      </c>
      <c r="D800" s="16" t="str">
        <v>failed</v>
      </c>
      <c r="E800" t="str">
        <v>0</v>
      </c>
    </row>
    <row r="801" spans="1:5" x14ac:dyDescent="0.3">
      <c r="A801" s="4" t="str">
        <v>successful</v>
      </c>
      <c r="B801" t="str">
        <v>n/a</v>
      </c>
      <c r="D801" s="16" t="str">
        <v>failed</v>
      </c>
      <c r="E801">
        <v>1225</v>
      </c>
    </row>
    <row r="802" spans="1:5" x14ac:dyDescent="0.3">
      <c r="A802" s="4" t="str">
        <v>successful</v>
      </c>
      <c r="B802" t="str">
        <v>n/a</v>
      </c>
      <c r="D802" s="16" t="str">
        <v>failed</v>
      </c>
      <c r="E802">
        <v>1</v>
      </c>
    </row>
    <row r="803" spans="1:5" x14ac:dyDescent="0.3">
      <c r="A803" s="4" t="str">
        <v>successful</v>
      </c>
      <c r="B803">
        <v>106</v>
      </c>
      <c r="D803" s="16" t="str">
        <v>failed</v>
      </c>
      <c r="E803" t="str">
        <v>0</v>
      </c>
    </row>
    <row r="804" spans="1:5" x14ac:dyDescent="0.3">
      <c r="A804" s="4" t="str">
        <v>successful</v>
      </c>
      <c r="B804">
        <v>142</v>
      </c>
      <c r="D804" s="16" t="str">
        <v>failed</v>
      </c>
      <c r="E804" t="str">
        <v>0</v>
      </c>
    </row>
    <row r="805" spans="1:5" x14ac:dyDescent="0.3">
      <c r="A805" s="4" t="str">
        <v>successful</v>
      </c>
      <c r="B805">
        <v>233</v>
      </c>
      <c r="D805" s="16" t="str">
        <v>failed</v>
      </c>
      <c r="E805" t="str">
        <v>0</v>
      </c>
    </row>
    <row r="806" spans="1:5" x14ac:dyDescent="0.3">
      <c r="A806" s="4" t="str">
        <v>successful</v>
      </c>
      <c r="B806">
        <v>218</v>
      </c>
      <c r="D806" s="16" t="str">
        <v>failed</v>
      </c>
      <c r="E806" t="str">
        <v>0</v>
      </c>
    </row>
    <row r="807" spans="1:5" x14ac:dyDescent="0.3">
      <c r="A807" s="4" t="str">
        <v>successful</v>
      </c>
      <c r="B807" t="str">
        <v>n/a</v>
      </c>
      <c r="D807" s="16" t="str">
        <v>failed</v>
      </c>
      <c r="E807">
        <v>67</v>
      </c>
    </row>
    <row r="808" spans="1:5" x14ac:dyDescent="0.3">
      <c r="A808" s="4" t="str">
        <v>successful</v>
      </c>
      <c r="B808">
        <v>76</v>
      </c>
      <c r="D808" s="16" t="str">
        <v>failed</v>
      </c>
      <c r="E808" t="str">
        <v>0</v>
      </c>
    </row>
    <row r="809" spans="1:5" x14ac:dyDescent="0.3">
      <c r="A809" s="4" t="str">
        <v>successful</v>
      </c>
      <c r="B809">
        <v>43</v>
      </c>
      <c r="D809" s="16" t="str">
        <v>failed</v>
      </c>
      <c r="E809" t="str">
        <v>0</v>
      </c>
    </row>
    <row r="810" spans="1:5" x14ac:dyDescent="0.3">
      <c r="A810" s="4" t="str">
        <v>successful</v>
      </c>
      <c r="B810" t="str">
        <v>n/a</v>
      </c>
      <c r="D810" s="16" t="str">
        <v>failed</v>
      </c>
      <c r="E810">
        <v>19</v>
      </c>
    </row>
    <row r="811" spans="1:5" x14ac:dyDescent="0.3">
      <c r="A811" s="4" t="str">
        <v>successful</v>
      </c>
      <c r="B811" t="str">
        <v>n/a</v>
      </c>
      <c r="D811" s="16" t="str">
        <v>failed</v>
      </c>
      <c r="E811">
        <v>2108</v>
      </c>
    </row>
    <row r="812" spans="1:5" x14ac:dyDescent="0.3">
      <c r="A812" s="4" t="str">
        <v>successful</v>
      </c>
      <c r="B812">
        <v>221</v>
      </c>
      <c r="D812" s="16" t="str">
        <v>failed</v>
      </c>
      <c r="E812" t="str">
        <v>0</v>
      </c>
    </row>
    <row r="813" spans="1:5" x14ac:dyDescent="0.3">
      <c r="A813" s="4" t="str">
        <v>successful</v>
      </c>
      <c r="B813" t="str">
        <v>n/a</v>
      </c>
      <c r="D813" s="16" t="str">
        <v>failed</v>
      </c>
      <c r="E813">
        <v>679</v>
      </c>
    </row>
    <row r="814" spans="1:5" x14ac:dyDescent="0.3">
      <c r="A814" s="4" t="str">
        <v>successful</v>
      </c>
      <c r="B814">
        <v>2805</v>
      </c>
      <c r="D814" s="16" t="str">
        <v>failed</v>
      </c>
      <c r="E814" t="str">
        <v>0</v>
      </c>
    </row>
    <row r="815" spans="1:5" x14ac:dyDescent="0.3">
      <c r="A815" s="4" t="str">
        <v>successful</v>
      </c>
      <c r="B815">
        <v>68</v>
      </c>
      <c r="D815" s="16" t="str">
        <v>failed</v>
      </c>
      <c r="E815" t="str">
        <v>0</v>
      </c>
    </row>
    <row r="816" spans="1:5" x14ac:dyDescent="0.3">
      <c r="A816" s="4" t="str">
        <v>successful</v>
      </c>
      <c r="B816" t="str">
        <v>n/a</v>
      </c>
      <c r="D816" s="16" t="str">
        <v>failed</v>
      </c>
      <c r="E816">
        <v>36</v>
      </c>
    </row>
    <row r="817" spans="1:5" x14ac:dyDescent="0.3">
      <c r="A817" s="4" t="str">
        <v>successful</v>
      </c>
      <c r="B817">
        <v>183</v>
      </c>
      <c r="D817" s="16" t="str">
        <v>failed</v>
      </c>
      <c r="E817" t="str">
        <v>0</v>
      </c>
    </row>
    <row r="818" spans="1:5" x14ac:dyDescent="0.3">
      <c r="A818" s="4" t="str">
        <v>successful</v>
      </c>
      <c r="B818">
        <v>133</v>
      </c>
      <c r="D818" s="16" t="str">
        <v>failed</v>
      </c>
      <c r="E818" t="str">
        <v>0</v>
      </c>
    </row>
    <row r="819" spans="1:5" x14ac:dyDescent="0.3">
      <c r="A819" s="4" t="str">
        <v>successful</v>
      </c>
      <c r="B819">
        <v>2489</v>
      </c>
      <c r="D819" s="16" t="str">
        <v>failed</v>
      </c>
      <c r="E819" t="str">
        <v>0</v>
      </c>
    </row>
    <row r="820" spans="1:5" x14ac:dyDescent="0.3">
      <c r="A820" s="4" t="str">
        <v>successful</v>
      </c>
      <c r="B820">
        <v>69</v>
      </c>
      <c r="D820" s="16" t="str">
        <v>failed</v>
      </c>
      <c r="E820" t="str">
        <v>0</v>
      </c>
    </row>
    <row r="821" spans="1:5" x14ac:dyDescent="0.3">
      <c r="A821" s="4" t="str">
        <v>successful</v>
      </c>
      <c r="B821" t="str">
        <v>n/a</v>
      </c>
      <c r="D821" s="16" t="str">
        <v>failed</v>
      </c>
      <c r="E821">
        <v>47</v>
      </c>
    </row>
    <row r="822" spans="1:5" x14ac:dyDescent="0.3">
      <c r="A822" s="4" t="str">
        <v>successful</v>
      </c>
      <c r="B822">
        <v>279</v>
      </c>
      <c r="D822" s="16" t="str">
        <v>failed</v>
      </c>
      <c r="E822" t="str">
        <v>0</v>
      </c>
    </row>
    <row r="823" spans="1:5" x14ac:dyDescent="0.3">
      <c r="A823" s="4" t="str">
        <v>successful</v>
      </c>
      <c r="B823">
        <v>210</v>
      </c>
      <c r="D823" s="16" t="str">
        <v>failed</v>
      </c>
      <c r="E823" t="str">
        <v>0</v>
      </c>
    </row>
    <row r="824" spans="1:5" x14ac:dyDescent="0.3">
      <c r="A824" s="4" t="str">
        <v>successful</v>
      </c>
      <c r="B824">
        <v>2100</v>
      </c>
      <c r="D824" s="16" t="str">
        <v>failed</v>
      </c>
      <c r="E824" t="str">
        <v>0</v>
      </c>
    </row>
    <row r="825" spans="1:5" x14ac:dyDescent="0.3">
      <c r="A825" s="4" t="str">
        <v>successful</v>
      </c>
      <c r="B825">
        <v>252</v>
      </c>
      <c r="D825" s="16" t="str">
        <v>failed</v>
      </c>
      <c r="E825" t="str">
        <v>0</v>
      </c>
    </row>
    <row r="826" spans="1:5" x14ac:dyDescent="0.3">
      <c r="A826" s="4" t="str">
        <v>successful</v>
      </c>
      <c r="B826">
        <v>1280</v>
      </c>
      <c r="D826" s="16" t="str">
        <v>failed</v>
      </c>
      <c r="E826" t="str">
        <v>0</v>
      </c>
    </row>
    <row r="827" spans="1:5" x14ac:dyDescent="0.3">
      <c r="A827" s="4" t="str">
        <v>successful</v>
      </c>
      <c r="B827">
        <v>157</v>
      </c>
      <c r="D827" s="16" t="str">
        <v>failed</v>
      </c>
      <c r="E827" t="str">
        <v>0</v>
      </c>
    </row>
    <row r="828" spans="1:5" x14ac:dyDescent="0.3">
      <c r="A828" s="4" t="str">
        <v>successful</v>
      </c>
      <c r="B828">
        <v>194</v>
      </c>
      <c r="D828" s="16" t="str">
        <v>failed</v>
      </c>
      <c r="E828" t="str">
        <v>0</v>
      </c>
    </row>
    <row r="829" spans="1:5" x14ac:dyDescent="0.3">
      <c r="A829" s="4" t="str">
        <v>successful</v>
      </c>
      <c r="B829">
        <v>82</v>
      </c>
      <c r="D829" s="16" t="str">
        <v>failed</v>
      </c>
      <c r="E829" t="str">
        <v>0</v>
      </c>
    </row>
    <row r="830" spans="1:5" x14ac:dyDescent="0.3">
      <c r="A830" s="4" t="str">
        <v>successful</v>
      </c>
      <c r="B830" t="str">
        <v>n/a</v>
      </c>
      <c r="D830" s="16" t="str">
        <v>failed</v>
      </c>
      <c r="E830">
        <v>70</v>
      </c>
    </row>
    <row r="831" spans="1:5" x14ac:dyDescent="0.3">
      <c r="A831" s="4" t="str">
        <v>successful</v>
      </c>
      <c r="B831" t="str">
        <v>n/a</v>
      </c>
      <c r="D831" s="16" t="str">
        <v>failed</v>
      </c>
      <c r="E831">
        <v>154</v>
      </c>
    </row>
    <row r="832" spans="1:5" x14ac:dyDescent="0.3">
      <c r="A832" s="4" t="str">
        <v>successful</v>
      </c>
      <c r="B832" t="str">
        <v>n/a</v>
      </c>
      <c r="D832" s="16" t="str">
        <v>failed</v>
      </c>
      <c r="E832">
        <v>22</v>
      </c>
    </row>
    <row r="833" spans="1:5" x14ac:dyDescent="0.3">
      <c r="A833" s="4" t="str">
        <v>successful</v>
      </c>
      <c r="B833">
        <v>4233</v>
      </c>
      <c r="D833" s="16" t="str">
        <v>failed</v>
      </c>
      <c r="E833" t="str">
        <v>0</v>
      </c>
    </row>
    <row r="834" spans="1:5" x14ac:dyDescent="0.3">
      <c r="A834" s="4" t="str">
        <v>successful</v>
      </c>
      <c r="B834">
        <v>1297</v>
      </c>
      <c r="D834" s="16" t="str">
        <v>failed</v>
      </c>
      <c r="E834" t="str">
        <v>0</v>
      </c>
    </row>
    <row r="835" spans="1:5" x14ac:dyDescent="0.3">
      <c r="A835" s="4" t="str">
        <v>successful</v>
      </c>
      <c r="B835">
        <v>165</v>
      </c>
      <c r="D835" s="16" t="str">
        <v>failed</v>
      </c>
      <c r="E835" t="str">
        <v>0</v>
      </c>
    </row>
    <row r="836" spans="1:5" x14ac:dyDescent="0.3">
      <c r="A836" s="4" t="str">
        <v>successful</v>
      </c>
      <c r="B836">
        <v>119</v>
      </c>
      <c r="D836" s="16" t="str">
        <v>failed</v>
      </c>
      <c r="E836" t="str">
        <v>0</v>
      </c>
    </row>
    <row r="837" spans="1:5" x14ac:dyDescent="0.3">
      <c r="A837" s="4" t="str">
        <v>successful</v>
      </c>
      <c r="B837" t="str">
        <v>n/a</v>
      </c>
      <c r="D837" s="16" t="str">
        <v>failed</v>
      </c>
      <c r="E837">
        <v>1758</v>
      </c>
    </row>
    <row r="838" spans="1:5" x14ac:dyDescent="0.3">
      <c r="A838" s="4" t="str">
        <v>successful</v>
      </c>
      <c r="B838" t="str">
        <v>n/a</v>
      </c>
      <c r="D838" s="16" t="str">
        <v>failed</v>
      </c>
      <c r="E838">
        <v>94</v>
      </c>
    </row>
    <row r="839" spans="1:5" x14ac:dyDescent="0.3">
      <c r="A839" s="4" t="str">
        <v>successful</v>
      </c>
      <c r="B839">
        <v>1797</v>
      </c>
      <c r="D839" s="16" t="str">
        <v>failed</v>
      </c>
      <c r="E839" t="str">
        <v>0</v>
      </c>
    </row>
    <row r="840" spans="1:5" x14ac:dyDescent="0.3">
      <c r="A840" s="4" t="str">
        <v>successful</v>
      </c>
      <c r="B840">
        <v>261</v>
      </c>
      <c r="D840" s="16" t="str">
        <v>failed</v>
      </c>
      <c r="E840" t="str">
        <v>0</v>
      </c>
    </row>
    <row r="841" spans="1:5" x14ac:dyDescent="0.3">
      <c r="A841" s="4" t="str">
        <v>successful</v>
      </c>
      <c r="B841">
        <v>157</v>
      </c>
      <c r="D841" s="16" t="str">
        <v>failed</v>
      </c>
      <c r="E841" t="str">
        <v>0</v>
      </c>
    </row>
    <row r="842" spans="1:5" x14ac:dyDescent="0.3">
      <c r="A842" s="4" t="str">
        <v>successful</v>
      </c>
      <c r="B842">
        <v>3533</v>
      </c>
      <c r="D842" s="16" t="str">
        <v>failed</v>
      </c>
      <c r="E842" t="str">
        <v>0</v>
      </c>
    </row>
    <row r="843" spans="1:5" x14ac:dyDescent="0.3">
      <c r="A843" s="4" t="str">
        <v>successful</v>
      </c>
      <c r="B843">
        <v>155</v>
      </c>
      <c r="D843" s="16" t="str">
        <v>failed</v>
      </c>
      <c r="E843" t="str">
        <v>0</v>
      </c>
    </row>
    <row r="844" spans="1:5" x14ac:dyDescent="0.3">
      <c r="A844" s="4" t="str">
        <v>successful</v>
      </c>
      <c r="B844">
        <v>132</v>
      </c>
      <c r="D844" s="16" t="str">
        <v>failed</v>
      </c>
      <c r="E844" t="str">
        <v>0</v>
      </c>
    </row>
    <row r="845" spans="1:5" x14ac:dyDescent="0.3">
      <c r="A845" s="4" t="str">
        <v>successful</v>
      </c>
      <c r="B845" t="str">
        <v>n/a</v>
      </c>
      <c r="D845" s="16" t="str">
        <v>failed</v>
      </c>
      <c r="E845">
        <v>33</v>
      </c>
    </row>
    <row r="846" spans="1:5" x14ac:dyDescent="0.3">
      <c r="A846" s="4" t="str">
        <v>successful</v>
      </c>
      <c r="B846" t="str">
        <v>n/a</v>
      </c>
      <c r="D846" s="16" t="str">
        <v>failed</v>
      </c>
      <c r="E846">
        <v>94</v>
      </c>
    </row>
    <row r="847" spans="1:5" x14ac:dyDescent="0.3">
      <c r="A847" s="4" t="str">
        <v>successful</v>
      </c>
      <c r="B847">
        <v>1354</v>
      </c>
      <c r="D847" s="16" t="str">
        <v>failed</v>
      </c>
      <c r="E847" t="str">
        <v>0</v>
      </c>
    </row>
    <row r="848" spans="1:5" x14ac:dyDescent="0.3">
      <c r="A848" s="4" t="str">
        <v>successful</v>
      </c>
      <c r="B848">
        <v>48</v>
      </c>
      <c r="D848" s="16" t="str">
        <v>failed</v>
      </c>
      <c r="E848" t="str">
        <v>0</v>
      </c>
    </row>
    <row r="849" spans="1:5" x14ac:dyDescent="0.3">
      <c r="A849" s="4" t="str">
        <v>successful</v>
      </c>
      <c r="B849">
        <v>110</v>
      </c>
      <c r="D849" s="16" t="str">
        <v>failed</v>
      </c>
      <c r="E849" t="str">
        <v>0</v>
      </c>
    </row>
    <row r="850" spans="1:5" x14ac:dyDescent="0.3">
      <c r="A850" s="4" t="str">
        <v>successful</v>
      </c>
      <c r="B850">
        <v>172</v>
      </c>
      <c r="D850" s="16" t="str">
        <v>failed</v>
      </c>
      <c r="E850" t="str">
        <v>0</v>
      </c>
    </row>
    <row r="851" spans="1:5" x14ac:dyDescent="0.3">
      <c r="A851" s="4" t="str">
        <v>successful</v>
      </c>
      <c r="B851">
        <v>307</v>
      </c>
      <c r="D851" s="16" t="str">
        <v>failed</v>
      </c>
      <c r="E851" t="str">
        <v>0</v>
      </c>
    </row>
    <row r="852" spans="1:5" x14ac:dyDescent="0.3">
      <c r="A852" s="4" t="str">
        <v>successful</v>
      </c>
      <c r="B852" t="str">
        <v>n/a</v>
      </c>
      <c r="D852" s="16" t="str">
        <v>failed</v>
      </c>
      <c r="E852">
        <v>1</v>
      </c>
    </row>
    <row r="853" spans="1:5" x14ac:dyDescent="0.3">
      <c r="A853" s="4" t="str">
        <v>successful</v>
      </c>
      <c r="B853">
        <v>160</v>
      </c>
      <c r="D853" s="16" t="str">
        <v>failed</v>
      </c>
      <c r="E853" t="str">
        <v>0</v>
      </c>
    </row>
    <row r="854" spans="1:5" x14ac:dyDescent="0.3">
      <c r="A854" s="4" t="str">
        <v>successful</v>
      </c>
      <c r="B854" t="str">
        <v>n/a</v>
      </c>
      <c r="D854" s="16" t="str">
        <v>failed</v>
      </c>
      <c r="E854">
        <v>31</v>
      </c>
    </row>
    <row r="855" spans="1:5" x14ac:dyDescent="0.3">
      <c r="A855" s="4" t="str">
        <v>successful</v>
      </c>
      <c r="B855">
        <v>1467</v>
      </c>
      <c r="D855" s="16" t="str">
        <v>failed</v>
      </c>
      <c r="E855" t="str">
        <v>0</v>
      </c>
    </row>
    <row r="856" spans="1:5" x14ac:dyDescent="0.3">
      <c r="A856" s="4" t="str">
        <v>successful</v>
      </c>
      <c r="B856">
        <v>2662</v>
      </c>
      <c r="D856" s="16" t="str">
        <v>failed</v>
      </c>
      <c r="E856" t="str">
        <v>0</v>
      </c>
    </row>
    <row r="857" spans="1:5" x14ac:dyDescent="0.3">
      <c r="A857" s="4" t="str">
        <v>successful</v>
      </c>
      <c r="B857">
        <v>452</v>
      </c>
      <c r="D857" s="16" t="str">
        <v>failed</v>
      </c>
      <c r="E857" t="str">
        <v>0</v>
      </c>
    </row>
    <row r="858" spans="1:5" x14ac:dyDescent="0.3">
      <c r="A858" s="4" t="str">
        <v>successful</v>
      </c>
      <c r="B858">
        <v>158</v>
      </c>
      <c r="D858" s="16" t="str">
        <v>failed</v>
      </c>
      <c r="E858" t="str">
        <v>0</v>
      </c>
    </row>
    <row r="859" spans="1:5" x14ac:dyDescent="0.3">
      <c r="A859" s="4" t="str">
        <v>successful</v>
      </c>
      <c r="B859">
        <v>225</v>
      </c>
      <c r="D859" s="16" t="str">
        <v>failed</v>
      </c>
      <c r="E859" t="str">
        <v>0</v>
      </c>
    </row>
    <row r="860" spans="1:5" x14ac:dyDescent="0.3">
      <c r="A860" s="4" t="str">
        <v>successful</v>
      </c>
      <c r="B860" t="str">
        <v>n/a</v>
      </c>
      <c r="D860" s="16" t="str">
        <v>failed</v>
      </c>
      <c r="E860">
        <v>35</v>
      </c>
    </row>
    <row r="861" spans="1:5" x14ac:dyDescent="0.3">
      <c r="A861" s="4" t="str">
        <v>successful</v>
      </c>
      <c r="B861" t="str">
        <v>n/a</v>
      </c>
      <c r="D861" s="16" t="str">
        <v>failed</v>
      </c>
      <c r="E861">
        <v>63</v>
      </c>
    </row>
    <row r="862" spans="1:5" x14ac:dyDescent="0.3">
      <c r="A862" s="4" t="str">
        <v>successful</v>
      </c>
      <c r="B862">
        <v>65</v>
      </c>
      <c r="D862" s="16" t="str">
        <v>failed</v>
      </c>
      <c r="E862" t="str">
        <v>0</v>
      </c>
    </row>
    <row r="863" spans="1:5" x14ac:dyDescent="0.3">
      <c r="A863" s="4" t="str">
        <v>successful</v>
      </c>
      <c r="B863">
        <v>163</v>
      </c>
      <c r="D863" s="16" t="str">
        <v>failed</v>
      </c>
      <c r="E863" t="str">
        <v>0</v>
      </c>
    </row>
    <row r="864" spans="1:5" x14ac:dyDescent="0.3">
      <c r="A864" s="4" t="str">
        <v>successful</v>
      </c>
      <c r="B864">
        <v>85</v>
      </c>
      <c r="D864" s="16" t="str">
        <v>failed</v>
      </c>
      <c r="E864" t="str">
        <v>0</v>
      </c>
    </row>
    <row r="865" spans="1:5" x14ac:dyDescent="0.3">
      <c r="A865" s="4" t="str">
        <v>successful</v>
      </c>
      <c r="B865">
        <v>217</v>
      </c>
      <c r="D865" s="16" t="str">
        <v>failed</v>
      </c>
      <c r="E865" t="str">
        <v>0</v>
      </c>
    </row>
    <row r="866" spans="1:5" x14ac:dyDescent="0.3">
      <c r="A866" s="4" t="str">
        <v>successful</v>
      </c>
      <c r="B866">
        <v>150</v>
      </c>
      <c r="D866" s="16" t="str">
        <v>failed</v>
      </c>
      <c r="E866" t="str">
        <v>0</v>
      </c>
    </row>
    <row r="867" spans="1:5" x14ac:dyDescent="0.3">
      <c r="A867" s="4" t="str">
        <v>successful</v>
      </c>
      <c r="B867">
        <v>3272</v>
      </c>
      <c r="D867" s="16" t="str">
        <v>failed</v>
      </c>
      <c r="E867" t="str">
        <v>0</v>
      </c>
    </row>
    <row r="868" spans="1:5" x14ac:dyDescent="0.3">
      <c r="A868" s="4" t="str">
        <v>successful</v>
      </c>
      <c r="B868" t="str">
        <v>n/a</v>
      </c>
      <c r="D868" s="16" t="str">
        <v>failed</v>
      </c>
      <c r="E868">
        <v>898</v>
      </c>
    </row>
    <row r="869" spans="1:5" x14ac:dyDescent="0.3">
      <c r="A869" s="4" t="str">
        <v>successful</v>
      </c>
      <c r="B869">
        <v>300</v>
      </c>
      <c r="D869" s="16" t="str">
        <v>failed</v>
      </c>
      <c r="E869" t="str">
        <v>0</v>
      </c>
    </row>
    <row r="870" spans="1:5" x14ac:dyDescent="0.3">
      <c r="A870" s="4" t="str">
        <v>successful</v>
      </c>
      <c r="B870">
        <v>126</v>
      </c>
      <c r="D870" s="16" t="str">
        <v>failed</v>
      </c>
      <c r="E870" t="str">
        <v>0</v>
      </c>
    </row>
    <row r="871" spans="1:5" x14ac:dyDescent="0.3">
      <c r="A871" s="4" t="str">
        <v>successful</v>
      </c>
      <c r="B871" t="str">
        <v>n/a</v>
      </c>
      <c r="D871" s="16" t="str">
        <v>failed</v>
      </c>
      <c r="E871">
        <v>526</v>
      </c>
    </row>
    <row r="872" spans="1:5" x14ac:dyDescent="0.3">
      <c r="A872" s="4" t="str">
        <v>successful</v>
      </c>
      <c r="B872" t="str">
        <v>n/a</v>
      </c>
      <c r="D872" s="16" t="str">
        <v>failed</v>
      </c>
      <c r="E872">
        <v>121</v>
      </c>
    </row>
    <row r="873" spans="1:5" x14ac:dyDescent="0.3">
      <c r="A873" s="4" t="str">
        <v>successful</v>
      </c>
      <c r="B873">
        <v>2320</v>
      </c>
      <c r="D873" s="16" t="str">
        <v>failed</v>
      </c>
      <c r="E873" t="str">
        <v>0</v>
      </c>
    </row>
    <row r="874" spans="1:5" x14ac:dyDescent="0.3">
      <c r="A874" s="4" t="str">
        <v>successful</v>
      </c>
      <c r="B874">
        <v>81</v>
      </c>
      <c r="D874" s="16" t="str">
        <v>failed</v>
      </c>
      <c r="E874" t="str">
        <v>0</v>
      </c>
    </row>
    <row r="875" spans="1:5" x14ac:dyDescent="0.3">
      <c r="A875" s="4" t="str">
        <v>successful</v>
      </c>
      <c r="B875">
        <v>1887</v>
      </c>
      <c r="D875" s="16" t="str">
        <v>failed</v>
      </c>
      <c r="E875" t="str">
        <v>0</v>
      </c>
    </row>
    <row r="876" spans="1:5" x14ac:dyDescent="0.3">
      <c r="A876" s="4" t="str">
        <v>successful</v>
      </c>
      <c r="B876">
        <v>4358</v>
      </c>
      <c r="D876" s="16" t="str">
        <v>failed</v>
      </c>
      <c r="E876" t="str">
        <v>0</v>
      </c>
    </row>
    <row r="877" spans="1:5" x14ac:dyDescent="0.3">
      <c r="A877" s="4" t="str">
        <v>successful</v>
      </c>
      <c r="B877" t="str">
        <v>n/a</v>
      </c>
      <c r="D877" s="16" t="str">
        <v>failed</v>
      </c>
      <c r="E877">
        <v>67</v>
      </c>
    </row>
    <row r="878" spans="1:5" x14ac:dyDescent="0.3">
      <c r="A878" s="4" t="str">
        <v>successful</v>
      </c>
      <c r="B878" t="str">
        <v>n/a</v>
      </c>
      <c r="D878" s="16" t="str">
        <v>failed</v>
      </c>
      <c r="E878">
        <v>57</v>
      </c>
    </row>
    <row r="879" spans="1:5" x14ac:dyDescent="0.3">
      <c r="A879" s="4" t="str">
        <v>successful</v>
      </c>
      <c r="B879" t="str">
        <v>n/a</v>
      </c>
      <c r="D879" s="16" t="str">
        <v>failed</v>
      </c>
      <c r="E879">
        <v>1229</v>
      </c>
    </row>
    <row r="880" spans="1:5" x14ac:dyDescent="0.3">
      <c r="A880" s="4" t="str">
        <v>successful</v>
      </c>
      <c r="B880" t="str">
        <v>n/a</v>
      </c>
      <c r="D880" s="16" t="str">
        <v>failed</v>
      </c>
      <c r="E880">
        <v>12</v>
      </c>
    </row>
    <row r="881" spans="1:5" x14ac:dyDescent="0.3">
      <c r="A881" s="4" t="str">
        <v>successful</v>
      </c>
      <c r="B881">
        <v>53</v>
      </c>
      <c r="D881" s="16" t="str">
        <v>failed</v>
      </c>
      <c r="E881" t="str">
        <v>0</v>
      </c>
    </row>
    <row r="882" spans="1:5" x14ac:dyDescent="0.3">
      <c r="A882" s="4" t="str">
        <v>successful</v>
      </c>
      <c r="B882">
        <v>2414</v>
      </c>
      <c r="D882" s="16" t="str">
        <v>failed</v>
      </c>
      <c r="E882" t="str">
        <v>0</v>
      </c>
    </row>
    <row r="883" spans="1:5" x14ac:dyDescent="0.3">
      <c r="A883" s="4" t="str">
        <v>successful</v>
      </c>
      <c r="B883" t="str">
        <v>n/a</v>
      </c>
      <c r="D883" s="16" t="str">
        <v>failed</v>
      </c>
      <c r="E883">
        <v>452</v>
      </c>
    </row>
    <row r="884" spans="1:5" x14ac:dyDescent="0.3">
      <c r="A884" s="4" t="str">
        <v>successful</v>
      </c>
      <c r="B884">
        <v>80</v>
      </c>
      <c r="D884" s="16" t="str">
        <v>failed</v>
      </c>
      <c r="E884" t="str">
        <v>0</v>
      </c>
    </row>
    <row r="885" spans="1:5" x14ac:dyDescent="0.3">
      <c r="A885" s="4" t="str">
        <v>successful</v>
      </c>
      <c r="B885">
        <v>193</v>
      </c>
      <c r="D885" s="16" t="str">
        <v>failed</v>
      </c>
      <c r="E885" t="str">
        <v>0</v>
      </c>
    </row>
    <row r="886" spans="1:5" x14ac:dyDescent="0.3">
      <c r="A886" s="4" t="str">
        <v>successful</v>
      </c>
      <c r="B886" t="str">
        <v>n/a</v>
      </c>
      <c r="D886" s="16" t="str">
        <v>failed</v>
      </c>
      <c r="E886">
        <v>1886</v>
      </c>
    </row>
    <row r="887" spans="1:5" x14ac:dyDescent="0.3">
      <c r="A887" s="4" t="str">
        <v>successful</v>
      </c>
      <c r="B887">
        <v>52</v>
      </c>
      <c r="D887" s="16" t="str">
        <v>failed</v>
      </c>
      <c r="E887" t="str">
        <v>0</v>
      </c>
    </row>
    <row r="888" spans="1:5" x14ac:dyDescent="0.3">
      <c r="A888" s="4" t="str">
        <v>successful</v>
      </c>
      <c r="B888" t="str">
        <v>n/a</v>
      </c>
      <c r="D888" s="16" t="str">
        <v>failed</v>
      </c>
      <c r="E888">
        <v>1825</v>
      </c>
    </row>
    <row r="889" spans="1:5" x14ac:dyDescent="0.3">
      <c r="A889" s="4" t="str">
        <v>successful</v>
      </c>
      <c r="B889" t="str">
        <v>n/a</v>
      </c>
      <c r="D889" s="16" t="str">
        <v>failed</v>
      </c>
      <c r="E889">
        <v>31</v>
      </c>
    </row>
    <row r="890" spans="1:5" x14ac:dyDescent="0.3">
      <c r="A890" s="4" t="str">
        <v>successful</v>
      </c>
      <c r="B890">
        <v>290</v>
      </c>
      <c r="D890" s="16" t="str">
        <v>failed</v>
      </c>
      <c r="E890" t="str">
        <v>0</v>
      </c>
    </row>
    <row r="891" spans="1:5" x14ac:dyDescent="0.3">
      <c r="A891" s="4" t="str">
        <v>successful</v>
      </c>
      <c r="B891">
        <v>122</v>
      </c>
      <c r="D891" s="16" t="str">
        <v>failed</v>
      </c>
      <c r="E891" t="str">
        <v>0</v>
      </c>
    </row>
    <row r="892" spans="1:5" x14ac:dyDescent="0.3">
      <c r="A892" s="4" t="str">
        <v>successful</v>
      </c>
      <c r="B892">
        <v>1470</v>
      </c>
      <c r="D892" s="16" t="str">
        <v>failed</v>
      </c>
      <c r="E892" t="str">
        <v>0</v>
      </c>
    </row>
    <row r="893" spans="1:5" x14ac:dyDescent="0.3">
      <c r="A893" s="4" t="str">
        <v>successful</v>
      </c>
      <c r="B893">
        <v>165</v>
      </c>
      <c r="D893" s="16" t="str">
        <v>failed</v>
      </c>
      <c r="E893" t="str">
        <v>0</v>
      </c>
    </row>
    <row r="894" spans="1:5" x14ac:dyDescent="0.3">
      <c r="A894" s="4" t="str">
        <v>successful</v>
      </c>
      <c r="B894">
        <v>182</v>
      </c>
      <c r="D894" s="16" t="str">
        <v>failed</v>
      </c>
      <c r="E894" t="str">
        <v>0</v>
      </c>
    </row>
    <row r="895" spans="1:5" x14ac:dyDescent="0.3">
      <c r="A895" s="4" t="str">
        <v>successful</v>
      </c>
      <c r="B895">
        <v>199</v>
      </c>
      <c r="D895" s="16" t="str">
        <v>failed</v>
      </c>
      <c r="E895" t="str">
        <v>0</v>
      </c>
    </row>
    <row r="896" spans="1:5" x14ac:dyDescent="0.3">
      <c r="A896" s="4" t="str">
        <v>successful</v>
      </c>
      <c r="B896">
        <v>56</v>
      </c>
      <c r="D896" s="16" t="str">
        <v>failed</v>
      </c>
      <c r="E896" t="str">
        <v>0</v>
      </c>
    </row>
    <row r="897" spans="1:5" x14ac:dyDescent="0.3">
      <c r="A897" s="4" t="str">
        <v>successful</v>
      </c>
      <c r="B897" t="str">
        <v>n/a</v>
      </c>
      <c r="D897" s="16" t="str">
        <v>failed</v>
      </c>
      <c r="E897">
        <v>107</v>
      </c>
    </row>
    <row r="898" spans="1:5" x14ac:dyDescent="0.3">
      <c r="A898" s="4" t="str">
        <v>successful</v>
      </c>
      <c r="B898">
        <v>1460</v>
      </c>
      <c r="D898" s="16" t="str">
        <v>failed</v>
      </c>
      <c r="E898" t="str">
        <v>0</v>
      </c>
    </row>
    <row r="899" spans="1:5" x14ac:dyDescent="0.3">
      <c r="A899" s="4" t="str">
        <v>successful</v>
      </c>
      <c r="B899" t="str">
        <v>n/a</v>
      </c>
      <c r="D899" s="16" t="str">
        <v>failed</v>
      </c>
      <c r="E899">
        <v>27</v>
      </c>
    </row>
    <row r="900" spans="1:5" x14ac:dyDescent="0.3">
      <c r="A900" s="4" t="str">
        <v>successful</v>
      </c>
      <c r="B900" t="str">
        <v>n/a</v>
      </c>
      <c r="D900" s="16" t="str">
        <v>failed</v>
      </c>
      <c r="E900">
        <v>1221</v>
      </c>
    </row>
    <row r="901" spans="1:5" x14ac:dyDescent="0.3">
      <c r="A901" s="4" t="str">
        <v>successful</v>
      </c>
      <c r="B901">
        <v>123</v>
      </c>
      <c r="D901" s="16" t="str">
        <v>failed</v>
      </c>
      <c r="E901" t="str">
        <v>0</v>
      </c>
    </row>
    <row r="902" spans="1:5" x14ac:dyDescent="0.3">
      <c r="A902" s="4" t="str">
        <v>successful</v>
      </c>
      <c r="B902" t="str">
        <v>n/a</v>
      </c>
      <c r="D902" s="16" t="str">
        <v>failed</v>
      </c>
      <c r="E902">
        <v>1</v>
      </c>
    </row>
    <row r="903" spans="1:5" x14ac:dyDescent="0.3">
      <c r="A903" s="4" t="str">
        <v>successful</v>
      </c>
      <c r="B903">
        <v>159</v>
      </c>
      <c r="D903" s="16" t="str">
        <v>failed</v>
      </c>
      <c r="E903" t="str">
        <v>0</v>
      </c>
    </row>
    <row r="904" spans="1:5" x14ac:dyDescent="0.3">
      <c r="A904" s="4" t="str">
        <v>successful</v>
      </c>
      <c r="B904">
        <v>110</v>
      </c>
      <c r="D904" s="16" t="str">
        <v>failed</v>
      </c>
      <c r="E904" t="str">
        <v>0</v>
      </c>
    </row>
    <row r="905" spans="1:5" x14ac:dyDescent="0.3">
      <c r="A905" s="4" t="str">
        <v>successful</v>
      </c>
      <c r="B905" t="str">
        <v>n/a</v>
      </c>
      <c r="D905" s="16" t="str">
        <v>failed</v>
      </c>
      <c r="E905">
        <v>14</v>
      </c>
    </row>
    <row r="906" spans="1:5" x14ac:dyDescent="0.3">
      <c r="A906" s="4" t="str">
        <v>successful</v>
      </c>
      <c r="B906" t="str">
        <v>n/a</v>
      </c>
      <c r="D906" s="16" t="str">
        <v>failed</v>
      </c>
      <c r="E906">
        <v>16</v>
      </c>
    </row>
    <row r="907" spans="1:5" x14ac:dyDescent="0.3">
      <c r="A907" s="4" t="str">
        <v>successful</v>
      </c>
      <c r="B907">
        <v>236</v>
      </c>
      <c r="D907" s="16" t="str">
        <v>failed</v>
      </c>
      <c r="E907" t="str">
        <v>0</v>
      </c>
    </row>
    <row r="908" spans="1:5" x14ac:dyDescent="0.3">
      <c r="A908" s="4" t="str">
        <v>successful</v>
      </c>
      <c r="B908">
        <v>191</v>
      </c>
      <c r="D908" s="16" t="str">
        <v>failed</v>
      </c>
      <c r="E908" t="str">
        <v>0</v>
      </c>
    </row>
    <row r="909" spans="1:5" x14ac:dyDescent="0.3">
      <c r="A909" s="4" t="str">
        <v>successful</v>
      </c>
      <c r="B909" t="str">
        <v>n/a</v>
      </c>
      <c r="D909" s="16" t="str">
        <v>failed</v>
      </c>
      <c r="E909">
        <v>41</v>
      </c>
    </row>
    <row r="910" spans="1:5" x14ac:dyDescent="0.3">
      <c r="A910" s="4" t="str">
        <v>successful</v>
      </c>
      <c r="B910">
        <v>3934</v>
      </c>
      <c r="D910" s="16" t="str">
        <v>failed</v>
      </c>
      <c r="E910" t="str">
        <v>0</v>
      </c>
    </row>
    <row r="911" spans="1:5" x14ac:dyDescent="0.3">
      <c r="A911" s="4" t="str">
        <v>successful</v>
      </c>
      <c r="B911">
        <v>80</v>
      </c>
      <c r="D911" s="16" t="str">
        <v>failed</v>
      </c>
      <c r="E911" t="str">
        <v>0</v>
      </c>
    </row>
    <row r="912" spans="1:5" x14ac:dyDescent="0.3">
      <c r="A912" s="4" t="str">
        <v>successful</v>
      </c>
      <c r="B912" t="str">
        <v>n/a</v>
      </c>
      <c r="D912" s="16" t="str">
        <v>failed</v>
      </c>
      <c r="E912">
        <v>296</v>
      </c>
    </row>
    <row r="913" spans="1:5" x14ac:dyDescent="0.3">
      <c r="A913" s="4" t="str">
        <v>successful</v>
      </c>
      <c r="B913">
        <v>462</v>
      </c>
      <c r="D913" s="16" t="str">
        <v>failed</v>
      </c>
      <c r="E913" t="str">
        <v>0</v>
      </c>
    </row>
    <row r="914" spans="1:5" x14ac:dyDescent="0.3">
      <c r="A914" s="4" t="str">
        <v>successful</v>
      </c>
      <c r="B914">
        <v>179</v>
      </c>
      <c r="D914" s="16" t="str">
        <v>failed</v>
      </c>
      <c r="E914" t="str">
        <v>0</v>
      </c>
    </row>
    <row r="915" spans="1:5" x14ac:dyDescent="0.3">
      <c r="A915" s="4" t="str">
        <v>successful</v>
      </c>
      <c r="B915" t="str">
        <v>n/a</v>
      </c>
      <c r="D915" s="16" t="str">
        <v>failed</v>
      </c>
      <c r="E915">
        <v>523</v>
      </c>
    </row>
    <row r="916" spans="1:5" x14ac:dyDescent="0.3">
      <c r="A916" s="4" t="str">
        <v>successful</v>
      </c>
      <c r="B916" t="str">
        <v>n/a</v>
      </c>
      <c r="D916" s="16" t="str">
        <v>failed</v>
      </c>
      <c r="E916">
        <v>141</v>
      </c>
    </row>
    <row r="917" spans="1:5" x14ac:dyDescent="0.3">
      <c r="A917" s="4" t="str">
        <v>successful</v>
      </c>
      <c r="B917">
        <v>1866</v>
      </c>
      <c r="D917" s="16" t="str">
        <v>failed</v>
      </c>
      <c r="E917" t="str">
        <v>0</v>
      </c>
    </row>
    <row r="918" spans="1:5" x14ac:dyDescent="0.3">
      <c r="A918" s="4" t="str">
        <v>successful</v>
      </c>
      <c r="B918" t="str">
        <v>n/a</v>
      </c>
      <c r="D918" s="16" t="str">
        <v>failed</v>
      </c>
      <c r="E918">
        <v>52</v>
      </c>
    </row>
    <row r="919" spans="1:5" x14ac:dyDescent="0.3">
      <c r="A919" s="4" t="str">
        <v>successful</v>
      </c>
      <c r="B919" t="str">
        <v>n/a</v>
      </c>
      <c r="D919" s="16" t="str">
        <v>failed</v>
      </c>
      <c r="E919">
        <v>27</v>
      </c>
    </row>
    <row r="920" spans="1:5" x14ac:dyDescent="0.3">
      <c r="A920" s="4" t="str">
        <v>successful</v>
      </c>
      <c r="B920">
        <v>156</v>
      </c>
      <c r="D920" s="16" t="str">
        <v>failed</v>
      </c>
      <c r="E920" t="str">
        <v>0</v>
      </c>
    </row>
    <row r="921" spans="1:5" x14ac:dyDescent="0.3">
      <c r="A921" s="4" t="str">
        <v>successful</v>
      </c>
      <c r="B921" t="str">
        <v>n/a</v>
      </c>
      <c r="D921" s="16" t="str">
        <v>failed</v>
      </c>
      <c r="E921">
        <v>225</v>
      </c>
    </row>
    <row r="922" spans="1:5" x14ac:dyDescent="0.3">
      <c r="A922" s="4" t="str">
        <v>successful</v>
      </c>
      <c r="B922">
        <v>255</v>
      </c>
      <c r="D922" s="16" t="str">
        <v>failed</v>
      </c>
      <c r="E922" t="str">
        <v>0</v>
      </c>
    </row>
    <row r="923" spans="1:5" x14ac:dyDescent="0.3">
      <c r="A923" s="4" t="str">
        <v>successful</v>
      </c>
      <c r="B923" t="str">
        <v>n/a</v>
      </c>
      <c r="D923" s="16" t="str">
        <v>failed</v>
      </c>
      <c r="E923">
        <v>38</v>
      </c>
    </row>
    <row r="924" spans="1:5" x14ac:dyDescent="0.3">
      <c r="A924" s="4" t="str">
        <v>successful</v>
      </c>
      <c r="B924">
        <v>2261</v>
      </c>
      <c r="D924" s="16" t="str">
        <v>failed</v>
      </c>
      <c r="E924" t="str">
        <v>0</v>
      </c>
    </row>
    <row r="925" spans="1:5" x14ac:dyDescent="0.3">
      <c r="A925" s="4" t="str">
        <v>successful</v>
      </c>
      <c r="B925">
        <v>40</v>
      </c>
      <c r="D925" s="16" t="str">
        <v>failed</v>
      </c>
      <c r="E925" t="str">
        <v>0</v>
      </c>
    </row>
    <row r="926" spans="1:5" x14ac:dyDescent="0.3">
      <c r="A926" s="4" t="str">
        <v>successful</v>
      </c>
      <c r="B926">
        <v>2289</v>
      </c>
      <c r="D926" s="16" t="str">
        <v>failed</v>
      </c>
      <c r="E926" t="str">
        <v>0</v>
      </c>
    </row>
    <row r="927" spans="1:5" x14ac:dyDescent="0.3">
      <c r="A927" s="4" t="str">
        <v>successful</v>
      </c>
      <c r="B927">
        <v>65</v>
      </c>
      <c r="D927" s="16" t="str">
        <v>failed</v>
      </c>
      <c r="E927" t="str">
        <v>0</v>
      </c>
    </row>
    <row r="928" spans="1:5" x14ac:dyDescent="0.3">
      <c r="A928" s="4" t="str">
        <v>successful</v>
      </c>
      <c r="B928" t="str">
        <v>n/a</v>
      </c>
      <c r="D928" s="16" t="str">
        <v>failed</v>
      </c>
      <c r="E928">
        <v>15</v>
      </c>
    </row>
    <row r="929" spans="1:5" x14ac:dyDescent="0.3">
      <c r="A929" s="4" t="str">
        <v>successful</v>
      </c>
      <c r="B929" t="str">
        <v>n/a</v>
      </c>
      <c r="D929" s="16" t="str">
        <v>failed</v>
      </c>
      <c r="E929">
        <v>37</v>
      </c>
    </row>
    <row r="930" spans="1:5" x14ac:dyDescent="0.3">
      <c r="A930" s="4" t="str">
        <v>successful</v>
      </c>
      <c r="B930">
        <v>3777</v>
      </c>
      <c r="D930" s="16" t="str">
        <v>failed</v>
      </c>
      <c r="E930" t="str">
        <v>0</v>
      </c>
    </row>
    <row r="931" spans="1:5" x14ac:dyDescent="0.3">
      <c r="A931" s="4" t="str">
        <v>successful</v>
      </c>
      <c r="B931">
        <v>184</v>
      </c>
      <c r="D931" s="16" t="str">
        <v>failed</v>
      </c>
      <c r="E931" t="str">
        <v>0</v>
      </c>
    </row>
    <row r="932" spans="1:5" x14ac:dyDescent="0.3">
      <c r="A932" s="4" t="str">
        <v>successful</v>
      </c>
      <c r="B932">
        <v>85</v>
      </c>
      <c r="D932" s="16" t="str">
        <v>failed</v>
      </c>
      <c r="E932" t="str">
        <v>0</v>
      </c>
    </row>
    <row r="933" spans="1:5" x14ac:dyDescent="0.3">
      <c r="A933" s="4" t="str">
        <v>successful</v>
      </c>
      <c r="B933" t="str">
        <v>n/a</v>
      </c>
      <c r="D933" s="16" t="str">
        <v>failed</v>
      </c>
      <c r="E933">
        <v>112</v>
      </c>
    </row>
    <row r="934" spans="1:5" x14ac:dyDescent="0.3">
      <c r="A934" s="4" t="str">
        <v>successful</v>
      </c>
      <c r="B934">
        <v>144</v>
      </c>
      <c r="D934" s="16" t="str">
        <v>failed</v>
      </c>
      <c r="E934" t="str">
        <v>0</v>
      </c>
    </row>
    <row r="935" spans="1:5" x14ac:dyDescent="0.3">
      <c r="A935" s="4" t="str">
        <v>successful</v>
      </c>
      <c r="B935">
        <v>1902</v>
      </c>
      <c r="D935" s="16" t="str">
        <v>failed</v>
      </c>
      <c r="E935" t="str">
        <v>0</v>
      </c>
    </row>
    <row r="936" spans="1:5" x14ac:dyDescent="0.3">
      <c r="A936" s="4" t="str">
        <v>successful</v>
      </c>
      <c r="B936">
        <v>105</v>
      </c>
      <c r="D936" s="16" t="str">
        <v>failed</v>
      </c>
      <c r="E936" t="str">
        <v>0</v>
      </c>
    </row>
    <row r="937" spans="1:5" x14ac:dyDescent="0.3">
      <c r="A937" s="4" t="str">
        <v>successful</v>
      </c>
      <c r="B937">
        <v>132</v>
      </c>
      <c r="D937" s="16" t="str">
        <v>failed</v>
      </c>
      <c r="E937" t="str">
        <v>0</v>
      </c>
    </row>
    <row r="938" spans="1:5" x14ac:dyDescent="0.3">
      <c r="A938" s="4" t="str">
        <v>successful</v>
      </c>
      <c r="B938" t="str">
        <v>n/a</v>
      </c>
      <c r="D938" s="16" t="str">
        <v>failed</v>
      </c>
      <c r="E938">
        <v>21</v>
      </c>
    </row>
    <row r="939" spans="1:5" x14ac:dyDescent="0.3">
      <c r="A939" s="4" t="str">
        <v>successful</v>
      </c>
      <c r="B939" t="str">
        <v>n/a</v>
      </c>
      <c r="D939" s="16" t="str">
        <v>failed</v>
      </c>
      <c r="E939">
        <v>976</v>
      </c>
    </row>
    <row r="940" spans="1:5" x14ac:dyDescent="0.3">
      <c r="A940" s="4" t="str">
        <v>successful</v>
      </c>
      <c r="B940">
        <v>96</v>
      </c>
      <c r="D940" s="16" t="str">
        <v>failed</v>
      </c>
      <c r="E940" t="str">
        <v>0</v>
      </c>
    </row>
    <row r="941" spans="1:5" x14ac:dyDescent="0.3">
      <c r="A941" s="4" t="str">
        <v>successful</v>
      </c>
      <c r="B941" t="str">
        <v>n/a</v>
      </c>
      <c r="D941" s="16" t="str">
        <v>failed</v>
      </c>
      <c r="E941">
        <v>67</v>
      </c>
    </row>
    <row r="942" spans="1:5" x14ac:dyDescent="0.3">
      <c r="A942" s="4" t="str">
        <v>successful</v>
      </c>
      <c r="B942" t="str">
        <v>n/a</v>
      </c>
      <c r="D942" s="16" t="str">
        <v>failed</v>
      </c>
      <c r="E942">
        <v>66</v>
      </c>
    </row>
    <row r="943" spans="1:5" x14ac:dyDescent="0.3">
      <c r="A943" s="4" t="str">
        <v>successful</v>
      </c>
      <c r="B943" t="str">
        <v>n/a</v>
      </c>
      <c r="D943" s="16" t="str">
        <v>failed</v>
      </c>
      <c r="E943">
        <v>78</v>
      </c>
    </row>
    <row r="944" spans="1:5" x14ac:dyDescent="0.3">
      <c r="A944" s="4" t="str">
        <v>successful</v>
      </c>
      <c r="B944" t="str">
        <v>n/a</v>
      </c>
      <c r="D944" s="16" t="str">
        <v>failed</v>
      </c>
      <c r="E944">
        <v>67</v>
      </c>
    </row>
    <row r="945" spans="1:5" x14ac:dyDescent="0.3">
      <c r="A945" s="4" t="str">
        <v>successful</v>
      </c>
      <c r="B945">
        <v>114</v>
      </c>
      <c r="D945" s="16" t="str">
        <v>failed</v>
      </c>
      <c r="E945" t="str">
        <v>0</v>
      </c>
    </row>
    <row r="946" spans="1:5" x14ac:dyDescent="0.3">
      <c r="A946" s="4" t="str">
        <v>successful</v>
      </c>
      <c r="B946" t="str">
        <v>n/a</v>
      </c>
      <c r="D946" s="16" t="str">
        <v>failed</v>
      </c>
      <c r="E946">
        <v>263</v>
      </c>
    </row>
    <row r="947" spans="1:5" x14ac:dyDescent="0.3">
      <c r="A947" s="4" t="str">
        <v>successful</v>
      </c>
      <c r="B947" t="str">
        <v>n/a</v>
      </c>
      <c r="D947" s="16" t="str">
        <v>failed</v>
      </c>
      <c r="E947">
        <v>1691</v>
      </c>
    </row>
    <row r="948" spans="1:5" x14ac:dyDescent="0.3">
      <c r="A948" s="4" t="str">
        <v>successful</v>
      </c>
      <c r="B948" t="str">
        <v>n/a</v>
      </c>
      <c r="D948" s="16" t="str">
        <v>failed</v>
      </c>
      <c r="E948">
        <v>181</v>
      </c>
    </row>
    <row r="949" spans="1:5" x14ac:dyDescent="0.3">
      <c r="A949" s="4" t="str">
        <v>successful</v>
      </c>
      <c r="B949" t="str">
        <v>n/a</v>
      </c>
      <c r="D949" s="16" t="str">
        <v>failed</v>
      </c>
      <c r="E949">
        <v>13</v>
      </c>
    </row>
    <row r="950" spans="1:5" x14ac:dyDescent="0.3">
      <c r="A950" s="4" t="str">
        <v>successful</v>
      </c>
      <c r="B950" t="str">
        <v>n/a</v>
      </c>
      <c r="D950" s="16" t="str">
        <v>failed</v>
      </c>
      <c r="E950">
        <v>160</v>
      </c>
    </row>
    <row r="951" spans="1:5" x14ac:dyDescent="0.3">
      <c r="A951" s="4" t="str">
        <v>successful</v>
      </c>
      <c r="B951">
        <v>203</v>
      </c>
      <c r="D951" s="16" t="str">
        <v>failed</v>
      </c>
      <c r="E951" t="str">
        <v>0</v>
      </c>
    </row>
    <row r="952" spans="1:5" x14ac:dyDescent="0.3">
      <c r="A952" s="4" t="str">
        <v>successful</v>
      </c>
      <c r="B952" t="str">
        <v>n/a</v>
      </c>
      <c r="D952" s="16" t="str">
        <v>failed</v>
      </c>
      <c r="E952">
        <v>1</v>
      </c>
    </row>
    <row r="953" spans="1:5" x14ac:dyDescent="0.3">
      <c r="A953" s="4" t="str">
        <v>successful</v>
      </c>
      <c r="B953">
        <v>1559</v>
      </c>
      <c r="D953" s="16" t="str">
        <v>failed</v>
      </c>
      <c r="E953" t="str">
        <v>0</v>
      </c>
    </row>
    <row r="954" spans="1:5" x14ac:dyDescent="0.3">
      <c r="A954" s="4" t="str">
        <v>successful</v>
      </c>
      <c r="B954" t="str">
        <v>n/a</v>
      </c>
      <c r="D954" s="16" t="str">
        <v>failed</v>
      </c>
      <c r="E954">
        <v>2266</v>
      </c>
    </row>
    <row r="955" spans="1:5" x14ac:dyDescent="0.3">
      <c r="A955" s="4" t="str">
        <v>successful</v>
      </c>
      <c r="B955" t="str">
        <v>n/a</v>
      </c>
      <c r="D955" s="16" t="str">
        <v>failed</v>
      </c>
      <c r="E955">
        <v>21</v>
      </c>
    </row>
    <row r="956" spans="1:5" x14ac:dyDescent="0.3">
      <c r="A956" s="4" t="str">
        <v>successful</v>
      </c>
      <c r="B956">
        <v>1548</v>
      </c>
      <c r="D956" s="16" t="str">
        <v>failed</v>
      </c>
      <c r="E956" t="str">
        <v>0</v>
      </c>
    </row>
    <row r="957" spans="1:5" x14ac:dyDescent="0.3">
      <c r="A957" s="4" t="str">
        <v>successful</v>
      </c>
      <c r="B957">
        <v>80</v>
      </c>
      <c r="D957" s="16" t="str">
        <v>failed</v>
      </c>
      <c r="E957" t="str">
        <v>0</v>
      </c>
    </row>
    <row r="958" spans="1:5" x14ac:dyDescent="0.3">
      <c r="A958" s="4" t="str">
        <v>successful</v>
      </c>
      <c r="B958" t="str">
        <v>n/a</v>
      </c>
      <c r="D958" s="16" t="str">
        <v>failed</v>
      </c>
      <c r="E958">
        <v>830</v>
      </c>
    </row>
    <row r="959" spans="1:5" x14ac:dyDescent="0.3">
      <c r="A959" s="4" t="str">
        <v>successful</v>
      </c>
      <c r="B959">
        <v>131</v>
      </c>
      <c r="D959" s="16" t="str">
        <v>failed</v>
      </c>
      <c r="E959" t="str">
        <v>0</v>
      </c>
    </row>
    <row r="960" spans="1:5" x14ac:dyDescent="0.3">
      <c r="A960" s="4" t="str">
        <v>successful</v>
      </c>
      <c r="B960">
        <v>112</v>
      </c>
      <c r="D960" s="16" t="str">
        <v>failed</v>
      </c>
      <c r="E960" t="str">
        <v>0</v>
      </c>
    </row>
    <row r="961" spans="1:5" x14ac:dyDescent="0.3">
      <c r="A961" s="4" t="str">
        <v>successful</v>
      </c>
      <c r="B961" t="str">
        <v>n/a</v>
      </c>
      <c r="D961" s="16" t="str">
        <v>failed</v>
      </c>
      <c r="E961">
        <v>130</v>
      </c>
    </row>
    <row r="962" spans="1:5" x14ac:dyDescent="0.3">
      <c r="A962" s="4" t="str">
        <v>successful</v>
      </c>
      <c r="B962" t="str">
        <v>n/a</v>
      </c>
      <c r="D962" s="16" t="str">
        <v>failed</v>
      </c>
      <c r="E962">
        <v>55</v>
      </c>
    </row>
    <row r="963" spans="1:5" x14ac:dyDescent="0.3">
      <c r="A963" s="4" t="str">
        <v>successful</v>
      </c>
      <c r="B963">
        <v>155</v>
      </c>
      <c r="D963" s="16" t="str">
        <v>failed</v>
      </c>
      <c r="E963" t="str">
        <v>0</v>
      </c>
    </row>
    <row r="964" spans="1:5" x14ac:dyDescent="0.3">
      <c r="A964" s="4" t="str">
        <v>successful</v>
      </c>
      <c r="B964">
        <v>266</v>
      </c>
      <c r="D964" s="16" t="str">
        <v>failed</v>
      </c>
      <c r="E964" t="str">
        <v>0</v>
      </c>
    </row>
    <row r="965" spans="1:5" x14ac:dyDescent="0.3">
      <c r="A965" s="4" t="str">
        <v>successful</v>
      </c>
      <c r="B965" t="str">
        <v>n/a</v>
      </c>
      <c r="D965" s="16" t="str">
        <v>failed</v>
      </c>
      <c r="E965">
        <v>114</v>
      </c>
    </row>
    <row r="966" spans="1:5" x14ac:dyDescent="0.3">
      <c r="A966" s="4" t="str">
        <v>successful</v>
      </c>
      <c r="B966">
        <v>155</v>
      </c>
      <c r="D966" s="16" t="str">
        <v>failed</v>
      </c>
      <c r="E966" t="str">
        <v>0</v>
      </c>
    </row>
    <row r="967" spans="1:5" x14ac:dyDescent="0.3">
      <c r="A967" s="4" t="str">
        <v>successful</v>
      </c>
      <c r="B967">
        <v>207</v>
      </c>
      <c r="D967" s="16" t="str">
        <v>failed</v>
      </c>
      <c r="E967" t="str">
        <v>0</v>
      </c>
    </row>
    <row r="968" spans="1:5" x14ac:dyDescent="0.3">
      <c r="A968" s="4" t="str">
        <v>successful</v>
      </c>
      <c r="B968">
        <v>245</v>
      </c>
      <c r="D968" s="16" t="str">
        <v>failed</v>
      </c>
      <c r="E968" t="str">
        <v>0</v>
      </c>
    </row>
    <row r="969" spans="1:5" x14ac:dyDescent="0.3">
      <c r="A969" s="4" t="str">
        <v>successful</v>
      </c>
      <c r="B969">
        <v>1573</v>
      </c>
      <c r="D969" s="16" t="str">
        <v>failed</v>
      </c>
      <c r="E969" t="str">
        <v>0</v>
      </c>
    </row>
    <row r="970" spans="1:5" x14ac:dyDescent="0.3">
      <c r="A970" s="4" t="str">
        <v>successful</v>
      </c>
      <c r="B970">
        <v>114</v>
      </c>
      <c r="D970" s="16" t="str">
        <v>failed</v>
      </c>
      <c r="E970" t="str">
        <v>0</v>
      </c>
    </row>
    <row r="971" spans="1:5" x14ac:dyDescent="0.3">
      <c r="A971" s="4" t="str">
        <v>successful</v>
      </c>
      <c r="B971">
        <v>93</v>
      </c>
      <c r="D971" s="16" t="str">
        <v>failed</v>
      </c>
      <c r="E971" t="str">
        <v>0</v>
      </c>
    </row>
    <row r="972" spans="1:5" x14ac:dyDescent="0.3">
      <c r="A972" s="4" t="str">
        <v>successful</v>
      </c>
      <c r="B972" t="str">
        <v>n/a</v>
      </c>
      <c r="D972" s="16" t="str">
        <v>failed</v>
      </c>
      <c r="E972">
        <v>594</v>
      </c>
    </row>
    <row r="973" spans="1:5" x14ac:dyDescent="0.3">
      <c r="A973" s="4" t="str">
        <v>successful</v>
      </c>
      <c r="B973" t="str">
        <v>n/a</v>
      </c>
      <c r="D973" s="16" t="str">
        <v>failed</v>
      </c>
      <c r="E973">
        <v>24</v>
      </c>
    </row>
    <row r="974" spans="1:5" x14ac:dyDescent="0.3">
      <c r="A974" s="4" t="str">
        <v>successful</v>
      </c>
      <c r="B974">
        <v>1681</v>
      </c>
      <c r="D974" s="16" t="str">
        <v>failed</v>
      </c>
      <c r="E974" t="str">
        <v>0</v>
      </c>
    </row>
    <row r="975" spans="1:5" x14ac:dyDescent="0.3">
      <c r="A975" s="4" t="str">
        <v>successful</v>
      </c>
      <c r="B975" t="str">
        <v>n/a</v>
      </c>
      <c r="D975" s="16" t="str">
        <v>failed</v>
      </c>
      <c r="E975">
        <v>252</v>
      </c>
    </row>
    <row r="976" spans="1:5" x14ac:dyDescent="0.3">
      <c r="A976" s="4" t="str">
        <v>successful</v>
      </c>
      <c r="B976">
        <v>32</v>
      </c>
      <c r="D976" s="16" t="str">
        <v>failed</v>
      </c>
      <c r="E976" t="str">
        <v>0</v>
      </c>
    </row>
    <row r="977" spans="1:5" x14ac:dyDescent="0.3">
      <c r="A977" s="4" t="str">
        <v>successful</v>
      </c>
      <c r="B977">
        <v>135</v>
      </c>
      <c r="D977" s="16" t="str">
        <v>failed</v>
      </c>
      <c r="E977" t="str">
        <v>0</v>
      </c>
    </row>
    <row r="978" spans="1:5" x14ac:dyDescent="0.3">
      <c r="A978" s="4" t="str">
        <v>successful</v>
      </c>
      <c r="B978">
        <v>140</v>
      </c>
      <c r="D978" s="16" t="str">
        <v>failed</v>
      </c>
      <c r="E978" t="str">
        <v>0</v>
      </c>
    </row>
    <row r="979" spans="1:5" x14ac:dyDescent="0.3">
      <c r="A979" s="4" t="str">
        <v>successful</v>
      </c>
      <c r="B979" t="str">
        <v>n/a</v>
      </c>
      <c r="D979" s="16" t="str">
        <v>failed</v>
      </c>
      <c r="E979">
        <v>67</v>
      </c>
    </row>
    <row r="980" spans="1:5" x14ac:dyDescent="0.3">
      <c r="A980" s="4" t="str">
        <v>successful</v>
      </c>
      <c r="B980">
        <v>92</v>
      </c>
      <c r="D980" s="16" t="str">
        <v>failed</v>
      </c>
      <c r="E980" t="str">
        <v>0</v>
      </c>
    </row>
    <row r="981" spans="1:5" x14ac:dyDescent="0.3">
      <c r="A981" s="4" t="str">
        <v>successful</v>
      </c>
      <c r="B981">
        <v>1015</v>
      </c>
      <c r="D981" s="16" t="str">
        <v>failed</v>
      </c>
      <c r="E981" t="str">
        <v>0</v>
      </c>
    </row>
    <row r="982" spans="1:5" x14ac:dyDescent="0.3">
      <c r="A982" s="4" t="str">
        <v>successful</v>
      </c>
      <c r="B982" t="str">
        <v>n/a</v>
      </c>
      <c r="D982" s="16" t="str">
        <v>failed</v>
      </c>
      <c r="E982">
        <v>742</v>
      </c>
    </row>
    <row r="983" spans="1:5" x14ac:dyDescent="0.3">
      <c r="A983" s="4" t="str">
        <v>successful</v>
      </c>
      <c r="B983">
        <v>323</v>
      </c>
      <c r="D983" s="16" t="str">
        <v>failed</v>
      </c>
      <c r="E983" t="str">
        <v>0</v>
      </c>
    </row>
    <row r="984" spans="1:5" x14ac:dyDescent="0.3">
      <c r="A984" s="4" t="str">
        <v>successful</v>
      </c>
      <c r="B984" t="str">
        <v>n/a</v>
      </c>
      <c r="D984" s="16" t="str">
        <v>failed</v>
      </c>
      <c r="E984">
        <v>75</v>
      </c>
    </row>
    <row r="985" spans="1:5" x14ac:dyDescent="0.3">
      <c r="A985" s="4" t="str">
        <v>successful</v>
      </c>
      <c r="B985">
        <v>2326</v>
      </c>
      <c r="D985" s="16" t="str">
        <v>failed</v>
      </c>
      <c r="E985" t="str">
        <v>0</v>
      </c>
    </row>
    <row r="986" spans="1:5" x14ac:dyDescent="0.3">
      <c r="A986" s="4" t="str">
        <v>successful</v>
      </c>
      <c r="B986">
        <v>381</v>
      </c>
      <c r="D986" s="16" t="str">
        <v>failed</v>
      </c>
      <c r="E986" t="str">
        <v>0</v>
      </c>
    </row>
    <row r="987" spans="1:5" x14ac:dyDescent="0.3">
      <c r="A987" s="4" t="str">
        <v>successful</v>
      </c>
      <c r="B987" t="str">
        <v>n/a</v>
      </c>
      <c r="D987" s="16" t="str">
        <v>failed</v>
      </c>
      <c r="E987">
        <v>4405</v>
      </c>
    </row>
    <row r="988" spans="1:5" x14ac:dyDescent="0.3">
      <c r="A988" s="4" t="str">
        <v>successful</v>
      </c>
      <c r="B988" t="str">
        <v>n/a</v>
      </c>
      <c r="D988" s="16" t="str">
        <v>failed</v>
      </c>
      <c r="E988">
        <v>92</v>
      </c>
    </row>
    <row r="989" spans="1:5" x14ac:dyDescent="0.3">
      <c r="A989" s="4" t="str">
        <v>successful</v>
      </c>
      <c r="B989">
        <v>480</v>
      </c>
      <c r="D989" s="16" t="str">
        <v>failed</v>
      </c>
      <c r="E989" t="str">
        <v>0</v>
      </c>
    </row>
    <row r="990" spans="1:5" x14ac:dyDescent="0.3">
      <c r="A990" s="4" t="str">
        <v>successful</v>
      </c>
      <c r="B990" t="str">
        <v>n/a</v>
      </c>
      <c r="D990" s="16" t="str">
        <v>failed</v>
      </c>
      <c r="E990">
        <v>64</v>
      </c>
    </row>
    <row r="991" spans="1:5" x14ac:dyDescent="0.3">
      <c r="A991" s="4" t="str">
        <v>successful</v>
      </c>
      <c r="B991">
        <v>226</v>
      </c>
      <c r="D991" s="16" t="str">
        <v>failed</v>
      </c>
      <c r="E991" t="str">
        <v>0</v>
      </c>
    </row>
    <row r="992" spans="1:5" x14ac:dyDescent="0.3">
      <c r="A992" s="4" t="str">
        <v>successful</v>
      </c>
      <c r="B992" t="str">
        <v>n/a</v>
      </c>
      <c r="D992" s="16" t="str">
        <v>failed</v>
      </c>
      <c r="E992">
        <v>64</v>
      </c>
    </row>
    <row r="993" spans="1:5" x14ac:dyDescent="0.3">
      <c r="A993" s="4" t="str">
        <v>successful</v>
      </c>
      <c r="B993">
        <v>241</v>
      </c>
      <c r="D993" s="16" t="str">
        <v>failed</v>
      </c>
      <c r="E993" t="str">
        <v>0</v>
      </c>
    </row>
    <row r="994" spans="1:5" x14ac:dyDescent="0.3">
      <c r="A994" s="4" t="str">
        <v>successful</v>
      </c>
      <c r="B994">
        <v>132</v>
      </c>
      <c r="D994" s="16" t="str">
        <v>failed</v>
      </c>
      <c r="E994" t="str">
        <v>0</v>
      </c>
    </row>
    <row r="995" spans="1:5" x14ac:dyDescent="0.3">
      <c r="A995" s="4" t="str">
        <v>successful</v>
      </c>
      <c r="B995" t="str">
        <v>n/a</v>
      </c>
      <c r="D995" s="16" t="str">
        <v>failed</v>
      </c>
      <c r="E995">
        <v>75</v>
      </c>
    </row>
    <row r="996" spans="1:5" x14ac:dyDescent="0.3">
      <c r="A996" s="4" t="str">
        <v>successful</v>
      </c>
      <c r="B996" t="str">
        <v>n/a</v>
      </c>
      <c r="D996" s="16" t="str">
        <v>failed</v>
      </c>
      <c r="E996">
        <v>842</v>
      </c>
    </row>
    <row r="997" spans="1:5" x14ac:dyDescent="0.3">
      <c r="A997" s="4" t="str">
        <v>successful</v>
      </c>
      <c r="B997">
        <v>2043</v>
      </c>
      <c r="D997" s="16" t="str">
        <v>failed</v>
      </c>
      <c r="E997" t="str">
        <v>0</v>
      </c>
    </row>
    <row r="998" spans="1:5" x14ac:dyDescent="0.3">
      <c r="A998" s="4" t="str">
        <v>successful</v>
      </c>
      <c r="B998" t="str">
        <v>n/a</v>
      </c>
      <c r="D998" s="16" t="str">
        <v>failed</v>
      </c>
      <c r="E998">
        <v>112</v>
      </c>
    </row>
    <row r="999" spans="1:5" x14ac:dyDescent="0.3">
      <c r="A999" s="4" t="str">
        <v>successful</v>
      </c>
      <c r="B999" t="str">
        <v>n/a</v>
      </c>
      <c r="D999" s="16" t="str">
        <v>failed</v>
      </c>
      <c r="E999">
        <v>139</v>
      </c>
    </row>
    <row r="1000" spans="1:5" x14ac:dyDescent="0.3">
      <c r="A1000" s="4" t="str">
        <v>successful</v>
      </c>
      <c r="B1000" t="str">
        <v>n/a</v>
      </c>
      <c r="D1000" s="16" t="str">
        <v>failed</v>
      </c>
      <c r="E1000">
        <v>374</v>
      </c>
    </row>
    <row r="1001" spans="1:5" x14ac:dyDescent="0.3">
      <c r="A1001" s="4" t="str">
        <v>successful</v>
      </c>
      <c r="B1001" t="str">
        <v>n/a</v>
      </c>
      <c r="D1001" s="16" t="str">
        <v>failed</v>
      </c>
      <c r="E1001">
        <v>1122</v>
      </c>
    </row>
  </sheetData>
  <conditionalFormatting sqref="B1:B1048576">
    <cfRule type="expression" priority="2" stopIfTrue="1">
      <formula>"&gt;0"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bycategory</vt:lpstr>
      <vt:lpstr>bysubcategory</vt:lpstr>
      <vt:lpstr>bydate</vt:lpstr>
      <vt:lpstr>goalanalysis</vt:lpstr>
      <vt:lpstr>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Administrator</cp:lastModifiedBy>
  <dcterms:created xsi:type="dcterms:W3CDTF">2021-09-29T18:52:28Z</dcterms:created>
  <dcterms:modified xsi:type="dcterms:W3CDTF">2023-10-06T04:25:24Z</dcterms:modified>
</cp:coreProperties>
</file>