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_atlas_metadata_R1" sheetId="1" state="visible" r:id="rId2"/>
  </sheets>
  <definedNames>
    <definedName function="false" hidden="true" localSheetId="0" name="_xlnm._FilterDatabase" vbProcedure="false">project_atlas_metadata_R1!$A$1:$AJ$1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<sst xmlns="http://schemas.openxmlformats.org/spreadsheetml/2006/main" count="1153" uniqueCount="258">
  <si>
    <t xml:space="preserve">datasetSource</t>
  </si>
  <si>
    <t xml:space="preserve">diseaseGroup</t>
  </si>
  <si>
    <t xml:space="preserve">disease</t>
  </si>
  <si>
    <t xml:space="preserve">RGroup</t>
  </si>
  <si>
    <t xml:space="preserve">datasetOrigin</t>
  </si>
  <si>
    <t xml:space="preserve">projectReference</t>
  </si>
  <si>
    <t xml:space="preserve">h5ad_FileName</t>
  </si>
  <si>
    <t xml:space="preserve">ENSEMBLGeneID</t>
  </si>
  <si>
    <t xml:space="preserve">pairedTissue</t>
  </si>
  <si>
    <t xml:space="preserve">externalValidation</t>
  </si>
  <si>
    <t xml:space="preserve">FASTQdata</t>
  </si>
  <si>
    <t xml:space="preserve">GEOdata</t>
  </si>
  <si>
    <t xml:space="preserve">datasetChemistry</t>
  </si>
  <si>
    <t xml:space="preserve">datasetTechnology</t>
  </si>
  <si>
    <t xml:space="preserve">cellrangerVersion</t>
  </si>
  <si>
    <t xml:space="preserve">RefGenomeVersion</t>
  </si>
  <si>
    <t xml:space="preserve">sexInfo</t>
  </si>
  <si>
    <t xml:space="preserve">ageInfo</t>
  </si>
  <si>
    <t xml:space="preserve">expectedDoubletRate</t>
  </si>
  <si>
    <t xml:space="preserve">NumDonors</t>
  </si>
  <si>
    <t xml:space="preserve">NumCells</t>
  </si>
  <si>
    <t xml:space="preserve">NumDonorsQC</t>
  </si>
  <si>
    <t xml:space="preserve">NumCellsQC</t>
  </si>
  <si>
    <t xml:space="preserve">annotationInfo</t>
  </si>
  <si>
    <t xml:space="preserve">Comments</t>
  </si>
  <si>
    <t xml:space="preserve">SCGT00</t>
  </si>
  <si>
    <t xml:space="preserve">homeostasis</t>
  </si>
  <si>
    <t xml:space="preserve">HC</t>
  </si>
  <si>
    <t xml:space="preserve">HH</t>
  </si>
  <si>
    <t xml:space="preserve">inhouse</t>
  </si>
  <si>
    <t xml:space="preserve">DOCTIS</t>
  </si>
  <si>
    <t xml:space="preserve">INFLAMMATION_DOCTIS_week0_bothChemistry_merged</t>
  </si>
  <si>
    <t xml:space="preserve">YES</t>
  </si>
  <si>
    <t xml:space="preserve">NO</t>
  </si>
  <si>
    <t xml:space="preserve">3_GEX_V3</t>
  </si>
  <si>
    <t xml:space="preserve">3_GEX_V3_GenoHashed</t>
  </si>
  <si>
    <t xml:space="preserve">v6.1.1_NoIntrons</t>
  </si>
  <si>
    <t xml:space="preserve">GRCh38_v32/Ensembl98</t>
  </si>
  <si>
    <t xml:space="preserve">yes</t>
  </si>
  <si>
    <t xml:space="preserve">0.02</t>
  </si>
  <si>
    <t xml:space="preserve">IMID</t>
  </si>
  <si>
    <t xml:space="preserve">RA</t>
  </si>
  <si>
    <t xml:space="preserve">5_GEX_V2</t>
  </si>
  <si>
    <t xml:space="preserve">5_GEX_V2_GenoHashed</t>
  </si>
  <si>
    <t xml:space="preserve">partially 32/48 same patients as 3'GEX</t>
  </si>
  <si>
    <t xml:space="preserve">PsA</t>
  </si>
  <si>
    <t xml:space="preserve">IBDs_CD</t>
  </si>
  <si>
    <t xml:space="preserve">IBDs_UC</t>
  </si>
  <si>
    <t xml:space="preserve">PS</t>
  </si>
  <si>
    <t xml:space="preserve">SLE</t>
  </si>
  <si>
    <t xml:space="preserve">SCGT00val</t>
  </si>
  <si>
    <t xml:space="preserve">INFLAMMATION_DOCTISvalidation_week0_merged</t>
  </si>
  <si>
    <t xml:space="preserve">missing to upload</t>
  </si>
  <si>
    <t xml:space="preserve">SCGT01</t>
  </si>
  <si>
    <t xml:space="preserve">RE</t>
  </si>
  <si>
    <t xml:space="preserve">ELOSUARO_0102</t>
  </si>
  <si>
    <t xml:space="preserve">INFLAMMATION_EXERCISEHC_merged</t>
  </si>
  <si>
    <t xml:space="preserve">3_GEX_V3_CellPlex</t>
  </si>
  <si>
    <t xml:space="preserve">4exercise_3noexercise</t>
  </si>
  <si>
    <t xml:space="preserve">SCGT02</t>
  </si>
  <si>
    <t xml:space="preserve">MN</t>
  </si>
  <si>
    <t xml:space="preserve">SCGRES_53</t>
  </si>
  <si>
    <t xml:space="preserve">INFLAMMATION_ASTHMA-COPD-HC_merged</t>
  </si>
  <si>
    <t xml:space="preserve">3HT_GEX_V3_GenoHashed</t>
  </si>
  <si>
    <t xml:space="preserve">0.01</t>
  </si>
  <si>
    <t xml:space="preserve">acute_inflammation</t>
  </si>
  <si>
    <t xml:space="preserve">Asthma</t>
  </si>
  <si>
    <t xml:space="preserve">SCGRES_5455</t>
  </si>
  <si>
    <t xml:space="preserve">obtained with CellPlex, combined with genotype demultiplexing (no genotype reference)</t>
  </si>
  <si>
    <t xml:space="preserve">chronic_inflammation</t>
  </si>
  <si>
    <t xml:space="preserve">COPD</t>
  </si>
  <si>
    <t xml:space="preserve">SCGT03</t>
  </si>
  <si>
    <t xml:space="preserve">solid_tumors</t>
  </si>
  <si>
    <t xml:space="preserve">BRCA</t>
  </si>
  <si>
    <t xml:space="preserve">VS</t>
  </si>
  <si>
    <t xml:space="preserve">SERRAVIO_0102/0506;SCGRES_3536</t>
  </si>
  <si>
    <t xml:space="preserve">INFLAMMATION_BRCA_time0_merged</t>
  </si>
  <si>
    <t xml:space="preserve">0.08</t>
  </si>
  <si>
    <t xml:space="preserve">SCGT04</t>
  </si>
  <si>
    <t xml:space="preserve">cirrhosis</t>
  </si>
  <si>
    <t xml:space="preserve">SCGTEST_4546_7677</t>
  </si>
  <si>
    <t xml:space="preserve">INFLAMMATION_CIRRHOSIS_merged</t>
  </si>
  <si>
    <t xml:space="preserve">3HT_GEX_V3_CellPlex</t>
  </si>
  <si>
    <t xml:space="preserve">Alcoholic and non-alcoholic</t>
  </si>
  <si>
    <t xml:space="preserve">SCGT05</t>
  </si>
  <si>
    <t xml:space="preserve">CRC</t>
  </si>
  <si>
    <t xml:space="preserve">ST</t>
  </si>
  <si>
    <t xml:space="preserve">NA</t>
  </si>
  <si>
    <t xml:space="preserve">INFLAMMATION_CRC_merged</t>
  </si>
  <si>
    <t xml:space="preserve">v6.1.2_NoIntrons</t>
  </si>
  <si>
    <t xml:space="preserve">5 MSI-H + 9 MSS samples</t>
  </si>
  <si>
    <t xml:space="preserve">SCGT06</t>
  </si>
  <si>
    <t xml:space="preserve">SV</t>
  </si>
  <si>
    <t xml:space="preserve">SCGRES_113114_116117</t>
  </si>
  <si>
    <t xml:space="preserve">INFLAMMATION_COVID-HC_merged</t>
  </si>
  <si>
    <t xml:space="preserve">requested</t>
  </si>
  <si>
    <t xml:space="preserve">?</t>
  </si>
  <si>
    <t xml:space="preserve">infection</t>
  </si>
  <si>
    <t xml:space="preserve">COVID</t>
  </si>
  <si>
    <t xml:space="preserve">Reyes2020</t>
  </si>
  <si>
    <t xml:space="preserve">public</t>
  </si>
  <si>
    <t xml:space="preserve">https://doi.org/10.1038/s41591-020-0752-4 </t>
  </si>
  <si>
    <t xml:space="preserve">Reyes_NatMed_2020__Sepsis-HC</t>
  </si>
  <si>
    <t xml:space="preserve">SCP548 </t>
  </si>
  <si>
    <t xml:space="preserve">3_GEX_V2</t>
  </si>
  <si>
    <t xml:space="preserve">3_GEX_V2_Hashed</t>
  </si>
  <si>
    <t xml:space="preserve">v2.1_NoIntrons</t>
  </si>
  <si>
    <t xml:space="preserve">GRCh38/Ensembl87</t>
  </si>
  <si>
    <t xml:space="preserve">sepsis</t>
  </si>
  <si>
    <t xml:space="preserve">https://doi.org/10.1038/s41591-020-0752-4  </t>
  </si>
  <si>
    <t xml:space="preserve">GRCh38</t>
  </si>
  <si>
    <t xml:space="preserve">4 + 3 bacterial and UCI</t>
  </si>
  <si>
    <t xml:space="preserve">Cillo2020</t>
  </si>
  <si>
    <t xml:space="preserve">https://doi.org/10.1016/j.immuni.2019.11.014 </t>
  </si>
  <si>
    <t xml:space="preserve">Cillo_Immunity_2020__HNSCC-HC</t>
  </si>
  <si>
    <t xml:space="preserve">SRP226817</t>
  </si>
  <si>
    <t xml:space="preserve">GSE139324</t>
  </si>
  <si>
    <t xml:space="preserve">v2.1</t>
  </si>
  <si>
    <t xml:space="preserve">HNSCC</t>
  </si>
  <si>
    <t xml:space="preserve">Zhang2023</t>
  </si>
  <si>
    <t xml:space="preserve">https://gut.bmj.com/content/72/1/153 </t>
  </si>
  <si>
    <t xml:space="preserve">Zhang_Gut_2023__HBV-HC</t>
  </si>
  <si>
    <t xml:space="preserve">https://data.mendeley.com/datasets/gfkbj6gdpx/1</t>
  </si>
  <si>
    <t xml:space="preserve">GSE182159;remapped</t>
  </si>
  <si>
    <t xml:space="preserve">5_GEX_V1</t>
  </si>
  <si>
    <t xml:space="preserve">HBV</t>
  </si>
  <si>
    <t xml:space="preserve">https://ngdc.cncb.ac.cn/gsa-human/browse/HRA001730</t>
  </si>
  <si>
    <t xml:space="preserve">Schafflick2020</t>
  </si>
  <si>
    <t xml:space="preserve">https://doi.org/10.1038/s41467-019-14118-w  </t>
  </si>
  <si>
    <t xml:space="preserve">Schafflick_NatCommun_2020__MS-HC</t>
  </si>
  <si>
    <t xml:space="preserve">SRP223886</t>
  </si>
  <si>
    <t xml:space="preserve">GSE138266</t>
  </si>
  <si>
    <t xml:space="preserve">v2.0.2</t>
  </si>
  <si>
    <t xml:space="preserve">NU</t>
  </si>
  <si>
    <t xml:space="preserve">MS</t>
  </si>
  <si>
    <t xml:space="preserve">Liu2021</t>
  </si>
  <si>
    <t xml:space="preserve">NPC</t>
  </si>
  <si>
    <t xml:space="preserve">https://www.nature.com/articles/s41467-021-21043-4 </t>
  </si>
  <si>
    <t xml:space="preserve">Liu_NatCommun_2021__NPC</t>
  </si>
  <si>
    <t xml:space="preserve">SRP293799</t>
  </si>
  <si>
    <t xml:space="preserve">GSE162025;remapped</t>
  </si>
  <si>
    <t xml:space="preserve">with EBV infection</t>
  </si>
  <si>
    <t xml:space="preserve">Palshikar2022</t>
  </si>
  <si>
    <t xml:space="preserve">HIV</t>
  </si>
  <si>
    <t xml:space="preserve">https://www.nature.com/articles/s41540-022-00246-5 </t>
  </si>
  <si>
    <t xml:space="preserve">Palshikar_SytBiolAppl_2022__HIV</t>
  </si>
  <si>
    <t xml:space="preserve">X</t>
  </si>
  <si>
    <t xml:space="preserve">GSE198339</t>
  </si>
  <si>
    <t xml:space="preserve">v2.1.1</t>
  </si>
  <si>
    <t xml:space="preserve">GRCh38/Ensembl93</t>
  </si>
  <si>
    <t xml:space="preserve">with and without atherosclerosis</t>
  </si>
  <si>
    <t xml:space="preserve">Terekhova2023</t>
  </si>
  <si>
    <t xml:space="preserve">https://doi.org/10.1016/j.immuni.2023.10.013</t>
  </si>
  <si>
    <t xml:space="preserve">Terekhova_Immunity_2023__HCaging</t>
  </si>
  <si>
    <t xml:space="preserve">syn49637038</t>
  </si>
  <si>
    <t xml:space="preserve">remapped</t>
  </si>
  <si>
    <t xml:space="preserve">5_GEX_V2_Hashed</t>
  </si>
  <si>
    <t xml:space="preserve">Perez2022</t>
  </si>
  <si>
    <t xml:space="preserve">https://doi.org/10.1126/science.abf1970</t>
  </si>
  <si>
    <t xml:space="preserve">Perez_Science_2022__SLE-HC</t>
  </si>
  <si>
    <t xml:space="preserve">SRP319208</t>
  </si>
  <si>
    <t xml:space="preserve">GSE174188;remapped</t>
  </si>
  <si>
    <t xml:space="preserve">3_GEX_V2_GenoHashed</t>
  </si>
  <si>
    <t xml:space="preserve">Ramachandran2019</t>
  </si>
  <si>
    <t xml:space="preserve">https://doi.org/10.1038/s41586-019-1631-3</t>
  </si>
  <si>
    <t xml:space="preserve">Ramachandran_Nature_2019__cirrhosis</t>
  </si>
  <si>
    <t xml:space="preserve">SRP218975</t>
  </si>
  <si>
    <t xml:space="preserve">GSE136103</t>
  </si>
  <si>
    <t xml:space="preserve">v2.1.0</t>
  </si>
  <si>
    <t xml:space="preserve">FIbrotic. FACS CD45+CD66b−; 3 NAFLD + 1 HH; LIVER tissue available</t>
  </si>
  <si>
    <t xml:space="preserve">Martin2019</t>
  </si>
  <si>
    <t xml:space="preserve">https://doi.org/10.1016/j.cell.2019.08.008 </t>
  </si>
  <si>
    <t xml:space="preserve">Martin_Cell_2019__CD</t>
  </si>
  <si>
    <t xml:space="preserve">SRP216273</t>
  </si>
  <si>
    <t xml:space="preserve">GSE134809</t>
  </si>
  <si>
    <t xml:space="preserve">v2.0</t>
  </si>
  <si>
    <t xml:space="preserve">no</t>
  </si>
  <si>
    <t xml:space="preserve">Removed V1 &amp; missing Blood; inflamed and uninflamed CD patients; 10 M+ 4F; 32 years+- 19y</t>
  </si>
  <si>
    <t xml:space="preserve">Wang2020</t>
  </si>
  <si>
    <t xml:space="preserve">https://doi.org/10.1080/22221751.2020.1826361</t>
  </si>
  <si>
    <t xml:space="preserve">Wang_EmergMicrobesInfect_2020__HIV-HC</t>
  </si>
  <si>
    <t xml:space="preserve">SRP282057</t>
  </si>
  <si>
    <t xml:space="preserve">GSE157829;remapped</t>
  </si>
  <si>
    <t xml:space="preserve">Savage2021</t>
  </si>
  <si>
    <t xml:space="preserve">https://doi.org/10.1016/j.isci.2021.102404</t>
  </si>
  <si>
    <t xml:space="preserve">Savage_iScience_2021__SLE-HC</t>
  </si>
  <si>
    <t xml:space="preserve">GSE156989</t>
  </si>
  <si>
    <t xml:space="preserve">v3.1</t>
  </si>
  <si>
    <t xml:space="preserve">Only using 2h post-extraction</t>
  </si>
  <si>
    <t xml:space="preserve">Jiang2020</t>
  </si>
  <si>
    <t xml:space="preserve">https://insight.jci.org/articles/view/135678</t>
  </si>
  <si>
    <t xml:space="preserve">Jiang_JCIInsight_2020__sepsis</t>
  </si>
  <si>
    <t xml:space="preserve">SRP264928</t>
  </si>
  <si>
    <t xml:space="preserve">GSE151263;remapped</t>
  </si>
  <si>
    <t xml:space="preserve">4 sepsis only, and 4 sepsis+ARDS (infection)</t>
  </si>
  <si>
    <t xml:space="preserve">Mistry2019</t>
  </si>
  <si>
    <t xml:space="preserve">https://doi.org/10.1073/pnas.1908576116</t>
  </si>
  <si>
    <t xml:space="preserve">Mistry_PNAS_2019__SLE</t>
  </si>
  <si>
    <t xml:space="preserve">GSE142016</t>
  </si>
  <si>
    <t xml:space="preserve">3_GEX_Vpredicted</t>
  </si>
  <si>
    <t xml:space="preserve">v2.2.2</t>
  </si>
  <si>
    <t xml:space="preserve">COMBAT2022</t>
  </si>
  <si>
    <t xml:space="preserve">https://doi.org/10.1016/j.cell.2022.01.012</t>
  </si>
  <si>
    <t xml:space="preserve">COMBAT_Cell_2022__COVID-Flu-Sepsis-HC</t>
  </si>
  <si>
    <t xml:space="preserve">5_GEX_V1_GenoHashed</t>
  </si>
  <si>
    <t xml:space="preserve">v3.1.0</t>
  </si>
  <si>
    <t xml:space="preserve">GRCh38/Ensembl100</t>
  </si>
  <si>
    <t xml:space="preserve">Flu</t>
  </si>
  <si>
    <t xml:space="preserve">Sepsis</t>
  </si>
  <si>
    <t xml:space="preserve">Ren2021</t>
  </si>
  <si>
    <t xml:space="preserve">https://doi.org/10.1016/j.cell.2021.01.053</t>
  </si>
  <si>
    <t xml:space="preserve">Ren_Cell_2021__COVID-HC</t>
  </si>
  <si>
    <t xml:space="preserve">v.3.0.2</t>
  </si>
  <si>
    <t xml:space="preserve">GRCh38 </t>
  </si>
  <si>
    <t xml:space="preserve">10XGenomics</t>
  </si>
  <si>
    <t xml:space="preserve">https://www.10xgenomics.com/datasets/peripheral-blood-mononuclear-cells-pbm-cs-from-a-healthy-donor-chromium-connect-channel-1-3-1-standard-3-1-0</t>
  </si>
  <si>
    <t xml:space="preserve">10XGenomics_PBMC__HC.h5ad</t>
  </si>
  <si>
    <t xml:space="preserve">Same sample as below</t>
  </si>
  <si>
    <t xml:space="preserve">https://www.10xgenomics.com/datasets/peripheral-blood-mononuclear-cells-pbm-cs-from-a-healthy-donor-manual-channel-1-3-1-standard-3-1-0</t>
  </si>
  <si>
    <t xml:space="preserve">Same sample as above</t>
  </si>
  <si>
    <t xml:space="preserve">https://www.10xgenomics.com/datasets/peripheral-blood-mononuclear-cells-pbm-cs-from-a-healthy-donor-chromium-connect-channel-5-3-1-standard-3-1-0</t>
  </si>
  <si>
    <t xml:space="preserve">https://www.10xgenomics.com/datasets/peripheral-blood-mononuclear-cells-pbm-cs-from-a-healthy-donor-manual-channel-5-3-1-standard-3-1-0</t>
  </si>
  <si>
    <t xml:space="preserve">https://www.10xgenomics.com/datasets/5k-human-pbmcs-3-v3-1-chromium-controller-3-1-standard</t>
  </si>
  <si>
    <t xml:space="preserve">https://www.10xgenomics.com/datasets/10k-human-pbmcs-3-v3-1-chromium-x-without-introns-3-1-high</t>
  </si>
  <si>
    <t xml:space="preserve">https://www.10xgenomics.com/datasets/10k-human-pbmcs-3-v3-1-chromium-controller-3-1-high</t>
  </si>
  <si>
    <t xml:space="preserve">v6.1_NoIntrons</t>
  </si>
  <si>
    <t xml:space="preserve">https://www.10xgenomics.com/datasets/20-k-human-pbm-cs-3-ht-v-3-1-chromium-x-3-1-high-6-1-0</t>
  </si>
  <si>
    <t xml:space="preserve">3HT_GEX_V3</t>
  </si>
  <si>
    <t xml:space="preserve">0.04</t>
  </si>
  <si>
    <t xml:space="preserve">https://www.10xgenomics.com/datasets/5-hashing-example-with-tabs-2-standard</t>
  </si>
  <si>
    <t xml:space="preserve">v7.0.1_NoIntrons</t>
  </si>
  <si>
    <t xml:space="preserve">Donor 1+2 PBMCs HC; Donor 3 BMMCs ALL + 4 PBMCs ALL. Removed.</t>
  </si>
  <si>
    <t xml:space="preserve">NumSamples</t>
  </si>
  <si>
    <t xml:space="preserve">NumPatients</t>
  </si>
  <si>
    <t xml:space="preserve">EXTERNAL</t>
  </si>
  <si>
    <t xml:space="preserve">MISS 32 (from DOCTISvalidation)</t>
  </si>
  <si>
    <t xml:space="preserve">EXCLUDED</t>
  </si>
  <si>
    <t xml:space="preserve">CORE</t>
  </si>
  <si>
    <t xml:space="preserve">CORE after CELL QC</t>
  </si>
  <si>
    <t xml:space="preserve">CORE after LIB &amp; SAMPLE QC</t>
  </si>
  <si>
    <t xml:space="preserve">// MAIN</t>
  </si>
  <si>
    <t xml:space="preserve">// VALIDATION</t>
  </si>
  <si>
    <t xml:space="preserve">Match TISSUE</t>
  </si>
  <si>
    <t xml:space="preserve">TeamLeader</t>
  </si>
  <si>
    <t xml:space="preserve">tissue_public</t>
  </si>
  <si>
    <t xml:space="preserve">Liu_NatCommun_2021__NPC__tissue</t>
  </si>
  <si>
    <t xml:space="preserve">GSE162025</t>
  </si>
  <si>
    <t xml:space="preserve">v3.0.1</t>
  </si>
  <si>
    <t xml:space="preserve">https://doi.org/10.1016/j.cell.2019.08.008</t>
  </si>
  <si>
    <t xml:space="preserve">Martin_Cell_2019__CD__tissue</t>
  </si>
  <si>
    <t xml:space="preserve">Removed V1 and missing Blood dataset; inflamed and uninflamed CD patients; 10 M+ 4F; 32 years+- 19y</t>
  </si>
  <si>
    <t xml:space="preserve">Garrido2023</t>
  </si>
  <si>
    <t xml:space="preserve">AS</t>
  </si>
  <si>
    <t xml:space="preserve">tissue_inhouse</t>
  </si>
  <si>
    <t xml:space="preserve">https://www.nature.com/articles/s41467-023-40156-6</t>
  </si>
  <si>
    <t xml:space="preserve">GarridoTrigo_NatCommun_2023__CD-UC-HC__tissue</t>
  </si>
  <si>
    <t xml:space="preserve">GSE214695</t>
  </si>
  <si>
    <t xml:space="preserve">GRCh38_v27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</si>
</sst>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_-;\-* #,##0_-;_-* \-??_-;_-@_-"/>
    <numFmt numFmtId="166" formatCode="0.0%"/>
    <numFmt numFmtId="167" formatCode="General"/>
    <numFmt numFmtId="168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Calibri"/>
      <family val="2"/>
      <charset val="1"/>
    </font>
    <font>
      <sz val="12"/>
      <color rgb="FFFF0000"/>
      <name val="Arial"/>
      <family val="0"/>
      <charset val="1"/>
    </font>
    <font>
      <u val="single"/>
      <sz val="11"/>
      <color rgb="FF0563C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70AD47"/>
        <bgColor rgb="FF99CC00"/>
      </patternFill>
    </fill>
    <fill>
      <patternFill patternType="solid">
        <fgColor rgb="FFBFBFBF"/>
        <bgColor rgb="FFA9D18E"/>
      </patternFill>
    </fill>
    <fill>
      <patternFill patternType="solid">
        <fgColor rgb="FF5B9BD5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F7A3A6"/>
        <bgColor rgb="FFF4B183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F4B183"/>
        <bgColor rgb="FFF7A3A6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2F0D9"/>
      </patternFill>
    </fill>
    <fill>
      <patternFill patternType="solid">
        <fgColor rgb="FFE7E6E6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1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3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A9D18E"/>
      <rgbColor rgb="FFF7A3A6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38/s41591-020-0752-4" TargetMode="External"/><Relationship Id="rId2" Type="http://schemas.openxmlformats.org/officeDocument/2006/relationships/hyperlink" Target="https://doi.org/10.1038/s41591-020-0752-4" TargetMode="External"/><Relationship Id="rId3" Type="http://schemas.openxmlformats.org/officeDocument/2006/relationships/hyperlink" Target="https://doi.org/10.1016/j.immuni.2019.11.014" TargetMode="External"/><Relationship Id="rId4" Type="http://schemas.openxmlformats.org/officeDocument/2006/relationships/hyperlink" Target="https://doi.org/10.1016/j.immuni.2019.11.014" TargetMode="External"/><Relationship Id="rId5" Type="http://schemas.openxmlformats.org/officeDocument/2006/relationships/hyperlink" Target="https://gut.bmj.com/content/72/1/153" TargetMode="External"/><Relationship Id="rId6" Type="http://schemas.openxmlformats.org/officeDocument/2006/relationships/hyperlink" Target="https://data.mendeley.com/datasets/gfkbj6gdpx/1" TargetMode="External"/><Relationship Id="rId7" Type="http://schemas.openxmlformats.org/officeDocument/2006/relationships/hyperlink" Target="https://gut.bmj.com/content/72/1/153" TargetMode="External"/><Relationship Id="rId8" Type="http://schemas.openxmlformats.org/officeDocument/2006/relationships/hyperlink" Target="https://ngdc.cncb.ac.cn/gsa-human/browse/HRA001730" TargetMode="External"/><Relationship Id="rId9" Type="http://schemas.openxmlformats.org/officeDocument/2006/relationships/hyperlink" Target="https://doi.org/10.1038/s41467-019-14118-w" TargetMode="External"/><Relationship Id="rId10" Type="http://schemas.openxmlformats.org/officeDocument/2006/relationships/hyperlink" Target="https://doi.org/10.1038/s41467-019-14118-w" TargetMode="External"/><Relationship Id="rId11" Type="http://schemas.openxmlformats.org/officeDocument/2006/relationships/hyperlink" Target="https://www.nature.com/articles/s41467-021-21043-4" TargetMode="External"/><Relationship Id="rId12" Type="http://schemas.openxmlformats.org/officeDocument/2006/relationships/hyperlink" Target="https://www.nature.com/articles/s41540-022-00246-5" TargetMode="External"/><Relationship Id="rId13" Type="http://schemas.openxmlformats.org/officeDocument/2006/relationships/hyperlink" Target="https://doi.org/10.1016/j.immuni.2023.10.013" TargetMode="External"/><Relationship Id="rId14" Type="http://schemas.openxmlformats.org/officeDocument/2006/relationships/hyperlink" Target="https://doi.org/10.1126/science.abf1970" TargetMode="External"/><Relationship Id="rId15" Type="http://schemas.openxmlformats.org/officeDocument/2006/relationships/hyperlink" Target="https://doi.org/10.1126/science.abf1970" TargetMode="External"/><Relationship Id="rId16" Type="http://schemas.openxmlformats.org/officeDocument/2006/relationships/hyperlink" Target="https://doi.org/10.1038/s41586-019-1631-3" TargetMode="External"/><Relationship Id="rId17" Type="http://schemas.openxmlformats.org/officeDocument/2006/relationships/hyperlink" Target="https://doi.org/10.1016/j.cell.2019.08.008" TargetMode="External"/><Relationship Id="rId18" Type="http://schemas.openxmlformats.org/officeDocument/2006/relationships/hyperlink" Target="https://doi.org/10.1080/22221751.2020.1826361" TargetMode="External"/><Relationship Id="rId19" Type="http://schemas.openxmlformats.org/officeDocument/2006/relationships/hyperlink" Target="https://doi.org/10.1080/22221751.2020.1826361" TargetMode="External"/><Relationship Id="rId20" Type="http://schemas.openxmlformats.org/officeDocument/2006/relationships/hyperlink" Target="https://doi.org/10.1016/j.isci.2021.102404" TargetMode="External"/><Relationship Id="rId21" Type="http://schemas.openxmlformats.org/officeDocument/2006/relationships/hyperlink" Target="https://doi.org/10.1016/j.isci.2021.102404" TargetMode="External"/><Relationship Id="rId22" Type="http://schemas.openxmlformats.org/officeDocument/2006/relationships/hyperlink" Target="https://insight.jci.org/articles/view/135678" TargetMode="External"/><Relationship Id="rId23" Type="http://schemas.openxmlformats.org/officeDocument/2006/relationships/hyperlink" Target="https://doi.org/10.1073/pnas.1908576116" TargetMode="External"/><Relationship Id="rId24" Type="http://schemas.openxmlformats.org/officeDocument/2006/relationships/hyperlink" Target="https://doi.org/10.1016/j.cell.2022.01.012" TargetMode="External"/><Relationship Id="rId25" Type="http://schemas.openxmlformats.org/officeDocument/2006/relationships/hyperlink" Target="https://doi.org/10.1016/j.cell.2022.01.012" TargetMode="External"/><Relationship Id="rId26" Type="http://schemas.openxmlformats.org/officeDocument/2006/relationships/hyperlink" Target="https://doi.org/10.1016/j.cell.2022.01.012" TargetMode="External"/><Relationship Id="rId27" Type="http://schemas.openxmlformats.org/officeDocument/2006/relationships/hyperlink" Target="https://doi.org/10.1016/j.cell.2022.01.012" TargetMode="External"/><Relationship Id="rId28" Type="http://schemas.openxmlformats.org/officeDocument/2006/relationships/hyperlink" Target="https://doi.org/10.1016/j.cell.2021.01.053" TargetMode="External"/><Relationship Id="rId29" Type="http://schemas.openxmlformats.org/officeDocument/2006/relationships/hyperlink" Target="https://doi.org/10.1016/j.cell.2021.01.053" TargetMode="External"/><Relationship Id="rId30" Type="http://schemas.openxmlformats.org/officeDocument/2006/relationships/hyperlink" Target="https://doi.org/10.1016/j.cell.2021.01.053" TargetMode="External"/><Relationship Id="rId31" Type="http://schemas.openxmlformats.org/officeDocument/2006/relationships/hyperlink" Target="https://www.10xgenomics.com/datasets/peripheral-blood-mononuclear-cells-pbm-cs-from-a-healthy-donor-chromium-connect-channel-1-3-1-standard-3-1-0" TargetMode="External"/><Relationship Id="rId32" Type="http://schemas.openxmlformats.org/officeDocument/2006/relationships/hyperlink" Target="https://www.10xgenomics.com/datasets/peripheral-blood-mononuclear-cells-pbm-cs-from-a-healthy-donor-manual-channel-1-3-1-standard-3-1-0" TargetMode="External"/><Relationship Id="rId33" Type="http://schemas.openxmlformats.org/officeDocument/2006/relationships/hyperlink" Target="https://www.10xgenomics.com/datasets/peripheral-blood-mononuclear-cells-pbm-cs-from-a-healthy-donor-chromium-connect-channel-5-3-1-standard-3-1-0" TargetMode="External"/><Relationship Id="rId34" Type="http://schemas.openxmlformats.org/officeDocument/2006/relationships/hyperlink" Target="https://www.10xgenomics.com/datasets/peripheral-blood-mononuclear-cells-pbm-cs-from-a-healthy-donor-manual-channel-5-3-1-standard-3-1-0" TargetMode="External"/><Relationship Id="rId35" Type="http://schemas.openxmlformats.org/officeDocument/2006/relationships/hyperlink" Target="https://www.10xgenomics.com/datasets/5k-human-pbmcs-3-v3-1-chromium-controller-3-1-standard" TargetMode="External"/><Relationship Id="rId36" Type="http://schemas.openxmlformats.org/officeDocument/2006/relationships/hyperlink" Target="https://www.10xgenomics.com/datasets/10k-human-pbmcs-3-v3-1-chromium-x-without-introns-3-1-high" TargetMode="External"/><Relationship Id="rId37" Type="http://schemas.openxmlformats.org/officeDocument/2006/relationships/hyperlink" Target="https://www.10xgenomics.com/datasets/10k-human-pbmcs-3-v3-1-chromium-controller-3-1-high" TargetMode="External"/><Relationship Id="rId38" Type="http://schemas.openxmlformats.org/officeDocument/2006/relationships/hyperlink" Target="https://www.10xgenomics.com/datasets/20-k-human-pbm-cs-3-ht-v-3-1-chromium-x-3-1-high-6-1-0" TargetMode="External"/><Relationship Id="rId39" Type="http://schemas.openxmlformats.org/officeDocument/2006/relationships/hyperlink" Target="https://www.10xgenomics.com/datasets/5-hashing-example-with-tabs-2-standard" TargetMode="External"/><Relationship Id="rId40" Type="http://schemas.openxmlformats.org/officeDocument/2006/relationships/hyperlink" Target="https://www.10xgenomics.com/datasets/5-hashing-example-with-tabs-2-standard" TargetMode="External"/><Relationship Id="rId41" Type="http://schemas.openxmlformats.org/officeDocument/2006/relationships/hyperlink" Target="https://www.nature.com/articles/s41467-021-21043-4" TargetMode="External"/><Relationship Id="rId42" Type="http://schemas.openxmlformats.org/officeDocument/2006/relationships/hyperlink" Target="https://doi.org/10.1016/j.cell.2019.08.008" TargetMode="External"/><Relationship Id="rId43" Type="http://schemas.openxmlformats.org/officeDocument/2006/relationships/hyperlink" Target="https://www.nature.com/articles/s41467-023-40156-6" TargetMode="External"/><Relationship Id="rId44" Type="http://schemas.openxmlformats.org/officeDocument/2006/relationships/hyperlink" Target="https://www.nature.com/articles/s41467-023-40156-6" TargetMode="External"/><Relationship Id="rId45" Type="http://schemas.openxmlformats.org/officeDocument/2006/relationships/hyperlink" Target="https://www.nature.com/articles/s41467-023-40156-6" TargetMode="External"/><Relationship Id="rId4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2" width="12.86"/>
    <col collapsed="false" customWidth="true" hidden="false" outlineLevel="0" max="3" min="3" style="2" width="10.42"/>
    <col collapsed="false" customWidth="true" hidden="false" outlineLevel="0" max="4" min="4" style="2" width="9.42"/>
    <col collapsed="false" customWidth="true" hidden="false" outlineLevel="0" max="5" min="5" style="2" width="16.29"/>
    <col collapsed="false" customWidth="true" hidden="false" outlineLevel="0" max="6" min="6" style="3" width="41.29"/>
    <col collapsed="false" customWidth="true" hidden="false" outlineLevel="0" max="7" min="7" style="3" width="54.99"/>
    <col collapsed="false" customWidth="true" hidden="false" outlineLevel="0" max="8" min="8" style="3" width="6.01"/>
    <col collapsed="false" customWidth="true" hidden="false" outlineLevel="0" max="9" min="9" style="3" width="5.86"/>
    <col collapsed="false" customWidth="true" hidden="false" outlineLevel="0" max="10" min="10" style="3" width="5.7"/>
    <col collapsed="false" customWidth="true" hidden="false" outlineLevel="0" max="11" min="11" style="2" width="13.43"/>
    <col collapsed="false" customWidth="true" hidden="false" outlineLevel="0" max="12" min="12" style="2" width="15.71"/>
    <col collapsed="false" customWidth="true" hidden="false" outlineLevel="0" max="13" min="13" style="2" width="10.42"/>
    <col collapsed="false" customWidth="true" hidden="false" outlineLevel="0" max="14" min="14" style="2" width="25.29"/>
    <col collapsed="false" customWidth="true" hidden="false" outlineLevel="0" max="15" min="15" style="2" width="14.43"/>
    <col collapsed="false" customWidth="true" hidden="false" outlineLevel="0" max="16" min="16" style="2" width="23.86"/>
    <col collapsed="false" customWidth="true" hidden="false" outlineLevel="0" max="17" min="17" style="2" width="5.14"/>
    <col collapsed="false" customWidth="true" hidden="false" outlineLevel="0" max="18" min="18" style="2" width="4.86"/>
    <col collapsed="false" customWidth="true" hidden="false" outlineLevel="0" max="19" min="19" style="2" width="13.14"/>
    <col collapsed="false" customWidth="true" hidden="false" outlineLevel="0" max="20" min="20" style="2" width="13.43"/>
    <col collapsed="false" customWidth="true" hidden="false" outlineLevel="0" max="21" min="21" style="4" width="19.14"/>
    <col collapsed="false" customWidth="true" hidden="false" outlineLevel="0" max="22" min="22" style="2" width="17.86"/>
    <col collapsed="false" customWidth="true" hidden="false" outlineLevel="0" max="23" min="23" style="5" width="15.15"/>
    <col collapsed="false" customWidth="true" hidden="false" outlineLevel="0" max="24" min="24" style="2" width="4.57"/>
    <col collapsed="false" customWidth="true" hidden="false" outlineLevel="0" max="25" min="25" style="2" width="88.29"/>
    <col collapsed="false" customWidth="false" hidden="false" outlineLevel="0" max="1024" min="26" style="2" width="9.14"/>
  </cols>
  <sheetData>
    <row r="1" s="10" customFormat="true" ht="16.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customFormat="false" ht="15.75" hidden="false" customHeight="false" outlineLevel="0" collapsed="false">
      <c r="A2" s="11" t="s">
        <v>25</v>
      </c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33</v>
      </c>
      <c r="K2" s="13"/>
      <c r="L2" s="13"/>
      <c r="M2" s="14" t="s">
        <v>34</v>
      </c>
      <c r="N2" s="12" t="s">
        <v>35</v>
      </c>
      <c r="O2" s="15" t="s">
        <v>36</v>
      </c>
      <c r="P2" s="12" t="s">
        <v>37</v>
      </c>
      <c r="Q2" s="12" t="s">
        <v>38</v>
      </c>
      <c r="R2" s="12" t="s">
        <v>38</v>
      </c>
      <c r="S2" s="12" t="s">
        <v>39</v>
      </c>
      <c r="T2" s="12" t="n">
        <v>8</v>
      </c>
      <c r="U2" s="16" t="n">
        <v>1197710</v>
      </c>
      <c r="V2" s="12"/>
      <c r="W2" s="12"/>
      <c r="X2" s="13"/>
      <c r="Y2" s="12"/>
    </row>
    <row r="3" customFormat="false" ht="15.75" hidden="false" customHeight="false" outlineLevel="0" collapsed="false">
      <c r="A3" s="11"/>
      <c r="B3" s="12" t="s">
        <v>40</v>
      </c>
      <c r="C3" s="12" t="s">
        <v>41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33</v>
      </c>
      <c r="K3" s="13"/>
      <c r="L3" s="13"/>
      <c r="M3" s="14" t="s">
        <v>34</v>
      </c>
      <c r="N3" s="12" t="s">
        <v>35</v>
      </c>
      <c r="O3" s="15" t="s">
        <v>36</v>
      </c>
      <c r="P3" s="12" t="s">
        <v>37</v>
      </c>
      <c r="Q3" s="12" t="s">
        <v>38</v>
      </c>
      <c r="R3" s="12" t="s">
        <v>38</v>
      </c>
      <c r="S3" s="12" t="s">
        <v>39</v>
      </c>
      <c r="T3" s="12" t="n">
        <f aca="false">32+16</f>
        <v>48</v>
      </c>
      <c r="U3" s="16"/>
      <c r="V3" s="12"/>
      <c r="W3" s="12"/>
      <c r="X3" s="13"/>
      <c r="Y3" s="12"/>
    </row>
    <row r="4" customFormat="false" ht="15.75" hidden="false" customHeight="false" outlineLevel="0" collapsed="false">
      <c r="A4" s="11"/>
      <c r="B4" s="17" t="s">
        <v>40</v>
      </c>
      <c r="C4" s="17" t="s">
        <v>41</v>
      </c>
      <c r="D4" s="12" t="s">
        <v>28</v>
      </c>
      <c r="E4" s="12" t="s">
        <v>29</v>
      </c>
      <c r="F4" s="12" t="s">
        <v>30</v>
      </c>
      <c r="G4" s="12" t="s">
        <v>31</v>
      </c>
      <c r="H4" s="12" t="s">
        <v>32</v>
      </c>
      <c r="I4" s="12" t="s">
        <v>33</v>
      </c>
      <c r="J4" s="12" t="s">
        <v>33</v>
      </c>
      <c r="K4" s="13"/>
      <c r="L4" s="13"/>
      <c r="M4" s="18" t="s">
        <v>42</v>
      </c>
      <c r="N4" s="12" t="s">
        <v>43</v>
      </c>
      <c r="O4" s="15" t="s">
        <v>36</v>
      </c>
      <c r="P4" s="12" t="s">
        <v>37</v>
      </c>
      <c r="Q4" s="12" t="s">
        <v>38</v>
      </c>
      <c r="R4" s="12" t="s">
        <v>38</v>
      </c>
      <c r="S4" s="12" t="s">
        <v>39</v>
      </c>
      <c r="T4" s="12"/>
      <c r="U4" s="16"/>
      <c r="V4" s="12"/>
      <c r="W4" s="12"/>
      <c r="X4" s="13"/>
      <c r="Y4" s="12" t="s">
        <v>44</v>
      </c>
    </row>
    <row r="5" customFormat="false" ht="15.75" hidden="false" customHeight="false" outlineLevel="0" collapsed="false">
      <c r="A5" s="11"/>
      <c r="B5" s="12" t="s">
        <v>40</v>
      </c>
      <c r="C5" s="12" t="s">
        <v>45</v>
      </c>
      <c r="D5" s="12" t="s">
        <v>28</v>
      </c>
      <c r="E5" s="12" t="s">
        <v>29</v>
      </c>
      <c r="F5" s="12" t="s">
        <v>30</v>
      </c>
      <c r="G5" s="12" t="s">
        <v>31</v>
      </c>
      <c r="H5" s="12" t="s">
        <v>32</v>
      </c>
      <c r="I5" s="12" t="s">
        <v>33</v>
      </c>
      <c r="J5" s="12" t="s">
        <v>33</v>
      </c>
      <c r="K5" s="13"/>
      <c r="L5" s="13"/>
      <c r="M5" s="14" t="s">
        <v>34</v>
      </c>
      <c r="N5" s="12" t="s">
        <v>35</v>
      </c>
      <c r="O5" s="15" t="s">
        <v>36</v>
      </c>
      <c r="P5" s="12" t="s">
        <v>37</v>
      </c>
      <c r="Q5" s="12" t="s">
        <v>38</v>
      </c>
      <c r="R5" s="12" t="s">
        <v>38</v>
      </c>
      <c r="S5" s="12" t="s">
        <v>39</v>
      </c>
      <c r="T5" s="12" t="n">
        <v>32</v>
      </c>
      <c r="U5" s="16"/>
      <c r="V5" s="12"/>
      <c r="W5" s="12"/>
      <c r="X5" s="13"/>
      <c r="Y5" s="12"/>
    </row>
    <row r="6" customFormat="false" ht="15.75" hidden="false" customHeight="false" outlineLevel="0" collapsed="false">
      <c r="A6" s="11"/>
      <c r="B6" s="12" t="s">
        <v>40</v>
      </c>
      <c r="C6" s="12" t="s">
        <v>46</v>
      </c>
      <c r="D6" s="12" t="s">
        <v>28</v>
      </c>
      <c r="E6" s="12" t="s">
        <v>29</v>
      </c>
      <c r="F6" s="12" t="s">
        <v>30</v>
      </c>
      <c r="G6" s="12" t="s">
        <v>31</v>
      </c>
      <c r="H6" s="12" t="s">
        <v>32</v>
      </c>
      <c r="I6" s="12" t="s">
        <v>33</v>
      </c>
      <c r="J6" s="12" t="s">
        <v>33</v>
      </c>
      <c r="K6" s="13"/>
      <c r="L6" s="13"/>
      <c r="M6" s="14" t="s">
        <v>34</v>
      </c>
      <c r="N6" s="12" t="s">
        <v>35</v>
      </c>
      <c r="O6" s="15" t="s">
        <v>36</v>
      </c>
      <c r="P6" s="12" t="s">
        <v>37</v>
      </c>
      <c r="Q6" s="12" t="s">
        <v>38</v>
      </c>
      <c r="R6" s="12" t="s">
        <v>38</v>
      </c>
      <c r="S6" s="12" t="s">
        <v>39</v>
      </c>
      <c r="T6" s="12" t="n">
        <f aca="false">16+10</f>
        <v>26</v>
      </c>
      <c r="U6" s="16"/>
      <c r="V6" s="12"/>
      <c r="W6" s="12"/>
      <c r="X6" s="13"/>
      <c r="Y6" s="12"/>
    </row>
    <row r="7" customFormat="false" ht="15.75" hidden="false" customHeight="false" outlineLevel="0" collapsed="false">
      <c r="A7" s="11"/>
      <c r="B7" s="12" t="s">
        <v>40</v>
      </c>
      <c r="C7" s="12" t="s">
        <v>47</v>
      </c>
      <c r="D7" s="12" t="s">
        <v>28</v>
      </c>
      <c r="E7" s="12" t="s">
        <v>29</v>
      </c>
      <c r="F7" s="12" t="s">
        <v>30</v>
      </c>
      <c r="G7" s="12" t="s">
        <v>31</v>
      </c>
      <c r="H7" s="12" t="s">
        <v>32</v>
      </c>
      <c r="I7" s="12" t="s">
        <v>33</v>
      </c>
      <c r="J7" s="12" t="s">
        <v>33</v>
      </c>
      <c r="K7" s="13"/>
      <c r="L7" s="13"/>
      <c r="M7" s="14" t="s">
        <v>34</v>
      </c>
      <c r="N7" s="12" t="s">
        <v>35</v>
      </c>
      <c r="O7" s="15" t="s">
        <v>36</v>
      </c>
      <c r="P7" s="12" t="s">
        <v>37</v>
      </c>
      <c r="Q7" s="12" t="s">
        <v>38</v>
      </c>
      <c r="R7" s="12" t="s">
        <v>38</v>
      </c>
      <c r="S7" s="12" t="s">
        <v>39</v>
      </c>
      <c r="T7" s="12" t="n">
        <f aca="false">16+6</f>
        <v>22</v>
      </c>
      <c r="U7" s="16"/>
      <c r="V7" s="12"/>
      <c r="W7" s="12"/>
      <c r="X7" s="13"/>
      <c r="Y7" s="12"/>
    </row>
    <row r="8" customFormat="false" ht="15.75" hidden="false" customHeight="false" outlineLevel="0" collapsed="false">
      <c r="A8" s="11"/>
      <c r="B8" s="12" t="s">
        <v>40</v>
      </c>
      <c r="C8" s="12" t="s">
        <v>48</v>
      </c>
      <c r="D8" s="12" t="s">
        <v>28</v>
      </c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33</v>
      </c>
      <c r="K8" s="13"/>
      <c r="L8" s="13"/>
      <c r="M8" s="14" t="s">
        <v>34</v>
      </c>
      <c r="N8" s="12" t="s">
        <v>35</v>
      </c>
      <c r="O8" s="15" t="s">
        <v>36</v>
      </c>
      <c r="P8" s="12" t="s">
        <v>37</v>
      </c>
      <c r="Q8" s="12" t="s">
        <v>38</v>
      </c>
      <c r="R8" s="12" t="s">
        <v>38</v>
      </c>
      <c r="S8" s="12" t="s">
        <v>39</v>
      </c>
      <c r="T8" s="12" t="n">
        <f aca="false">16+8+8</f>
        <v>32</v>
      </c>
      <c r="U8" s="16"/>
      <c r="V8" s="12"/>
      <c r="W8" s="12"/>
      <c r="X8" s="13"/>
      <c r="Y8" s="12"/>
    </row>
    <row r="9" customFormat="false" ht="15.75" hidden="false" customHeight="false" outlineLevel="0" collapsed="false">
      <c r="A9" s="11"/>
      <c r="B9" s="12" t="s">
        <v>40</v>
      </c>
      <c r="C9" s="12" t="s">
        <v>49</v>
      </c>
      <c r="D9" s="12" t="s">
        <v>28</v>
      </c>
      <c r="E9" s="12" t="s">
        <v>29</v>
      </c>
      <c r="F9" s="12" t="s">
        <v>30</v>
      </c>
      <c r="G9" s="12" t="s">
        <v>31</v>
      </c>
      <c r="H9" s="12" t="s">
        <v>32</v>
      </c>
      <c r="I9" s="12" t="s">
        <v>33</v>
      </c>
      <c r="J9" s="12" t="s">
        <v>33</v>
      </c>
      <c r="K9" s="13"/>
      <c r="L9" s="13"/>
      <c r="M9" s="14" t="s">
        <v>34</v>
      </c>
      <c r="N9" s="12" t="s">
        <v>35</v>
      </c>
      <c r="O9" s="15" t="s">
        <v>36</v>
      </c>
      <c r="P9" s="12" t="s">
        <v>37</v>
      </c>
      <c r="Q9" s="12" t="s">
        <v>38</v>
      </c>
      <c r="R9" s="12" t="s">
        <v>38</v>
      </c>
      <c r="S9" s="12" t="s">
        <v>39</v>
      </c>
      <c r="T9" s="12" t="n">
        <v>16</v>
      </c>
      <c r="U9" s="16"/>
      <c r="V9" s="12"/>
      <c r="W9" s="12"/>
      <c r="X9" s="13"/>
      <c r="Y9" s="12"/>
    </row>
    <row r="10" customFormat="false" ht="15.75" hidden="false" customHeight="false" outlineLevel="0" collapsed="false">
      <c r="A10" s="1" t="s">
        <v>50</v>
      </c>
      <c r="B10" s="19" t="s">
        <v>40</v>
      </c>
      <c r="C10" s="19" t="s">
        <v>41</v>
      </c>
      <c r="D10" s="19" t="s">
        <v>28</v>
      </c>
      <c r="E10" s="19" t="s">
        <v>29</v>
      </c>
      <c r="F10" s="19" t="s">
        <v>30</v>
      </c>
      <c r="G10" s="3" t="s">
        <v>51</v>
      </c>
      <c r="H10" s="12" t="s">
        <v>32</v>
      </c>
      <c r="I10" s="12" t="s">
        <v>33</v>
      </c>
      <c r="J10" s="12" t="s">
        <v>32</v>
      </c>
      <c r="K10" s="20" t="s">
        <v>52</v>
      </c>
      <c r="L10" s="20" t="s">
        <v>52</v>
      </c>
      <c r="M10" s="14" t="s">
        <v>34</v>
      </c>
      <c r="N10" s="12" t="s">
        <v>35</v>
      </c>
      <c r="O10" s="15" t="s">
        <v>36</v>
      </c>
      <c r="P10" s="12" t="s">
        <v>37</v>
      </c>
      <c r="Q10" s="12" t="s">
        <v>38</v>
      </c>
      <c r="R10" s="12" t="s">
        <v>38</v>
      </c>
      <c r="S10" s="12" t="s">
        <v>39</v>
      </c>
      <c r="T10" s="12" t="n">
        <v>32</v>
      </c>
      <c r="U10" s="21" t="n">
        <v>229086</v>
      </c>
      <c r="V10" s="12"/>
      <c r="W10" s="12"/>
      <c r="X10" s="13"/>
      <c r="Y10" s="12"/>
    </row>
    <row r="11" customFormat="false" ht="15.75" hidden="false" customHeight="false" outlineLevel="0" collapsed="false">
      <c r="A11" s="22" t="s">
        <v>53</v>
      </c>
      <c r="B11" s="12" t="s">
        <v>26</v>
      </c>
      <c r="C11" s="12" t="s">
        <v>27</v>
      </c>
      <c r="D11" s="12" t="s">
        <v>54</v>
      </c>
      <c r="E11" s="12" t="s">
        <v>29</v>
      </c>
      <c r="F11" s="12" t="s">
        <v>55</v>
      </c>
      <c r="G11" s="12" t="s">
        <v>56</v>
      </c>
      <c r="H11" s="12" t="s">
        <v>32</v>
      </c>
      <c r="I11" s="12" t="s">
        <v>33</v>
      </c>
      <c r="J11" s="12" t="s">
        <v>33</v>
      </c>
      <c r="K11" s="13"/>
      <c r="L11" s="13"/>
      <c r="M11" s="14" t="s">
        <v>34</v>
      </c>
      <c r="N11" s="12" t="s">
        <v>57</v>
      </c>
      <c r="O11" s="15" t="s">
        <v>36</v>
      </c>
      <c r="P11" s="12" t="s">
        <v>37</v>
      </c>
      <c r="Q11" s="12" t="s">
        <v>38</v>
      </c>
      <c r="R11" s="12" t="s">
        <v>38</v>
      </c>
      <c r="S11" s="12" t="s">
        <v>39</v>
      </c>
      <c r="T11" s="12" t="n">
        <v>7</v>
      </c>
      <c r="U11" s="16" t="n">
        <v>37967</v>
      </c>
      <c r="V11" s="12"/>
      <c r="W11" s="12"/>
      <c r="X11" s="13"/>
      <c r="Y11" s="12" t="s">
        <v>58</v>
      </c>
    </row>
    <row r="12" customFormat="false" ht="15.75" hidden="false" customHeight="false" outlineLevel="0" collapsed="false">
      <c r="A12" s="22" t="s">
        <v>59</v>
      </c>
      <c r="B12" s="12" t="s">
        <v>26</v>
      </c>
      <c r="C12" s="12" t="s">
        <v>27</v>
      </c>
      <c r="D12" s="12" t="s">
        <v>60</v>
      </c>
      <c r="E12" s="12" t="s">
        <v>29</v>
      </c>
      <c r="F12" s="12" t="s">
        <v>61</v>
      </c>
      <c r="G12" s="12" t="s">
        <v>62</v>
      </c>
      <c r="H12" s="12" t="s">
        <v>32</v>
      </c>
      <c r="I12" s="12" t="s">
        <v>33</v>
      </c>
      <c r="J12" s="12" t="s">
        <v>33</v>
      </c>
      <c r="K12" s="13"/>
      <c r="L12" s="13"/>
      <c r="M12" s="14" t="s">
        <v>34</v>
      </c>
      <c r="N12" s="12" t="s">
        <v>63</v>
      </c>
      <c r="O12" s="15" t="s">
        <v>36</v>
      </c>
      <c r="P12" s="12" t="s">
        <v>37</v>
      </c>
      <c r="Q12" s="12" t="s">
        <v>38</v>
      </c>
      <c r="R12" s="12" t="s">
        <v>38</v>
      </c>
      <c r="S12" s="12" t="s">
        <v>64</v>
      </c>
      <c r="T12" s="12" t="n">
        <v>4</v>
      </c>
      <c r="U12" s="23" t="n">
        <v>215036</v>
      </c>
      <c r="V12" s="12"/>
      <c r="W12" s="12"/>
      <c r="X12" s="13"/>
      <c r="Y12" s="12"/>
    </row>
    <row r="13" customFormat="false" ht="15.75" hidden="false" customHeight="false" outlineLevel="0" collapsed="false">
      <c r="A13" s="22"/>
      <c r="B13" s="12" t="s">
        <v>65</v>
      </c>
      <c r="C13" s="12" t="s">
        <v>66</v>
      </c>
      <c r="D13" s="12" t="s">
        <v>60</v>
      </c>
      <c r="E13" s="12" t="s">
        <v>29</v>
      </c>
      <c r="F13" s="12" t="s">
        <v>61</v>
      </c>
      <c r="G13" s="12" t="s">
        <v>62</v>
      </c>
      <c r="H13" s="12" t="s">
        <v>32</v>
      </c>
      <c r="I13" s="12" t="s">
        <v>33</v>
      </c>
      <c r="J13" s="12" t="s">
        <v>33</v>
      </c>
      <c r="K13" s="13"/>
      <c r="L13" s="13"/>
      <c r="M13" s="14" t="s">
        <v>34</v>
      </c>
      <c r="N13" s="12" t="s">
        <v>63</v>
      </c>
      <c r="O13" s="15" t="s">
        <v>36</v>
      </c>
      <c r="P13" s="12" t="s">
        <v>37</v>
      </c>
      <c r="Q13" s="12" t="s">
        <v>38</v>
      </c>
      <c r="R13" s="12" t="s">
        <v>38</v>
      </c>
      <c r="S13" s="12" t="s">
        <v>64</v>
      </c>
      <c r="T13" s="12" t="n">
        <v>12</v>
      </c>
      <c r="U13" s="23"/>
      <c r="V13" s="12"/>
      <c r="W13" s="12"/>
      <c r="X13" s="13"/>
      <c r="Y13" s="12"/>
    </row>
    <row r="14" customFormat="false" ht="15.75" hidden="false" customHeight="false" outlineLevel="0" collapsed="false">
      <c r="A14" s="22"/>
      <c r="B14" s="12" t="s">
        <v>26</v>
      </c>
      <c r="C14" s="12" t="s">
        <v>27</v>
      </c>
      <c r="D14" s="12" t="s">
        <v>60</v>
      </c>
      <c r="E14" s="12" t="s">
        <v>29</v>
      </c>
      <c r="F14" s="12" t="s">
        <v>67</v>
      </c>
      <c r="G14" s="12" t="s">
        <v>62</v>
      </c>
      <c r="H14" s="12" t="s">
        <v>32</v>
      </c>
      <c r="I14" s="12" t="s">
        <v>33</v>
      </c>
      <c r="J14" s="12" t="s">
        <v>33</v>
      </c>
      <c r="K14" s="13"/>
      <c r="L14" s="13"/>
      <c r="M14" s="14" t="s">
        <v>34</v>
      </c>
      <c r="N14" s="12" t="s">
        <v>63</v>
      </c>
      <c r="O14" s="15" t="s">
        <v>36</v>
      </c>
      <c r="P14" s="12" t="s">
        <v>37</v>
      </c>
      <c r="Q14" s="12" t="s">
        <v>38</v>
      </c>
      <c r="R14" s="12" t="s">
        <v>38</v>
      </c>
      <c r="S14" s="12" t="s">
        <v>64</v>
      </c>
      <c r="T14" s="12" t="n">
        <v>4</v>
      </c>
      <c r="U14" s="23"/>
      <c r="V14" s="12"/>
      <c r="W14" s="12"/>
      <c r="X14" s="13"/>
      <c r="Y14" s="12" t="s">
        <v>68</v>
      </c>
    </row>
    <row r="15" customFormat="false" ht="15.75" hidden="false" customHeight="false" outlineLevel="0" collapsed="false">
      <c r="A15" s="22"/>
      <c r="B15" s="12" t="s">
        <v>69</v>
      </c>
      <c r="C15" s="12" t="s">
        <v>70</v>
      </c>
      <c r="D15" s="12" t="s">
        <v>60</v>
      </c>
      <c r="E15" s="12" t="s">
        <v>29</v>
      </c>
      <c r="F15" s="12" t="s">
        <v>67</v>
      </c>
      <c r="G15" s="12" t="s">
        <v>62</v>
      </c>
      <c r="H15" s="12" t="s">
        <v>32</v>
      </c>
      <c r="I15" s="12" t="s">
        <v>33</v>
      </c>
      <c r="J15" s="12" t="s">
        <v>33</v>
      </c>
      <c r="K15" s="13"/>
      <c r="L15" s="13"/>
      <c r="M15" s="14" t="s">
        <v>34</v>
      </c>
      <c r="N15" s="12" t="s">
        <v>63</v>
      </c>
      <c r="O15" s="15" t="s">
        <v>36</v>
      </c>
      <c r="P15" s="12" t="s">
        <v>37</v>
      </c>
      <c r="Q15" s="12" t="s">
        <v>38</v>
      </c>
      <c r="R15" s="12" t="s">
        <v>38</v>
      </c>
      <c r="S15" s="12" t="s">
        <v>64</v>
      </c>
      <c r="T15" s="12" t="n">
        <v>12</v>
      </c>
      <c r="U15" s="23"/>
      <c r="V15" s="12"/>
      <c r="W15" s="12"/>
      <c r="X15" s="13"/>
      <c r="Y15" s="12" t="s">
        <v>68</v>
      </c>
    </row>
    <row r="16" customFormat="false" ht="15.75" hidden="false" customHeight="false" outlineLevel="0" collapsed="false">
      <c r="A16" s="22" t="s">
        <v>71</v>
      </c>
      <c r="B16" s="12" t="s">
        <v>72</v>
      </c>
      <c r="C16" s="12" t="s">
        <v>73</v>
      </c>
      <c r="D16" s="12" t="s">
        <v>74</v>
      </c>
      <c r="E16" s="12" t="s">
        <v>29</v>
      </c>
      <c r="F16" s="12" t="s">
        <v>75</v>
      </c>
      <c r="G16" s="12" t="s">
        <v>76</v>
      </c>
      <c r="H16" s="12" t="s">
        <v>32</v>
      </c>
      <c r="I16" s="12" t="s">
        <v>33</v>
      </c>
      <c r="J16" s="12" t="s">
        <v>33</v>
      </c>
      <c r="K16" s="13"/>
      <c r="L16" s="13"/>
      <c r="M16" s="18" t="s">
        <v>42</v>
      </c>
      <c r="N16" s="12" t="s">
        <v>42</v>
      </c>
      <c r="O16" s="15" t="s">
        <v>36</v>
      </c>
      <c r="P16" s="12" t="s">
        <v>37</v>
      </c>
      <c r="Q16" s="12" t="s">
        <v>38</v>
      </c>
      <c r="R16" s="12" t="s">
        <v>38</v>
      </c>
      <c r="S16" s="12" t="s">
        <v>77</v>
      </c>
      <c r="T16" s="12" t="n">
        <v>6</v>
      </c>
      <c r="U16" s="4" t="n">
        <v>40400</v>
      </c>
      <c r="W16" s="12"/>
      <c r="X16" s="13"/>
      <c r="Y16" s="12"/>
    </row>
    <row r="17" customFormat="false" ht="15.75" hidden="false" customHeight="false" outlineLevel="0" collapsed="false">
      <c r="A17" s="22" t="s">
        <v>78</v>
      </c>
      <c r="B17" s="12" t="s">
        <v>69</v>
      </c>
      <c r="C17" s="12" t="s">
        <v>79</v>
      </c>
      <c r="D17" s="12" t="s">
        <v>28</v>
      </c>
      <c r="E17" s="12" t="s">
        <v>29</v>
      </c>
      <c r="F17" s="12" t="s">
        <v>80</v>
      </c>
      <c r="G17" s="12" t="s">
        <v>81</v>
      </c>
      <c r="H17" s="12" t="s">
        <v>32</v>
      </c>
      <c r="I17" s="12" t="s">
        <v>33</v>
      </c>
      <c r="J17" s="12" t="s">
        <v>33</v>
      </c>
      <c r="K17" s="13"/>
      <c r="L17" s="13"/>
      <c r="M17" s="14" t="s">
        <v>34</v>
      </c>
      <c r="N17" s="12" t="s">
        <v>82</v>
      </c>
      <c r="O17" s="15" t="s">
        <v>36</v>
      </c>
      <c r="P17" s="12" t="s">
        <v>37</v>
      </c>
      <c r="Q17" s="12" t="s">
        <v>38</v>
      </c>
      <c r="R17" s="12" t="s">
        <v>38</v>
      </c>
      <c r="S17" s="12" t="s">
        <v>64</v>
      </c>
      <c r="T17" s="12" t="n">
        <v>8</v>
      </c>
      <c r="U17" s="16" t="n">
        <f aca="false">151561</f>
        <v>151561</v>
      </c>
      <c r="V17" s="12"/>
      <c r="W17" s="12"/>
      <c r="X17" s="13"/>
      <c r="Y17" s="12" t="s">
        <v>83</v>
      </c>
    </row>
    <row r="18" customFormat="false" ht="15.75" hidden="false" customHeight="false" outlineLevel="0" collapsed="false">
      <c r="A18" s="22" t="s">
        <v>84</v>
      </c>
      <c r="B18" s="12" t="s">
        <v>72</v>
      </c>
      <c r="C18" s="12" t="s">
        <v>85</v>
      </c>
      <c r="D18" s="12" t="s">
        <v>86</v>
      </c>
      <c r="E18" s="12" t="s">
        <v>29</v>
      </c>
      <c r="F18" s="12" t="s">
        <v>87</v>
      </c>
      <c r="G18" s="12" t="s">
        <v>88</v>
      </c>
      <c r="H18" s="12" t="s">
        <v>32</v>
      </c>
      <c r="I18" s="12" t="s">
        <v>33</v>
      </c>
      <c r="J18" s="12" t="s">
        <v>33</v>
      </c>
      <c r="K18" s="13"/>
      <c r="L18" s="13"/>
      <c r="M18" s="18" t="s">
        <v>42</v>
      </c>
      <c r="N18" s="12" t="s">
        <v>42</v>
      </c>
      <c r="O18" s="15" t="s">
        <v>89</v>
      </c>
      <c r="P18" s="12" t="s">
        <v>37</v>
      </c>
      <c r="Q18" s="12" t="s">
        <v>38</v>
      </c>
      <c r="R18" s="12" t="s">
        <v>38</v>
      </c>
      <c r="S18" s="12" t="s">
        <v>77</v>
      </c>
      <c r="T18" s="12" t="n">
        <f aca="false">5+9</f>
        <v>14</v>
      </c>
      <c r="U18" s="16" t="n">
        <v>116000</v>
      </c>
      <c r="V18" s="12"/>
      <c r="W18" s="12"/>
      <c r="X18" s="13"/>
      <c r="Y18" s="12" t="s">
        <v>90</v>
      </c>
    </row>
    <row r="19" s="31" customFormat="true" ht="15.75" hidden="false" customHeight="false" outlineLevel="0" collapsed="false">
      <c r="A19" s="24" t="s">
        <v>91</v>
      </c>
      <c r="B19" s="25" t="s">
        <v>26</v>
      </c>
      <c r="C19" s="25" t="s">
        <v>27</v>
      </c>
      <c r="D19" s="26" t="s">
        <v>92</v>
      </c>
      <c r="E19" s="26" t="s">
        <v>29</v>
      </c>
      <c r="F19" s="26" t="s">
        <v>93</v>
      </c>
      <c r="G19" s="26" t="s">
        <v>94</v>
      </c>
      <c r="H19" s="12" t="s">
        <v>32</v>
      </c>
      <c r="I19" s="12" t="s">
        <v>33</v>
      </c>
      <c r="J19" s="12" t="s">
        <v>32</v>
      </c>
      <c r="K19" s="20" t="s">
        <v>52</v>
      </c>
      <c r="L19" s="20" t="s">
        <v>52</v>
      </c>
      <c r="M19" s="27" t="s">
        <v>34</v>
      </c>
      <c r="N19" s="26" t="s">
        <v>63</v>
      </c>
      <c r="O19" s="28" t="s">
        <v>36</v>
      </c>
      <c r="P19" s="26" t="s">
        <v>37</v>
      </c>
      <c r="Q19" s="26" t="s">
        <v>95</v>
      </c>
      <c r="R19" s="26" t="s">
        <v>95</v>
      </c>
      <c r="S19" s="26" t="s">
        <v>64</v>
      </c>
      <c r="T19" s="26" t="n">
        <v>12</v>
      </c>
      <c r="U19" s="29" t="s">
        <v>96</v>
      </c>
      <c r="V19" s="26"/>
      <c r="W19" s="26"/>
      <c r="X19" s="30"/>
      <c r="Y19" s="26"/>
    </row>
    <row r="20" s="31" customFormat="true" ht="15.75" hidden="false" customHeight="false" outlineLevel="0" collapsed="false">
      <c r="A20" s="24"/>
      <c r="B20" s="25" t="s">
        <v>97</v>
      </c>
      <c r="C20" s="25" t="s">
        <v>98</v>
      </c>
      <c r="D20" s="26" t="s">
        <v>92</v>
      </c>
      <c r="E20" s="26" t="s">
        <v>29</v>
      </c>
      <c r="F20" s="26" t="s">
        <v>93</v>
      </c>
      <c r="G20" s="26" t="s">
        <v>94</v>
      </c>
      <c r="H20" s="12" t="s">
        <v>32</v>
      </c>
      <c r="I20" s="12" t="s">
        <v>33</v>
      </c>
      <c r="J20" s="12" t="s">
        <v>32</v>
      </c>
      <c r="K20" s="20" t="s">
        <v>52</v>
      </c>
      <c r="L20" s="20" t="s">
        <v>52</v>
      </c>
      <c r="M20" s="27" t="s">
        <v>34</v>
      </c>
      <c r="N20" s="26" t="s">
        <v>63</v>
      </c>
      <c r="O20" s="28" t="s">
        <v>36</v>
      </c>
      <c r="P20" s="26" t="s">
        <v>37</v>
      </c>
      <c r="Q20" s="26" t="s">
        <v>95</v>
      </c>
      <c r="R20" s="26" t="s">
        <v>95</v>
      </c>
      <c r="S20" s="26" t="s">
        <v>64</v>
      </c>
      <c r="T20" s="26" t="n">
        <v>12</v>
      </c>
      <c r="U20" s="29"/>
      <c r="V20" s="26"/>
      <c r="W20" s="26"/>
      <c r="X20" s="30"/>
      <c r="Y20" s="26"/>
    </row>
    <row r="21" customFormat="false" ht="15.75" hidden="false" customHeight="false" outlineLevel="0" collapsed="false">
      <c r="A21" s="22" t="s">
        <v>99</v>
      </c>
      <c r="B21" s="12" t="s">
        <v>26</v>
      </c>
      <c r="C21" s="12" t="s">
        <v>27</v>
      </c>
      <c r="D21" s="12"/>
      <c r="E21" s="12" t="s">
        <v>100</v>
      </c>
      <c r="F21" s="32" t="s">
        <v>101</v>
      </c>
      <c r="G21" s="12" t="s">
        <v>102</v>
      </c>
      <c r="H21" s="33" t="s">
        <v>33</v>
      </c>
      <c r="I21" s="12" t="s">
        <v>33</v>
      </c>
      <c r="J21" s="12" t="s">
        <v>33</v>
      </c>
      <c r="K21" s="13" t="s">
        <v>95</v>
      </c>
      <c r="L21" s="13" t="s">
        <v>103</v>
      </c>
      <c r="M21" s="34" t="s">
        <v>104</v>
      </c>
      <c r="N21" s="12" t="s">
        <v>105</v>
      </c>
      <c r="O21" s="15" t="s">
        <v>106</v>
      </c>
      <c r="P21" s="12" t="s">
        <v>107</v>
      </c>
      <c r="Q21" s="12" t="s">
        <v>38</v>
      </c>
      <c r="R21" s="12" t="s">
        <v>38</v>
      </c>
      <c r="S21" s="12" t="n">
        <v>0</v>
      </c>
      <c r="T21" s="12" t="n">
        <v>23</v>
      </c>
      <c r="U21" s="35" t="n">
        <v>80905</v>
      </c>
      <c r="V21" s="12"/>
      <c r="W21" s="12"/>
      <c r="X21" s="13" t="s">
        <v>38</v>
      </c>
      <c r="Y21" s="12"/>
    </row>
    <row r="22" customFormat="false" ht="15.75" hidden="false" customHeight="false" outlineLevel="0" collapsed="false">
      <c r="A22" s="22"/>
      <c r="B22" s="12" t="s">
        <v>65</v>
      </c>
      <c r="C22" s="12" t="s">
        <v>108</v>
      </c>
      <c r="D22" s="12"/>
      <c r="E22" s="12" t="s">
        <v>100</v>
      </c>
      <c r="F22" s="32" t="s">
        <v>109</v>
      </c>
      <c r="G22" s="12" t="s">
        <v>102</v>
      </c>
      <c r="H22" s="33" t="s">
        <v>33</v>
      </c>
      <c r="I22" s="12" t="s">
        <v>33</v>
      </c>
      <c r="J22" s="12" t="s">
        <v>33</v>
      </c>
      <c r="K22" s="13" t="s">
        <v>95</v>
      </c>
      <c r="L22" s="13" t="s">
        <v>103</v>
      </c>
      <c r="M22" s="34" t="s">
        <v>104</v>
      </c>
      <c r="N22" s="12" t="s">
        <v>105</v>
      </c>
      <c r="O22" s="15" t="s">
        <v>106</v>
      </c>
      <c r="P22" s="12" t="s">
        <v>110</v>
      </c>
      <c r="Q22" s="12" t="s">
        <v>38</v>
      </c>
      <c r="R22" s="12" t="s">
        <v>38</v>
      </c>
      <c r="S22" s="12" t="n">
        <v>0</v>
      </c>
      <c r="T22" s="12" t="n">
        <f aca="false">4+4+10</f>
        <v>18</v>
      </c>
      <c r="U22" s="35"/>
      <c r="V22" s="12"/>
      <c r="W22" s="12"/>
      <c r="X22" s="13" t="s">
        <v>38</v>
      </c>
      <c r="Y22" s="12" t="s">
        <v>111</v>
      </c>
    </row>
    <row r="23" customFormat="false" ht="15.75" hidden="false" customHeight="false" outlineLevel="0" collapsed="false">
      <c r="A23" s="22" t="s">
        <v>112</v>
      </c>
      <c r="B23" s="12" t="s">
        <v>26</v>
      </c>
      <c r="C23" s="12" t="s">
        <v>27</v>
      </c>
      <c r="D23" s="12"/>
      <c r="E23" s="12" t="s">
        <v>100</v>
      </c>
      <c r="F23" s="32" t="s">
        <v>113</v>
      </c>
      <c r="G23" s="12" t="s">
        <v>114</v>
      </c>
      <c r="H23" s="12" t="s">
        <v>32</v>
      </c>
      <c r="I23" s="12" t="s">
        <v>33</v>
      </c>
      <c r="J23" s="12" t="s">
        <v>33</v>
      </c>
      <c r="K23" s="13" t="s">
        <v>115</v>
      </c>
      <c r="L23" s="13" t="s">
        <v>116</v>
      </c>
      <c r="M23" s="34" t="s">
        <v>104</v>
      </c>
      <c r="N23" s="12" t="s">
        <v>104</v>
      </c>
      <c r="O23" s="15" t="s">
        <v>117</v>
      </c>
      <c r="P23" s="12" t="s">
        <v>110</v>
      </c>
      <c r="Q23" s="12" t="s">
        <v>38</v>
      </c>
      <c r="R23" s="12" t="s">
        <v>38</v>
      </c>
      <c r="S23" s="12" t="s">
        <v>77</v>
      </c>
      <c r="T23" s="12" t="n">
        <v>6</v>
      </c>
      <c r="U23" s="16" t="n">
        <v>59434</v>
      </c>
      <c r="V23" s="12"/>
      <c r="W23" s="12"/>
      <c r="X23" s="13" t="s">
        <v>87</v>
      </c>
      <c r="Y23" s="12"/>
    </row>
    <row r="24" customFormat="false" ht="15.75" hidden="false" customHeight="false" outlineLevel="0" collapsed="false">
      <c r="A24" s="22"/>
      <c r="B24" s="12" t="s">
        <v>72</v>
      </c>
      <c r="C24" s="12" t="s">
        <v>118</v>
      </c>
      <c r="D24" s="12"/>
      <c r="E24" s="12" t="s">
        <v>100</v>
      </c>
      <c r="F24" s="32" t="s">
        <v>113</v>
      </c>
      <c r="G24" s="12" t="s">
        <v>114</v>
      </c>
      <c r="H24" s="12" t="s">
        <v>32</v>
      </c>
      <c r="I24" s="12" t="s">
        <v>33</v>
      </c>
      <c r="J24" s="12" t="s">
        <v>33</v>
      </c>
      <c r="K24" s="13" t="s">
        <v>115</v>
      </c>
      <c r="L24" s="13" t="s">
        <v>116</v>
      </c>
      <c r="M24" s="34" t="s">
        <v>104</v>
      </c>
      <c r="N24" s="12" t="s">
        <v>104</v>
      </c>
      <c r="O24" s="15" t="s">
        <v>117</v>
      </c>
      <c r="P24" s="12" t="s">
        <v>110</v>
      </c>
      <c r="Q24" s="12" t="s">
        <v>38</v>
      </c>
      <c r="R24" s="12" t="s">
        <v>38</v>
      </c>
      <c r="S24" s="12" t="s">
        <v>77</v>
      </c>
      <c r="T24" s="12" t="n">
        <v>26</v>
      </c>
      <c r="U24" s="16"/>
      <c r="V24" s="12"/>
      <c r="W24" s="12"/>
      <c r="X24" s="13" t="s">
        <v>87</v>
      </c>
      <c r="Y24" s="12"/>
    </row>
    <row r="25" customFormat="false" ht="15.75" hidden="false" customHeight="false" outlineLevel="0" collapsed="false">
      <c r="A25" s="36" t="s">
        <v>119</v>
      </c>
      <c r="B25" s="12" t="s">
        <v>26</v>
      </c>
      <c r="C25" s="12" t="s">
        <v>27</v>
      </c>
      <c r="D25" s="12"/>
      <c r="E25" s="12" t="s">
        <v>100</v>
      </c>
      <c r="F25" s="32" t="s">
        <v>120</v>
      </c>
      <c r="G25" s="12" t="s">
        <v>121</v>
      </c>
      <c r="H25" s="12" t="s">
        <v>32</v>
      </c>
      <c r="I25" s="12" t="s">
        <v>33</v>
      </c>
      <c r="J25" s="12" t="s">
        <v>33</v>
      </c>
      <c r="K25" s="13" t="s">
        <v>122</v>
      </c>
      <c r="L25" s="13" t="s">
        <v>123</v>
      </c>
      <c r="M25" s="37" t="s">
        <v>124</v>
      </c>
      <c r="N25" s="12" t="s">
        <v>124</v>
      </c>
      <c r="O25" s="15" t="s">
        <v>89</v>
      </c>
      <c r="P25" s="12" t="s">
        <v>37</v>
      </c>
      <c r="Q25" s="12" t="s">
        <v>38</v>
      </c>
      <c r="R25" s="12" t="s">
        <v>38</v>
      </c>
      <c r="S25" s="12" t="s">
        <v>77</v>
      </c>
      <c r="T25" s="12" t="n">
        <v>5</v>
      </c>
      <c r="U25" s="16" t="n">
        <v>140215</v>
      </c>
      <c r="V25" s="12"/>
      <c r="W25" s="12"/>
      <c r="X25" s="13" t="s">
        <v>38</v>
      </c>
      <c r="Y25" s="12"/>
    </row>
    <row r="26" customFormat="false" ht="15.75" hidden="false" customHeight="false" outlineLevel="0" collapsed="false">
      <c r="A26" s="36"/>
      <c r="B26" s="38" t="s">
        <v>97</v>
      </c>
      <c r="C26" s="38" t="s">
        <v>125</v>
      </c>
      <c r="D26" s="38"/>
      <c r="E26" s="38" t="s">
        <v>100</v>
      </c>
      <c r="F26" s="39" t="s">
        <v>120</v>
      </c>
      <c r="G26" s="38" t="s">
        <v>121</v>
      </c>
      <c r="H26" s="38" t="s">
        <v>32</v>
      </c>
      <c r="I26" s="38" t="s">
        <v>33</v>
      </c>
      <c r="J26" s="38" t="s">
        <v>33</v>
      </c>
      <c r="K26" s="39" t="s">
        <v>126</v>
      </c>
      <c r="L26" s="40" t="s">
        <v>123</v>
      </c>
      <c r="M26" s="41" t="s">
        <v>124</v>
      </c>
      <c r="N26" s="38" t="s">
        <v>124</v>
      </c>
      <c r="O26" s="42" t="s">
        <v>89</v>
      </c>
      <c r="P26" s="38" t="s">
        <v>37</v>
      </c>
      <c r="Q26" s="38" t="s">
        <v>38</v>
      </c>
      <c r="R26" s="38" t="s">
        <v>38</v>
      </c>
      <c r="S26" s="38" t="s">
        <v>77</v>
      </c>
      <c r="T26" s="38" t="n">
        <v>15</v>
      </c>
      <c r="U26" s="16"/>
      <c r="V26" s="38"/>
      <c r="W26" s="38"/>
      <c r="X26" s="40" t="s">
        <v>38</v>
      </c>
      <c r="Y26" s="38"/>
    </row>
    <row r="27" customFormat="false" ht="15.75" hidden="false" customHeight="false" outlineLevel="0" collapsed="false">
      <c r="A27" s="22" t="s">
        <v>127</v>
      </c>
      <c r="B27" s="12" t="s">
        <v>26</v>
      </c>
      <c r="C27" s="12" t="s">
        <v>27</v>
      </c>
      <c r="D27" s="12"/>
      <c r="E27" s="12" t="s">
        <v>100</v>
      </c>
      <c r="F27" s="32" t="s">
        <v>128</v>
      </c>
      <c r="G27" s="12" t="s">
        <v>129</v>
      </c>
      <c r="H27" s="12" t="s">
        <v>32</v>
      </c>
      <c r="I27" s="12" t="s">
        <v>33</v>
      </c>
      <c r="J27" s="12" t="s">
        <v>33</v>
      </c>
      <c r="K27" s="13" t="s">
        <v>130</v>
      </c>
      <c r="L27" s="13" t="s">
        <v>131</v>
      </c>
      <c r="M27" s="34" t="s">
        <v>104</v>
      </c>
      <c r="N27" s="12" t="s">
        <v>104</v>
      </c>
      <c r="O27" s="15" t="s">
        <v>132</v>
      </c>
      <c r="P27" s="12" t="s">
        <v>110</v>
      </c>
      <c r="Q27" s="12" t="s">
        <v>38</v>
      </c>
      <c r="R27" s="12" t="s">
        <v>38</v>
      </c>
      <c r="S27" s="12" t="s">
        <v>77</v>
      </c>
      <c r="T27" s="12" t="n">
        <v>5</v>
      </c>
      <c r="U27" s="16" t="n">
        <v>42969</v>
      </c>
      <c r="V27" s="12"/>
      <c r="W27" s="12"/>
      <c r="X27" s="13" t="s">
        <v>133</v>
      </c>
      <c r="Y27" s="12"/>
    </row>
    <row r="28" customFormat="false" ht="15.75" hidden="false" customHeight="false" outlineLevel="0" collapsed="false">
      <c r="A28" s="22"/>
      <c r="B28" s="12" t="s">
        <v>40</v>
      </c>
      <c r="C28" s="12" t="s">
        <v>134</v>
      </c>
      <c r="D28" s="12"/>
      <c r="E28" s="12" t="s">
        <v>100</v>
      </c>
      <c r="F28" s="32" t="s">
        <v>128</v>
      </c>
      <c r="G28" s="12" t="s">
        <v>129</v>
      </c>
      <c r="H28" s="12" t="s">
        <v>32</v>
      </c>
      <c r="I28" s="12" t="s">
        <v>33</v>
      </c>
      <c r="J28" s="12" t="s">
        <v>33</v>
      </c>
      <c r="K28" s="13" t="s">
        <v>130</v>
      </c>
      <c r="L28" s="13" t="s">
        <v>131</v>
      </c>
      <c r="M28" s="34" t="s">
        <v>104</v>
      </c>
      <c r="N28" s="12" t="s">
        <v>104</v>
      </c>
      <c r="O28" s="15" t="s">
        <v>132</v>
      </c>
      <c r="P28" s="12" t="s">
        <v>110</v>
      </c>
      <c r="Q28" s="12" t="s">
        <v>38</v>
      </c>
      <c r="R28" s="12" t="s">
        <v>38</v>
      </c>
      <c r="S28" s="12" t="s">
        <v>77</v>
      </c>
      <c r="T28" s="12" t="n">
        <v>5</v>
      </c>
      <c r="U28" s="16"/>
      <c r="V28" s="12"/>
      <c r="W28" s="12"/>
      <c r="X28" s="13" t="s">
        <v>133</v>
      </c>
      <c r="Y28" s="12"/>
    </row>
    <row r="29" customFormat="false" ht="15.75" hidden="false" customHeight="false" outlineLevel="0" collapsed="false">
      <c r="A29" s="22" t="s">
        <v>135</v>
      </c>
      <c r="B29" s="12" t="s">
        <v>72</v>
      </c>
      <c r="C29" s="12" t="s">
        <v>136</v>
      </c>
      <c r="D29" s="12"/>
      <c r="E29" s="12" t="s">
        <v>100</v>
      </c>
      <c r="F29" s="32" t="s">
        <v>137</v>
      </c>
      <c r="G29" s="12" t="s">
        <v>138</v>
      </c>
      <c r="H29" s="12" t="s">
        <v>32</v>
      </c>
      <c r="I29" s="12" t="s">
        <v>32</v>
      </c>
      <c r="J29" s="12" t="s">
        <v>33</v>
      </c>
      <c r="K29" s="13" t="s">
        <v>139</v>
      </c>
      <c r="L29" s="13" t="s">
        <v>140</v>
      </c>
      <c r="M29" s="37" t="s">
        <v>124</v>
      </c>
      <c r="N29" s="12" t="s">
        <v>124</v>
      </c>
      <c r="O29" s="15" t="s">
        <v>89</v>
      </c>
      <c r="P29" s="12" t="s">
        <v>37</v>
      </c>
      <c r="Q29" s="12" t="s">
        <v>38</v>
      </c>
      <c r="R29" s="12" t="s">
        <v>38</v>
      </c>
      <c r="S29" s="12" t="s">
        <v>77</v>
      </c>
      <c r="T29" s="12" t="n">
        <v>10</v>
      </c>
      <c r="U29" s="16" t="n">
        <v>103791</v>
      </c>
      <c r="V29" s="12"/>
      <c r="W29" s="12"/>
      <c r="X29" s="13" t="s">
        <v>87</v>
      </c>
      <c r="Y29" s="12" t="s">
        <v>141</v>
      </c>
    </row>
    <row r="30" customFormat="false" ht="15.75" hidden="false" customHeight="false" outlineLevel="0" collapsed="false">
      <c r="A30" s="22" t="s">
        <v>142</v>
      </c>
      <c r="B30" s="43" t="s">
        <v>97</v>
      </c>
      <c r="C30" s="43" t="s">
        <v>143</v>
      </c>
      <c r="D30" s="12"/>
      <c r="E30" s="12" t="s">
        <v>100</v>
      </c>
      <c r="F30" s="32" t="s">
        <v>144</v>
      </c>
      <c r="G30" s="12" t="s">
        <v>145</v>
      </c>
      <c r="H30" s="12" t="s">
        <v>32</v>
      </c>
      <c r="I30" s="12" t="s">
        <v>33</v>
      </c>
      <c r="J30" s="12" t="s">
        <v>32</v>
      </c>
      <c r="K30" s="13" t="s">
        <v>146</v>
      </c>
      <c r="L30" s="13" t="s">
        <v>147</v>
      </c>
      <c r="M30" s="34" t="s">
        <v>104</v>
      </c>
      <c r="N30" s="12" t="s">
        <v>105</v>
      </c>
      <c r="O30" s="15" t="s">
        <v>148</v>
      </c>
      <c r="P30" s="12" t="s">
        <v>149</v>
      </c>
      <c r="Q30" s="12" t="s">
        <v>38</v>
      </c>
      <c r="R30" s="12" t="s">
        <v>38</v>
      </c>
      <c r="S30" s="12" t="s">
        <v>77</v>
      </c>
      <c r="T30" s="12" t="n">
        <v>8</v>
      </c>
      <c r="U30" s="16" t="n">
        <v>13787</v>
      </c>
      <c r="V30" s="12"/>
      <c r="W30" s="12"/>
      <c r="X30" s="13" t="s">
        <v>38</v>
      </c>
      <c r="Y30" s="12" t="s">
        <v>150</v>
      </c>
    </row>
    <row r="31" customFormat="false" ht="15.75" hidden="false" customHeight="false" outlineLevel="0" collapsed="false">
      <c r="A31" s="22" t="s">
        <v>151</v>
      </c>
      <c r="B31" s="12" t="s">
        <v>26</v>
      </c>
      <c r="C31" s="12" t="s">
        <v>27</v>
      </c>
      <c r="D31" s="12"/>
      <c r="E31" s="12" t="s">
        <v>100</v>
      </c>
      <c r="F31" s="44" t="s">
        <v>152</v>
      </c>
      <c r="G31" s="12" t="s">
        <v>153</v>
      </c>
      <c r="H31" s="12" t="s">
        <v>32</v>
      </c>
      <c r="I31" s="12" t="s">
        <v>33</v>
      </c>
      <c r="J31" s="12" t="s">
        <v>33</v>
      </c>
      <c r="K31" s="12" t="s">
        <v>154</v>
      </c>
      <c r="L31" s="12" t="s">
        <v>155</v>
      </c>
      <c r="M31" s="18" t="s">
        <v>42</v>
      </c>
      <c r="N31" s="12" t="s">
        <v>156</v>
      </c>
      <c r="O31" s="15" t="s">
        <v>89</v>
      </c>
      <c r="P31" s="12" t="s">
        <v>37</v>
      </c>
      <c r="Q31" s="12" t="s">
        <v>38</v>
      </c>
      <c r="R31" s="12" t="s">
        <v>38</v>
      </c>
      <c r="S31" s="12" t="s">
        <v>39</v>
      </c>
      <c r="T31" s="12" t="n">
        <v>166</v>
      </c>
      <c r="U31" s="16" t="n">
        <v>2621452</v>
      </c>
      <c r="V31" s="12"/>
      <c r="W31" s="12"/>
      <c r="X31" s="13" t="s">
        <v>38</v>
      </c>
      <c r="Y31" s="12"/>
    </row>
    <row r="32" customFormat="false" ht="15.75" hidden="false" customHeight="false" outlineLevel="0" collapsed="false">
      <c r="A32" s="45" t="s">
        <v>157</v>
      </c>
      <c r="B32" s="12" t="s">
        <v>26</v>
      </c>
      <c r="C32" s="12" t="s">
        <v>27</v>
      </c>
      <c r="D32" s="12"/>
      <c r="E32" s="12" t="s">
        <v>100</v>
      </c>
      <c r="F32" s="44" t="s">
        <v>158</v>
      </c>
      <c r="G32" s="12" t="s">
        <v>159</v>
      </c>
      <c r="H32" s="12" t="s">
        <v>32</v>
      </c>
      <c r="I32" s="12" t="s">
        <v>33</v>
      </c>
      <c r="J32" s="12" t="s">
        <v>33</v>
      </c>
      <c r="K32" s="12" t="s">
        <v>160</v>
      </c>
      <c r="L32" s="12" t="s">
        <v>161</v>
      </c>
      <c r="M32" s="34" t="s">
        <v>104</v>
      </c>
      <c r="N32" s="12" t="s">
        <v>162</v>
      </c>
      <c r="O32" s="15" t="s">
        <v>89</v>
      </c>
      <c r="P32" s="12" t="s">
        <v>37</v>
      </c>
      <c r="Q32" s="12" t="s">
        <v>38</v>
      </c>
      <c r="R32" s="12" t="s">
        <v>38</v>
      </c>
      <c r="S32" s="12" t="n">
        <v>0</v>
      </c>
      <c r="T32" s="12" t="n">
        <f aca="false">49+50</f>
        <v>99</v>
      </c>
      <c r="U32" s="16" t="n">
        <v>1263670</v>
      </c>
      <c r="V32" s="12"/>
      <c r="W32" s="12"/>
      <c r="X32" s="13" t="s">
        <v>38</v>
      </c>
      <c r="Y32" s="12"/>
    </row>
    <row r="33" customFormat="false" ht="15.75" hidden="false" customHeight="false" outlineLevel="0" collapsed="false">
      <c r="A33" s="45"/>
      <c r="B33" s="12" t="s">
        <v>40</v>
      </c>
      <c r="C33" s="12" t="s">
        <v>49</v>
      </c>
      <c r="D33" s="12"/>
      <c r="E33" s="12" t="s">
        <v>100</v>
      </c>
      <c r="F33" s="44" t="s">
        <v>158</v>
      </c>
      <c r="G33" s="12" t="s">
        <v>159</v>
      </c>
      <c r="H33" s="12" t="s">
        <v>32</v>
      </c>
      <c r="I33" s="12" t="s">
        <v>33</v>
      </c>
      <c r="J33" s="12" t="s">
        <v>33</v>
      </c>
      <c r="K33" s="12" t="s">
        <v>160</v>
      </c>
      <c r="L33" s="12" t="s">
        <v>161</v>
      </c>
      <c r="M33" s="34" t="s">
        <v>104</v>
      </c>
      <c r="N33" s="12" t="s">
        <v>162</v>
      </c>
      <c r="O33" s="15" t="s">
        <v>89</v>
      </c>
      <c r="P33" s="12" t="s">
        <v>37</v>
      </c>
      <c r="Q33" s="12" t="s">
        <v>38</v>
      </c>
      <c r="R33" s="12" t="s">
        <v>38</v>
      </c>
      <c r="S33" s="12" t="n">
        <v>0</v>
      </c>
      <c r="T33" s="12" t="n">
        <v>162</v>
      </c>
      <c r="U33" s="16"/>
      <c r="V33" s="12"/>
      <c r="W33" s="12"/>
      <c r="X33" s="13" t="s">
        <v>38</v>
      </c>
      <c r="Y33" s="12"/>
    </row>
    <row r="34" customFormat="false" ht="15.75" hidden="false" customHeight="false" outlineLevel="0" collapsed="false">
      <c r="A34" s="22" t="s">
        <v>163</v>
      </c>
      <c r="B34" s="46" t="s">
        <v>69</v>
      </c>
      <c r="C34" s="46" t="s">
        <v>79</v>
      </c>
      <c r="D34" s="12"/>
      <c r="E34" s="12" t="s">
        <v>100</v>
      </c>
      <c r="F34" s="44" t="s">
        <v>164</v>
      </c>
      <c r="G34" s="12" t="s">
        <v>165</v>
      </c>
      <c r="H34" s="12" t="s">
        <v>32</v>
      </c>
      <c r="I34" s="12" t="s">
        <v>33</v>
      </c>
      <c r="J34" s="12" t="s">
        <v>32</v>
      </c>
      <c r="K34" s="12" t="s">
        <v>166</v>
      </c>
      <c r="L34" s="12" t="s">
        <v>167</v>
      </c>
      <c r="M34" s="34" t="s">
        <v>104</v>
      </c>
      <c r="N34" s="15" t="s">
        <v>104</v>
      </c>
      <c r="O34" s="12" t="s">
        <v>168</v>
      </c>
      <c r="P34" s="12" t="s">
        <v>110</v>
      </c>
      <c r="Q34" s="12" t="s">
        <v>38</v>
      </c>
      <c r="R34" s="12" t="s">
        <v>38</v>
      </c>
      <c r="S34" s="12" t="s">
        <v>77</v>
      </c>
      <c r="T34" s="12" t="n">
        <v>4</v>
      </c>
      <c r="U34" s="16" t="n">
        <v>30764</v>
      </c>
      <c r="V34" s="12"/>
      <c r="W34" s="12"/>
      <c r="X34" s="13" t="s">
        <v>38</v>
      </c>
      <c r="Y34" s="12" t="s">
        <v>169</v>
      </c>
    </row>
    <row r="35" s="31" customFormat="true" ht="15.75" hidden="false" customHeight="false" outlineLevel="0" collapsed="false">
      <c r="A35" s="45" t="s">
        <v>170</v>
      </c>
      <c r="B35" s="46" t="s">
        <v>40</v>
      </c>
      <c r="C35" s="46" t="s">
        <v>46</v>
      </c>
      <c r="D35" s="12"/>
      <c r="E35" s="12" t="s">
        <v>100</v>
      </c>
      <c r="F35" s="32" t="s">
        <v>171</v>
      </c>
      <c r="G35" s="12" t="s">
        <v>172</v>
      </c>
      <c r="H35" s="12" t="s">
        <v>32</v>
      </c>
      <c r="I35" s="12" t="s">
        <v>32</v>
      </c>
      <c r="J35" s="12" t="s">
        <v>33</v>
      </c>
      <c r="K35" s="12" t="s">
        <v>173</v>
      </c>
      <c r="L35" s="12" t="s">
        <v>174</v>
      </c>
      <c r="M35" s="34" t="s">
        <v>104</v>
      </c>
      <c r="N35" s="12" t="s">
        <v>104</v>
      </c>
      <c r="O35" s="12" t="s">
        <v>175</v>
      </c>
      <c r="P35" s="12" t="s">
        <v>110</v>
      </c>
      <c r="Q35" s="33" t="s">
        <v>176</v>
      </c>
      <c r="R35" s="33" t="s">
        <v>176</v>
      </c>
      <c r="S35" s="12" t="s">
        <v>77</v>
      </c>
      <c r="T35" s="12" t="n">
        <v>8</v>
      </c>
      <c r="U35" s="16" t="n">
        <v>38849</v>
      </c>
      <c r="V35" s="26"/>
      <c r="W35" s="47"/>
      <c r="X35" s="26" t="s">
        <v>176</v>
      </c>
      <c r="Y35" s="26" t="s">
        <v>177</v>
      </c>
    </row>
    <row r="36" customFormat="false" ht="15.75" hidden="false" customHeight="false" outlineLevel="0" collapsed="false">
      <c r="A36" s="45" t="s">
        <v>178</v>
      </c>
      <c r="B36" s="12" t="s">
        <v>26</v>
      </c>
      <c r="C36" s="12" t="s">
        <v>27</v>
      </c>
      <c r="D36" s="12"/>
      <c r="E36" s="12" t="s">
        <v>100</v>
      </c>
      <c r="F36" s="44" t="s">
        <v>179</v>
      </c>
      <c r="G36" s="12" t="s">
        <v>180</v>
      </c>
      <c r="H36" s="12" t="s">
        <v>32</v>
      </c>
      <c r="I36" s="12" t="s">
        <v>33</v>
      </c>
      <c r="J36" s="12" t="s">
        <v>33</v>
      </c>
      <c r="K36" s="12" t="s">
        <v>181</v>
      </c>
      <c r="L36" s="12" t="s">
        <v>182</v>
      </c>
      <c r="M36" s="34" t="s">
        <v>104</v>
      </c>
      <c r="N36" s="12" t="s">
        <v>104</v>
      </c>
      <c r="O36" s="15" t="s">
        <v>89</v>
      </c>
      <c r="P36" s="12" t="s">
        <v>37</v>
      </c>
      <c r="Q36" s="12" t="s">
        <v>38</v>
      </c>
      <c r="R36" s="12" t="s">
        <v>38</v>
      </c>
      <c r="S36" s="12" t="s">
        <v>77</v>
      </c>
      <c r="T36" s="12" t="n">
        <v>1</v>
      </c>
      <c r="U36" s="48" t="n">
        <v>47037</v>
      </c>
      <c r="V36" s="12"/>
      <c r="W36" s="12"/>
      <c r="X36" s="12"/>
      <c r="Y36" s="12"/>
    </row>
    <row r="37" customFormat="false" ht="15.75" hidden="false" customHeight="false" outlineLevel="0" collapsed="false">
      <c r="A37" s="45"/>
      <c r="B37" s="12" t="s">
        <v>97</v>
      </c>
      <c r="C37" s="12" t="s">
        <v>143</v>
      </c>
      <c r="D37" s="12"/>
      <c r="E37" s="12" t="s">
        <v>100</v>
      </c>
      <c r="F37" s="44" t="s">
        <v>179</v>
      </c>
      <c r="G37" s="12" t="s">
        <v>180</v>
      </c>
      <c r="H37" s="12" t="s">
        <v>32</v>
      </c>
      <c r="I37" s="12" t="s">
        <v>33</v>
      </c>
      <c r="J37" s="12" t="s">
        <v>33</v>
      </c>
      <c r="K37" s="12" t="s">
        <v>181</v>
      </c>
      <c r="L37" s="12" t="s">
        <v>182</v>
      </c>
      <c r="M37" s="34" t="s">
        <v>104</v>
      </c>
      <c r="N37" s="12" t="s">
        <v>104</v>
      </c>
      <c r="O37" s="15" t="s">
        <v>89</v>
      </c>
      <c r="P37" s="12" t="s">
        <v>37</v>
      </c>
      <c r="Q37" s="12" t="s">
        <v>38</v>
      </c>
      <c r="R37" s="12" t="s">
        <v>38</v>
      </c>
      <c r="S37" s="12" t="s">
        <v>77</v>
      </c>
      <c r="T37" s="12" t="n">
        <v>6</v>
      </c>
      <c r="U37" s="48"/>
      <c r="V37" s="12"/>
      <c r="W37" s="49"/>
      <c r="X37" s="12"/>
      <c r="Y37" s="12"/>
    </row>
    <row r="38" customFormat="false" ht="15.75" hidden="false" customHeight="false" outlineLevel="0" collapsed="false">
      <c r="A38" s="45" t="s">
        <v>183</v>
      </c>
      <c r="B38" s="43" t="s">
        <v>26</v>
      </c>
      <c r="C38" s="43" t="s">
        <v>27</v>
      </c>
      <c r="D38" s="12"/>
      <c r="E38" s="12" t="s">
        <v>100</v>
      </c>
      <c r="F38" s="44" t="s">
        <v>184</v>
      </c>
      <c r="G38" s="12" t="s">
        <v>185</v>
      </c>
      <c r="H38" s="12" t="s">
        <v>32</v>
      </c>
      <c r="I38" s="12" t="s">
        <v>33</v>
      </c>
      <c r="J38" s="12" t="s">
        <v>32</v>
      </c>
      <c r="K38" s="12" t="s">
        <v>146</v>
      </c>
      <c r="L38" s="12" t="s">
        <v>186</v>
      </c>
      <c r="M38" s="14" t="s">
        <v>34</v>
      </c>
      <c r="N38" s="12" t="s">
        <v>34</v>
      </c>
      <c r="O38" s="15" t="s">
        <v>187</v>
      </c>
      <c r="P38" s="12" t="s">
        <v>149</v>
      </c>
      <c r="Q38" s="12" t="s">
        <v>38</v>
      </c>
      <c r="R38" s="12" t="s">
        <v>38</v>
      </c>
      <c r="S38" s="12" t="s">
        <v>77</v>
      </c>
      <c r="T38" s="12" t="n">
        <v>3</v>
      </c>
      <c r="U38" s="23" t="n">
        <v>79608</v>
      </c>
      <c r="V38" s="12"/>
      <c r="W38" s="49"/>
      <c r="X38" s="12"/>
      <c r="Y38" s="12"/>
    </row>
    <row r="39" customFormat="false" ht="15.75" hidden="false" customHeight="false" outlineLevel="0" collapsed="false">
      <c r="A39" s="45"/>
      <c r="B39" s="43" t="s">
        <v>40</v>
      </c>
      <c r="C39" s="43" t="s">
        <v>49</v>
      </c>
      <c r="D39" s="12"/>
      <c r="E39" s="12" t="s">
        <v>100</v>
      </c>
      <c r="F39" s="44" t="s">
        <v>184</v>
      </c>
      <c r="G39" s="12" t="s">
        <v>185</v>
      </c>
      <c r="H39" s="12" t="s">
        <v>32</v>
      </c>
      <c r="I39" s="12" t="s">
        <v>33</v>
      </c>
      <c r="J39" s="12" t="s">
        <v>32</v>
      </c>
      <c r="K39" s="12" t="s">
        <v>146</v>
      </c>
      <c r="L39" s="12" t="s">
        <v>186</v>
      </c>
      <c r="M39" s="14" t="s">
        <v>34</v>
      </c>
      <c r="N39" s="12" t="s">
        <v>34</v>
      </c>
      <c r="O39" s="15" t="s">
        <v>187</v>
      </c>
      <c r="P39" s="12" t="s">
        <v>149</v>
      </c>
      <c r="Q39" s="12" t="s">
        <v>38</v>
      </c>
      <c r="R39" s="12" t="s">
        <v>38</v>
      </c>
      <c r="S39" s="12" t="s">
        <v>77</v>
      </c>
      <c r="T39" s="12" t="n">
        <f aca="false">3+4</f>
        <v>7</v>
      </c>
      <c r="U39" s="23"/>
      <c r="V39" s="12"/>
      <c r="W39" s="49"/>
      <c r="X39" s="12"/>
      <c r="Y39" s="12" t="s">
        <v>188</v>
      </c>
    </row>
    <row r="40" customFormat="false" ht="15.75" hidden="false" customHeight="false" outlineLevel="0" collapsed="false">
      <c r="A40" s="45" t="s">
        <v>189</v>
      </c>
      <c r="B40" s="43" t="s">
        <v>65</v>
      </c>
      <c r="C40" s="43" t="s">
        <v>108</v>
      </c>
      <c r="D40" s="12"/>
      <c r="E40" s="12" t="s">
        <v>100</v>
      </c>
      <c r="F40" s="44" t="s">
        <v>190</v>
      </c>
      <c r="G40" s="12" t="s">
        <v>191</v>
      </c>
      <c r="H40" s="12" t="s">
        <v>32</v>
      </c>
      <c r="I40" s="12" t="s">
        <v>33</v>
      </c>
      <c r="J40" s="12" t="s">
        <v>32</v>
      </c>
      <c r="K40" s="12" t="s">
        <v>192</v>
      </c>
      <c r="L40" s="12" t="s">
        <v>193</v>
      </c>
      <c r="M40" s="34" t="s">
        <v>104</v>
      </c>
      <c r="N40" s="12" t="s">
        <v>104</v>
      </c>
      <c r="O40" s="15" t="s">
        <v>89</v>
      </c>
      <c r="P40" s="12" t="s">
        <v>37</v>
      </c>
      <c r="Q40" s="12" t="s">
        <v>38</v>
      </c>
      <c r="R40" s="12" t="s">
        <v>38</v>
      </c>
      <c r="S40" s="12" t="s">
        <v>77</v>
      </c>
      <c r="T40" s="12" t="n">
        <f aca="false">3+4</f>
        <v>7</v>
      </c>
      <c r="U40" s="16" t="n">
        <v>26951</v>
      </c>
      <c r="V40" s="12"/>
      <c r="W40" s="49"/>
      <c r="X40" s="12"/>
      <c r="Y40" s="12" t="s">
        <v>194</v>
      </c>
    </row>
    <row r="41" customFormat="false" ht="15.75" hidden="false" customHeight="false" outlineLevel="0" collapsed="false">
      <c r="A41" s="45" t="s">
        <v>195</v>
      </c>
      <c r="B41" s="46" t="s">
        <v>40</v>
      </c>
      <c r="C41" s="46" t="s">
        <v>49</v>
      </c>
      <c r="D41" s="12"/>
      <c r="E41" s="12" t="s">
        <v>100</v>
      </c>
      <c r="F41" s="44" t="s">
        <v>196</v>
      </c>
      <c r="G41" s="12" t="s">
        <v>197</v>
      </c>
      <c r="H41" s="12" t="s">
        <v>32</v>
      </c>
      <c r="I41" s="12" t="s">
        <v>33</v>
      </c>
      <c r="J41" s="12" t="s">
        <v>32</v>
      </c>
      <c r="K41" s="12"/>
      <c r="L41" s="12" t="s">
        <v>198</v>
      </c>
      <c r="M41" s="34" t="s">
        <v>104</v>
      </c>
      <c r="N41" s="12" t="s">
        <v>199</v>
      </c>
      <c r="O41" s="12" t="s">
        <v>200</v>
      </c>
      <c r="P41" s="12" t="s">
        <v>110</v>
      </c>
      <c r="Q41" s="33" t="s">
        <v>176</v>
      </c>
      <c r="R41" s="33" t="s">
        <v>176</v>
      </c>
      <c r="S41" s="12" t="s">
        <v>77</v>
      </c>
      <c r="T41" s="12" t="n">
        <v>3</v>
      </c>
      <c r="U41" s="16" t="n">
        <v>24389</v>
      </c>
      <c r="V41" s="12"/>
      <c r="W41" s="49"/>
      <c r="X41" s="12" t="s">
        <v>176</v>
      </c>
      <c r="Y41" s="12"/>
    </row>
    <row r="42" customFormat="false" ht="15.75" hidden="false" customHeight="false" outlineLevel="0" collapsed="false">
      <c r="A42" s="45" t="s">
        <v>201</v>
      </c>
      <c r="B42" s="12" t="s">
        <v>26</v>
      </c>
      <c r="C42" s="12" t="s">
        <v>27</v>
      </c>
      <c r="D42" s="12"/>
      <c r="E42" s="12" t="s">
        <v>100</v>
      </c>
      <c r="F42" s="44" t="s">
        <v>202</v>
      </c>
      <c r="G42" s="12" t="s">
        <v>203</v>
      </c>
      <c r="H42" s="12" t="s">
        <v>32</v>
      </c>
      <c r="I42" s="12" t="s">
        <v>33</v>
      </c>
      <c r="J42" s="12" t="s">
        <v>33</v>
      </c>
      <c r="K42" s="12" t="s">
        <v>146</v>
      </c>
      <c r="L42" s="12" t="s">
        <v>87</v>
      </c>
      <c r="M42" s="37" t="s">
        <v>124</v>
      </c>
      <c r="N42" s="12" t="s">
        <v>204</v>
      </c>
      <c r="O42" s="12" t="s">
        <v>205</v>
      </c>
      <c r="P42" s="12" t="s">
        <v>206</v>
      </c>
      <c r="Q42" s="12" t="s">
        <v>38</v>
      </c>
      <c r="R42" s="12" t="s">
        <v>38</v>
      </c>
      <c r="S42" s="12" t="n">
        <v>0</v>
      </c>
      <c r="T42" s="12" t="n">
        <v>10</v>
      </c>
      <c r="U42" s="23" t="n">
        <v>836148</v>
      </c>
      <c r="V42" s="12"/>
      <c r="W42" s="12"/>
      <c r="X42" s="12" t="s">
        <v>38</v>
      </c>
      <c r="Y42" s="12"/>
    </row>
    <row r="43" customFormat="false" ht="15.75" hidden="false" customHeight="false" outlineLevel="0" collapsed="false">
      <c r="A43" s="45"/>
      <c r="B43" s="12" t="s">
        <v>97</v>
      </c>
      <c r="C43" s="12" t="s">
        <v>98</v>
      </c>
      <c r="D43" s="12"/>
      <c r="E43" s="12" t="s">
        <v>100</v>
      </c>
      <c r="F43" s="44" t="s">
        <v>202</v>
      </c>
      <c r="G43" s="12" t="s">
        <v>203</v>
      </c>
      <c r="H43" s="12" t="s">
        <v>32</v>
      </c>
      <c r="I43" s="12" t="s">
        <v>33</v>
      </c>
      <c r="J43" s="12" t="s">
        <v>33</v>
      </c>
      <c r="K43" s="12" t="s">
        <v>146</v>
      </c>
      <c r="L43" s="12" t="s">
        <v>87</v>
      </c>
      <c r="M43" s="37" t="s">
        <v>124</v>
      </c>
      <c r="N43" s="12" t="s">
        <v>204</v>
      </c>
      <c r="O43" s="12" t="s">
        <v>205</v>
      </c>
      <c r="P43" s="12" t="s">
        <v>206</v>
      </c>
      <c r="Q43" s="12" t="s">
        <v>38</v>
      </c>
      <c r="R43" s="12" t="s">
        <v>38</v>
      </c>
      <c r="S43" s="12" t="n">
        <v>0</v>
      </c>
      <c r="T43" s="12" t="n">
        <v>64</v>
      </c>
      <c r="U43" s="23"/>
      <c r="V43" s="12"/>
      <c r="W43" s="12"/>
      <c r="X43" s="12" t="s">
        <v>38</v>
      </c>
      <c r="Y43" s="12"/>
    </row>
    <row r="44" customFormat="false" ht="15.75" hidden="false" customHeight="false" outlineLevel="0" collapsed="false">
      <c r="A44" s="45"/>
      <c r="B44" s="12" t="s">
        <v>97</v>
      </c>
      <c r="C44" s="12" t="s">
        <v>207</v>
      </c>
      <c r="D44" s="12"/>
      <c r="E44" s="12" t="s">
        <v>100</v>
      </c>
      <c r="F44" s="44" t="s">
        <v>202</v>
      </c>
      <c r="G44" s="12" t="s">
        <v>203</v>
      </c>
      <c r="H44" s="12" t="s">
        <v>32</v>
      </c>
      <c r="I44" s="12" t="s">
        <v>33</v>
      </c>
      <c r="J44" s="12" t="s">
        <v>33</v>
      </c>
      <c r="K44" s="12" t="s">
        <v>146</v>
      </c>
      <c r="L44" s="12" t="s">
        <v>87</v>
      </c>
      <c r="M44" s="37" t="s">
        <v>124</v>
      </c>
      <c r="N44" s="12" t="s">
        <v>204</v>
      </c>
      <c r="O44" s="12" t="s">
        <v>205</v>
      </c>
      <c r="P44" s="12" t="s">
        <v>206</v>
      </c>
      <c r="Q44" s="12" t="s">
        <v>38</v>
      </c>
      <c r="R44" s="12" t="s">
        <v>38</v>
      </c>
      <c r="S44" s="12" t="n">
        <v>0</v>
      </c>
      <c r="T44" s="12" t="n">
        <v>12</v>
      </c>
      <c r="U44" s="23"/>
      <c r="V44" s="12"/>
      <c r="W44" s="12"/>
      <c r="X44" s="12" t="s">
        <v>38</v>
      </c>
      <c r="Y44" s="12"/>
    </row>
    <row r="45" customFormat="false" ht="15.75" hidden="false" customHeight="false" outlineLevel="0" collapsed="false">
      <c r="A45" s="45"/>
      <c r="B45" s="12" t="s">
        <v>65</v>
      </c>
      <c r="C45" s="12" t="s">
        <v>208</v>
      </c>
      <c r="D45" s="12"/>
      <c r="E45" s="12" t="s">
        <v>100</v>
      </c>
      <c r="F45" s="44" t="s">
        <v>202</v>
      </c>
      <c r="G45" s="12" t="s">
        <v>203</v>
      </c>
      <c r="H45" s="12" t="s">
        <v>32</v>
      </c>
      <c r="I45" s="12" t="s">
        <v>33</v>
      </c>
      <c r="J45" s="12" t="s">
        <v>33</v>
      </c>
      <c r="K45" s="12" t="s">
        <v>146</v>
      </c>
      <c r="L45" s="12" t="s">
        <v>87</v>
      </c>
      <c r="M45" s="37" t="s">
        <v>124</v>
      </c>
      <c r="N45" s="12" t="s">
        <v>204</v>
      </c>
      <c r="O45" s="12" t="s">
        <v>205</v>
      </c>
      <c r="P45" s="12" t="s">
        <v>206</v>
      </c>
      <c r="Q45" s="12" t="s">
        <v>38</v>
      </c>
      <c r="R45" s="12" t="s">
        <v>38</v>
      </c>
      <c r="S45" s="12" t="n">
        <v>0</v>
      </c>
      <c r="T45" s="12" t="n">
        <v>23</v>
      </c>
      <c r="U45" s="23"/>
      <c r="V45" s="12"/>
      <c r="W45" s="12"/>
      <c r="X45" s="12" t="s">
        <v>38</v>
      </c>
      <c r="Y45" s="12"/>
    </row>
    <row r="46" customFormat="false" ht="15.75" hidden="false" customHeight="false" outlineLevel="0" collapsed="false">
      <c r="A46" s="45" t="s">
        <v>209</v>
      </c>
      <c r="B46" s="12" t="s">
        <v>26</v>
      </c>
      <c r="C46" s="12" t="s">
        <v>27</v>
      </c>
      <c r="D46" s="12"/>
      <c r="E46" s="12" t="s">
        <v>100</v>
      </c>
      <c r="F46" s="44" t="s">
        <v>210</v>
      </c>
      <c r="G46" s="12" t="s">
        <v>211</v>
      </c>
      <c r="H46" s="12" t="s">
        <v>32</v>
      </c>
      <c r="I46" s="12" t="s">
        <v>33</v>
      </c>
      <c r="J46" s="12" t="s">
        <v>33</v>
      </c>
      <c r="K46" s="12" t="s">
        <v>146</v>
      </c>
      <c r="L46" s="12" t="s">
        <v>87</v>
      </c>
      <c r="M46" s="18" t="s">
        <v>42</v>
      </c>
      <c r="N46" s="12" t="s">
        <v>42</v>
      </c>
      <c r="O46" s="12" t="s">
        <v>212</v>
      </c>
      <c r="P46" s="12" t="s">
        <v>213</v>
      </c>
      <c r="Q46" s="12" t="s">
        <v>38</v>
      </c>
      <c r="R46" s="12" t="s">
        <v>38</v>
      </c>
      <c r="S46" s="12" t="n">
        <v>0</v>
      </c>
      <c r="T46" s="12" t="n">
        <v>5</v>
      </c>
      <c r="U46" s="23" t="n">
        <v>451096</v>
      </c>
      <c r="V46" s="12"/>
      <c r="W46" s="12"/>
      <c r="X46" s="12" t="s">
        <v>38</v>
      </c>
      <c r="Y46" s="12"/>
    </row>
    <row r="47" customFormat="false" ht="15.75" hidden="false" customHeight="false" outlineLevel="0" collapsed="false">
      <c r="A47" s="45"/>
      <c r="B47" s="12" t="s">
        <v>97</v>
      </c>
      <c r="C47" s="12" t="s">
        <v>98</v>
      </c>
      <c r="D47" s="12"/>
      <c r="E47" s="12" t="s">
        <v>100</v>
      </c>
      <c r="F47" s="44" t="s">
        <v>210</v>
      </c>
      <c r="G47" s="12" t="s">
        <v>211</v>
      </c>
      <c r="H47" s="12" t="s">
        <v>32</v>
      </c>
      <c r="I47" s="12" t="s">
        <v>33</v>
      </c>
      <c r="J47" s="12" t="s">
        <v>33</v>
      </c>
      <c r="K47" s="12" t="s">
        <v>146</v>
      </c>
      <c r="L47" s="12" t="s">
        <v>87</v>
      </c>
      <c r="M47" s="18" t="s">
        <v>42</v>
      </c>
      <c r="N47" s="12" t="s">
        <v>42</v>
      </c>
      <c r="O47" s="12" t="s">
        <v>212</v>
      </c>
      <c r="P47" s="12" t="s">
        <v>213</v>
      </c>
      <c r="Q47" s="12" t="s">
        <v>38</v>
      </c>
      <c r="R47" s="12" t="s">
        <v>38</v>
      </c>
      <c r="S47" s="12" t="n">
        <v>0</v>
      </c>
      <c r="T47" s="12" t="n">
        <v>46</v>
      </c>
      <c r="U47" s="23"/>
      <c r="V47" s="12"/>
      <c r="W47" s="12"/>
      <c r="X47" s="12" t="s">
        <v>38</v>
      </c>
      <c r="Y47" s="12"/>
    </row>
    <row r="48" customFormat="false" ht="15.75" hidden="false" customHeight="false" outlineLevel="0" collapsed="false">
      <c r="A48" s="45"/>
      <c r="B48" s="12" t="s">
        <v>97</v>
      </c>
      <c r="C48" s="12" t="s">
        <v>98</v>
      </c>
      <c r="D48" s="12"/>
      <c r="E48" s="12" t="s">
        <v>100</v>
      </c>
      <c r="F48" s="44" t="s">
        <v>210</v>
      </c>
      <c r="G48" s="12" t="s">
        <v>211</v>
      </c>
      <c r="H48" s="12" t="s">
        <v>32</v>
      </c>
      <c r="I48" s="12" t="s">
        <v>33</v>
      </c>
      <c r="J48" s="12" t="s">
        <v>33</v>
      </c>
      <c r="K48" s="12" t="s">
        <v>146</v>
      </c>
      <c r="L48" s="12" t="s">
        <v>87</v>
      </c>
      <c r="M48" s="14" t="s">
        <v>34</v>
      </c>
      <c r="N48" s="12" t="s">
        <v>34</v>
      </c>
      <c r="O48" s="12" t="s">
        <v>212</v>
      </c>
      <c r="P48" s="12" t="s">
        <v>213</v>
      </c>
      <c r="Q48" s="12" t="s">
        <v>38</v>
      </c>
      <c r="R48" s="12" t="s">
        <v>38</v>
      </c>
      <c r="S48" s="12" t="n">
        <v>0</v>
      </c>
      <c r="T48" s="12" t="n">
        <v>21</v>
      </c>
      <c r="U48" s="23"/>
      <c r="V48" s="12"/>
      <c r="W48" s="12"/>
      <c r="X48" s="12" t="s">
        <v>38</v>
      </c>
      <c r="Y48" s="12"/>
    </row>
    <row r="49" customFormat="false" ht="18.75" hidden="false" customHeight="false" outlineLevel="0" collapsed="false">
      <c r="A49" s="50" t="s">
        <v>214</v>
      </c>
      <c r="B49" s="43" t="s">
        <v>26</v>
      </c>
      <c r="C49" s="43" t="s">
        <v>27</v>
      </c>
      <c r="D49" s="12"/>
      <c r="E49" s="12" t="s">
        <v>100</v>
      </c>
      <c r="F49" s="32" t="s">
        <v>215</v>
      </c>
      <c r="G49" s="12" t="s">
        <v>216</v>
      </c>
      <c r="H49" s="51" t="s">
        <v>32</v>
      </c>
      <c r="I49" s="52" t="s">
        <v>33</v>
      </c>
      <c r="J49" s="12" t="s">
        <v>32</v>
      </c>
      <c r="K49" s="52" t="s">
        <v>214</v>
      </c>
      <c r="L49" s="12" t="s">
        <v>155</v>
      </c>
      <c r="M49" s="14" t="s">
        <v>34</v>
      </c>
      <c r="N49" s="52" t="s">
        <v>34</v>
      </c>
      <c r="O49" s="15" t="s">
        <v>89</v>
      </c>
      <c r="P49" s="12" t="s">
        <v>37</v>
      </c>
      <c r="Q49" s="33" t="s">
        <v>176</v>
      </c>
      <c r="R49" s="33" t="s">
        <v>176</v>
      </c>
      <c r="S49" s="12" t="s">
        <v>77</v>
      </c>
      <c r="T49" s="51" t="n">
        <v>1</v>
      </c>
      <c r="U49" s="53" t="n">
        <v>91802</v>
      </c>
      <c r="V49" s="54"/>
      <c r="W49" s="54"/>
      <c r="X49" s="12" t="s">
        <v>176</v>
      </c>
      <c r="Y49" s="12" t="s">
        <v>217</v>
      </c>
    </row>
    <row r="50" customFormat="false" ht="18.75" hidden="false" customHeight="false" outlineLevel="0" collapsed="false">
      <c r="A50" s="50"/>
      <c r="B50" s="43" t="s">
        <v>26</v>
      </c>
      <c r="C50" s="43" t="s">
        <v>27</v>
      </c>
      <c r="D50" s="12"/>
      <c r="E50" s="12" t="s">
        <v>100</v>
      </c>
      <c r="F50" s="32" t="s">
        <v>218</v>
      </c>
      <c r="G50" s="12" t="s">
        <v>216</v>
      </c>
      <c r="H50" s="51" t="s">
        <v>32</v>
      </c>
      <c r="I50" s="52" t="s">
        <v>33</v>
      </c>
      <c r="J50" s="12" t="s">
        <v>32</v>
      </c>
      <c r="K50" s="52" t="s">
        <v>214</v>
      </c>
      <c r="L50" s="12" t="s">
        <v>155</v>
      </c>
      <c r="M50" s="14" t="s">
        <v>34</v>
      </c>
      <c r="N50" s="52" t="s">
        <v>34</v>
      </c>
      <c r="O50" s="15" t="s">
        <v>89</v>
      </c>
      <c r="P50" s="12" t="s">
        <v>37</v>
      </c>
      <c r="Q50" s="33" t="s">
        <v>176</v>
      </c>
      <c r="R50" s="33" t="s">
        <v>176</v>
      </c>
      <c r="S50" s="12" t="s">
        <v>77</v>
      </c>
      <c r="T50" s="51"/>
      <c r="U50" s="53"/>
      <c r="V50" s="54"/>
      <c r="W50" s="54"/>
      <c r="X50" s="12" t="s">
        <v>176</v>
      </c>
      <c r="Y50" s="12" t="s">
        <v>219</v>
      </c>
    </row>
    <row r="51" customFormat="false" ht="18.75" hidden="false" customHeight="false" outlineLevel="0" collapsed="false">
      <c r="A51" s="50"/>
      <c r="B51" s="43" t="s">
        <v>26</v>
      </c>
      <c r="C51" s="43" t="s">
        <v>27</v>
      </c>
      <c r="D51" s="12"/>
      <c r="E51" s="12" t="s">
        <v>100</v>
      </c>
      <c r="F51" s="32" t="s">
        <v>220</v>
      </c>
      <c r="G51" s="12" t="s">
        <v>216</v>
      </c>
      <c r="H51" s="51" t="s">
        <v>32</v>
      </c>
      <c r="I51" s="52" t="s">
        <v>33</v>
      </c>
      <c r="J51" s="12" t="s">
        <v>32</v>
      </c>
      <c r="K51" s="52" t="s">
        <v>214</v>
      </c>
      <c r="L51" s="12" t="s">
        <v>155</v>
      </c>
      <c r="M51" s="14" t="s">
        <v>34</v>
      </c>
      <c r="N51" s="52" t="s">
        <v>34</v>
      </c>
      <c r="O51" s="15" t="s">
        <v>89</v>
      </c>
      <c r="P51" s="12" t="s">
        <v>37</v>
      </c>
      <c r="Q51" s="33" t="s">
        <v>176</v>
      </c>
      <c r="R51" s="33" t="s">
        <v>176</v>
      </c>
      <c r="S51" s="12" t="s">
        <v>77</v>
      </c>
      <c r="T51" s="51" t="n">
        <v>1</v>
      </c>
      <c r="U51" s="53"/>
      <c r="V51" s="54"/>
      <c r="W51" s="54"/>
      <c r="X51" s="12" t="s">
        <v>176</v>
      </c>
      <c r="Y51" s="12" t="s">
        <v>217</v>
      </c>
    </row>
    <row r="52" customFormat="false" ht="18.75" hidden="false" customHeight="false" outlineLevel="0" collapsed="false">
      <c r="A52" s="50"/>
      <c r="B52" s="43" t="s">
        <v>26</v>
      </c>
      <c r="C52" s="43" t="s">
        <v>27</v>
      </c>
      <c r="D52" s="12"/>
      <c r="E52" s="12" t="s">
        <v>100</v>
      </c>
      <c r="F52" s="32" t="s">
        <v>221</v>
      </c>
      <c r="G52" s="12" t="s">
        <v>216</v>
      </c>
      <c r="H52" s="51" t="s">
        <v>32</v>
      </c>
      <c r="I52" s="52" t="s">
        <v>33</v>
      </c>
      <c r="J52" s="12" t="s">
        <v>32</v>
      </c>
      <c r="K52" s="52" t="s">
        <v>214</v>
      </c>
      <c r="L52" s="12" t="s">
        <v>155</v>
      </c>
      <c r="M52" s="14" t="s">
        <v>34</v>
      </c>
      <c r="N52" s="52" t="s">
        <v>34</v>
      </c>
      <c r="O52" s="15" t="s">
        <v>89</v>
      </c>
      <c r="P52" s="12" t="s">
        <v>37</v>
      </c>
      <c r="Q52" s="33" t="s">
        <v>176</v>
      </c>
      <c r="R52" s="33" t="s">
        <v>176</v>
      </c>
      <c r="S52" s="12" t="s">
        <v>77</v>
      </c>
      <c r="T52" s="51"/>
      <c r="U52" s="53"/>
      <c r="V52" s="54"/>
      <c r="W52" s="54"/>
      <c r="X52" s="12" t="s">
        <v>176</v>
      </c>
      <c r="Y52" s="12" t="s">
        <v>219</v>
      </c>
    </row>
    <row r="53" customFormat="false" ht="18.75" hidden="false" customHeight="false" outlineLevel="0" collapsed="false">
      <c r="A53" s="50"/>
      <c r="B53" s="43" t="s">
        <v>26</v>
      </c>
      <c r="C53" s="43" t="s">
        <v>27</v>
      </c>
      <c r="D53" s="12"/>
      <c r="E53" s="12" t="s">
        <v>100</v>
      </c>
      <c r="F53" s="32" t="s">
        <v>222</v>
      </c>
      <c r="G53" s="12" t="s">
        <v>216</v>
      </c>
      <c r="H53" s="51" t="s">
        <v>32</v>
      </c>
      <c r="I53" s="52" t="s">
        <v>33</v>
      </c>
      <c r="J53" s="12" t="s">
        <v>32</v>
      </c>
      <c r="K53" s="52" t="s">
        <v>214</v>
      </c>
      <c r="L53" s="12" t="s">
        <v>155</v>
      </c>
      <c r="M53" s="14" t="s">
        <v>34</v>
      </c>
      <c r="N53" s="52" t="s">
        <v>34</v>
      </c>
      <c r="O53" s="15" t="s">
        <v>89</v>
      </c>
      <c r="P53" s="12" t="s">
        <v>37</v>
      </c>
      <c r="Q53" s="33" t="s">
        <v>176</v>
      </c>
      <c r="R53" s="33" t="s">
        <v>176</v>
      </c>
      <c r="S53" s="12" t="s">
        <v>77</v>
      </c>
      <c r="T53" s="51" t="n">
        <v>1</v>
      </c>
      <c r="U53" s="53"/>
      <c r="V53" s="12"/>
      <c r="W53" s="54"/>
      <c r="X53" s="12" t="s">
        <v>176</v>
      </c>
      <c r="Y53" s="12"/>
    </row>
    <row r="54" customFormat="false" ht="18.75" hidden="false" customHeight="false" outlineLevel="0" collapsed="false">
      <c r="A54" s="50"/>
      <c r="B54" s="43" t="s">
        <v>26</v>
      </c>
      <c r="C54" s="43" t="s">
        <v>27</v>
      </c>
      <c r="D54" s="12"/>
      <c r="E54" s="12" t="s">
        <v>100</v>
      </c>
      <c r="F54" s="32" t="s">
        <v>223</v>
      </c>
      <c r="G54" s="12" t="s">
        <v>216</v>
      </c>
      <c r="H54" s="51" t="s">
        <v>32</v>
      </c>
      <c r="I54" s="52" t="s">
        <v>33</v>
      </c>
      <c r="J54" s="12" t="s">
        <v>32</v>
      </c>
      <c r="K54" s="52" t="s">
        <v>214</v>
      </c>
      <c r="L54" s="12"/>
      <c r="M54" s="14" t="s">
        <v>34</v>
      </c>
      <c r="N54" s="52" t="s">
        <v>34</v>
      </c>
      <c r="O54" s="15" t="s">
        <v>89</v>
      </c>
      <c r="P54" s="12" t="s">
        <v>37</v>
      </c>
      <c r="Q54" s="12" t="s">
        <v>38</v>
      </c>
      <c r="R54" s="12" t="s">
        <v>38</v>
      </c>
      <c r="S54" s="12" t="s">
        <v>77</v>
      </c>
      <c r="T54" s="55" t="n">
        <v>1</v>
      </c>
      <c r="U54" s="53"/>
      <c r="V54" s="54"/>
      <c r="W54" s="54"/>
      <c r="X54" s="12" t="s">
        <v>176</v>
      </c>
      <c r="Y54" s="12"/>
    </row>
    <row r="55" customFormat="false" ht="15.75" hidden="false" customHeight="false" outlineLevel="0" collapsed="false">
      <c r="A55" s="50"/>
      <c r="B55" s="43" t="s">
        <v>26</v>
      </c>
      <c r="C55" s="43" t="s">
        <v>27</v>
      </c>
      <c r="D55" s="12"/>
      <c r="E55" s="12" t="s">
        <v>100</v>
      </c>
      <c r="F55" s="32" t="s">
        <v>224</v>
      </c>
      <c r="G55" s="12" t="s">
        <v>216</v>
      </c>
      <c r="H55" s="51" t="s">
        <v>32</v>
      </c>
      <c r="I55" s="52" t="s">
        <v>33</v>
      </c>
      <c r="J55" s="12" t="s">
        <v>32</v>
      </c>
      <c r="K55" s="52" t="s">
        <v>214</v>
      </c>
      <c r="L55" s="12"/>
      <c r="M55" s="14" t="s">
        <v>34</v>
      </c>
      <c r="N55" s="52" t="s">
        <v>34</v>
      </c>
      <c r="O55" s="12" t="s">
        <v>225</v>
      </c>
      <c r="P55" s="12" t="s">
        <v>37</v>
      </c>
      <c r="Q55" s="12" t="s">
        <v>38</v>
      </c>
      <c r="R55" s="12" t="s">
        <v>38</v>
      </c>
      <c r="S55" s="12" t="s">
        <v>77</v>
      </c>
      <c r="T55" s="55" t="n">
        <v>1</v>
      </c>
      <c r="U55" s="53"/>
      <c r="V55" s="12"/>
      <c r="W55" s="12"/>
      <c r="X55" s="12" t="s">
        <v>176</v>
      </c>
      <c r="Y55" s="12"/>
    </row>
    <row r="56" customFormat="false" ht="15.75" hidden="false" customHeight="false" outlineLevel="0" collapsed="false">
      <c r="A56" s="50"/>
      <c r="B56" s="43" t="s">
        <v>26</v>
      </c>
      <c r="C56" s="43" t="s">
        <v>27</v>
      </c>
      <c r="D56" s="12"/>
      <c r="E56" s="12" t="s">
        <v>100</v>
      </c>
      <c r="F56" s="32" t="s">
        <v>226</v>
      </c>
      <c r="G56" s="12" t="s">
        <v>216</v>
      </c>
      <c r="H56" s="51" t="s">
        <v>32</v>
      </c>
      <c r="I56" s="52" t="s">
        <v>33</v>
      </c>
      <c r="J56" s="12" t="s">
        <v>32</v>
      </c>
      <c r="K56" s="52" t="s">
        <v>214</v>
      </c>
      <c r="L56" s="12"/>
      <c r="M56" s="14" t="s">
        <v>34</v>
      </c>
      <c r="N56" s="52" t="s">
        <v>227</v>
      </c>
      <c r="O56" s="12" t="s">
        <v>225</v>
      </c>
      <c r="P56" s="12" t="s">
        <v>37</v>
      </c>
      <c r="Q56" s="12" t="s">
        <v>38</v>
      </c>
      <c r="R56" s="12" t="s">
        <v>38</v>
      </c>
      <c r="S56" s="12" t="s">
        <v>228</v>
      </c>
      <c r="T56" s="55" t="n">
        <v>1</v>
      </c>
      <c r="U56" s="53"/>
      <c r="V56" s="12"/>
      <c r="W56" s="12"/>
      <c r="X56" s="12" t="s">
        <v>176</v>
      </c>
      <c r="Y56" s="12"/>
    </row>
    <row r="57" customFormat="false" ht="15.75" hidden="false" customHeight="false" outlineLevel="0" collapsed="false">
      <c r="A57" s="50"/>
      <c r="B57" s="43" t="s">
        <v>26</v>
      </c>
      <c r="C57" s="43" t="s">
        <v>27</v>
      </c>
      <c r="D57" s="12"/>
      <c r="E57" s="12" t="s">
        <v>100</v>
      </c>
      <c r="F57" s="32" t="s">
        <v>229</v>
      </c>
      <c r="G57" s="12" t="s">
        <v>216</v>
      </c>
      <c r="H57" s="51" t="s">
        <v>32</v>
      </c>
      <c r="I57" s="52" t="s">
        <v>33</v>
      </c>
      <c r="J57" s="12" t="s">
        <v>32</v>
      </c>
      <c r="K57" s="52" t="s">
        <v>214</v>
      </c>
      <c r="L57" s="12" t="s">
        <v>155</v>
      </c>
      <c r="M57" s="18" t="s">
        <v>42</v>
      </c>
      <c r="N57" s="12" t="s">
        <v>42</v>
      </c>
      <c r="O57" s="15" t="s">
        <v>230</v>
      </c>
      <c r="P57" s="12" t="s">
        <v>37</v>
      </c>
      <c r="Q57" s="33" t="s">
        <v>176</v>
      </c>
      <c r="R57" s="33" t="s">
        <v>176</v>
      </c>
      <c r="S57" s="12" t="s">
        <v>77</v>
      </c>
      <c r="T57" s="12" t="n">
        <v>1</v>
      </c>
      <c r="U57" s="53"/>
      <c r="V57" s="12"/>
      <c r="W57" s="12"/>
      <c r="X57" s="12" t="s">
        <v>176</v>
      </c>
      <c r="Y57" s="12" t="s">
        <v>231</v>
      </c>
    </row>
    <row r="58" customFormat="false" ht="15.75" hidden="false" customHeight="false" outlineLevel="0" collapsed="false">
      <c r="A58" s="50"/>
      <c r="B58" s="43" t="s">
        <v>26</v>
      </c>
      <c r="C58" s="43" t="s">
        <v>27</v>
      </c>
      <c r="D58" s="12"/>
      <c r="E58" s="12" t="s">
        <v>100</v>
      </c>
      <c r="F58" s="32" t="s">
        <v>229</v>
      </c>
      <c r="G58" s="12" t="s">
        <v>216</v>
      </c>
      <c r="H58" s="51" t="s">
        <v>32</v>
      </c>
      <c r="I58" s="52" t="s">
        <v>33</v>
      </c>
      <c r="J58" s="12" t="s">
        <v>32</v>
      </c>
      <c r="K58" s="52" t="s">
        <v>214</v>
      </c>
      <c r="L58" s="12" t="s">
        <v>155</v>
      </c>
      <c r="M58" s="18" t="s">
        <v>42</v>
      </c>
      <c r="N58" s="12" t="s">
        <v>42</v>
      </c>
      <c r="O58" s="15" t="s">
        <v>230</v>
      </c>
      <c r="P58" s="12" t="s">
        <v>37</v>
      </c>
      <c r="Q58" s="33" t="s">
        <v>176</v>
      </c>
      <c r="R58" s="33" t="s">
        <v>176</v>
      </c>
      <c r="S58" s="12" t="s">
        <v>77</v>
      </c>
      <c r="T58" s="38" t="n">
        <v>1</v>
      </c>
      <c r="U58" s="53"/>
      <c r="V58" s="38"/>
      <c r="W58" s="38"/>
      <c r="X58" s="12" t="s">
        <v>176</v>
      </c>
      <c r="Y58" s="12" t="s">
        <v>231</v>
      </c>
    </row>
    <row r="59" s="2" customFormat="true" ht="18.75" hidden="false" customHeight="false" outlineLevel="0" collapsed="false">
      <c r="A59" s="1"/>
      <c r="F59" s="3"/>
      <c r="T59" s="56" t="n">
        <f aca="false">SUM(T2:T58)</f>
        <v>1083</v>
      </c>
      <c r="U59" s="57" t="n">
        <f aca="false">SUM(U2:U58)</f>
        <v>7940627</v>
      </c>
      <c r="V59" s="58" t="n">
        <f aca="false">SUM(V2:V48)</f>
        <v>0</v>
      </c>
      <c r="W59" s="58" t="n">
        <f aca="false">SUM(W2:W48)</f>
        <v>0</v>
      </c>
    </row>
    <row r="60" s="2" customFormat="true" ht="18.75" hidden="false" customHeight="false" outlineLevel="0" collapsed="false">
      <c r="A60" s="1"/>
      <c r="F60" s="3"/>
      <c r="T60" s="59" t="n">
        <f aca="false">(SUM(T2:T20)/T59)</f>
        <v>0.283471837488458</v>
      </c>
      <c r="U60" s="60" t="n">
        <f aca="false">(SUM(U2:U20)/U59)</f>
        <v>0.250327839350721</v>
      </c>
      <c r="V60" s="59" t="e">
        <f aca="false">(SUM(V2:V20)/V59)</f>
        <v>#DIV/0!</v>
      </c>
      <c r="W60" s="59" t="e">
        <f aca="false">(SUM(W2:W20)/W59)</f>
        <v>#DIV/0!</v>
      </c>
    </row>
    <row r="61" s="2" customFormat="true" ht="18.75" hidden="false" customHeight="false" outlineLevel="0" collapsed="false">
      <c r="A61" s="1"/>
      <c r="F61" s="3"/>
      <c r="S61" s="61" t="s">
        <v>232</v>
      </c>
      <c r="T61" s="62" t="s">
        <v>233</v>
      </c>
      <c r="U61" s="63" t="s">
        <v>20</v>
      </c>
      <c r="V61" s="64"/>
      <c r="W61" s="64"/>
    </row>
    <row r="62" s="2" customFormat="true" ht="18.75" hidden="false" customHeight="false" outlineLevel="0" collapsed="false">
      <c r="A62" s="1"/>
      <c r="F62" s="3"/>
      <c r="P62" s="65"/>
      <c r="S62" s="66"/>
      <c r="T62" s="67" t="n">
        <v>1027</v>
      </c>
      <c r="U62" s="68" t="n">
        <v>7711541</v>
      </c>
      <c r="V62" s="64"/>
      <c r="W62" s="64"/>
    </row>
    <row r="63" s="2" customFormat="true" ht="18.75" hidden="false" customHeight="false" outlineLevel="0" collapsed="false">
      <c r="A63" s="1"/>
      <c r="F63" s="3"/>
      <c r="P63" s="69" t="s">
        <v>234</v>
      </c>
      <c r="Q63" s="70"/>
      <c r="R63" s="69"/>
      <c r="S63" s="69"/>
      <c r="T63" s="71" t="n">
        <v>65</v>
      </c>
      <c r="U63" s="72" t="n">
        <v>306150</v>
      </c>
      <c r="V63" s="73" t="s">
        <v>235</v>
      </c>
      <c r="W63" s="64"/>
    </row>
    <row r="64" s="2" customFormat="true" ht="18.75" hidden="false" customHeight="false" outlineLevel="0" collapsed="false">
      <c r="A64" s="1"/>
      <c r="F64" s="3"/>
      <c r="P64" s="69" t="s">
        <v>236</v>
      </c>
      <c r="Q64" s="69"/>
      <c r="R64" s="69"/>
      <c r="S64" s="69" t="n">
        <v>228</v>
      </c>
      <c r="T64" s="71" t="n">
        <v>190</v>
      </c>
      <c r="U64" s="72" t="n">
        <v>1388686</v>
      </c>
      <c r="V64" s="64"/>
      <c r="W64" s="64"/>
    </row>
    <row r="65" s="2" customFormat="true" ht="18.75" hidden="false" customHeight="false" outlineLevel="0" collapsed="false">
      <c r="A65" s="1"/>
      <c r="F65" s="3"/>
      <c r="P65" s="69" t="s">
        <v>237</v>
      </c>
      <c r="Q65" s="69"/>
      <c r="R65" s="69"/>
      <c r="S65" s="69" t="n">
        <v>994</v>
      </c>
      <c r="T65" s="69" t="n">
        <v>994</v>
      </c>
      <c r="U65" s="72" t="n">
        <v>6016705</v>
      </c>
      <c r="V65" s="64"/>
      <c r="W65" s="64"/>
    </row>
    <row r="66" customFormat="false" ht="15.75" hidden="false" customHeight="false" outlineLevel="0" collapsed="false">
      <c r="H66" s="2"/>
      <c r="I66" s="2"/>
      <c r="J66" s="2"/>
      <c r="P66" s="65" t="s">
        <v>238</v>
      </c>
      <c r="Q66" s="74"/>
      <c r="R66" s="74"/>
      <c r="S66" s="74" t="n">
        <v>994</v>
      </c>
      <c r="T66" s="74" t="n">
        <v>994</v>
      </c>
      <c r="U66" s="68" t="n">
        <v>5771140</v>
      </c>
      <c r="V66" s="74"/>
    </row>
    <row r="67" customFormat="false" ht="15.75" hidden="false" customHeight="false" outlineLevel="0" collapsed="false">
      <c r="F67" s="2"/>
      <c r="P67" s="65" t="s">
        <v>239</v>
      </c>
      <c r="Q67" s="67"/>
      <c r="R67" s="74"/>
      <c r="S67" s="74" t="n">
        <v>961</v>
      </c>
      <c r="T67" s="74" t="n">
        <v>961</v>
      </c>
      <c r="U67" s="68" t="n">
        <v>5768062</v>
      </c>
      <c r="V67" s="75"/>
    </row>
    <row r="68" customFormat="false" ht="18.75" hidden="false" customHeight="false" outlineLevel="0" collapsed="false">
      <c r="F68" s="2"/>
      <c r="P68" s="76" t="s">
        <v>240</v>
      </c>
      <c r="Q68" s="76"/>
      <c r="R68" s="76"/>
      <c r="S68" s="76" t="n">
        <v>817</v>
      </c>
      <c r="T68" s="76" t="n">
        <v>817</v>
      </c>
      <c r="U68" s="77" t="n">
        <v>4918140</v>
      </c>
      <c r="V68" s="78"/>
      <c r="W68" s="64"/>
    </row>
    <row r="69" s="2" customFormat="true" ht="15.75" hidden="false" customHeight="false" outlineLevel="0" collapsed="false">
      <c r="A69" s="1"/>
      <c r="F69" s="3"/>
      <c r="P69" s="76" t="s">
        <v>241</v>
      </c>
      <c r="Q69" s="76"/>
      <c r="R69" s="76"/>
      <c r="S69" s="76" t="n">
        <v>144</v>
      </c>
      <c r="T69" s="76" t="n">
        <v>144</v>
      </c>
      <c r="U69" s="77" t="n">
        <v>849922</v>
      </c>
      <c r="V69" s="74"/>
    </row>
    <row r="70" s="2" customFormat="true" ht="15.75" hidden="false" customHeight="false" outlineLevel="0" collapsed="false">
      <c r="A70" s="79" t="s">
        <v>242</v>
      </c>
      <c r="B70" s="79"/>
      <c r="G70" s="31"/>
      <c r="H70" s="31"/>
      <c r="I70" s="31"/>
      <c r="J70" s="31"/>
      <c r="K70" s="80"/>
      <c r="X70" s="81"/>
    </row>
    <row r="71" customFormat="false" ht="16.5" hidden="false" customHeight="true" outlineLevel="0" collapsed="false">
      <c r="A71" s="82" t="s">
        <v>0</v>
      </c>
      <c r="B71" s="83" t="s">
        <v>1</v>
      </c>
      <c r="C71" s="84" t="s">
        <v>2</v>
      </c>
      <c r="D71" s="84" t="s">
        <v>243</v>
      </c>
      <c r="E71" s="84" t="s">
        <v>4</v>
      </c>
      <c r="F71" s="85" t="s">
        <v>5</v>
      </c>
      <c r="G71" s="84" t="s">
        <v>6</v>
      </c>
      <c r="H71" s="84" t="s">
        <v>7</v>
      </c>
      <c r="I71" s="84" t="s">
        <v>8</v>
      </c>
      <c r="J71" s="84"/>
      <c r="K71" s="84" t="s">
        <v>10</v>
      </c>
      <c r="L71" s="84" t="s">
        <v>11</v>
      </c>
      <c r="M71" s="84" t="s">
        <v>12</v>
      </c>
      <c r="N71" s="84" t="s">
        <v>13</v>
      </c>
      <c r="O71" s="84" t="s">
        <v>14</v>
      </c>
      <c r="P71" s="84" t="s">
        <v>15</v>
      </c>
      <c r="Q71" s="84" t="s">
        <v>16</v>
      </c>
      <c r="R71" s="84" t="s">
        <v>17</v>
      </c>
      <c r="S71" s="84"/>
      <c r="T71" s="84" t="s">
        <v>19</v>
      </c>
      <c r="U71" s="86" t="s">
        <v>20</v>
      </c>
      <c r="V71" s="84" t="s">
        <v>21</v>
      </c>
      <c r="W71" s="84" t="s">
        <v>22</v>
      </c>
      <c r="X71" s="84" t="s">
        <v>23</v>
      </c>
      <c r="Y71" s="84" t="s">
        <v>24</v>
      </c>
    </row>
    <row r="72" customFormat="false" ht="15.75" hidden="false" customHeight="false" outlineLevel="0" collapsed="false">
      <c r="A72" s="22" t="s">
        <v>135</v>
      </c>
      <c r="B72" s="12" t="s">
        <v>72</v>
      </c>
      <c r="C72" s="12" t="s">
        <v>136</v>
      </c>
      <c r="D72" s="12"/>
      <c r="E72" s="12" t="s">
        <v>244</v>
      </c>
      <c r="F72" s="32" t="s">
        <v>137</v>
      </c>
      <c r="G72" s="12" t="s">
        <v>245</v>
      </c>
      <c r="H72" s="12" t="s">
        <v>33</v>
      </c>
      <c r="I72" s="12"/>
      <c r="J72" s="12"/>
      <c r="K72" s="13" t="s">
        <v>139</v>
      </c>
      <c r="L72" s="13" t="s">
        <v>246</v>
      </c>
      <c r="M72" s="37" t="s">
        <v>124</v>
      </c>
      <c r="N72" s="12" t="s">
        <v>124</v>
      </c>
      <c r="O72" s="15" t="s">
        <v>247</v>
      </c>
      <c r="P72" s="2" t="s">
        <v>37</v>
      </c>
      <c r="Q72" s="12" t="s">
        <v>38</v>
      </c>
      <c r="R72" s="12" t="s">
        <v>38</v>
      </c>
      <c r="S72" s="12"/>
      <c r="T72" s="12" t="n">
        <v>10</v>
      </c>
      <c r="U72" s="48"/>
      <c r="V72" s="12"/>
      <c r="W72" s="12"/>
      <c r="X72" s="12"/>
      <c r="Y72" s="12"/>
    </row>
    <row r="73" customFormat="false" ht="15.75" hidden="false" customHeight="false" outlineLevel="0" collapsed="false">
      <c r="A73" s="45" t="s">
        <v>170</v>
      </c>
      <c r="B73" s="46" t="s">
        <v>40</v>
      </c>
      <c r="C73" s="46" t="s">
        <v>46</v>
      </c>
      <c r="D73" s="12"/>
      <c r="E73" s="12" t="s">
        <v>244</v>
      </c>
      <c r="F73" s="44" t="s">
        <v>248</v>
      </c>
      <c r="G73" s="12" t="s">
        <v>249</v>
      </c>
      <c r="H73" s="12" t="s">
        <v>32</v>
      </c>
      <c r="I73" s="12"/>
      <c r="J73" s="12"/>
      <c r="K73" s="12"/>
      <c r="L73" s="12" t="s">
        <v>174</v>
      </c>
      <c r="M73" s="34" t="s">
        <v>104</v>
      </c>
      <c r="N73" s="12" t="s">
        <v>104</v>
      </c>
      <c r="O73" s="12" t="s">
        <v>175</v>
      </c>
      <c r="P73" s="12" t="s">
        <v>110</v>
      </c>
      <c r="Q73" s="12" t="s">
        <v>176</v>
      </c>
      <c r="R73" s="12" t="s">
        <v>176</v>
      </c>
      <c r="S73" s="12"/>
      <c r="T73" s="12" t="n">
        <v>20</v>
      </c>
      <c r="U73" s="16"/>
      <c r="V73" s="12"/>
      <c r="W73" s="12"/>
      <c r="X73" s="12" t="s">
        <v>176</v>
      </c>
      <c r="Y73" s="12" t="s">
        <v>250</v>
      </c>
    </row>
    <row r="74" customFormat="false" ht="16.5" hidden="false" customHeight="false" outlineLevel="0" collapsed="false">
      <c r="A74" s="50" t="s">
        <v>251</v>
      </c>
      <c r="B74" s="12" t="s">
        <v>40</v>
      </c>
      <c r="C74" s="12" t="s">
        <v>27</v>
      </c>
      <c r="D74" s="12" t="s">
        <v>252</v>
      </c>
      <c r="E74" s="12" t="s">
        <v>253</v>
      </c>
      <c r="F74" s="32" t="s">
        <v>254</v>
      </c>
      <c r="G74" s="12" t="s">
        <v>255</v>
      </c>
      <c r="H74" s="12"/>
      <c r="I74" s="12"/>
      <c r="J74" s="12"/>
      <c r="K74" s="12"/>
      <c r="L74" s="12" t="s">
        <v>256</v>
      </c>
      <c r="M74" s="14" t="s">
        <v>34</v>
      </c>
      <c r="N74" s="12" t="s">
        <v>34</v>
      </c>
      <c r="O74" s="12" t="s">
        <v>205</v>
      </c>
      <c r="P74" s="87" t="s">
        <v>257</v>
      </c>
      <c r="Q74" s="12" t="s">
        <v>38</v>
      </c>
      <c r="R74" s="12" t="s">
        <v>38</v>
      </c>
      <c r="S74" s="12"/>
      <c r="T74" s="12" t="n">
        <v>6</v>
      </c>
      <c r="U74" s="48"/>
      <c r="V74" s="12"/>
      <c r="W74" s="12"/>
      <c r="X74" s="12" t="s">
        <v>38</v>
      </c>
      <c r="Y74" s="12"/>
    </row>
    <row r="75" customFormat="false" ht="16.5" hidden="false" customHeight="false" outlineLevel="0" collapsed="false">
      <c r="A75" s="50"/>
      <c r="B75" s="12" t="s">
        <v>40</v>
      </c>
      <c r="C75" s="12" t="s">
        <v>46</v>
      </c>
      <c r="D75" s="12" t="s">
        <v>252</v>
      </c>
      <c r="E75" s="12" t="s">
        <v>253</v>
      </c>
      <c r="F75" s="32" t="s">
        <v>254</v>
      </c>
      <c r="G75" s="12" t="s">
        <v>255</v>
      </c>
      <c r="H75" s="12"/>
      <c r="I75" s="12"/>
      <c r="J75" s="12"/>
      <c r="K75" s="12"/>
      <c r="L75" s="12" t="s">
        <v>256</v>
      </c>
      <c r="M75" s="14" t="s">
        <v>34</v>
      </c>
      <c r="N75" s="12" t="s">
        <v>34</v>
      </c>
      <c r="O75" s="12" t="s">
        <v>205</v>
      </c>
      <c r="P75" s="87" t="s">
        <v>257</v>
      </c>
      <c r="Q75" s="12" t="s">
        <v>38</v>
      </c>
      <c r="R75" s="12" t="s">
        <v>38</v>
      </c>
      <c r="S75" s="12"/>
      <c r="T75" s="12" t="n">
        <v>6</v>
      </c>
      <c r="U75" s="48"/>
      <c r="V75" s="12"/>
      <c r="W75" s="12"/>
      <c r="X75" s="12" t="s">
        <v>38</v>
      </c>
      <c r="Y75" s="12"/>
    </row>
    <row r="76" customFormat="false" ht="16.5" hidden="false" customHeight="false" outlineLevel="0" collapsed="false">
      <c r="A76" s="50"/>
      <c r="B76" s="12" t="s">
        <v>40</v>
      </c>
      <c r="C76" s="12" t="s">
        <v>47</v>
      </c>
      <c r="D76" s="12" t="s">
        <v>252</v>
      </c>
      <c r="E76" s="12" t="s">
        <v>253</v>
      </c>
      <c r="F76" s="32" t="s">
        <v>254</v>
      </c>
      <c r="G76" s="12" t="s">
        <v>255</v>
      </c>
      <c r="H76" s="12"/>
      <c r="I76" s="12"/>
      <c r="J76" s="12"/>
      <c r="K76" s="12"/>
      <c r="L76" s="12" t="s">
        <v>256</v>
      </c>
      <c r="M76" s="14" t="s">
        <v>34</v>
      </c>
      <c r="N76" s="12" t="s">
        <v>34</v>
      </c>
      <c r="O76" s="12" t="s">
        <v>205</v>
      </c>
      <c r="P76" s="87" t="s">
        <v>257</v>
      </c>
      <c r="Q76" s="12" t="s">
        <v>38</v>
      </c>
      <c r="R76" s="12" t="s">
        <v>38</v>
      </c>
      <c r="S76" s="12"/>
      <c r="T76" s="12" t="n">
        <v>6</v>
      </c>
      <c r="U76" s="48"/>
      <c r="V76" s="12"/>
      <c r="W76" s="12"/>
      <c r="X76" s="12" t="s">
        <v>38</v>
      </c>
      <c r="Y76" s="12"/>
    </row>
    <row r="77" s="2" customFormat="true" ht="15.75" hidden="false" customHeight="false" outlineLevel="0" collapsed="false">
      <c r="A77" s="88"/>
      <c r="F77" s="89"/>
      <c r="N77" s="90"/>
      <c r="U77" s="4"/>
    </row>
    <row r="78" s="92" customFormat="true" ht="15" hidden="false" customHeight="true" outlineLevel="0" collapsed="false">
      <c r="A78" s="91"/>
      <c r="U78" s="93"/>
    </row>
    <row r="79" s="92" customFormat="true" ht="15.75" hidden="false" customHeight="false" outlineLevel="0" collapsed="false">
      <c r="A79" s="91"/>
      <c r="U79" s="93"/>
    </row>
    <row r="80" s="92" customFormat="true" ht="15.75" hidden="false" customHeight="false" outlineLevel="0" collapsed="false">
      <c r="A80" s="91"/>
      <c r="U80" s="93"/>
    </row>
    <row r="81" s="92" customFormat="true" ht="15.75" hidden="false" customHeight="false" outlineLevel="0" collapsed="false">
      <c r="A81" s="91"/>
      <c r="U81" s="93"/>
    </row>
    <row r="99" s="2" customFormat="true" ht="15.75" hidden="false" customHeight="false" outlineLevel="0" collapsed="false">
      <c r="A99" s="94"/>
      <c r="U99" s="95"/>
    </row>
    <row r="110" s="97" customFormat="true" ht="15.75" hidden="false" customHeight="false" outlineLevel="0" collapsed="false">
      <c r="A110" s="96"/>
      <c r="U110" s="98"/>
    </row>
    <row r="130" customFormat="false" ht="15.75" hidden="false" customHeight="false" outlineLevel="0" collapsed="false">
      <c r="O130" s="92"/>
    </row>
  </sheetData>
  <autoFilter ref="A1:AJ1">
    <sortState ref="A2:AJ1">
      <sortCondition ref="A2:A1" customList=""/>
    </sortState>
  </autoFilter>
  <mergeCells count="28">
    <mergeCell ref="A2:A9"/>
    <mergeCell ref="U2:U9"/>
    <mergeCell ref="A12:A15"/>
    <mergeCell ref="U12:U15"/>
    <mergeCell ref="A19:A20"/>
    <mergeCell ref="U19:U20"/>
    <mergeCell ref="A21:A22"/>
    <mergeCell ref="U21:U22"/>
    <mergeCell ref="A23:A24"/>
    <mergeCell ref="U23:U24"/>
    <mergeCell ref="A25:A26"/>
    <mergeCell ref="U25:U26"/>
    <mergeCell ref="A27:A28"/>
    <mergeCell ref="U27:U28"/>
    <mergeCell ref="A32:A33"/>
    <mergeCell ref="U32:U33"/>
    <mergeCell ref="A36:A37"/>
    <mergeCell ref="U36:U37"/>
    <mergeCell ref="A38:A39"/>
    <mergeCell ref="U38:U39"/>
    <mergeCell ref="A42:A45"/>
    <mergeCell ref="U42:U45"/>
    <mergeCell ref="A46:A48"/>
    <mergeCell ref="U46:U48"/>
    <mergeCell ref="A49:A58"/>
    <mergeCell ref="U49:U58"/>
    <mergeCell ref="A70:B70"/>
    <mergeCell ref="A74:A76"/>
  </mergeCells>
  <hyperlinks>
    <hyperlink ref="F21" r:id="rId1" display="https://doi.org/10.1038/s41591-020-0752-4 "/>
    <hyperlink ref="F22" r:id="rId2" display="https://doi.org/10.1038/s41591-020-0752-4  "/>
    <hyperlink ref="F23" r:id="rId3" display="https://doi.org/10.1016/j.immuni.2019.11.014 "/>
    <hyperlink ref="F24" r:id="rId4" display="https://doi.org/10.1016/j.immuni.2019.11.014 "/>
    <hyperlink ref="F25" r:id="rId5" display="https://gut.bmj.com/content/72/1/153 "/>
    <hyperlink ref="K25" r:id="rId6" display="https://data.mendeley.com/datasets/gfkbj6gdpx/1"/>
    <hyperlink ref="F26" r:id="rId7" display="https://gut.bmj.com/content/72/1/153 "/>
    <hyperlink ref="K26" r:id="rId8" display="https://ngdc.cncb.ac.cn/gsa-human/browse/HRA001730"/>
    <hyperlink ref="F27" r:id="rId9" display="https://doi.org/10.1038/s41467-019-14118-w  "/>
    <hyperlink ref="F28" r:id="rId10" display="https://doi.org/10.1038/s41467-019-14118-w  "/>
    <hyperlink ref="F29" r:id="rId11" display="https://www.nature.com/articles/s41467-021-21043-4 "/>
    <hyperlink ref="F30" r:id="rId12" display="https://www.nature.com/articles/s41540-022-00246-5 "/>
    <hyperlink ref="F31" r:id="rId13" display="https://doi.org/10.1016/j.immuni.2023.10.013"/>
    <hyperlink ref="F32" r:id="rId14" display="https://doi.org/10.1126/science.abf1970"/>
    <hyperlink ref="F33" r:id="rId15" display="https://doi.org/10.1126/science.abf1970"/>
    <hyperlink ref="F34" r:id="rId16" display="https://doi.org/10.1038/s41586-019-1631-3"/>
    <hyperlink ref="F35" r:id="rId17" display="https://doi.org/10.1016/j.cell.2019.08.008 "/>
    <hyperlink ref="F36" r:id="rId18" display="https://doi.org/10.1080/22221751.2020.1826361"/>
    <hyperlink ref="F37" r:id="rId19" display="https://doi.org/10.1080/22221751.2020.1826361"/>
    <hyperlink ref="F38" r:id="rId20" display="https://doi.org/10.1016/j.isci.2021.102404"/>
    <hyperlink ref="F39" r:id="rId21" display="https://doi.org/10.1016/j.isci.2021.102404"/>
    <hyperlink ref="F40" r:id="rId22" display="https://insight.jci.org/articles/view/135678"/>
    <hyperlink ref="F41" r:id="rId23" display="https://doi.org/10.1073/pnas.1908576116"/>
    <hyperlink ref="F42" r:id="rId24" display="https://doi.org/10.1016/j.cell.2022.01.012"/>
    <hyperlink ref="F43" r:id="rId25" display="https://doi.org/10.1016/j.cell.2022.01.012"/>
    <hyperlink ref="F44" r:id="rId26" display="https://doi.org/10.1016/j.cell.2022.01.012"/>
    <hyperlink ref="F45" r:id="rId27" display="https://doi.org/10.1016/j.cell.2022.01.012"/>
    <hyperlink ref="F46" r:id="rId28" display="https://doi.org/10.1016/j.cell.2021.01.053"/>
    <hyperlink ref="F47" r:id="rId29" display="https://doi.org/10.1016/j.cell.2021.01.053"/>
    <hyperlink ref="F48" r:id="rId30" display="https://doi.org/10.1016/j.cell.2021.01.053"/>
    <hyperlink ref="F49" r:id="rId31" display="https://www.10xgenomics.com/datasets/peripheral-blood-mononuclear-cells-pbm-cs-from-a-healthy-donor-chromium-connect-channel-1-3-1-standard-3-1-0"/>
    <hyperlink ref="F50" r:id="rId32" display="https://www.10xgenomics.com/datasets/peripheral-blood-mononuclear-cells-pbm-cs-from-a-healthy-donor-manual-channel-1-3-1-standard-3-1-0"/>
    <hyperlink ref="F51" r:id="rId33" display="https://www.10xgenomics.com/datasets/peripheral-blood-mononuclear-cells-pbm-cs-from-a-healthy-donor-chromium-connect-channel-5-3-1-standard-3-1-0"/>
    <hyperlink ref="F52" r:id="rId34" display="https://www.10xgenomics.com/datasets/peripheral-blood-mononuclear-cells-pbm-cs-from-a-healthy-donor-manual-channel-5-3-1-standard-3-1-0"/>
    <hyperlink ref="F53" r:id="rId35" display="https://www.10xgenomics.com/datasets/5k-human-pbmcs-3-v3-1-chromium-controller-3-1-standard"/>
    <hyperlink ref="F54" r:id="rId36" display="https://www.10xgenomics.com/datasets/10k-human-pbmcs-3-v3-1-chromium-x-without-introns-3-1-high"/>
    <hyperlink ref="F55" r:id="rId37" display="https://www.10xgenomics.com/datasets/10k-human-pbmcs-3-v3-1-chromium-controller-3-1-high"/>
    <hyperlink ref="F56" r:id="rId38" display="https://www.10xgenomics.com/datasets/20-k-human-pbm-cs-3-ht-v-3-1-chromium-x-3-1-high-6-1-0"/>
    <hyperlink ref="F57" r:id="rId39" display="https://www.10xgenomics.com/datasets/5-hashing-example-with-tabs-2-standard"/>
    <hyperlink ref="F58" r:id="rId40" display="https://www.10xgenomics.com/datasets/5-hashing-example-with-tabs-2-standard"/>
    <hyperlink ref="F72" r:id="rId41" display="https://www.nature.com/articles/s41467-021-21043-4 "/>
    <hyperlink ref="F73" r:id="rId42" display="https://doi.org/10.1016/j.cell.2019.08.008"/>
    <hyperlink ref="F74" r:id="rId43" display="https://www.nature.com/articles/s41467-023-40156-6"/>
    <hyperlink ref="F75" r:id="rId44" display="https://www.nature.com/articles/s41467-023-40156-6"/>
    <hyperlink ref="F76" r:id="rId45" display="https://www.nature.com/articles/s41467-023-40156-6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2023-01-25T16:09:15Z</dcterms:created>
  <dc:creator/>
  <dc:description/>
  <dc:language>en-US</dc:language>
  <cp:lastModifiedBy/>
  <dcterms:modified xsi:type="dcterms:W3CDTF">2024-04-30T14:24:32Z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