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tate-my.sharepoint.com/personal/tch318_msstate_edu/Documents/5. Bioinformatics/"/>
    </mc:Choice>
  </mc:AlternateContent>
  <xr:revisionPtr revIDLastSave="7" documentId="8_{A53F07F1-2E99-4C90-8542-D14853CD71B4}" xr6:coauthVersionLast="47" xr6:coauthVersionMax="47" xr10:uidLastSave="{536FE2B1-BFDD-4215-9FEE-007FD92CF200}"/>
  <bookViews>
    <workbookView xWindow="5880" yWindow="3140" windowWidth="28800" windowHeight="15910" activeTab="1" xr2:uid="{6EAF6EC8-3B66-437F-B83B-363643AA0BE6}"/>
  </bookViews>
  <sheets>
    <sheet name="Indexes" sheetId="4" r:id="rId1"/>
    <sheet name="Pool #" sheetId="2" r:id="rId2"/>
    <sheet name="Pool # Mola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/>
  <c r="D26" i="3"/>
  <c r="E26" i="3" s="1"/>
  <c r="F26" i="3" s="1"/>
  <c r="E25" i="3"/>
  <c r="F25" i="3" s="1"/>
  <c r="D25" i="3"/>
  <c r="D24" i="3"/>
  <c r="E24" i="3" s="1"/>
  <c r="F24" i="3" s="1"/>
  <c r="D23" i="3"/>
  <c r="E23" i="3" s="1"/>
  <c r="F23" i="3" s="1"/>
  <c r="D22" i="3"/>
  <c r="E22" i="3" s="1"/>
  <c r="F22" i="3" s="1"/>
  <c r="E21" i="3"/>
  <c r="F21" i="3" s="1"/>
  <c r="D21" i="3"/>
  <c r="D20" i="3"/>
  <c r="E20" i="3" s="1"/>
  <c r="F20" i="3" s="1"/>
  <c r="D19" i="3"/>
  <c r="E19" i="3" s="1"/>
  <c r="F19" i="3" s="1"/>
  <c r="D18" i="3"/>
  <c r="E18" i="3" s="1"/>
  <c r="F18" i="3" s="1"/>
  <c r="D17" i="3"/>
  <c r="E17" i="3" s="1"/>
  <c r="F17" i="3" s="1"/>
  <c r="D16" i="3"/>
  <c r="E16" i="3" s="1"/>
  <c r="F16" i="3" s="1"/>
  <c r="D15" i="3"/>
  <c r="E15" i="3" s="1"/>
  <c r="F15" i="3" s="1"/>
  <c r="D14" i="3"/>
  <c r="E14" i="3" s="1"/>
  <c r="F14" i="3" s="1"/>
  <c r="D13" i="3"/>
  <c r="E13" i="3" s="1"/>
  <c r="F13" i="3" s="1"/>
  <c r="D12" i="3"/>
  <c r="E12" i="3" s="1"/>
  <c r="F12" i="3" s="1"/>
  <c r="D11" i="3"/>
  <c r="E11" i="3" s="1"/>
  <c r="D10" i="3"/>
  <c r="E10" i="3" s="1"/>
  <c r="F10" i="3" s="1"/>
  <c r="E9" i="3"/>
  <c r="F9" i="3" s="1"/>
  <c r="D9" i="3"/>
  <c r="D8" i="3"/>
  <c r="E8" i="3" s="1"/>
  <c r="F8" i="3" s="1"/>
  <c r="D7" i="3"/>
  <c r="E7" i="3" s="1"/>
  <c r="F7" i="3" s="1"/>
  <c r="D6" i="3"/>
  <c r="E6" i="3" s="1"/>
  <c r="F6" i="3" s="1"/>
  <c r="E5" i="3"/>
  <c r="F5" i="3" s="1"/>
  <c r="D5" i="3"/>
  <c r="D4" i="3"/>
  <c r="E4" i="3" s="1"/>
  <c r="F4" i="3" s="1"/>
  <c r="D3" i="3"/>
  <c r="E3" i="3" s="1"/>
  <c r="F3" i="3" s="1"/>
  <c r="K26" i="2"/>
  <c r="L26" i="2" s="1"/>
  <c r="N26" i="2" s="1"/>
  <c r="O26" i="2" s="1"/>
  <c r="K25" i="2"/>
  <c r="L25" i="2" s="1"/>
  <c r="N25" i="2" s="1"/>
  <c r="O25" i="2" s="1"/>
  <c r="K24" i="2"/>
  <c r="L24" i="2" s="1"/>
  <c r="N24" i="2" s="1"/>
  <c r="O24" i="2" s="1"/>
  <c r="K23" i="2"/>
  <c r="L23" i="2" s="1"/>
  <c r="N23" i="2" s="1"/>
  <c r="O23" i="2" s="1"/>
  <c r="K22" i="2"/>
  <c r="L22" i="2" s="1"/>
  <c r="N22" i="2" s="1"/>
  <c r="O22" i="2" s="1"/>
  <c r="K21" i="2"/>
  <c r="L21" i="2" s="1"/>
  <c r="N21" i="2" s="1"/>
  <c r="O21" i="2" s="1"/>
  <c r="K20" i="2"/>
  <c r="L20" i="2" s="1"/>
  <c r="N20" i="2" s="1"/>
  <c r="O20" i="2" s="1"/>
  <c r="K19" i="2"/>
  <c r="L19" i="2" s="1"/>
  <c r="N19" i="2" s="1"/>
  <c r="O19" i="2" s="1"/>
  <c r="K18" i="2"/>
  <c r="L18" i="2" s="1"/>
  <c r="N18" i="2" s="1"/>
  <c r="O18" i="2" s="1"/>
  <c r="K17" i="2"/>
  <c r="L17" i="2" s="1"/>
  <c r="N17" i="2" s="1"/>
  <c r="O17" i="2" s="1"/>
  <c r="K16" i="2"/>
  <c r="L16" i="2" s="1"/>
  <c r="N16" i="2" s="1"/>
  <c r="O16" i="2" s="1"/>
  <c r="K15" i="2"/>
  <c r="L15" i="2" s="1"/>
  <c r="N15" i="2" s="1"/>
  <c r="O15" i="2" s="1"/>
  <c r="K14" i="2"/>
  <c r="L14" i="2" s="1"/>
  <c r="N14" i="2" s="1"/>
  <c r="O14" i="2" s="1"/>
  <c r="K13" i="2"/>
  <c r="L13" i="2" s="1"/>
  <c r="N13" i="2" s="1"/>
  <c r="O13" i="2" s="1"/>
  <c r="K12" i="2"/>
  <c r="L12" i="2" s="1"/>
  <c r="N12" i="2" s="1"/>
  <c r="O12" i="2" s="1"/>
  <c r="K11" i="2"/>
  <c r="L11" i="2" s="1"/>
  <c r="N11" i="2" s="1"/>
  <c r="O11" i="2" s="1"/>
  <c r="K10" i="2"/>
  <c r="L10" i="2" s="1"/>
  <c r="N10" i="2" s="1"/>
  <c r="O10" i="2" s="1"/>
  <c r="K9" i="2"/>
  <c r="L9" i="2" s="1"/>
  <c r="N9" i="2" s="1"/>
  <c r="O9" i="2" s="1"/>
  <c r="K8" i="2"/>
  <c r="L8" i="2" s="1"/>
  <c r="N8" i="2" s="1"/>
  <c r="O8" i="2" s="1"/>
  <c r="K7" i="2"/>
  <c r="L7" i="2" s="1"/>
  <c r="N7" i="2" s="1"/>
  <c r="O7" i="2" s="1"/>
  <c r="K6" i="2"/>
  <c r="L6" i="2" s="1"/>
  <c r="N6" i="2" s="1"/>
  <c r="O6" i="2" s="1"/>
  <c r="K5" i="2"/>
  <c r="L5" i="2" s="1"/>
  <c r="N5" i="2" s="1"/>
  <c r="O5" i="2" s="1"/>
  <c r="K4" i="2"/>
  <c r="L4" i="2" s="1"/>
  <c r="N4" i="2" s="1"/>
  <c r="O4" i="2" s="1"/>
  <c r="K3" i="2"/>
  <c r="L3" i="2" s="1"/>
  <c r="N3" i="2" s="1"/>
  <c r="O3" i="2" s="1"/>
  <c r="H3" i="3" l="1" a="1"/>
  <c r="H3" i="3" l="1"/>
  <c r="J26" i="3"/>
  <c r="J24" i="3"/>
  <c r="J22" i="3"/>
  <c r="J20" i="3"/>
  <c r="J18" i="3"/>
  <c r="J16" i="3"/>
  <c r="J14" i="3"/>
  <c r="J12" i="3"/>
  <c r="J10" i="3"/>
  <c r="J8" i="3"/>
  <c r="J6" i="3"/>
  <c r="J4" i="3"/>
  <c r="J23" i="3"/>
  <c r="J21" i="3"/>
  <c r="J17" i="3"/>
  <c r="J15" i="3"/>
  <c r="J11" i="3"/>
  <c r="J5" i="3"/>
  <c r="J25" i="3"/>
  <c r="J19" i="3"/>
  <c r="J13" i="3"/>
  <c r="J9" i="3"/>
  <c r="J7" i="3"/>
  <c r="J3" i="3" l="1"/>
  <c r="I3" i="3" a="1"/>
  <c r="I3" i="3" s="1"/>
  <c r="I2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<sst xmlns="http://schemas.openxmlformats.org/spreadsheetml/2006/main" count="75" uniqueCount="64">
  <si>
    <t>I</t>
  </si>
  <si>
    <t>J</t>
  </si>
  <si>
    <t>K</t>
  </si>
  <si>
    <t>L</t>
  </si>
  <si>
    <t>M</t>
  </si>
  <si>
    <t>N</t>
  </si>
  <si>
    <t>O</t>
  </si>
  <si>
    <t>P</t>
  </si>
  <si>
    <t>Q</t>
  </si>
  <si>
    <t>#</t>
  </si>
  <si>
    <t>Name</t>
  </si>
  <si>
    <t>Description</t>
  </si>
  <si>
    <t>Stage of Prep</t>
  </si>
  <si>
    <t>SS or C</t>
  </si>
  <si>
    <t>N Index</t>
  </si>
  <si>
    <t>S Index</t>
  </si>
  <si>
    <t>Person</t>
  </si>
  <si>
    <t>Sent:</t>
  </si>
  <si>
    <t>Initial Conc (ng/uL)</t>
  </si>
  <si>
    <t>Water to add to 1uL</t>
  </si>
  <si>
    <t>Volume of tube now</t>
  </si>
  <si>
    <t>New Conc. (ng/uL)</t>
  </si>
  <si>
    <t>New new volume</t>
  </si>
  <si>
    <t>Water to add</t>
  </si>
  <si>
    <t>New New Conc.</t>
  </si>
  <si>
    <t>Purified Library Name</t>
  </si>
  <si>
    <t>Purified Library Conc.</t>
  </si>
  <si>
    <t>Arcella Biloxi 1</t>
  </si>
  <si>
    <t>Arcella Biloxi 4</t>
  </si>
  <si>
    <t>Arcella Biloxi 5</t>
  </si>
  <si>
    <t>Microcorycia</t>
  </si>
  <si>
    <t>Microcorycia aculeata</t>
  </si>
  <si>
    <t>Protacanthamoeba</t>
  </si>
  <si>
    <t>C. recurvatum</t>
  </si>
  <si>
    <t>Endostelium sp?</t>
  </si>
  <si>
    <t>Sappinia platani</t>
  </si>
  <si>
    <t>Arcella intermedia</t>
  </si>
  <si>
    <t>Ceratiomyxa fruticulosa</t>
  </si>
  <si>
    <t>S. vulgare?</t>
  </si>
  <si>
    <t>Netzelia lobostoma multilobata</t>
  </si>
  <si>
    <t>Cyclopyxis sp.</t>
  </si>
  <si>
    <t>Difflugia MSU</t>
  </si>
  <si>
    <t>Sample</t>
  </si>
  <si>
    <t>Conc. (ng/ul)</t>
  </si>
  <si>
    <t>Base Pair Length</t>
  </si>
  <si>
    <t>MW calculation</t>
  </si>
  <si>
    <t>nmol/ul</t>
  </si>
  <si>
    <r>
      <t>n</t>
    </r>
    <r>
      <rPr>
        <b/>
        <u/>
        <sz val="11"/>
        <color theme="1"/>
        <rFont val="Calibri"/>
        <family val="2"/>
        <scheme val="minor"/>
      </rPr>
      <t>M</t>
    </r>
  </si>
  <si>
    <t>library</t>
  </si>
  <si>
    <t>added DNA (ul)</t>
  </si>
  <si>
    <t>added EB (uL)</t>
  </si>
  <si>
    <t>Final Conc. (nM)</t>
  </si>
  <si>
    <t>((G3*10)/G3:G17)</t>
  </si>
  <si>
    <t>(10-I3:I17)</t>
  </si>
  <si>
    <t>H3*F3/10</t>
  </si>
  <si>
    <t>Note: Less than 2ng/uL, you'll need to have more input volume.</t>
  </si>
  <si>
    <t>S</t>
  </si>
  <si>
    <t># of tubes</t>
  </si>
  <si>
    <t>ALL INDEXES ARE NOW IN SEPARATE S AND N BOXES</t>
  </si>
  <si>
    <t>All N</t>
  </si>
  <si>
    <t>All S used</t>
  </si>
  <si>
    <t>&lt; example</t>
  </si>
  <si>
    <t>Nextera Pool #</t>
  </si>
  <si>
    <t>Pool # Molarities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</si>
</sst>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1" fillId="0" borderId="0"/>
    <xf numFmtId="0" fontId="4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7" fillId="0" borderId="3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readingOrder="1"/>
    </xf>
    <xf numFmtId="164" fontId="0" fillId="0" borderId="1" xfId="0" applyNumberFormat="1" applyBorder="1"/>
    <xf numFmtId="0" fontId="0" fillId="0" borderId="4" xfId="0" applyBorder="1"/>
    <xf numFmtId="0" fontId="9" fillId="0" borderId="1" xfId="0" applyFont="1" applyBorder="1" applyAlignment="1">
      <alignment horizontal="right"/>
    </xf>
    <xf numFmtId="0" fontId="4" fillId="0" borderId="1" xfId="0" applyFont="1" applyBorder="1"/>
    <xf numFmtId="0" fontId="10" fillId="0" borderId="1" xfId="0" applyFont="1" applyBorder="1" applyAlignment="1">
      <alignment horizontal="right"/>
    </xf>
    <xf numFmtId="0" fontId="0" fillId="3" borderId="0" xfId="0" applyFill="1"/>
    <xf numFmtId="43" fontId="0" fillId="0" borderId="1" xfId="0" applyNumberFormat="1" applyBorder="1"/>
    <xf numFmtId="0" fontId="9" fillId="0" borderId="5" xfId="0" applyFont="1" applyBorder="1" applyAlignment="1">
      <alignment horizontal="right"/>
    </xf>
    <xf numFmtId="0" fontId="11" fillId="0" borderId="6" xfId="2" applyBorder="1" applyAlignment="1">
      <alignment horizontal="center"/>
    </xf>
    <xf numFmtId="0" fontId="11" fillId="0" borderId="7" xfId="2" applyBorder="1" applyAlignment="1">
      <alignment horizontal="center"/>
    </xf>
    <xf numFmtId="0" fontId="11" fillId="0" borderId="8" xfId="2" applyBorder="1" applyAlignment="1">
      <alignment horizontal="center"/>
    </xf>
    <xf numFmtId="0" fontId="11" fillId="0" borderId="0" xfId="2"/>
    <xf numFmtId="0" fontId="2" fillId="0" borderId="9" xfId="2" applyFont="1" applyBorder="1"/>
    <xf numFmtId="0" fontId="2" fillId="0" borderId="10" xfId="2" applyFont="1" applyBorder="1"/>
    <xf numFmtId="0" fontId="2" fillId="0" borderId="10" xfId="2" applyFont="1" applyBorder="1" applyAlignment="1">
      <alignment wrapText="1"/>
    </xf>
    <xf numFmtId="0" fontId="13" fillId="0" borderId="11" xfId="2" applyFont="1" applyBorder="1"/>
    <xf numFmtId="0" fontId="11" fillId="0" borderId="12" xfId="2" applyBorder="1"/>
    <xf numFmtId="0" fontId="14" fillId="0" borderId="13" xfId="3" applyFont="1" applyBorder="1"/>
    <xf numFmtId="0" fontId="11" fillId="0" borderId="13" xfId="2" applyBorder="1"/>
    <xf numFmtId="0" fontId="15" fillId="0" borderId="13" xfId="1" applyFont="1" applyFill="1" applyBorder="1"/>
    <xf numFmtId="165" fontId="11" fillId="0" borderId="13" xfId="2" applyNumberFormat="1" applyBorder="1"/>
    <xf numFmtId="165" fontId="11" fillId="0" borderId="1" xfId="2" applyNumberFormat="1" applyBorder="1"/>
    <xf numFmtId="165" fontId="11" fillId="0" borderId="14" xfId="2" applyNumberFormat="1" applyBorder="1"/>
    <xf numFmtId="165" fontId="11" fillId="0" borderId="15" xfId="2" applyNumberFormat="1" applyBorder="1"/>
    <xf numFmtId="0" fontId="11" fillId="0" borderId="16" xfId="2" applyBorder="1"/>
    <xf numFmtId="0" fontId="14" fillId="0" borderId="1" xfId="3" applyFont="1" applyBorder="1"/>
    <xf numFmtId="0" fontId="11" fillId="0" borderId="1" xfId="2" applyBorder="1"/>
    <xf numFmtId="0" fontId="1" fillId="2" borderId="1" xfId="1" applyBorder="1"/>
    <xf numFmtId="165" fontId="11" fillId="0" borderId="17" xfId="2" applyNumberFormat="1" applyBorder="1"/>
    <xf numFmtId="0" fontId="11" fillId="0" borderId="18" xfId="2" applyBorder="1"/>
    <xf numFmtId="0" fontId="11" fillId="0" borderId="14" xfId="2" applyBorder="1"/>
    <xf numFmtId="165" fontId="11" fillId="0" borderId="19" xfId="2" applyNumberFormat="1" applyBorder="1"/>
    <xf numFmtId="0" fontId="16" fillId="0" borderId="0" xfId="2" applyFont="1"/>
    <xf numFmtId="165" fontId="11" fillId="0" borderId="0" xfId="2" applyNumberFormat="1"/>
    <xf numFmtId="0" fontId="2" fillId="0" borderId="0" xfId="0" applyFont="1"/>
    <xf numFmtId="0" fontId="5" fillId="0" borderId="20" xfId="0" applyFont="1" applyBorder="1" applyAlignment="1">
      <alignment horizontal="center" readingOrder="1"/>
    </xf>
    <xf numFmtId="0" fontId="5" fillId="0" borderId="21" xfId="0" applyFont="1" applyBorder="1" applyAlignment="1">
      <alignment horizontal="center" readingOrder="1"/>
    </xf>
    <xf numFmtId="0" fontId="5" fillId="0" borderId="22" xfId="0" applyFont="1" applyBorder="1" applyAlignment="1">
      <alignment horizontal="center" readingOrder="1"/>
    </xf>
    <xf numFmtId="0" fontId="17" fillId="0" borderId="0" xfId="0" applyFont="1"/>
    <xf numFmtId="0" fontId="8" fillId="0" borderId="1" xfId="0" applyFont="1" applyBorder="1" applyAlignment="1">
      <alignment horizontal="center" readingOrder="1"/>
    </xf>
    <xf numFmtId="0" fontId="18" fillId="0" borderId="1" xfId="0" applyFont="1" applyBorder="1"/>
    <xf numFmtId="0" fontId="8" fillId="4" borderId="1" xfId="0" applyFont="1" applyFill="1" applyBorder="1"/>
  </cellXfs>
  <cellStyles count="4">
    <cellStyle name="Neutral" xfId="1" builtinId="28"/>
    <cellStyle name="Normal" xfId="0" builtinId="0"/>
    <cellStyle name="Normal 2" xfId="2" xr:uid="{A1160FC1-AA40-4B57-A6E6-2D15ED1C907C}"/>
    <cellStyle name="Normal 3" xfId="3" xr:uid="{195543E4-D0ED-4D03-ACC7-56B72CB272EB}"/>
  </cellStyles>
  <dxfs count="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FB29-9C90-4676-AF9C-C8D2A5C88584}">
  <sheetPr>
    <tabColor theme="6"/>
  </sheetPr>
  <dimension ref="A1:H30"/>
  <sheetViews>
    <sheetView workbookViewId="0">
      <selection activeCell="I21" sqref="I21"/>
    </sheetView>
  </sheetViews>
  <sheetFormatPr defaultColWidth="11.453125" defaultRowHeight="14.5" x14ac:dyDescent="0.35"/>
  <sheetData>
    <row r="1" spans="1:8" ht="28.5" x14ac:dyDescent="0.65">
      <c r="A1" s="52" t="s">
        <v>56</v>
      </c>
      <c r="B1" s="53" t="s">
        <v>57</v>
      </c>
      <c r="C1" s="53" t="s">
        <v>5</v>
      </c>
      <c r="D1" s="54" t="s">
        <v>57</v>
      </c>
      <c r="F1" s="55" t="s">
        <v>58</v>
      </c>
    </row>
    <row r="2" spans="1:8" x14ac:dyDescent="0.35">
      <c r="A2" s="56">
        <v>502</v>
      </c>
      <c r="B2" s="56"/>
      <c r="C2" s="56">
        <v>701</v>
      </c>
      <c r="D2" s="56"/>
    </row>
    <row r="3" spans="1:8" x14ac:dyDescent="0.35">
      <c r="A3" s="56">
        <v>503</v>
      </c>
      <c r="B3" s="56"/>
      <c r="C3" s="56">
        <v>702</v>
      </c>
      <c r="D3" s="56"/>
      <c r="F3" t="s">
        <v>59</v>
      </c>
      <c r="G3" t="s">
        <v>60</v>
      </c>
      <c r="H3" t="s">
        <v>61</v>
      </c>
    </row>
    <row r="4" spans="1:8" x14ac:dyDescent="0.35">
      <c r="A4" s="56">
        <v>504</v>
      </c>
      <c r="B4" s="56"/>
      <c r="C4" s="56">
        <v>703</v>
      </c>
      <c r="D4" s="56"/>
      <c r="F4" s="57">
        <v>701</v>
      </c>
      <c r="G4" s="57">
        <v>502</v>
      </c>
    </row>
    <row r="5" spans="1:8" x14ac:dyDescent="0.35">
      <c r="A5" s="56">
        <v>505</v>
      </c>
      <c r="B5" s="56"/>
      <c r="C5" s="56">
        <v>704</v>
      </c>
      <c r="D5" s="56"/>
      <c r="F5" s="57">
        <v>702</v>
      </c>
      <c r="G5" s="15">
        <v>503</v>
      </c>
    </row>
    <row r="6" spans="1:8" x14ac:dyDescent="0.35">
      <c r="A6" s="56">
        <v>506</v>
      </c>
      <c r="B6" s="56"/>
      <c r="C6" s="56">
        <v>705</v>
      </c>
      <c r="D6" s="56"/>
      <c r="F6" s="15">
        <v>703</v>
      </c>
      <c r="G6" s="15">
        <v>504</v>
      </c>
    </row>
    <row r="7" spans="1:8" x14ac:dyDescent="0.35">
      <c r="A7" s="56">
        <v>507</v>
      </c>
      <c r="B7" s="56"/>
      <c r="C7" s="56">
        <v>706</v>
      </c>
      <c r="D7" s="56"/>
      <c r="F7" s="15">
        <v>704</v>
      </c>
      <c r="G7" s="15">
        <v>505</v>
      </c>
    </row>
    <row r="8" spans="1:8" x14ac:dyDescent="0.35">
      <c r="A8" s="56">
        <v>508</v>
      </c>
      <c r="B8" s="56"/>
      <c r="C8" s="56">
        <v>707</v>
      </c>
      <c r="D8" s="56"/>
      <c r="F8" s="15">
        <v>705</v>
      </c>
      <c r="G8" s="15">
        <v>506</v>
      </c>
    </row>
    <row r="9" spans="1:8" x14ac:dyDescent="0.35">
      <c r="A9" s="56"/>
      <c r="B9" s="56"/>
      <c r="C9" s="56"/>
      <c r="D9" s="56"/>
      <c r="F9" s="15">
        <v>706</v>
      </c>
      <c r="G9" s="15">
        <v>507</v>
      </c>
    </row>
    <row r="10" spans="1:8" x14ac:dyDescent="0.35">
      <c r="A10" s="56">
        <v>510</v>
      </c>
      <c r="B10" s="56"/>
      <c r="C10" s="56"/>
      <c r="D10" s="56"/>
      <c r="F10" s="15">
        <v>707</v>
      </c>
      <c r="G10" s="15">
        <v>508</v>
      </c>
    </row>
    <row r="11" spans="1:8" x14ac:dyDescent="0.35">
      <c r="A11" s="56">
        <v>511</v>
      </c>
      <c r="B11" s="56"/>
      <c r="C11" s="56">
        <v>710</v>
      </c>
      <c r="D11" s="56"/>
      <c r="F11" s="15">
        <v>710</v>
      </c>
      <c r="G11" s="15">
        <v>510</v>
      </c>
    </row>
    <row r="12" spans="1:8" x14ac:dyDescent="0.35">
      <c r="A12" s="56"/>
      <c r="B12" s="56"/>
      <c r="C12" s="56">
        <v>711</v>
      </c>
      <c r="D12" s="56"/>
      <c r="F12" s="58">
        <v>711</v>
      </c>
      <c r="G12" s="58">
        <v>511</v>
      </c>
    </row>
    <row r="13" spans="1:8" x14ac:dyDescent="0.35">
      <c r="A13" s="56">
        <v>513</v>
      </c>
      <c r="B13" s="56"/>
      <c r="C13" s="56">
        <v>712</v>
      </c>
      <c r="D13" s="56"/>
      <c r="F13" s="15">
        <v>712</v>
      </c>
      <c r="G13" s="58">
        <v>511</v>
      </c>
    </row>
    <row r="14" spans="1:8" x14ac:dyDescent="0.35">
      <c r="A14" s="56"/>
      <c r="B14" s="56"/>
      <c r="C14" s="56"/>
      <c r="D14" s="56"/>
      <c r="F14" s="15">
        <v>714</v>
      </c>
      <c r="G14" s="15">
        <v>513</v>
      </c>
    </row>
    <row r="15" spans="1:8" x14ac:dyDescent="0.35">
      <c r="A15" s="56">
        <v>515</v>
      </c>
      <c r="B15" s="56"/>
      <c r="C15" s="56">
        <v>714</v>
      </c>
      <c r="D15" s="56"/>
      <c r="F15" s="15">
        <v>715</v>
      </c>
      <c r="G15" s="15">
        <v>515</v>
      </c>
    </row>
    <row r="16" spans="1:8" x14ac:dyDescent="0.35">
      <c r="A16" s="56">
        <v>516</v>
      </c>
      <c r="B16" s="56"/>
      <c r="C16" s="56">
        <v>715</v>
      </c>
      <c r="D16" s="56"/>
      <c r="F16" s="15">
        <v>716</v>
      </c>
      <c r="G16" s="15">
        <v>516</v>
      </c>
    </row>
    <row r="17" spans="1:7" x14ac:dyDescent="0.35">
      <c r="A17" s="56">
        <v>517</v>
      </c>
      <c r="B17" s="56"/>
      <c r="C17" s="56">
        <v>716</v>
      </c>
      <c r="D17" s="56"/>
      <c r="F17" s="15">
        <v>718</v>
      </c>
      <c r="G17" s="15">
        <v>516</v>
      </c>
    </row>
    <row r="18" spans="1:7" x14ac:dyDescent="0.35">
      <c r="A18" s="56">
        <v>518</v>
      </c>
      <c r="B18" s="56"/>
      <c r="C18" s="56"/>
      <c r="D18" s="56"/>
      <c r="F18" s="15">
        <v>719</v>
      </c>
      <c r="G18" s="15">
        <v>516</v>
      </c>
    </row>
    <row r="19" spans="1:7" x14ac:dyDescent="0.35">
      <c r="A19" s="56"/>
      <c r="B19" s="56"/>
      <c r="C19" s="56">
        <v>718</v>
      </c>
      <c r="D19" s="56"/>
      <c r="F19" s="15">
        <v>720</v>
      </c>
      <c r="G19" s="15">
        <v>517</v>
      </c>
    </row>
    <row r="20" spans="1:7" x14ac:dyDescent="0.35">
      <c r="A20" s="56">
        <v>520</v>
      </c>
      <c r="B20" s="56"/>
      <c r="C20" s="56">
        <v>719</v>
      </c>
      <c r="D20" s="56"/>
      <c r="F20" s="15">
        <v>721</v>
      </c>
      <c r="G20" s="15">
        <v>517</v>
      </c>
    </row>
    <row r="21" spans="1:7" x14ac:dyDescent="0.35">
      <c r="A21" s="56">
        <v>521</v>
      </c>
      <c r="B21" s="56"/>
      <c r="C21" s="56">
        <v>720</v>
      </c>
      <c r="D21" s="56"/>
      <c r="F21" s="15">
        <v>722</v>
      </c>
      <c r="G21" s="15">
        <v>517</v>
      </c>
    </row>
    <row r="22" spans="1:7" x14ac:dyDescent="0.35">
      <c r="A22" s="56">
        <v>522</v>
      </c>
      <c r="B22" s="56"/>
      <c r="C22" s="56">
        <v>721</v>
      </c>
      <c r="D22" s="56"/>
      <c r="F22" s="15">
        <v>723</v>
      </c>
      <c r="G22" s="15">
        <v>517</v>
      </c>
    </row>
    <row r="23" spans="1:7" x14ac:dyDescent="0.35">
      <c r="A23" s="56"/>
      <c r="B23" s="56"/>
      <c r="C23" s="56">
        <v>722</v>
      </c>
      <c r="D23" s="56"/>
      <c r="F23" s="14">
        <v>724</v>
      </c>
      <c r="G23" s="15">
        <v>517</v>
      </c>
    </row>
    <row r="24" spans="1:7" x14ac:dyDescent="0.35">
      <c r="A24" s="56"/>
      <c r="B24" s="56"/>
      <c r="C24" s="56">
        <v>723</v>
      </c>
      <c r="D24" s="56"/>
      <c r="F24" s="14">
        <v>726</v>
      </c>
      <c r="G24" s="14">
        <v>518</v>
      </c>
    </row>
    <row r="25" spans="1:7" x14ac:dyDescent="0.35">
      <c r="A25" s="56"/>
      <c r="B25" s="56"/>
      <c r="C25" s="56">
        <v>724</v>
      </c>
      <c r="D25" s="56"/>
      <c r="F25" s="14">
        <v>727</v>
      </c>
      <c r="G25" s="14">
        <v>520</v>
      </c>
    </row>
    <row r="26" spans="1:7" x14ac:dyDescent="0.35">
      <c r="A26" s="56"/>
      <c r="B26" s="56"/>
      <c r="C26" s="56"/>
      <c r="D26" s="56"/>
      <c r="F26" s="14">
        <v>728</v>
      </c>
      <c r="G26" s="14">
        <v>521</v>
      </c>
    </row>
    <row r="27" spans="1:7" x14ac:dyDescent="0.35">
      <c r="A27" s="56"/>
      <c r="B27" s="56"/>
      <c r="C27" s="56">
        <v>726</v>
      </c>
      <c r="D27" s="56"/>
      <c r="F27" s="14">
        <v>729</v>
      </c>
      <c r="G27" s="14">
        <v>522</v>
      </c>
    </row>
    <row r="28" spans="1:7" x14ac:dyDescent="0.35">
      <c r="A28" s="56"/>
      <c r="B28" s="56"/>
      <c r="C28" s="56">
        <v>727</v>
      </c>
      <c r="D28" s="56"/>
    </row>
    <row r="29" spans="1:7" x14ac:dyDescent="0.35">
      <c r="A29" s="56"/>
      <c r="B29" s="56"/>
      <c r="C29" s="56">
        <v>728</v>
      </c>
      <c r="D29" s="56"/>
    </row>
    <row r="30" spans="1:7" x14ac:dyDescent="0.35">
      <c r="A30" s="56"/>
      <c r="B30" s="56"/>
      <c r="C30" s="56">
        <v>729</v>
      </c>
      <c r="D30" s="56"/>
    </row>
  </sheetData>
  <conditionalFormatting sqref="G4:G2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56B1-4C7F-4BF9-B1F6-EA5E29D1937C}">
  <sheetPr>
    <tabColor theme="4" tint="0.39997558519241921"/>
    <pageSetUpPr fitToPage="1"/>
  </sheetPr>
  <dimension ref="A1:S28"/>
  <sheetViews>
    <sheetView tabSelected="1" workbookViewId="0">
      <selection activeCell="C30" sqref="C30"/>
    </sheetView>
  </sheetViews>
  <sheetFormatPr defaultColWidth="8.81640625" defaultRowHeight="14.5" x14ac:dyDescent="0.35"/>
  <cols>
    <col min="1" max="1" width="3" bestFit="1" customWidth="1"/>
    <col min="2" max="2" width="16.81640625" bestFit="1" customWidth="1"/>
    <col min="3" max="3" width="27.1796875" bestFit="1" customWidth="1"/>
    <col min="4" max="4" width="12.54296875" bestFit="1" customWidth="1"/>
    <col min="5" max="5" width="6.453125" bestFit="1" customWidth="1"/>
    <col min="6" max="6" width="7.26953125" bestFit="1" customWidth="1"/>
    <col min="7" max="7" width="7.1796875" bestFit="1" customWidth="1"/>
    <col min="8" max="8" width="6.81640625" bestFit="1" customWidth="1"/>
    <col min="9" max="9" width="5.453125" bestFit="1" customWidth="1"/>
    <col min="10" max="10" width="17.1796875" bestFit="1" customWidth="1"/>
    <col min="11" max="12" width="18" bestFit="1" customWidth="1"/>
    <col min="13" max="13" width="16.81640625" bestFit="1" customWidth="1"/>
    <col min="14" max="14" width="15.453125" bestFit="1" customWidth="1"/>
    <col min="15" max="15" width="11.81640625" bestFit="1" customWidth="1"/>
    <col min="16" max="16" width="14.26953125" bestFit="1" customWidth="1"/>
    <col min="17" max="17" width="19.54296875" bestFit="1" customWidth="1"/>
    <col min="18" max="18" width="19.81640625" bestFit="1" customWidth="1"/>
  </cols>
  <sheetData>
    <row r="1" spans="1:19" ht="15.5" x14ac:dyDescent="0.35">
      <c r="A1" s="1" t="s">
        <v>62</v>
      </c>
      <c r="B1" s="2"/>
      <c r="C1" s="2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4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6" t="s">
        <v>7</v>
      </c>
      <c r="R1" s="5" t="s">
        <v>8</v>
      </c>
    </row>
    <row r="2" spans="1:19" x14ac:dyDescent="0.35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 t="s">
        <v>14</v>
      </c>
      <c r="G2" s="8" t="s">
        <v>15</v>
      </c>
      <c r="H2" s="10" t="s">
        <v>16</v>
      </c>
      <c r="I2" s="8" t="s">
        <v>17</v>
      </c>
      <c r="J2" s="11" t="s">
        <v>18</v>
      </c>
      <c r="K2" s="8" t="s">
        <v>19</v>
      </c>
      <c r="L2" s="8" t="s">
        <v>20</v>
      </c>
      <c r="M2" s="12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26</v>
      </c>
    </row>
    <row r="3" spans="1:19" x14ac:dyDescent="0.35">
      <c r="A3" s="13">
        <v>1</v>
      </c>
      <c r="B3" s="14"/>
      <c r="C3" s="14"/>
      <c r="D3" s="15"/>
      <c r="E3" s="15"/>
      <c r="F3" s="16"/>
      <c r="G3" s="15"/>
      <c r="H3" s="15"/>
      <c r="I3" s="14"/>
      <c r="J3" s="14"/>
      <c r="K3" s="17">
        <f t="shared" ref="K3:K26" si="0">((J3*1)/0.2)-1</f>
        <v>-1</v>
      </c>
      <c r="L3" s="17">
        <f t="shared" ref="L3:L18" si="1">K3-2+1</f>
        <v>-2</v>
      </c>
      <c r="M3" s="18"/>
      <c r="N3" s="14">
        <f t="shared" ref="N3:N26" si="2">((L3*M3)/0.2)</f>
        <v>0</v>
      </c>
      <c r="O3" s="17">
        <f t="shared" ref="O3:O26" si="3">N3-L3</f>
        <v>2</v>
      </c>
      <c r="P3" s="18"/>
      <c r="Q3" s="19"/>
      <c r="R3" s="20"/>
    </row>
    <row r="4" spans="1:19" x14ac:dyDescent="0.35">
      <c r="A4" s="13">
        <v>2</v>
      </c>
      <c r="B4" s="14"/>
      <c r="C4" s="14"/>
      <c r="D4" s="15"/>
      <c r="E4" s="15"/>
      <c r="F4" s="16"/>
      <c r="G4" s="15"/>
      <c r="H4" s="15"/>
      <c r="I4" s="14"/>
      <c r="J4" s="14"/>
      <c r="K4" s="17">
        <f t="shared" si="0"/>
        <v>-1</v>
      </c>
      <c r="L4" s="17">
        <f t="shared" si="1"/>
        <v>-2</v>
      </c>
      <c r="M4" s="18"/>
      <c r="N4" s="14">
        <f t="shared" si="2"/>
        <v>0</v>
      </c>
      <c r="O4" s="17">
        <f t="shared" si="3"/>
        <v>2</v>
      </c>
      <c r="P4" s="18"/>
      <c r="Q4" s="19"/>
      <c r="R4" s="14"/>
    </row>
    <row r="5" spans="1:19" x14ac:dyDescent="0.35">
      <c r="A5" s="13">
        <v>3</v>
      </c>
      <c r="B5" s="14"/>
      <c r="C5" s="14"/>
      <c r="D5" s="15"/>
      <c r="E5" s="15"/>
      <c r="F5" s="16"/>
      <c r="G5" s="15"/>
      <c r="H5" s="15"/>
      <c r="I5" s="14"/>
      <c r="J5" s="14"/>
      <c r="K5" s="17">
        <f t="shared" si="0"/>
        <v>-1</v>
      </c>
      <c r="L5" s="17">
        <f t="shared" si="1"/>
        <v>-2</v>
      </c>
      <c r="M5" s="18"/>
      <c r="N5" s="14">
        <f t="shared" si="2"/>
        <v>0</v>
      </c>
      <c r="O5" s="17">
        <f t="shared" si="3"/>
        <v>2</v>
      </c>
      <c r="P5" s="18"/>
      <c r="Q5" s="19"/>
      <c r="R5" s="14"/>
    </row>
    <row r="6" spans="1:19" x14ac:dyDescent="0.35">
      <c r="A6" s="13">
        <v>4</v>
      </c>
      <c r="B6" s="14"/>
      <c r="C6" s="14"/>
      <c r="D6" s="14"/>
      <c r="E6" s="15"/>
      <c r="F6" s="16"/>
      <c r="G6" s="15"/>
      <c r="H6" s="14"/>
      <c r="I6" s="14"/>
      <c r="J6" s="14"/>
      <c r="K6" s="17">
        <f t="shared" si="0"/>
        <v>-1</v>
      </c>
      <c r="L6" s="17">
        <f t="shared" si="1"/>
        <v>-2</v>
      </c>
      <c r="M6" s="18"/>
      <c r="N6" s="14">
        <f t="shared" si="2"/>
        <v>0</v>
      </c>
      <c r="O6" s="17">
        <f t="shared" si="3"/>
        <v>2</v>
      </c>
      <c r="P6" s="18"/>
      <c r="Q6" s="21"/>
      <c r="R6" s="14"/>
    </row>
    <row r="7" spans="1:19" x14ac:dyDescent="0.35">
      <c r="A7" s="13">
        <v>5</v>
      </c>
      <c r="B7" s="14"/>
      <c r="C7" s="14"/>
      <c r="D7" s="14"/>
      <c r="E7" s="15"/>
      <c r="F7" s="16"/>
      <c r="G7" s="15"/>
      <c r="H7" s="14"/>
      <c r="I7" s="14"/>
      <c r="J7" s="14"/>
      <c r="K7" s="17">
        <f t="shared" si="0"/>
        <v>-1</v>
      </c>
      <c r="L7" s="17">
        <f t="shared" si="1"/>
        <v>-2</v>
      </c>
      <c r="M7" s="18"/>
      <c r="N7" s="14">
        <f t="shared" si="2"/>
        <v>0</v>
      </c>
      <c r="O7" s="17">
        <f t="shared" si="3"/>
        <v>2</v>
      </c>
      <c r="P7" s="18"/>
      <c r="Q7" s="21"/>
      <c r="R7" s="14"/>
    </row>
    <row r="8" spans="1:19" x14ac:dyDescent="0.35">
      <c r="A8" s="13">
        <v>6</v>
      </c>
      <c r="B8" s="14"/>
      <c r="C8" s="14"/>
      <c r="D8" s="14"/>
      <c r="E8" s="15"/>
      <c r="F8" s="16"/>
      <c r="G8" s="15"/>
      <c r="H8" s="14"/>
      <c r="I8" s="14"/>
      <c r="J8" s="14"/>
      <c r="K8" s="17">
        <f t="shared" si="0"/>
        <v>-1</v>
      </c>
      <c r="L8" s="17">
        <f t="shared" si="1"/>
        <v>-2</v>
      </c>
      <c r="M8" s="18"/>
      <c r="N8" s="14">
        <f t="shared" si="2"/>
        <v>0</v>
      </c>
      <c r="O8" s="17">
        <f t="shared" si="3"/>
        <v>2</v>
      </c>
      <c r="P8" s="18"/>
      <c r="Q8" s="21"/>
      <c r="R8" s="14"/>
    </row>
    <row r="9" spans="1:19" x14ac:dyDescent="0.35">
      <c r="A9" s="13">
        <v>7</v>
      </c>
      <c r="B9" s="14"/>
      <c r="C9" s="14"/>
      <c r="D9" s="14"/>
      <c r="E9" s="15"/>
      <c r="F9" s="16"/>
      <c r="G9" s="14"/>
      <c r="H9" s="15"/>
      <c r="I9" s="14"/>
      <c r="J9" s="14"/>
      <c r="K9" s="17">
        <f t="shared" si="0"/>
        <v>-1</v>
      </c>
      <c r="L9" s="17">
        <f t="shared" si="1"/>
        <v>-2</v>
      </c>
      <c r="M9" s="18"/>
      <c r="N9" s="14">
        <f t="shared" si="2"/>
        <v>0</v>
      </c>
      <c r="O9" s="17">
        <f t="shared" si="3"/>
        <v>2</v>
      </c>
      <c r="P9" s="18"/>
      <c r="Q9" s="19"/>
      <c r="R9" s="14"/>
    </row>
    <row r="10" spans="1:19" x14ac:dyDescent="0.35">
      <c r="A10" s="13">
        <v>8</v>
      </c>
      <c r="B10" s="14"/>
      <c r="C10" s="14"/>
      <c r="D10" s="14"/>
      <c r="E10" s="15"/>
      <c r="F10" s="16"/>
      <c r="G10" s="14"/>
      <c r="H10" s="15"/>
      <c r="I10" s="14"/>
      <c r="J10" s="14"/>
      <c r="K10" s="17">
        <f t="shared" si="0"/>
        <v>-1</v>
      </c>
      <c r="L10" s="17">
        <f t="shared" si="1"/>
        <v>-2</v>
      </c>
      <c r="M10" s="14"/>
      <c r="N10" s="14">
        <f t="shared" si="2"/>
        <v>0</v>
      </c>
      <c r="O10" s="17">
        <f t="shared" si="3"/>
        <v>2</v>
      </c>
      <c r="P10" s="14"/>
      <c r="Q10" s="19"/>
      <c r="R10" s="14"/>
    </row>
    <row r="11" spans="1:19" x14ac:dyDescent="0.35">
      <c r="A11" s="13">
        <v>9</v>
      </c>
      <c r="B11" s="14"/>
      <c r="C11" s="14"/>
      <c r="D11" s="14"/>
      <c r="E11" s="15"/>
      <c r="F11" s="16"/>
      <c r="G11" s="14"/>
      <c r="H11" s="14"/>
      <c r="I11" s="14"/>
      <c r="J11" s="14"/>
      <c r="K11" s="17">
        <f t="shared" si="0"/>
        <v>-1</v>
      </c>
      <c r="L11" s="17">
        <f t="shared" si="1"/>
        <v>-2</v>
      </c>
      <c r="M11" s="18"/>
      <c r="N11" s="14">
        <f t="shared" si="2"/>
        <v>0</v>
      </c>
      <c r="O11" s="17">
        <f t="shared" si="3"/>
        <v>2</v>
      </c>
      <c r="P11" s="18"/>
      <c r="Q11" s="21"/>
      <c r="R11" s="14"/>
    </row>
    <row r="12" spans="1:19" x14ac:dyDescent="0.35">
      <c r="A12" s="13">
        <v>10</v>
      </c>
      <c r="B12" s="14"/>
      <c r="C12" s="14"/>
      <c r="D12" s="15"/>
      <c r="E12" s="15"/>
      <c r="F12" s="16"/>
      <c r="G12" s="15"/>
      <c r="H12" s="15"/>
      <c r="I12" s="14"/>
      <c r="J12" s="14"/>
      <c r="K12" s="17">
        <f t="shared" si="0"/>
        <v>-1</v>
      </c>
      <c r="L12" s="17">
        <f t="shared" si="1"/>
        <v>-2</v>
      </c>
      <c r="M12" s="18"/>
      <c r="N12" s="14">
        <f t="shared" si="2"/>
        <v>0</v>
      </c>
      <c r="O12" s="17">
        <f t="shared" si="3"/>
        <v>2</v>
      </c>
      <c r="P12" s="18"/>
      <c r="Q12" s="21"/>
      <c r="R12" s="14"/>
      <c r="S12" s="22"/>
    </row>
    <row r="13" spans="1:19" x14ac:dyDescent="0.35">
      <c r="A13" s="13">
        <v>11</v>
      </c>
      <c r="B13" s="14"/>
      <c r="C13" s="14"/>
      <c r="D13" s="14"/>
      <c r="E13" s="15"/>
      <c r="F13" s="16"/>
      <c r="G13" s="14"/>
      <c r="H13" s="14"/>
      <c r="I13" s="14"/>
      <c r="J13" s="14"/>
      <c r="K13" s="17">
        <f t="shared" si="0"/>
        <v>-1</v>
      </c>
      <c r="L13" s="17">
        <f t="shared" si="1"/>
        <v>-2</v>
      </c>
      <c r="M13" s="18"/>
      <c r="N13" s="14">
        <f t="shared" si="2"/>
        <v>0</v>
      </c>
      <c r="O13" s="17">
        <f t="shared" si="3"/>
        <v>2</v>
      </c>
      <c r="P13" s="18"/>
      <c r="Q13" s="19"/>
      <c r="R13" s="23"/>
    </row>
    <row r="14" spans="1:19" x14ac:dyDescent="0.35">
      <c r="A14" s="13">
        <v>12</v>
      </c>
      <c r="B14" s="14"/>
      <c r="C14" s="14"/>
      <c r="D14" s="14"/>
      <c r="E14" s="15"/>
      <c r="F14" s="16"/>
      <c r="G14" s="14"/>
      <c r="H14" s="14"/>
      <c r="I14" s="14"/>
      <c r="J14" s="14"/>
      <c r="K14" s="17">
        <f t="shared" si="0"/>
        <v>-1</v>
      </c>
      <c r="L14" s="17">
        <f t="shared" si="1"/>
        <v>-2</v>
      </c>
      <c r="M14" s="18"/>
      <c r="N14" s="14">
        <f t="shared" si="2"/>
        <v>0</v>
      </c>
      <c r="O14" s="17">
        <f t="shared" si="3"/>
        <v>2</v>
      </c>
      <c r="P14" s="18"/>
      <c r="Q14" s="19"/>
      <c r="R14" s="14"/>
    </row>
    <row r="15" spans="1:19" x14ac:dyDescent="0.35">
      <c r="A15" s="13">
        <v>13</v>
      </c>
      <c r="B15" s="14"/>
      <c r="C15" s="14"/>
      <c r="D15" s="14"/>
      <c r="E15" s="15"/>
      <c r="F15" s="16"/>
      <c r="G15" s="14"/>
      <c r="H15" s="14"/>
      <c r="I15" s="14"/>
      <c r="J15" s="14"/>
      <c r="K15" s="17">
        <f t="shared" si="0"/>
        <v>-1</v>
      </c>
      <c r="L15" s="17">
        <f t="shared" si="1"/>
        <v>-2</v>
      </c>
      <c r="M15" s="18"/>
      <c r="N15" s="14">
        <f t="shared" si="2"/>
        <v>0</v>
      </c>
      <c r="O15" s="17">
        <f t="shared" si="3"/>
        <v>2</v>
      </c>
      <c r="P15" s="18"/>
      <c r="Q15" s="19"/>
      <c r="R15" s="14"/>
    </row>
    <row r="16" spans="1:19" x14ac:dyDescent="0.35">
      <c r="A16" s="13">
        <v>14</v>
      </c>
      <c r="B16" s="14"/>
      <c r="C16" s="14"/>
      <c r="D16" s="14"/>
      <c r="E16" s="15"/>
      <c r="F16" s="16"/>
      <c r="G16" s="14"/>
      <c r="H16" s="14"/>
      <c r="I16" s="14"/>
      <c r="J16" s="14"/>
      <c r="K16" s="17">
        <f t="shared" si="0"/>
        <v>-1</v>
      </c>
      <c r="L16" s="17">
        <f t="shared" si="1"/>
        <v>-2</v>
      </c>
      <c r="M16" s="18"/>
      <c r="N16" s="14">
        <f t="shared" si="2"/>
        <v>0</v>
      </c>
      <c r="O16" s="17">
        <f t="shared" si="3"/>
        <v>2</v>
      </c>
      <c r="P16" s="18"/>
      <c r="Q16" s="19"/>
      <c r="R16" s="14"/>
    </row>
    <row r="17" spans="1:18" x14ac:dyDescent="0.35">
      <c r="A17" s="13">
        <v>15</v>
      </c>
      <c r="B17" s="14"/>
      <c r="C17" s="14"/>
      <c r="D17" s="14"/>
      <c r="E17" s="15"/>
      <c r="F17" s="16"/>
      <c r="G17" s="14"/>
      <c r="H17" s="14"/>
      <c r="I17" s="14"/>
      <c r="J17" s="14"/>
      <c r="K17" s="17">
        <f t="shared" si="0"/>
        <v>-1</v>
      </c>
      <c r="L17" s="17">
        <f t="shared" si="1"/>
        <v>-2</v>
      </c>
      <c r="M17" s="18"/>
      <c r="N17" s="14">
        <f t="shared" si="2"/>
        <v>0</v>
      </c>
      <c r="O17" s="17">
        <f t="shared" si="3"/>
        <v>2</v>
      </c>
      <c r="P17" s="18"/>
      <c r="Q17" s="19"/>
      <c r="R17" s="14"/>
    </row>
    <row r="18" spans="1:18" x14ac:dyDescent="0.35">
      <c r="A18" s="13">
        <v>16</v>
      </c>
      <c r="B18" s="14"/>
      <c r="C18" s="14"/>
      <c r="D18" s="14"/>
      <c r="E18" s="14"/>
      <c r="F18" s="16"/>
      <c r="G18" s="14"/>
      <c r="H18" s="14"/>
      <c r="I18" s="14"/>
      <c r="J18" s="14"/>
      <c r="K18" s="17">
        <f t="shared" si="0"/>
        <v>-1</v>
      </c>
      <c r="L18" s="17">
        <f t="shared" si="1"/>
        <v>-2</v>
      </c>
      <c r="M18" s="18"/>
      <c r="N18" s="14">
        <f t="shared" si="2"/>
        <v>0</v>
      </c>
      <c r="O18" s="17">
        <f t="shared" si="3"/>
        <v>2</v>
      </c>
      <c r="P18" s="18"/>
      <c r="Q18" s="21"/>
      <c r="R18" s="14"/>
    </row>
    <row r="19" spans="1:18" x14ac:dyDescent="0.35">
      <c r="A19" s="13">
        <v>17</v>
      </c>
      <c r="B19" s="14"/>
      <c r="C19" s="14"/>
      <c r="D19" s="14"/>
      <c r="E19" s="15"/>
      <c r="F19" s="16"/>
      <c r="G19" s="14"/>
      <c r="H19" s="14"/>
      <c r="I19" s="14"/>
      <c r="J19" s="14"/>
      <c r="K19" s="17">
        <f t="shared" si="0"/>
        <v>-1</v>
      </c>
      <c r="L19" s="17">
        <f>K19-4+1</f>
        <v>-4</v>
      </c>
      <c r="M19" s="18"/>
      <c r="N19" s="14">
        <f t="shared" si="2"/>
        <v>0</v>
      </c>
      <c r="O19" s="17">
        <f t="shared" si="3"/>
        <v>4</v>
      </c>
      <c r="P19" s="18"/>
      <c r="Q19" s="21"/>
      <c r="R19" s="14"/>
    </row>
    <row r="20" spans="1:18" x14ac:dyDescent="0.35">
      <c r="A20" s="13">
        <v>18</v>
      </c>
      <c r="B20" s="14"/>
      <c r="C20" s="14"/>
      <c r="D20" s="14"/>
      <c r="E20" s="15"/>
      <c r="F20" s="16"/>
      <c r="G20" s="14"/>
      <c r="H20" s="14"/>
      <c r="I20" s="14"/>
      <c r="J20" s="14"/>
      <c r="K20" s="17">
        <f t="shared" si="0"/>
        <v>-1</v>
      </c>
      <c r="L20" s="17">
        <f>K20-4+1</f>
        <v>-4</v>
      </c>
      <c r="M20" s="18"/>
      <c r="N20" s="14">
        <f t="shared" si="2"/>
        <v>0</v>
      </c>
      <c r="O20" s="17">
        <f t="shared" si="3"/>
        <v>4</v>
      </c>
      <c r="P20" s="18"/>
      <c r="Q20" s="24"/>
      <c r="R20" s="14"/>
    </row>
    <row r="21" spans="1:18" x14ac:dyDescent="0.35">
      <c r="A21" s="13">
        <v>19</v>
      </c>
      <c r="B21" s="14"/>
      <c r="C21" s="14"/>
      <c r="D21" s="14"/>
      <c r="E21" s="15"/>
      <c r="F21" s="16"/>
      <c r="G21" s="14"/>
      <c r="H21" s="14"/>
      <c r="I21" s="14"/>
      <c r="J21" s="14"/>
      <c r="K21" s="17">
        <f t="shared" si="0"/>
        <v>-1</v>
      </c>
      <c r="L21" s="17">
        <f t="shared" ref="L21:L26" si="4">K21-2+1</f>
        <v>-2</v>
      </c>
      <c r="M21" s="18"/>
      <c r="N21" s="14">
        <f t="shared" si="2"/>
        <v>0</v>
      </c>
      <c r="O21" s="17">
        <f t="shared" si="3"/>
        <v>2</v>
      </c>
      <c r="P21" s="18"/>
      <c r="Q21" s="21"/>
      <c r="R21" s="14"/>
    </row>
    <row r="22" spans="1:18" x14ac:dyDescent="0.35">
      <c r="A22" s="13">
        <v>20</v>
      </c>
      <c r="B22" s="14"/>
      <c r="C22" s="14"/>
      <c r="D22" s="14"/>
      <c r="E22" s="15"/>
      <c r="F22" s="16"/>
      <c r="G22" s="14"/>
      <c r="H22" s="14"/>
      <c r="I22" s="14"/>
      <c r="J22" s="14"/>
      <c r="K22" s="17">
        <f t="shared" si="0"/>
        <v>-1</v>
      </c>
      <c r="L22" s="17">
        <f t="shared" si="4"/>
        <v>-2</v>
      </c>
      <c r="M22" s="18"/>
      <c r="N22" s="14">
        <f t="shared" si="2"/>
        <v>0</v>
      </c>
      <c r="O22" s="17">
        <f t="shared" si="3"/>
        <v>2</v>
      </c>
      <c r="P22" s="18"/>
      <c r="Q22" s="21"/>
      <c r="R22" s="14"/>
    </row>
    <row r="23" spans="1:18" x14ac:dyDescent="0.35">
      <c r="A23" s="13">
        <v>21</v>
      </c>
      <c r="B23" s="14"/>
      <c r="C23" s="14"/>
      <c r="D23" s="14"/>
      <c r="E23" s="15"/>
      <c r="F23" s="16"/>
      <c r="G23" s="14"/>
      <c r="H23" s="14"/>
      <c r="I23" s="14"/>
      <c r="J23" s="14"/>
      <c r="K23" s="17">
        <f t="shared" si="0"/>
        <v>-1</v>
      </c>
      <c r="L23" s="17">
        <f t="shared" si="4"/>
        <v>-2</v>
      </c>
      <c r="M23" s="18"/>
      <c r="N23" s="14">
        <f t="shared" si="2"/>
        <v>0</v>
      </c>
      <c r="O23" s="17">
        <f t="shared" si="3"/>
        <v>2</v>
      </c>
      <c r="P23" s="18"/>
      <c r="Q23" s="19"/>
      <c r="R23" s="14"/>
    </row>
    <row r="24" spans="1:18" x14ac:dyDescent="0.35">
      <c r="A24" s="13">
        <v>22</v>
      </c>
      <c r="B24" s="14"/>
      <c r="C24" s="14"/>
      <c r="D24" s="14"/>
      <c r="E24" s="14"/>
      <c r="F24" s="16"/>
      <c r="G24" s="14"/>
      <c r="H24" s="14"/>
      <c r="I24" s="14"/>
      <c r="J24" s="14"/>
      <c r="K24" s="17">
        <f t="shared" si="0"/>
        <v>-1</v>
      </c>
      <c r="L24" s="17">
        <f t="shared" si="4"/>
        <v>-2</v>
      </c>
      <c r="M24" s="18"/>
      <c r="N24" s="14">
        <f t="shared" si="2"/>
        <v>0</v>
      </c>
      <c r="O24" s="17">
        <f t="shared" si="3"/>
        <v>2</v>
      </c>
      <c r="P24" s="18"/>
      <c r="Q24" s="19"/>
      <c r="R24" s="14"/>
    </row>
    <row r="25" spans="1:18" x14ac:dyDescent="0.35">
      <c r="A25" s="13">
        <v>23</v>
      </c>
      <c r="B25" s="14"/>
      <c r="C25" s="14"/>
      <c r="D25" s="14"/>
      <c r="E25" s="14"/>
      <c r="F25" s="16"/>
      <c r="G25" s="14"/>
      <c r="H25" s="14"/>
      <c r="I25" s="14"/>
      <c r="J25" s="14"/>
      <c r="K25" s="17">
        <f t="shared" si="0"/>
        <v>-1</v>
      </c>
      <c r="L25" s="17">
        <f t="shared" si="4"/>
        <v>-2</v>
      </c>
      <c r="M25" s="18"/>
      <c r="N25" s="14">
        <f t="shared" si="2"/>
        <v>0</v>
      </c>
      <c r="O25" s="17">
        <f t="shared" si="3"/>
        <v>2</v>
      </c>
      <c r="P25" s="18"/>
      <c r="Q25" s="21"/>
      <c r="R25" s="14"/>
    </row>
    <row r="26" spans="1:18" x14ac:dyDescent="0.35">
      <c r="A26" s="13">
        <v>24</v>
      </c>
      <c r="B26" s="14"/>
      <c r="C26" s="14"/>
      <c r="D26" s="14"/>
      <c r="E26" s="14"/>
      <c r="F26" s="16"/>
      <c r="G26" s="14"/>
      <c r="H26" s="14"/>
      <c r="I26" s="14"/>
      <c r="J26" s="14"/>
      <c r="K26" s="17">
        <f t="shared" si="0"/>
        <v>-1</v>
      </c>
      <c r="L26" s="17">
        <f t="shared" si="4"/>
        <v>-2</v>
      </c>
      <c r="M26" s="18"/>
      <c r="N26" s="14">
        <f t="shared" si="2"/>
        <v>0</v>
      </c>
      <c r="O26" s="17">
        <f t="shared" si="3"/>
        <v>2</v>
      </c>
      <c r="P26" s="18"/>
      <c r="Q26" s="21"/>
      <c r="R26" s="14"/>
    </row>
    <row r="28" spans="1:18" x14ac:dyDescent="0.35">
      <c r="K28" s="51" t="s">
        <v>55</v>
      </c>
    </row>
  </sheetData>
  <mergeCells count="1">
    <mergeCell ref="A1:C1"/>
  </mergeCells>
  <conditionalFormatting sqref="R3:R26">
    <cfRule type="iconSet" priority="5">
      <iconSet>
        <cfvo type="percent" val="0"/>
        <cfvo type="num" val="2" gte="0"/>
        <cfvo type="num" val="5"/>
      </iconSet>
    </cfRule>
  </conditionalFormatting>
  <conditionalFormatting sqref="J3:J26">
    <cfRule type="iconSet" priority="4">
      <iconSet>
        <cfvo type="percent" val="0"/>
        <cfvo type="num" val="2"/>
        <cfvo type="num" val="2" gte="0"/>
      </iconSet>
    </cfRule>
  </conditionalFormatting>
  <conditionalFormatting sqref="M3:M26">
    <cfRule type="cellIs" dxfId="3" priority="2" operator="between">
      <formula>0.15</formula>
      <formula>0.25</formula>
    </cfRule>
  </conditionalFormatting>
  <conditionalFormatting sqref="P3:P26">
    <cfRule type="cellIs" dxfId="1" priority="1" operator="between">
      <formula>0.15</formula>
      <formula>0.25</formula>
    </cfRule>
  </conditionalFormatting>
  <pageMargins left="0.7" right="0.7" top="0.75" bottom="0.75" header="0.3" footer="0.3"/>
  <pageSetup scale="3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CD7E-4C97-4CFC-8CD5-2C2406909E1D}">
  <sheetPr>
    <tabColor theme="5" tint="0.39997558519241921"/>
    <pageSetUpPr fitToPage="1"/>
  </sheetPr>
  <dimension ref="A1:J28"/>
  <sheetViews>
    <sheetView workbookViewId="0">
      <selection activeCell="C16" sqref="C16"/>
    </sheetView>
  </sheetViews>
  <sheetFormatPr defaultColWidth="11.7265625" defaultRowHeight="15.5" x14ac:dyDescent="0.35"/>
  <cols>
    <col min="1" max="1" width="6.81640625" style="28" bestFit="1" customWidth="1"/>
    <col min="2" max="2" width="12.453125" style="28" customWidth="1"/>
    <col min="3" max="3" width="14.54296875" style="28" bestFit="1" customWidth="1"/>
    <col min="4" max="4" width="13.81640625" style="28" bestFit="1" customWidth="1"/>
    <col min="5" max="6" width="12.81640625" style="28" bestFit="1" customWidth="1"/>
    <col min="7" max="7" width="27.1796875" style="28" bestFit="1" customWidth="1"/>
    <col min="8" max="8" width="13.54296875" style="28" bestFit="1" customWidth="1"/>
    <col min="9" max="9" width="12.26953125" style="28" bestFit="1" customWidth="1"/>
    <col min="10" max="10" width="15.54296875" style="28" bestFit="1" customWidth="1"/>
    <col min="11" max="16384" width="11.7265625" style="28"/>
  </cols>
  <sheetData>
    <row r="1" spans="1:10" ht="16" thickBot="1" x14ac:dyDescent="0.4">
      <c r="A1" s="25" t="s">
        <v>63</v>
      </c>
      <c r="B1" s="26"/>
      <c r="C1" s="26"/>
      <c r="D1" s="27"/>
    </row>
    <row r="2" spans="1:10" ht="19" customHeight="1" thickBot="1" x14ac:dyDescent="0.4">
      <c r="A2" s="29" t="s">
        <v>42</v>
      </c>
      <c r="B2" s="30" t="s">
        <v>43</v>
      </c>
      <c r="C2" s="31" t="s">
        <v>44</v>
      </c>
      <c r="D2" s="31" t="s">
        <v>45</v>
      </c>
      <c r="E2" s="30" t="s">
        <v>46</v>
      </c>
      <c r="F2" s="30" t="s">
        <v>47</v>
      </c>
      <c r="G2" s="30" t="s">
        <v>48</v>
      </c>
      <c r="H2" s="30" t="s">
        <v>49</v>
      </c>
      <c r="I2" s="30" t="s">
        <v>50</v>
      </c>
      <c r="J2" s="32" t="s">
        <v>51</v>
      </c>
    </row>
    <row r="3" spans="1:10" x14ac:dyDescent="0.35">
      <c r="A3" s="33">
        <v>1</v>
      </c>
      <c r="B3" s="20"/>
      <c r="C3" s="34"/>
      <c r="D3" s="35">
        <f t="shared" ref="D3:D26" si="0">(C3*607.4)+157.9</f>
        <v>157.9</v>
      </c>
      <c r="E3" s="35">
        <f t="shared" ref="E3:E26" si="1">B3/D3</f>
        <v>0</v>
      </c>
      <c r="F3" s="36">
        <f t="shared" ref="F3:F26" si="2">E3*1000000</f>
        <v>0</v>
      </c>
      <c r="G3" s="14" t="s">
        <v>27</v>
      </c>
      <c r="H3" s="37" t="e" cm="1">
        <f t="array" ref="H3:H26">((F4*10)/F3:F26)</f>
        <v>#DIV/0!</v>
      </c>
      <c r="I3" s="37" t="e" cm="1">
        <f t="array" ref="I3:I26">(10-H3:H26)</f>
        <v>#DIV/0!</v>
      </c>
      <c r="J3" s="40" t="e">
        <f>H3*F3/10</f>
        <v>#DIV/0!</v>
      </c>
    </row>
    <row r="4" spans="1:10" x14ac:dyDescent="0.35">
      <c r="A4" s="41">
        <v>2</v>
      </c>
      <c r="B4" s="14"/>
      <c r="C4" s="42"/>
      <c r="D4" s="43">
        <f t="shared" si="0"/>
        <v>157.9</v>
      </c>
      <c r="E4" s="43">
        <f t="shared" si="1"/>
        <v>0</v>
      </c>
      <c r="F4" s="44">
        <f t="shared" si="2"/>
        <v>0</v>
      </c>
      <c r="G4" s="14" t="s">
        <v>28</v>
      </c>
      <c r="H4" s="38" t="e">
        <v>#DIV/0!</v>
      </c>
      <c r="I4" s="38" t="e">
        <v>#DIV/0!</v>
      </c>
      <c r="J4" s="45" t="e">
        <f t="shared" ref="J4:J24" si="3">H4*F4/10</f>
        <v>#DIV/0!</v>
      </c>
    </row>
    <row r="5" spans="1:10" x14ac:dyDescent="0.35">
      <c r="A5" s="41">
        <v>3</v>
      </c>
      <c r="B5" s="14"/>
      <c r="C5" s="42"/>
      <c r="D5" s="43">
        <f t="shared" si="0"/>
        <v>157.9</v>
      </c>
      <c r="E5" s="43">
        <f t="shared" si="1"/>
        <v>0</v>
      </c>
      <c r="F5" s="43">
        <f t="shared" si="2"/>
        <v>0</v>
      </c>
      <c r="G5" s="14" t="s">
        <v>29</v>
      </c>
      <c r="H5" s="38" t="e">
        <v>#DIV/0!</v>
      </c>
      <c r="I5" s="38" t="e">
        <v>#DIV/0!</v>
      </c>
      <c r="J5" s="45" t="e">
        <f t="shared" si="3"/>
        <v>#DIV/0!</v>
      </c>
    </row>
    <row r="6" spans="1:10" x14ac:dyDescent="0.35">
      <c r="A6" s="41">
        <v>4</v>
      </c>
      <c r="B6" s="14"/>
      <c r="C6" s="42"/>
      <c r="D6" s="43">
        <f t="shared" si="0"/>
        <v>157.9</v>
      </c>
      <c r="E6" s="43">
        <f t="shared" si="1"/>
        <v>0</v>
      </c>
      <c r="F6" s="43">
        <f t="shared" si="2"/>
        <v>0</v>
      </c>
      <c r="G6" s="14" t="s">
        <v>30</v>
      </c>
      <c r="H6" s="38" t="e">
        <v>#DIV/0!</v>
      </c>
      <c r="I6" s="38" t="e">
        <v>#DIV/0!</v>
      </c>
      <c r="J6" s="45" t="e">
        <f t="shared" si="3"/>
        <v>#DIV/0!</v>
      </c>
    </row>
    <row r="7" spans="1:10" x14ac:dyDescent="0.35">
      <c r="A7" s="41">
        <v>5</v>
      </c>
      <c r="B7" s="14"/>
      <c r="C7" s="42"/>
      <c r="D7" s="43">
        <f t="shared" si="0"/>
        <v>157.9</v>
      </c>
      <c r="E7" s="43">
        <f t="shared" si="1"/>
        <v>0</v>
      </c>
      <c r="F7" s="43">
        <f t="shared" si="2"/>
        <v>0</v>
      </c>
      <c r="G7" s="14" t="s">
        <v>30</v>
      </c>
      <c r="H7" s="38" t="e">
        <v>#DIV/0!</v>
      </c>
      <c r="I7" s="38" t="e">
        <v>#DIV/0!</v>
      </c>
      <c r="J7" s="45" t="e">
        <f t="shared" si="3"/>
        <v>#DIV/0!</v>
      </c>
    </row>
    <row r="8" spans="1:10" x14ac:dyDescent="0.35">
      <c r="A8" s="41">
        <v>6</v>
      </c>
      <c r="B8" s="14"/>
      <c r="C8" s="42"/>
      <c r="D8" s="43">
        <f t="shared" si="0"/>
        <v>157.9</v>
      </c>
      <c r="E8" s="43">
        <f t="shared" si="1"/>
        <v>0</v>
      </c>
      <c r="F8" s="43">
        <f t="shared" si="2"/>
        <v>0</v>
      </c>
      <c r="G8" s="14" t="s">
        <v>30</v>
      </c>
      <c r="H8" s="38" t="e">
        <v>#DIV/0!</v>
      </c>
      <c r="I8" s="38" t="e">
        <v>#DIV/0!</v>
      </c>
      <c r="J8" s="45" t="e">
        <f t="shared" si="3"/>
        <v>#DIV/0!</v>
      </c>
    </row>
    <row r="9" spans="1:10" x14ac:dyDescent="0.35">
      <c r="A9" s="41">
        <v>7</v>
      </c>
      <c r="B9" s="14"/>
      <c r="C9" s="42"/>
      <c r="D9" s="43">
        <f t="shared" si="0"/>
        <v>157.9</v>
      </c>
      <c r="E9" s="43">
        <f t="shared" si="1"/>
        <v>0</v>
      </c>
      <c r="F9" s="43">
        <f t="shared" si="2"/>
        <v>0</v>
      </c>
      <c r="G9" s="14" t="s">
        <v>31</v>
      </c>
      <c r="H9" s="38" t="e">
        <v>#DIV/0!</v>
      </c>
      <c r="I9" s="38" t="e">
        <v>#DIV/0!</v>
      </c>
      <c r="J9" s="45" t="e">
        <f t="shared" si="3"/>
        <v>#DIV/0!</v>
      </c>
    </row>
    <row r="10" spans="1:10" x14ac:dyDescent="0.35">
      <c r="A10" s="41">
        <v>8</v>
      </c>
      <c r="B10" s="14"/>
      <c r="C10" s="42"/>
      <c r="D10" s="43">
        <f t="shared" si="0"/>
        <v>157.9</v>
      </c>
      <c r="E10" s="43">
        <f t="shared" si="1"/>
        <v>0</v>
      </c>
      <c r="F10" s="43">
        <f t="shared" si="2"/>
        <v>0</v>
      </c>
      <c r="G10" s="14" t="s">
        <v>31</v>
      </c>
      <c r="H10" s="38" t="e">
        <v>#DIV/0!</v>
      </c>
      <c r="I10" s="38" t="e">
        <v>#DIV/0!</v>
      </c>
      <c r="J10" s="45" t="e">
        <f t="shared" si="3"/>
        <v>#DIV/0!</v>
      </c>
    </row>
    <row r="11" spans="1:10" x14ac:dyDescent="0.35">
      <c r="A11" s="41">
        <v>9</v>
      </c>
      <c r="B11" s="14"/>
      <c r="C11" s="42"/>
      <c r="D11" s="43">
        <f t="shared" si="0"/>
        <v>157.9</v>
      </c>
      <c r="E11" s="43">
        <f t="shared" si="1"/>
        <v>0</v>
      </c>
      <c r="F11" s="43">
        <f t="shared" si="2"/>
        <v>0</v>
      </c>
      <c r="G11" s="14" t="s">
        <v>31</v>
      </c>
      <c r="H11" s="38" t="e">
        <v>#DIV/0!</v>
      </c>
      <c r="I11" s="38" t="e">
        <v>#DIV/0!</v>
      </c>
      <c r="J11" s="45" t="e">
        <f t="shared" si="3"/>
        <v>#DIV/0!</v>
      </c>
    </row>
    <row r="12" spans="1:10" x14ac:dyDescent="0.35">
      <c r="A12" s="41">
        <v>10</v>
      </c>
      <c r="B12" s="14"/>
      <c r="C12" s="42"/>
      <c r="D12" s="43">
        <f t="shared" si="0"/>
        <v>157.9</v>
      </c>
      <c r="E12" s="43">
        <f t="shared" si="1"/>
        <v>0</v>
      </c>
      <c r="F12" s="43">
        <f t="shared" si="2"/>
        <v>0</v>
      </c>
      <c r="G12" s="14" t="s">
        <v>32</v>
      </c>
      <c r="H12" s="38" t="e">
        <v>#DIV/0!</v>
      </c>
      <c r="I12" s="38" t="e">
        <v>#DIV/0!</v>
      </c>
      <c r="J12" s="45" t="e">
        <f t="shared" si="3"/>
        <v>#DIV/0!</v>
      </c>
    </row>
    <row r="13" spans="1:10" x14ac:dyDescent="0.35">
      <c r="A13" s="41">
        <v>11</v>
      </c>
      <c r="B13" s="23"/>
      <c r="C13" s="42"/>
      <c r="D13" s="43">
        <f t="shared" si="0"/>
        <v>157.9</v>
      </c>
      <c r="E13" s="43">
        <f t="shared" si="1"/>
        <v>0</v>
      </c>
      <c r="F13" s="43">
        <f t="shared" si="2"/>
        <v>0</v>
      </c>
      <c r="G13" s="14" t="s">
        <v>33</v>
      </c>
      <c r="H13" s="38" t="e">
        <v>#DIV/0!</v>
      </c>
      <c r="I13" s="38" t="e">
        <v>#DIV/0!</v>
      </c>
      <c r="J13" s="45" t="e">
        <f t="shared" si="3"/>
        <v>#DIV/0!</v>
      </c>
    </row>
    <row r="14" spans="1:10" x14ac:dyDescent="0.35">
      <c r="A14" s="41">
        <v>12</v>
      </c>
      <c r="B14" s="14"/>
      <c r="C14" s="42"/>
      <c r="D14" s="43">
        <f t="shared" si="0"/>
        <v>157.9</v>
      </c>
      <c r="E14" s="43">
        <f t="shared" si="1"/>
        <v>0</v>
      </c>
      <c r="F14" s="43">
        <f t="shared" si="2"/>
        <v>0</v>
      </c>
      <c r="G14" s="14" t="s">
        <v>34</v>
      </c>
      <c r="H14" s="38" t="e">
        <v>#DIV/0!</v>
      </c>
      <c r="I14" s="38" t="e">
        <v>#DIV/0!</v>
      </c>
      <c r="J14" s="45" t="e">
        <f t="shared" si="3"/>
        <v>#DIV/0!</v>
      </c>
    </row>
    <row r="15" spans="1:10" x14ac:dyDescent="0.35">
      <c r="A15" s="41">
        <v>13</v>
      </c>
      <c r="B15" s="14"/>
      <c r="C15" s="42"/>
      <c r="D15" s="43">
        <f t="shared" si="0"/>
        <v>157.9</v>
      </c>
      <c r="E15" s="43">
        <f t="shared" si="1"/>
        <v>0</v>
      </c>
      <c r="F15" s="43">
        <f t="shared" si="2"/>
        <v>0</v>
      </c>
      <c r="G15" s="14" t="s">
        <v>34</v>
      </c>
      <c r="H15" s="38" t="e">
        <v>#DIV/0!</v>
      </c>
      <c r="I15" s="38" t="e">
        <v>#DIV/0!</v>
      </c>
      <c r="J15" s="45" t="e">
        <f t="shared" si="3"/>
        <v>#DIV/0!</v>
      </c>
    </row>
    <row r="16" spans="1:10" x14ac:dyDescent="0.35">
      <c r="A16" s="41">
        <v>14</v>
      </c>
      <c r="B16" s="14"/>
      <c r="C16" s="42"/>
      <c r="D16" s="43">
        <f t="shared" si="0"/>
        <v>157.9</v>
      </c>
      <c r="E16" s="43">
        <f t="shared" si="1"/>
        <v>0</v>
      </c>
      <c r="F16" s="43">
        <f t="shared" si="2"/>
        <v>0</v>
      </c>
      <c r="G16" s="14" t="s">
        <v>34</v>
      </c>
      <c r="H16" s="38" t="e">
        <v>#DIV/0!</v>
      </c>
      <c r="I16" s="38" t="e">
        <v>#DIV/0!</v>
      </c>
      <c r="J16" s="45" t="e">
        <f t="shared" si="3"/>
        <v>#DIV/0!</v>
      </c>
    </row>
    <row r="17" spans="1:10" x14ac:dyDescent="0.35">
      <c r="A17" s="41">
        <v>15</v>
      </c>
      <c r="B17" s="14"/>
      <c r="C17" s="42"/>
      <c r="D17" s="43">
        <f t="shared" si="0"/>
        <v>157.9</v>
      </c>
      <c r="E17" s="43">
        <f t="shared" si="1"/>
        <v>0</v>
      </c>
      <c r="F17" s="43">
        <f t="shared" si="2"/>
        <v>0</v>
      </c>
      <c r="G17" s="14" t="s">
        <v>35</v>
      </c>
      <c r="H17" s="38" t="e">
        <v>#DIV/0!</v>
      </c>
      <c r="I17" s="38" t="e">
        <v>#DIV/0!</v>
      </c>
      <c r="J17" s="45" t="e">
        <f t="shared" si="3"/>
        <v>#DIV/0!</v>
      </c>
    </row>
    <row r="18" spans="1:10" x14ac:dyDescent="0.35">
      <c r="A18" s="41">
        <v>16</v>
      </c>
      <c r="B18" s="14"/>
      <c r="C18" s="43"/>
      <c r="D18" s="43">
        <f t="shared" si="0"/>
        <v>157.9</v>
      </c>
      <c r="E18" s="43">
        <f t="shared" si="1"/>
        <v>0</v>
      </c>
      <c r="F18" s="43">
        <f t="shared" si="2"/>
        <v>0</v>
      </c>
      <c r="G18" s="14" t="s">
        <v>36</v>
      </c>
      <c r="H18" s="38" t="e">
        <v>#DIV/0!</v>
      </c>
      <c r="I18" s="38" t="e">
        <v>#DIV/0!</v>
      </c>
      <c r="J18" s="45" t="e">
        <f t="shared" si="3"/>
        <v>#DIV/0!</v>
      </c>
    </row>
    <row r="19" spans="1:10" x14ac:dyDescent="0.35">
      <c r="A19" s="41">
        <v>17</v>
      </c>
      <c r="B19" s="14"/>
      <c r="C19" s="43"/>
      <c r="D19" s="43">
        <f t="shared" si="0"/>
        <v>157.9</v>
      </c>
      <c r="E19" s="43">
        <f t="shared" si="1"/>
        <v>0</v>
      </c>
      <c r="F19" s="43">
        <f t="shared" si="2"/>
        <v>0</v>
      </c>
      <c r="G19" s="14" t="s">
        <v>37</v>
      </c>
      <c r="H19" s="38" t="e">
        <v>#DIV/0!</v>
      </c>
      <c r="I19" s="38" t="e">
        <v>#DIV/0!</v>
      </c>
      <c r="J19" s="45" t="e">
        <f t="shared" si="3"/>
        <v>#DIV/0!</v>
      </c>
    </row>
    <row r="20" spans="1:10" x14ac:dyDescent="0.35">
      <c r="A20" s="41">
        <v>18</v>
      </c>
      <c r="B20" s="14"/>
      <c r="C20" s="43"/>
      <c r="D20" s="43">
        <f t="shared" si="0"/>
        <v>157.9</v>
      </c>
      <c r="E20" s="43">
        <f t="shared" si="1"/>
        <v>0</v>
      </c>
      <c r="F20" s="43">
        <f t="shared" si="2"/>
        <v>0</v>
      </c>
      <c r="G20" s="14" t="s">
        <v>37</v>
      </c>
      <c r="H20" s="38" t="e">
        <v>#DIV/0!</v>
      </c>
      <c r="I20" s="38" t="e">
        <v>#DIV/0!</v>
      </c>
      <c r="J20" s="45" t="e">
        <f t="shared" si="3"/>
        <v>#DIV/0!</v>
      </c>
    </row>
    <row r="21" spans="1:10" x14ac:dyDescent="0.35">
      <c r="A21" s="41">
        <v>19</v>
      </c>
      <c r="B21" s="14"/>
      <c r="C21" s="43"/>
      <c r="D21" s="43">
        <f t="shared" si="0"/>
        <v>157.9</v>
      </c>
      <c r="E21" s="43">
        <f t="shared" si="1"/>
        <v>0</v>
      </c>
      <c r="F21" s="43">
        <f t="shared" si="2"/>
        <v>0</v>
      </c>
      <c r="G21" s="14" t="s">
        <v>37</v>
      </c>
      <c r="H21" s="38" t="e">
        <v>#DIV/0!</v>
      </c>
      <c r="I21" s="38" t="e">
        <v>#DIV/0!</v>
      </c>
      <c r="J21" s="45" t="e">
        <f t="shared" si="3"/>
        <v>#DIV/0!</v>
      </c>
    </row>
    <row r="22" spans="1:10" x14ac:dyDescent="0.35">
      <c r="A22" s="41">
        <v>20</v>
      </c>
      <c r="B22" s="14"/>
      <c r="C22" s="43"/>
      <c r="D22" s="43">
        <f t="shared" si="0"/>
        <v>157.9</v>
      </c>
      <c r="E22" s="43">
        <f t="shared" si="1"/>
        <v>0</v>
      </c>
      <c r="F22" s="43">
        <f t="shared" si="2"/>
        <v>0</v>
      </c>
      <c r="G22" s="14" t="s">
        <v>38</v>
      </c>
      <c r="H22" s="38" t="e">
        <v>#DIV/0!</v>
      </c>
      <c r="I22" s="38" t="e">
        <v>#DIV/0!</v>
      </c>
      <c r="J22" s="45" t="e">
        <f t="shared" si="3"/>
        <v>#DIV/0!</v>
      </c>
    </row>
    <row r="23" spans="1:10" x14ac:dyDescent="0.35">
      <c r="A23" s="41">
        <v>21</v>
      </c>
      <c r="B23" s="14"/>
      <c r="C23" s="43"/>
      <c r="D23" s="43">
        <f t="shared" si="0"/>
        <v>157.9</v>
      </c>
      <c r="E23" s="43">
        <f t="shared" si="1"/>
        <v>0</v>
      </c>
      <c r="F23" s="43">
        <f t="shared" si="2"/>
        <v>0</v>
      </c>
      <c r="G23" s="14" t="s">
        <v>38</v>
      </c>
      <c r="H23" s="38" t="e">
        <v>#DIV/0!</v>
      </c>
      <c r="I23" s="38" t="e">
        <v>#DIV/0!</v>
      </c>
      <c r="J23" s="45" t="e">
        <f t="shared" si="3"/>
        <v>#DIV/0!</v>
      </c>
    </row>
    <row r="24" spans="1:10" x14ac:dyDescent="0.35">
      <c r="A24" s="41">
        <v>22</v>
      </c>
      <c r="B24" s="14"/>
      <c r="C24" s="43"/>
      <c r="D24" s="43">
        <f t="shared" si="0"/>
        <v>157.9</v>
      </c>
      <c r="E24" s="43">
        <f t="shared" si="1"/>
        <v>0</v>
      </c>
      <c r="F24" s="43">
        <f t="shared" si="2"/>
        <v>0</v>
      </c>
      <c r="G24" s="14" t="s">
        <v>39</v>
      </c>
      <c r="H24" s="38" t="e">
        <v>#DIV/0!</v>
      </c>
      <c r="I24" s="38" t="e">
        <v>#DIV/0!</v>
      </c>
      <c r="J24" s="45" t="e">
        <f t="shared" si="3"/>
        <v>#DIV/0!</v>
      </c>
    </row>
    <row r="25" spans="1:10" x14ac:dyDescent="0.35">
      <c r="A25" s="41">
        <v>23</v>
      </c>
      <c r="B25" s="14"/>
      <c r="C25" s="43"/>
      <c r="D25" s="43">
        <f t="shared" si="0"/>
        <v>157.9</v>
      </c>
      <c r="E25" s="43">
        <f t="shared" si="1"/>
        <v>0</v>
      </c>
      <c r="F25" s="43">
        <f t="shared" si="2"/>
        <v>0</v>
      </c>
      <c r="G25" s="14" t="s">
        <v>40</v>
      </c>
      <c r="H25" s="38" t="e">
        <v>#DIV/0!</v>
      </c>
      <c r="I25" s="38" t="e">
        <v>#DIV/0!</v>
      </c>
      <c r="J25" s="45" t="e">
        <f>H25*F25/10</f>
        <v>#DIV/0!</v>
      </c>
    </row>
    <row r="26" spans="1:10" ht="16" thickBot="1" x14ac:dyDescent="0.4">
      <c r="A26" s="46">
        <v>24</v>
      </c>
      <c r="B26" s="14"/>
      <c r="C26" s="47"/>
      <c r="D26" s="47">
        <f t="shared" si="0"/>
        <v>157.9</v>
      </c>
      <c r="E26" s="47">
        <f t="shared" si="1"/>
        <v>0</v>
      </c>
      <c r="F26" s="47">
        <f t="shared" si="2"/>
        <v>0</v>
      </c>
      <c r="G26" s="14" t="s">
        <v>41</v>
      </c>
      <c r="H26" s="39" t="e">
        <v>#DIV/0!</v>
      </c>
      <c r="I26" s="39" t="e">
        <v>#DIV/0!</v>
      </c>
      <c r="J26" s="48" t="e">
        <f>H26*F26/10</f>
        <v>#DIV/0!</v>
      </c>
    </row>
    <row r="27" spans="1:10" x14ac:dyDescent="0.35">
      <c r="H27" s="49" t="s">
        <v>52</v>
      </c>
      <c r="I27" s="28" t="s">
        <v>53</v>
      </c>
      <c r="J27" s="28" t="s">
        <v>54</v>
      </c>
    </row>
    <row r="28" spans="1:10" x14ac:dyDescent="0.35">
      <c r="I28" s="50" t="e">
        <f>SUM(_xlfn.ANCHORARRAY(I3))</f>
        <v>#DIV/0!</v>
      </c>
    </row>
  </sheetData>
  <mergeCells count="1">
    <mergeCell ref="A1:D1"/>
  </mergeCells>
  <conditionalFormatting sqref="F3:F26">
    <cfRule type="top10" dxfId="6" priority="3" bottom="1" rank="1"/>
  </conditionalFormatting>
  <conditionalFormatting sqref="B3:B26">
    <cfRule type="iconSet" priority="1">
      <iconSet>
        <cfvo type="percent" val="0"/>
        <cfvo type="num" val="2" gte="0"/>
        <cfvo type="num" val="5"/>
      </iconSet>
    </cfRule>
  </conditionalFormatting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Indexes</vt:lpstr>
      <vt:lpstr>Pool #</vt:lpstr>
      <vt:lpstr>Pool # Molarity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Henderson</dc:creator>
  <cp:lastModifiedBy>Tristan Henderson</cp:lastModifiedBy>
  <dcterms:created xsi:type="dcterms:W3CDTF">2022-06-20T18:12:49Z</dcterms:created>
  <dcterms:modified xsi:type="dcterms:W3CDTF">2022-06-20T18:26:57Z</dcterms:modified>
</cp:coreProperties>
</file>