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ntal Quo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<sst xmlns="http://schemas.openxmlformats.org/spreadsheetml/2006/main" count="65" uniqueCount="61">
  <si>
    <t xml:space="preserve">KAMEL POTTERIES CC - RENTAL QUOTATION</t>
  </si>
  <si>
    <t xml:space="preserve">Industrial Property - 565 sq/m with 3-Phase Power</t>
  </si>
  <si>
    <t xml:space="preserve">PROPERTY DETAILS</t>
  </si>
  <si>
    <t xml:space="preserve">MARKET ANALYSIS</t>
  </si>
  <si>
    <t xml:space="preserve">Property Address:</t>
  </si>
  <si>
    <t xml:space="preserve">34 Ashfield Ave, Umgeni Business Park</t>
  </si>
  <si>
    <t xml:space="preserve">Springfield Park Average:</t>
  </si>
  <si>
    <t xml:space="preserve">R/m²</t>
  </si>
  <si>
    <t xml:space="preserve">Total Area (m²):</t>
  </si>
  <si>
    <t xml:space="preserve">Market Range:</t>
  </si>
  <si>
    <t xml:space="preserve">R63 - R136/m²</t>
  </si>
  <si>
    <t xml:space="preserve">3-Phase Power:</t>
  </si>
  <si>
    <t xml:space="preserve">80 Amp</t>
  </si>
  <si>
    <t xml:space="preserve">Medium Property Avg:</t>
  </si>
  <si>
    <t xml:space="preserve">Property Type:</t>
  </si>
  <si>
    <t xml:space="preserve">Industrial Warehouse/Manufacturing</t>
  </si>
  <si>
    <t xml:space="preserve">RENTAL CALCULATION</t>
  </si>
  <si>
    <t xml:space="preserve">Description</t>
  </si>
  <si>
    <t xml:space="preserve">Area (m²)</t>
  </si>
  <si>
    <t xml:space="preserve">Rate/m²</t>
  </si>
  <si>
    <t xml:space="preserve">Monthly (excl VAT)</t>
  </si>
  <si>
    <t xml:space="preserve">VAT (15%)</t>
  </si>
  <si>
    <t xml:space="preserve">Monthly (incl VAT)</t>
  </si>
  <si>
    <t xml:space="preserve">Annual (incl VAT)</t>
  </si>
  <si>
    <t xml:space="preserve">Base Rental</t>
  </si>
  <si>
    <t xml:space="preserve">Security Levy</t>
  </si>
  <si>
    <t xml:space="preserve">-</t>
  </si>
  <si>
    <t xml:space="preserve">TOTAL</t>
  </si>
  <si>
    <t xml:space="preserve">COST COMPARISON</t>
  </si>
  <si>
    <t xml:space="preserve">Comparison</t>
  </si>
  <si>
    <t xml:space="preserve">Monthly Cost</t>
  </si>
  <si>
    <t xml:space="preserve">Difference</t>
  </si>
  <si>
    <t xml:space="preserve">Our Offer</t>
  </si>
  <si>
    <t xml:space="preserve">Market Average</t>
  </si>
  <si>
    <t xml:space="preserve">Savings per Month</t>
  </si>
  <si>
    <t xml:space="preserve">LEASE TERMS</t>
  </si>
  <si>
    <t xml:space="preserve">3-YEAR RENTAL PROJECTION</t>
  </si>
  <si>
    <t xml:space="preserve">Lease Period:</t>
  </si>
  <si>
    <t xml:space="preserve">3 Years</t>
  </si>
  <si>
    <t xml:space="preserve">Year</t>
  </si>
  <si>
    <t xml:space="preserve">Monthly Rental</t>
  </si>
  <si>
    <t xml:space="preserve">Annual Total</t>
  </si>
  <si>
    <t xml:space="preserve">Annual Escalation:</t>
  </si>
  <si>
    <t xml:space="preserve">Year 1</t>
  </si>
  <si>
    <t xml:space="preserve">Deposit (months):</t>
  </si>
  <si>
    <t xml:space="preserve">Year 2</t>
  </si>
  <si>
    <t xml:space="preserve">Deposit Amount:</t>
  </si>
  <si>
    <t xml:space="preserve">Year 3</t>
  </si>
  <si>
    <t xml:space="preserve">Utilities Deposit:</t>
  </si>
  <si>
    <t xml:space="preserve">Total 3 Years</t>
  </si>
  <si>
    <t xml:space="preserve">Total Deposit Required:</t>
  </si>
  <si>
    <t xml:space="preserve">SPECIAL OFFER - EARLY COMMITMENT INCENTIVE</t>
  </si>
  <si>
    <t xml:space="preserve">Month 1: FREE (Beneficial Occupation)</t>
  </si>
  <si>
    <t xml:space="preserve">Month 2: 50% Discount</t>
  </si>
  <si>
    <t xml:space="preserve">Total Savings (First 2 Months):</t>
  </si>
  <si>
    <t xml:space="preserve">NOTES:</t>
  </si>
  <si>
    <t xml:space="preserve">1. All amounts exclude utilities (electricity on prepaid basis, water billed monthly)</t>
  </si>
  <si>
    <t xml:space="preserve">2. Rate of R88/m² is below market average of R91.57/m² for similar properties</t>
  </si>
  <si>
    <t xml:space="preserve">3. Property includes 2 roller shutter doors, loading bay, and 40m² office space</t>
  </si>
  <si>
    <t xml:space="preserve">4. 24-hour security and access control included</t>
  </si>
  <si>
    <t xml:space="preserve">5. Valid until: October 31, 2025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</si>
</sst>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b val="tru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8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E6F2FF"/>
        <bgColor rgb="FFFFFFFF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F2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"/>
    <col collapsed="false" customWidth="true" hidden="false" outlineLevel="0" max="3" min="3" style="0" width="12"/>
    <col collapsed="false" customWidth="true" hidden="false" outlineLevel="0" max="4" min="4" style="0" width="18"/>
    <col collapsed="false" customWidth="true" hidden="false" outlineLevel="0" max="5" min="5" style="0" width="15"/>
    <col collapsed="false" customWidth="true" hidden="false" outlineLevel="0" max="7" min="6" style="0" width="18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</row>
    <row r="4" customFormat="false" ht="15" hidden="false" customHeight="false" outlineLevel="0" collapsed="false">
      <c r="A4" s="3" t="s">
        <v>2</v>
      </c>
      <c r="B4" s="3"/>
      <c r="C4" s="3"/>
      <c r="E4" s="3" t="s">
        <v>3</v>
      </c>
      <c r="F4" s="3"/>
      <c r="G4" s="3"/>
    </row>
    <row r="5" customFormat="false" ht="15" hidden="false" customHeight="false" outlineLevel="0" collapsed="false">
      <c r="A5" s="0" t="s">
        <v>4</v>
      </c>
      <c r="B5" s="0" t="s">
        <v>5</v>
      </c>
      <c r="E5" s="0" t="s">
        <v>6</v>
      </c>
      <c r="F5" s="4" t="n">
        <v>91.57</v>
      </c>
      <c r="G5" s="5" t="s">
        <v>7</v>
      </c>
    </row>
    <row r="6" customFormat="false" ht="15" hidden="false" customHeight="false" outlineLevel="0" collapsed="false">
      <c r="A6" s="0" t="s">
        <v>8</v>
      </c>
      <c r="B6" s="4" t="n">
        <v>565</v>
      </c>
      <c r="E6" s="5" t="s">
        <v>9</v>
      </c>
      <c r="F6" s="5" t="s">
        <v>10</v>
      </c>
    </row>
    <row r="7" customFormat="false" ht="15" hidden="false" customHeight="false" outlineLevel="0" collapsed="false">
      <c r="A7" s="0" t="s">
        <v>11</v>
      </c>
      <c r="B7" s="0" t="s">
        <v>12</v>
      </c>
      <c r="E7" s="0" t="s">
        <v>13</v>
      </c>
      <c r="F7" s="4" t="n">
        <v>83</v>
      </c>
      <c r="G7" s="5" t="s">
        <v>7</v>
      </c>
    </row>
    <row r="8" customFormat="false" ht="15" hidden="false" customHeight="false" outlineLevel="0" collapsed="false">
      <c r="A8" s="0" t="s">
        <v>14</v>
      </c>
      <c r="B8" s="0" t="s">
        <v>15</v>
      </c>
    </row>
    <row r="10" customFormat="false" ht="15" hidden="false" customHeight="false" outlineLevel="0" collapsed="false">
      <c r="A10" s="3" t="s">
        <v>16</v>
      </c>
      <c r="B10" s="3"/>
      <c r="C10" s="3"/>
      <c r="D10" s="3"/>
      <c r="E10" s="3"/>
      <c r="F10" s="3"/>
      <c r="G10" s="3"/>
    </row>
    <row r="11" customFormat="false" ht="15" hidden="false" customHeight="false" outlineLevel="0" collapsed="false">
      <c r="A11" s="6" t="s">
        <v>17</v>
      </c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  <c r="G11" s="6" t="s">
        <v>23</v>
      </c>
    </row>
    <row r="12" customFormat="false" ht="15" hidden="false" customHeight="false" outlineLevel="0" collapsed="false">
      <c r="A12" s="7" t="s">
        <v>24</v>
      </c>
      <c r="B12" s="7" t="n">
        <f aca="false">B6</f>
        <v>565</v>
      </c>
      <c r="C12" s="8" t="n">
        <v>88</v>
      </c>
      <c r="D12" s="9" t="n">
        <f aca="false">B12*C12</f>
        <v>49720</v>
      </c>
      <c r="E12" s="9" t="n">
        <f aca="false">D12*0.15</f>
        <v>7458</v>
      </c>
      <c r="F12" s="9" t="n">
        <f aca="false">D12+E12</f>
        <v>57178</v>
      </c>
      <c r="G12" s="9" t="n">
        <f aca="false">F12*12</f>
        <v>686136</v>
      </c>
    </row>
    <row r="13" customFormat="false" ht="15" hidden="false" customHeight="false" outlineLevel="0" collapsed="false">
      <c r="A13" s="7" t="s">
        <v>25</v>
      </c>
      <c r="B13" s="7" t="s">
        <v>26</v>
      </c>
      <c r="C13" s="7" t="s">
        <v>26</v>
      </c>
      <c r="D13" s="10" t="n">
        <v>1500</v>
      </c>
      <c r="E13" s="9" t="n">
        <f aca="false">D13*0.15</f>
        <v>225</v>
      </c>
      <c r="F13" s="9" t="n">
        <f aca="false">D13+E13</f>
        <v>1725</v>
      </c>
      <c r="G13" s="9" t="n">
        <f aca="false">F13*12</f>
        <v>20700</v>
      </c>
    </row>
    <row r="14" customFormat="false" ht="15" hidden="false" customHeight="false" outlineLevel="0" collapsed="false">
      <c r="A14" s="6" t="s">
        <v>27</v>
      </c>
      <c r="B14" s="6"/>
      <c r="C14" s="6"/>
      <c r="D14" s="11" t="n">
        <f aca="false">SUM(D12:D13)</f>
        <v>51220</v>
      </c>
      <c r="E14" s="11" t="n">
        <f aca="false">SUM(E12:E13)</f>
        <v>7683</v>
      </c>
      <c r="F14" s="11" t="n">
        <f aca="false">SUM(F12:F13)</f>
        <v>58903</v>
      </c>
      <c r="G14" s="11" t="n">
        <f aca="false">SUM(G12:G13)</f>
        <v>706836</v>
      </c>
    </row>
    <row r="16" customFormat="false" ht="15" hidden="false" customHeight="false" outlineLevel="0" collapsed="false">
      <c r="A16" s="12" t="s">
        <v>28</v>
      </c>
      <c r="B16" s="12"/>
      <c r="C16" s="12"/>
      <c r="D16" s="12"/>
    </row>
    <row r="17" customFormat="false" ht="15" hidden="false" customHeight="false" outlineLevel="0" collapsed="false">
      <c r="A17" s="6" t="s">
        <v>29</v>
      </c>
      <c r="B17" s="6" t="s">
        <v>19</v>
      </c>
      <c r="C17" s="6" t="s">
        <v>30</v>
      </c>
      <c r="D17" s="6" t="s">
        <v>31</v>
      </c>
    </row>
    <row r="18" customFormat="false" ht="15" hidden="false" customHeight="false" outlineLevel="0" collapsed="false">
      <c r="A18" s="7" t="s">
        <v>32</v>
      </c>
      <c r="B18" s="9" t="n">
        <f aca="false">C12</f>
        <v>88</v>
      </c>
      <c r="C18" s="9" t="n">
        <f aca="false">B18*B6</f>
        <v>49720</v>
      </c>
      <c r="D18" s="9" t="s">
        <v>26</v>
      </c>
    </row>
    <row r="19" customFormat="false" ht="15" hidden="false" customHeight="false" outlineLevel="0" collapsed="false">
      <c r="A19" s="7" t="s">
        <v>33</v>
      </c>
      <c r="B19" s="9" t="n">
        <f aca="false">F5</f>
        <v>91.57</v>
      </c>
      <c r="C19" s="9" t="n">
        <f aca="false">B19*B6</f>
        <v>51737.05</v>
      </c>
      <c r="D19" s="9" t="n">
        <f aca="false">C19-C18</f>
        <v>2017.05</v>
      </c>
    </row>
    <row r="20" customFormat="false" ht="15" hidden="false" customHeight="false" outlineLevel="0" collapsed="false">
      <c r="A20" s="13" t="s">
        <v>34</v>
      </c>
      <c r="B20" s="14"/>
      <c r="C20" s="14"/>
      <c r="D20" s="15" t="n">
        <f aca="false">D19</f>
        <v>2017.05</v>
      </c>
    </row>
    <row r="22" customFormat="false" ht="15" hidden="false" customHeight="false" outlineLevel="0" collapsed="false">
      <c r="A22" s="12" t="s">
        <v>35</v>
      </c>
      <c r="B22" s="12"/>
      <c r="C22" s="12"/>
      <c r="E22" s="12" t="s">
        <v>36</v>
      </c>
      <c r="F22" s="12"/>
      <c r="G22" s="12"/>
    </row>
    <row r="23" customFormat="false" ht="15" hidden="false" customHeight="false" outlineLevel="0" collapsed="false">
      <c r="A23" s="7" t="s">
        <v>37</v>
      </c>
      <c r="B23" s="7" t="s">
        <v>38</v>
      </c>
      <c r="E23" s="6" t="s">
        <v>39</v>
      </c>
      <c r="F23" s="6" t="s">
        <v>40</v>
      </c>
      <c r="G23" s="6" t="s">
        <v>41</v>
      </c>
    </row>
    <row r="24" customFormat="false" ht="15" hidden="false" customHeight="false" outlineLevel="0" collapsed="false">
      <c r="A24" s="7" t="s">
        <v>42</v>
      </c>
      <c r="B24" s="16" t="n">
        <v>0.08</v>
      </c>
      <c r="E24" s="7" t="s">
        <v>43</v>
      </c>
      <c r="F24" s="9" t="n">
        <f aca="false">D12</f>
        <v>49720</v>
      </c>
      <c r="G24" s="9" t="n">
        <f aca="false">F24*12</f>
        <v>596640</v>
      </c>
    </row>
    <row r="25" customFormat="false" ht="15" hidden="false" customHeight="false" outlineLevel="0" collapsed="false">
      <c r="A25" s="7" t="s">
        <v>44</v>
      </c>
      <c r="B25" s="8" t="n">
        <v>2</v>
      </c>
      <c r="E25" s="7" t="s">
        <v>45</v>
      </c>
      <c r="F25" s="9" t="n">
        <f aca="false">F24*(1+$B$24)</f>
        <v>53697.6</v>
      </c>
      <c r="G25" s="9" t="n">
        <f aca="false">F25*12</f>
        <v>644371.2</v>
      </c>
    </row>
    <row r="26" customFormat="false" ht="15" hidden="false" customHeight="false" outlineLevel="0" collapsed="false">
      <c r="A26" s="7" t="s">
        <v>46</v>
      </c>
      <c r="B26" s="9" t="n">
        <f aca="false">D12*B25</f>
        <v>99440</v>
      </c>
      <c r="E26" s="7" t="s">
        <v>47</v>
      </c>
      <c r="F26" s="9" t="n">
        <f aca="false">F25*(1+$B$24)</f>
        <v>57993.408</v>
      </c>
      <c r="G26" s="9" t="n">
        <f aca="false">F26*12</f>
        <v>695920.896</v>
      </c>
    </row>
    <row r="27" customFormat="false" ht="15" hidden="false" customHeight="false" outlineLevel="0" collapsed="false">
      <c r="A27" s="7" t="s">
        <v>48</v>
      </c>
      <c r="B27" s="10" t="n">
        <v>10000</v>
      </c>
      <c r="E27" s="13" t="s">
        <v>49</v>
      </c>
      <c r="F27" s="14"/>
      <c r="G27" s="17" t="n">
        <f aca="false">SUM(G24:G26)</f>
        <v>1936932.096</v>
      </c>
    </row>
    <row r="28" customFormat="false" ht="15" hidden="false" customHeight="false" outlineLevel="0" collapsed="false">
      <c r="A28" s="7" t="s">
        <v>50</v>
      </c>
      <c r="B28" s="17" t="n">
        <f aca="false">B26+B27</f>
        <v>109440</v>
      </c>
    </row>
    <row r="30" customFormat="false" ht="15" hidden="false" customHeight="false" outlineLevel="0" collapsed="false">
      <c r="A30" s="18" t="s">
        <v>51</v>
      </c>
      <c r="B30" s="18"/>
      <c r="C30" s="18"/>
      <c r="D30" s="18"/>
      <c r="E30" s="18"/>
      <c r="F30" s="18"/>
      <c r="G30" s="18"/>
    </row>
    <row r="31" customFormat="false" ht="15" hidden="false" customHeight="false" outlineLevel="0" collapsed="false">
      <c r="A31" s="0" t="s">
        <v>52</v>
      </c>
      <c r="B31" s="14" t="n">
        <f aca="false">D12</f>
        <v>49720</v>
      </c>
    </row>
    <row r="32" customFormat="false" ht="15" hidden="false" customHeight="false" outlineLevel="0" collapsed="false">
      <c r="A32" s="0" t="s">
        <v>53</v>
      </c>
      <c r="B32" s="14" t="n">
        <f aca="false">D12*0.5</f>
        <v>24860</v>
      </c>
    </row>
    <row r="33" customFormat="false" ht="15" hidden="false" customHeight="false" outlineLevel="0" collapsed="false">
      <c r="A33" s="0" t="s">
        <v>54</v>
      </c>
      <c r="B33" s="19" t="n">
        <f aca="false">B31+B32</f>
        <v>74580</v>
      </c>
    </row>
    <row r="35" customFormat="false" ht="15" hidden="false" customHeight="false" outlineLevel="0" collapsed="false">
      <c r="A35" s="20" t="s">
        <v>55</v>
      </c>
    </row>
    <row r="36" customFormat="false" ht="15" hidden="false" customHeight="false" outlineLevel="0" collapsed="false">
      <c r="A36" s="0" t="s">
        <v>56</v>
      </c>
    </row>
    <row r="37" customFormat="false" ht="15" hidden="false" customHeight="false" outlineLevel="0" collapsed="false">
      <c r="A37" s="0" t="s">
        <v>57</v>
      </c>
    </row>
    <row r="38" customFormat="false" ht="15" hidden="false" customHeight="false" outlineLevel="0" collapsed="false">
      <c r="A38" s="0" t="s">
        <v>58</v>
      </c>
    </row>
    <row r="39" customFormat="false" ht="15" hidden="false" customHeight="false" outlineLevel="0" collapsed="false">
      <c r="A39" s="0" t="s">
        <v>59</v>
      </c>
    </row>
    <row r="40" customFormat="false" ht="15" hidden="false" customHeight="false" outlineLevel="0" collapsed="false">
      <c r="A40" s="0" t="s">
        <v>60</v>
      </c>
    </row>
  </sheetData>
  <mergeCells count="9">
    <mergeCell ref="A1:G1"/>
    <mergeCell ref="A2:G2"/>
    <mergeCell ref="A4:C4"/>
    <mergeCell ref="E4:G4"/>
    <mergeCell ref="A10:G10"/>
    <mergeCell ref="A16:D16"/>
    <mergeCell ref="A22:C22"/>
    <mergeCell ref="E22:G22"/>
    <mergeCell ref="A30:G3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2025-09-28T09:36:34Z</dcterms:created>
  <dc:creator>openpyxl</dc:creator>
  <dc:description/>
  <dc:language>en-US</dc:language>
  <cp:lastModifiedBy/>
  <dcterms:modified xsi:type="dcterms:W3CDTF">2025-09-28T09:36:34Z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