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ory" sheetId="1" r:id="rId4"/>
    <sheet state="visible" name="Practice" sheetId="2" r:id="rId5"/>
    <sheet state="visible" name="Pivot Table 4" sheetId="3" r:id="rId6"/>
    <sheet state="visible" name="Pivot Table 3" sheetId="4" r:id="rId7"/>
    <sheet state="visible" name="Pivot Table 2" sheetId="5" r:id="rId8"/>
    <sheet state="visible" name="Pivot Table 1" sheetId="6" r:id="rId9"/>
  </sheets>
  <definedNames>
    <definedName hidden="1" localSheetId="0" name="_xlnm._FilterDatabase">Theory!$A$1:$J$15</definedName>
  </definedNames>
  <calcPr/>
  <pivotCaches>
    <pivotCache cacheId="0" r:id="rId10"/>
    <pivotCache cacheId="1" r:id="rId11"/>
    <pivotCache cacheId="2" r:id="rId12"/>
  </pivotCaches>
</workbook>
</file>

<file path=xl/sharedStrings.xml><?xml version="1.0" encoding="utf-8"?>
<sst xmlns="http://schemas.openxmlformats.org/spreadsheetml/2006/main" count="858" uniqueCount="267">
  <si>
    <t>id</t>
  </si>
  <si>
    <t>city</t>
  </si>
  <si>
    <t>date</t>
  </si>
  <si>
    <t>team1</t>
  </si>
  <si>
    <t>team2</t>
  </si>
  <si>
    <t>toss_winner</t>
  </si>
  <si>
    <t>toss_decision</t>
  </si>
  <si>
    <t>winner</t>
  </si>
  <si>
    <t>result</t>
  </si>
  <si>
    <t>result_margin</t>
  </si>
  <si>
    <t>Bangalore</t>
  </si>
  <si>
    <t>Royal Challengers Bangalore</t>
  </si>
  <si>
    <t>Kolkata Knight Riders</t>
  </si>
  <si>
    <t>field</t>
  </si>
  <si>
    <t>runs</t>
  </si>
  <si>
    <t>Chandigarh</t>
  </si>
  <si>
    <t>Kings XI Punjab</t>
  </si>
  <si>
    <t>Chennai Super Kings</t>
  </si>
  <si>
    <t>bat</t>
  </si>
  <si>
    <t>Delhi</t>
  </si>
  <si>
    <t>Delhi Daredevils</t>
  </si>
  <si>
    <t>Rajasthan Royals</t>
  </si>
  <si>
    <t>wickets</t>
  </si>
  <si>
    <t>Mumbai</t>
  </si>
  <si>
    <t>Mumbai Indians</t>
  </si>
  <si>
    <t>Kolkata</t>
  </si>
  <si>
    <t>Deccan Chargers</t>
  </si>
  <si>
    <t>Jaipur</t>
  </si>
  <si>
    <t>Hyderabad</t>
  </si>
  <si>
    <t>Chennai</t>
  </si>
  <si>
    <t>VLOOKUP</t>
  </si>
  <si>
    <t>VLookup - vertical search
Index starts with 1 in excel both vertically and horizontally-from the start of selection we will begin the count of index</t>
  </si>
  <si>
    <t>index</t>
  </si>
  <si>
    <t>a</t>
  </si>
  <si>
    <t>b</t>
  </si>
  <si>
    <t>c</t>
  </si>
  <si>
    <t>..
=VLOOKUP(A3, A1:C3, 3, false)
From the 3rd row I want to find out the value of 3rd column. Ans is 4/19/2008
Below params of VLOOKUP</t>
  </si>
  <si>
    <t>lookup value - value that you are trying to search
Table Array - Entire table where you are searching the value and re
Column Index Number - Position of the output column within the table selecte
range lookup - Exact Match/Approx Match</t>
  </si>
  <si>
    <t>Frozen array or table to apply the same table for all values 
=VLOOKUP(A11,$A$1:$C$3,3,false) ———press F4 to freeze the table range
If it was not able to find a value it shows NA since we want an exact match. False is exact match. If u set to true it gives closes approx value mostly previous row value. We have to make sure the A11 row is sorted.
Search always happens from first column. Always right to left. Always +ve index. Even if there are duplicate columns. If there are duplicate ids then it picks the first value.
Characteristics:
1. Search col should have unique values - else first value is picked
2. Works vertically
3. Works on different screen
Limitations:
1. Searchign value should be in first column
2. Return value is always in right col</t>
  </si>
  <si>
    <t>HLOOKUP - Find 4th team in team2 column</t>
  </si>
  <si>
    <t>HLOOKUP(E22, A1:J15, 5, 0)</t>
  </si>
  <si>
    <t>Key:</t>
  </si>
  <si>
    <t>Ans:</t>
  </si>
  <si>
    <t>Lookup value is the col name</t>
  </si>
  <si>
    <t xml:space="preserve">Table range is entire table including labels </t>
  </si>
  <si>
    <t>Index is horizontal index</t>
  </si>
  <si>
    <t>0 is to find exact match</t>
  </si>
  <si>
    <t>SUMPRODUCT - Array Functions Demonstration :  Calculate Total bill amount of products</t>
  </si>
  <si>
    <t>Array func can return mutliple values</t>
  </si>
  <si>
    <t>S. No</t>
  </si>
  <si>
    <t>Product Code</t>
  </si>
  <si>
    <t>Product Name</t>
  </si>
  <si>
    <t>Price per piece</t>
  </si>
  <si>
    <t>Quantity</t>
  </si>
  <si>
    <t>Total</t>
  </si>
  <si>
    <t>Shirt</t>
  </si>
  <si>
    <t>Multiply Quantity * Price per piece</t>
  </si>
  <si>
    <t>Formal Pants</t>
  </si>
  <si>
    <t>T-Shirt</t>
  </si>
  <si>
    <t>Sports Trousers</t>
  </si>
  <si>
    <t>Sports Shoes</t>
  </si>
  <si>
    <t>Khadi Shirt</t>
  </si>
  <si>
    <t>Socks</t>
  </si>
  <si>
    <t>Grand Total</t>
  </si>
  <si>
    <t>Sum all the totals</t>
  </si>
  <si>
    <t>Use SUMPRODUCT(Price per piece col values, Quantity col values)</t>
  </si>
  <si>
    <t>FILTER</t>
  </si>
  <si>
    <t>FILTER(C2:C15, I2:I15="runs")</t>
  </si>
  <si>
    <t>range is the list of values u want ur result from</t>
  </si>
  <si>
    <t>condition is based on what filter u want ur result - in this case its "runs". Filter dates based on "runs" value in result col</t>
  </si>
  <si>
    <t>REMOVE DUPLICATES</t>
  </si>
  <si>
    <t>Help -&gt; Remove duplicates -&gt; from column</t>
  </si>
  <si>
    <t>UNIQUE(A60:A66)</t>
  </si>
  <si>
    <t>XLOOKUP</t>
  </si>
  <si>
    <t>XLOOKUP(D78,D75:D78,A75:J78)</t>
  </si>
  <si>
    <t>The result is ordered according to the order of the cols - works on left or right and can return 1 or more values</t>
  </si>
  <si>
    <t>lookup value or value u want to seach in table</t>
  </si>
  <si>
    <t>The col the lookup value exists</t>
  </si>
  <si>
    <t xml:space="preserve">Num of values u want to output based on table size. If u give 3 or more cols then 3 or more values are retruend corresponding to the lookup value. </t>
  </si>
  <si>
    <t>Misc Functions</t>
  </si>
  <si>
    <t>SUM(J2, J11, J3)</t>
  </si>
  <si>
    <t>SEQUENCE(2, 2,1,1) - generate a list of sequential numbers in an array</t>
  </si>
  <si>
    <t>SORT(A1:B9,2,false) - sort list in ASC or DSC</t>
  </si>
  <si>
    <t>MAX(J2:J15)</t>
  </si>
  <si>
    <t>Notes</t>
  </si>
  <si>
    <t>Cmd + Shift + Down arrow key to select entire column</t>
  </si>
  <si>
    <t>Text Functions</t>
  </si>
  <si>
    <t xml:space="preserve">...
=CONCAT(B2, “ “, C2)
=B2&amp;” “&amp;C2
=B2&amp;C2
=UPPER(B2)
=LOWER(B2)
=PROPER(B2) - title case
Split text with Delimiter or text separator:
Sheets -&gt; Help -&gt; Split Text to Columns
=LEFT(text, num_of_chars) - extract chars from left side of text
=RIGHT(text, num_of_chars)
=MID()
=LEN(text) - length of text
To dynamically apply formatting to all cells
Ex: 
Text = www.amazon.com
Text = www.flippa.com
=LEFT(Text, LEN(Text) - 4) -&gt; www.amazon
R1-www.amazon.com
=RIGHT(LEFT(R1, LEN(R1) - 4), LEN(LEFT(R1, LEN(R1) - 4)) - 4)
=IF(M9="bowled",1,0)
=IF(I25 = 1, CONCAT("b ", G9), "NA")
</t>
  </si>
  <si>
    <t>Date Functions</t>
  </si>
  <si>
    <t>Date to string:
=YEAR(4/8/2008)
=MONTH(4/8/2008)
=DAY(4/8/2008)
String to date:
=DATE(year, month, day)</t>
  </si>
  <si>
    <t>Part 1</t>
  </si>
  <si>
    <t xml:space="preserve">Lookup functions
Pivot tables
Macros
Dashboard
On Sheets u can do
	1.	Data storage 
	2.	Data Analytics
	3.	Data Viz
	4.	Automate through macros
Excel max rows ~ 1 million
Excel max cols - 16 K
Ways to Sum:
=6+8+10
=SUM(6+8+10)
=C1+C2+C3
=SUM(C1, C2, C3)
=SUM(C1:C3)
=SUM(Table[Sales])
=IF(C2&gt;25, “true”, “false”)
=IF(cond, result)
=IFS() - multiple conditions
=SUM(cell1 : cell2)
=SUMIF(cond rows, )
=SUMIFS(cond rows, )
=AVG
=AVGIF
$ to freeze row reference - f4 key
=COUNTIF(B2:B818, "Bengaluru") - rows, condition to count rows
</t>
  </si>
  <si>
    <t>Part 2</t>
  </si>
  <si>
    <t>1.	Functions &amp; Formulas
	⁃	IF, CONCAT, Left, right, trip, upper, lower and proper
	2.	Calculations in Google Sheets
	3.	Date, Text, and Logical functions
	4.	Lookup Functions
	⁃	Vlookup
	⁃	Hlookup
	⁃	Index &amp; Match
	⁃	Xlookup
	5.	Dynamic Array Formulas
Excel works from left to right 
Select columns to hide them if unnecessary - search menu
Count the number of matches played in May-2008
=COUNTIF(U9:U824, 2008)
The condition is not exactly condition in programming sense.
count of fruits with prices greater than 20
=COUNTIF(range: B1:B5, criteria:”&gt;20”)</t>
  </si>
  <si>
    <t>Part 3</t>
  </si>
  <si>
    <t xml:space="preserve">
	1.	Lookup Functions - Interview
	⁃	Vlookup
	⁃	Hlookup
	⁃	Index &amp; Match
	2.	Dynamic Array Formulas
	⁃	Filter
	⁃	Unique
	⁃	Sum-Product
	⁃	Xlookup
	3.	Duplicate Row Deletion
	4.	Conditional formatting
	5.	Charts
	6.	Data Analysis &amp; Statistical Functions
	7.	Pivot Tables
	8.	Macros
To find values from different table - use in VLOOKUP
=MATCH(A2,'Salary Info'!$A$2:$A,0)
Find index dynamically  - find index in a list of values
=MATCH(D14,$A$14:$E$14, 1)
- D14 is EXACT LOOKUP VALUE from which u want to find value
- A14:E16 is the 1D column names. List of col names.
- Last param is for finding exact match or approx match
If u have a list of column names and are operating on those correct col names u can dynamically get the values.
Get random numbers btw 0 to 1000
=RANDBETWEEN(0, 1000)
=INDEX(table_array, row_index_num, col_index_num)
- row_index_num and col_index_num id the index number and not the cell.
Ex: =INDEX($A$35:$Q$851, MATCH(F30, D35:D851, 0), MATCH(A35, $A$35:$Q$35, 0))
Index finds value from a TABLE
Match finds index from a single col of values
HLookup - horizontal search</t>
  </si>
  <si>
    <t>Part 4</t>
  </si>
  <si>
    <t xml:space="preserve">
	1.	Conditional formatting
	2.	Data Validation
	3.	Data Analysis &amp; Statistical Functions
	4.	Pivot Tables
	5.	Dashboarding
	6.	Macros
Paste Special - pastes table without formulas
Descriptive stats - how col looks like - overtire of col
1. Mean - AVG() - average of col
2. MEDIAN() - mid value
3, MODE() - most recurring value
Google sheets Menu -&gt; Data -&gt; Column Stats
Pivots - gets table in custom format
Menu -&gt; Insert -&gt; Pivot Table
Ex: Sales across regions
Cross Tabs or Pivots
Excel can do
	1.	Data calc
	2.	Data storage
	3.	Data cleaning
	4.	Data analysis - stats
	5.	Data Viz
	6.	Automation - macros
Macros - needs VBA - Visual Basic applications - script based lang
When saving macros use Excel Macro-Enabled Workbook as extension. Not default xlxs.
Data Viz:
Q: Sales across regions for all years.
Sales - Profit = Cost
Sheets -&gt; Menu -&gt; Slicer
Slicers are excel filters for charts used in dashboards
Protect Workbook - prevent columns from editing
Ex: If u share sheet with everyone n u assigned tasks to ur subordinates u can lock the sheets cols from editing
To set drop-down as value with predefined values
Sheets -&gt; Menu -&gt; Data Validation
Conditional formatting
Ex: u want to highlight duplicates or all values &gt; x, top 10 products, etc
Pivot, Unpivot in SQL to change table format from wide to long and vice-versa.
Record a relative reference macro in google sheets
Steps:
	1.	Click on Extension -&gt; under macro select record macro
	2.	Perform the steps that you want to record
	3.	Stop the recording
	4.	Add a name for the macro and save.
</t>
  </si>
  <si>
    <t>T1</t>
  </si>
  <si>
    <t>player_of_match</t>
  </si>
  <si>
    <t>venue</t>
  </si>
  <si>
    <t>neutral_venue</t>
  </si>
  <si>
    <t>eliminator</t>
  </si>
  <si>
    <t>method</t>
  </si>
  <si>
    <t>umpire1</t>
  </si>
  <si>
    <t>umpire2</t>
  </si>
  <si>
    <t>From T1 Determine the number of matches in which the Mumbai Indians won by a margin greater than 50 runs and it was not an eliminator match.</t>
  </si>
  <si>
    <t>Bengaluru</t>
  </si>
  <si>
    <t>BB McCullum</t>
  </si>
  <si>
    <t>M Chinnaswamy Stadium</t>
  </si>
  <si>
    <t>N</t>
  </si>
  <si>
    <t>NA</t>
  </si>
  <si>
    <t>Asad Rauf</t>
  </si>
  <si>
    <t>RE Koertzen</t>
  </si>
  <si>
    <t>COUNT(FILTER(K5:N821,K5:K821 = K21, M5:M821 &gt; 50, N5:N821 = "N"))</t>
  </si>
  <si>
    <t>MEK Hussey</t>
  </si>
  <si>
    <t>Punjab Cricket Association Stadium, Mohali</t>
  </si>
  <si>
    <t>MR Benson</t>
  </si>
  <si>
    <t>SL Shastri</t>
  </si>
  <si>
    <t>MF Maharoof</t>
  </si>
  <si>
    <t>Feroz Shah Kotla</t>
  </si>
  <si>
    <t>Aleem Dar</t>
  </si>
  <si>
    <t>GA Pratapkumar</t>
  </si>
  <si>
    <t>MV Boucher</t>
  </si>
  <si>
    <t>Wankhede Stadium</t>
  </si>
  <si>
    <t>SJ Davis</t>
  </si>
  <si>
    <t>DJ Harper</t>
  </si>
  <si>
    <t>From T1 Find the total number of matches where the match city was Mumbai and the winning team was Chennai Super Kings</t>
  </si>
  <si>
    <t>DJ Hussey</t>
  </si>
  <si>
    <t>Eden Gardens</t>
  </si>
  <si>
    <t>BF Bowden</t>
  </si>
  <si>
    <t>K Hariharan</t>
  </si>
  <si>
    <t>FILTER(A5:Q821, B5:B821 = B9, K5:K821 = K7), COUNT()</t>
  </si>
  <si>
    <t>SR Watson</t>
  </si>
  <si>
    <t>Sawai Mansingh Stadium</t>
  </si>
  <si>
    <t>RB Tiffin</t>
  </si>
  <si>
    <t>V Sehwag</t>
  </si>
  <si>
    <t>Rajiv Gandhi International Stadium, Uppal</t>
  </si>
  <si>
    <t>IL Howell</t>
  </si>
  <si>
    <t>AM Saheba</t>
  </si>
  <si>
    <t>ML Hayden</t>
  </si>
  <si>
    <t>MA Chidambaram Stadium, Chepauk</t>
  </si>
  <si>
    <t>From T2 Determine the total number of runs scored by V Kohli in 1st innings</t>
  </si>
  <si>
    <t>YK Pathan</t>
  </si>
  <si>
    <t>FILTER(A6:R131, E6:E131 = E33, B6:B131 = 1), SUM()</t>
  </si>
  <si>
    <t>KC Sangakkara</t>
  </si>
  <si>
    <t>JDP Oram</t>
  </si>
  <si>
    <t>AV Jayaprakash</t>
  </si>
  <si>
    <t>From T1 Determine the team that has won the second-highest number of tosses</t>
  </si>
  <si>
    <t>AC Gilchrist</t>
  </si>
  <si>
    <t>Dr DY Patil Sports Academy</t>
  </si>
  <si>
    <t>Insert -&gt; Pivot Table -&gt; SORT(A1:B9,2,false)</t>
  </si>
  <si>
    <t>SM Katich</t>
  </si>
  <si>
    <t>I Shivram</t>
  </si>
  <si>
    <t>MS Dhoni</t>
  </si>
  <si>
    <t>BR Doctrove</t>
  </si>
  <si>
    <t>From T1  create a Line plot of average result margin across all seasons when Chennai Super Kings were the winner of the match and choose correct interpretation
Steps:
Insert a pivot table-&gt; select the entire table and select a cell from existing worksheet
Drag date field to rows area
Drag result margin in value area-&gt;click the down arrow and edit the value setting and for summarize value field by average and click ok
Drag winner to filter area and close the pivot table field
Click on winner filter above the pivot table and select only Chennai Super Kings team
Refresh the data
Go to insert tab and insert a 2D Line chart</t>
  </si>
  <si>
    <t>T2</t>
  </si>
  <si>
    <t>inning</t>
  </si>
  <si>
    <t>over</t>
  </si>
  <si>
    <t>ball</t>
  </si>
  <si>
    <t>batsman</t>
  </si>
  <si>
    <t>non_striker</t>
  </si>
  <si>
    <t>bowler</t>
  </si>
  <si>
    <t>batsman_runs</t>
  </si>
  <si>
    <t>extra_runs</t>
  </si>
  <si>
    <t>total_runs</t>
  </si>
  <si>
    <t>non_boundary</t>
  </si>
  <si>
    <t>is_wicket</t>
  </si>
  <si>
    <t>dismissal_kind</t>
  </si>
  <si>
    <t>player_dismissed</t>
  </si>
  <si>
    <t>fielder</t>
  </si>
  <si>
    <t>extras_type</t>
  </si>
  <si>
    <t>batting_team</t>
  </si>
  <si>
    <t>bowling_team</t>
  </si>
  <si>
    <t>AJ Finch</t>
  </si>
  <si>
    <t>D Padikkal</t>
  </si>
  <si>
    <t>GJ Maxwell</t>
  </si>
  <si>
    <t>Create Pivot Table -&gt; Determine which of the following venues had a higher than average number of matches played.</t>
  </si>
  <si>
    <t>IF(B2 &gt; AVERAGE($B$2:$B$37), A2, 0)</t>
  </si>
  <si>
    <t>From T3 total number of tosses won by Mumbai Indians</t>
  </si>
  <si>
    <t>HLOOKUP("Mumbai Indians",C4:F8, MATCH(C6,C4:C8,0),FALSE)</t>
  </si>
  <si>
    <t>Mohammed Shami</t>
  </si>
  <si>
    <t>HLOOKUP("Mumbai Indians",C4:F8, 3,FALSE)</t>
  </si>
  <si>
    <t>From T1 lookup the match id given the date of the match</t>
  </si>
  <si>
    <t>use XLOOKUP to search previous cols from the key col</t>
  </si>
  <si>
    <t>byes</t>
  </si>
  <si>
    <t>Arshdeep Singh</t>
  </si>
  <si>
    <t>From T2 Determine the percentage of teams winning the toss and also winning the game across all seasons.</t>
  </si>
  <si>
    <t>Check Pivot Table 2</t>
  </si>
  <si>
    <t>T3</t>
  </si>
  <si>
    <t>Team</t>
  </si>
  <si>
    <t>From T5 Determine the profit margin for the years 2012 and 2013 - Profit margin=(Profit/Sales)*100</t>
  </si>
  <si>
    <t>Matches Won</t>
  </si>
  <si>
    <t>Check Pivot Table 3</t>
  </si>
  <si>
    <t>Number of times won toss</t>
  </si>
  <si>
    <t>Number of times opted to bat after winning the toss</t>
  </si>
  <si>
    <t>Number of times they won the toss and match</t>
  </si>
  <si>
    <t xml:space="preserve">From T5 Compare the COGS of various products in 2012 and 2013 </t>
  </si>
  <si>
    <t>Check Pivot Table 4</t>
  </si>
  <si>
    <t>T4</t>
  </si>
  <si>
    <t>WinnerIsTossWinner</t>
  </si>
  <si>
    <t>T5</t>
  </si>
  <si>
    <t>Store id</t>
  </si>
  <si>
    <t>Cogs</t>
  </si>
  <si>
    <t>Date</t>
  </si>
  <si>
    <t>Market Size</t>
  </si>
  <si>
    <t>Market</t>
  </si>
  <si>
    <t>Marketing</t>
  </si>
  <si>
    <t>Product Line</t>
  </si>
  <si>
    <t>Product Type</t>
  </si>
  <si>
    <t>Product</t>
  </si>
  <si>
    <t>Profit</t>
  </si>
  <si>
    <t>Sales</t>
  </si>
  <si>
    <t>State</t>
  </si>
  <si>
    <t>Target COGS</t>
  </si>
  <si>
    <t>Target Profit</t>
  </si>
  <si>
    <t>Target Sales</t>
  </si>
  <si>
    <t>Other Expenses</t>
  </si>
  <si>
    <t>Highest total expense</t>
  </si>
  <si>
    <t>Profit Margin</t>
  </si>
  <si>
    <t>Year</t>
  </si>
  <si>
    <t>Major Market</t>
  </si>
  <si>
    <t>Central</t>
  </si>
  <si>
    <t>Leaves</t>
  </si>
  <si>
    <t>Herbal Tea</t>
  </si>
  <si>
    <t>Lemon</t>
  </si>
  <si>
    <t>Colorado</t>
  </si>
  <si>
    <t>Mint</t>
  </si>
  <si>
    <t>South</t>
  </si>
  <si>
    <t>Texas</t>
  </si>
  <si>
    <t>East</t>
  </si>
  <si>
    <t>Tea</t>
  </si>
  <si>
    <t>Darjeeling</t>
  </si>
  <si>
    <t>Florida</t>
  </si>
  <si>
    <t>West</t>
  </si>
  <si>
    <t>Green Tea</t>
  </si>
  <si>
    <t>California</t>
  </si>
  <si>
    <t>Small Market</t>
  </si>
  <si>
    <t>Beans</t>
  </si>
  <si>
    <t>Espresso</t>
  </si>
  <si>
    <t>Decaf Espresso</t>
  </si>
  <si>
    <t>Iowa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</si>
  <si>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</si>
  <si>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</si>
  <si>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</si>
  <si>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</si>
  <si>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</si>
  <si>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</si>
  <si>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</si>
  <si>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</si>
  <si>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</si>
  <si>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</si>
  <si>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</si>
  <si>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</si>
  <si>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</si>
  <si>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</si>
  <si>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</si>
  <si>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</si>
  <si>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SUM of Target COGS</t>
  </si>
  <si>
    <t>Calculated Field 1</t>
  </si>
  <si>
    <t>COUNTA of WinnerIsTossWinner</t>
  </si>
  <si>
    <t>Percentage -&gt; value = (x/100) * total -&gt; what percent of total is value</t>
  </si>
  <si>
    <t>no</t>
  </si>
  <si>
    <t>So 16 is 55% of 29</t>
  </si>
  <si>
    <t>yes</t>
  </si>
  <si>
    <t>COUNTA of toss_winner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</si>
</sst>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6">
    <font>
      <sz val="10.0"/>
      <color rgb="FF000000"/>
      <name val="Arial"/>
      <scheme val="minor"/>
    </font>
    <font>
      <b/>
      <sz val="11.0"/>
      <color rgb="FFEFEFEF"/>
      <name val="Calibri"/>
    </font>
    <font>
      <sz val="11.0"/>
      <color rgb="FF434343"/>
      <name val="Calibri"/>
    </font>
    <font>
      <sz val="11.0"/>
      <color theme="1"/>
      <name val="Calibri"/>
    </font>
    <font>
      <b/>
      <sz val="11.0"/>
      <color rgb="FFF3F3F3"/>
      <name val="Calibri"/>
    </font>
    <font>
      <b/>
      <color rgb="FFF3F3F3"/>
      <name val="Arial"/>
      <scheme val="minor"/>
    </font>
    <font>
      <color theme="1"/>
      <name val="Arial"/>
      <scheme val="minor"/>
    </font>
    <font>
      <sz val="11.0"/>
      <color theme="1"/>
      <name val="Docs-Calibri"/>
    </font>
    <font>
      <color theme="1"/>
      <name val="Arial"/>
    </font>
    <font>
      <b/>
      <sz val="11.0"/>
      <color rgb="FFFFFFFF"/>
      <name val="Calibri"/>
    </font>
    <font>
      <b/>
      <color rgb="FFFFFFFF"/>
      <name val="Calibri"/>
    </font>
    <font>
      <color theme="1"/>
      <name val="Calibri"/>
    </font>
    <font>
      <b/>
      <sz val="10.0"/>
      <color rgb="FFFFFFFF"/>
      <name val="Calibri"/>
    </font>
    <font>
      <sz val="10.0"/>
      <color rgb="FF000000"/>
      <name val="Calibri"/>
    </font>
    <font>
      <sz val="11.0"/>
      <color rgb="FFF3F3F3"/>
      <name val="Calibri"/>
    </font>
    <font>
      <b/>
      <color theme="1"/>
      <name val="Arial"/>
      <scheme val="minor"/>
    </font>
  </fonts>
  <fills count="8">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000000"/>
        <bgColor rgb="FF000000"/>
      </patternFill>
    </fill>
    <fill>
      <patternFill patternType="solid">
        <fgColor rgb="FF355BB7"/>
        <bgColor rgb="FF355BB7"/>
      </patternFill>
    </fill>
    <fill>
      <patternFill patternType="solid">
        <fgColor rgb="FFD1DBF0"/>
        <bgColor rgb="FFD1DBF0"/>
      </patternFill>
    </fill>
    <fill>
      <patternFill patternType="solid">
        <fgColor rgb="FFFFFFFF"/>
        <bgColor rgb="FFFFFFFF"/>
      </patternFill>
    </fill>
  </fills>
  <borders count="18">
    <border/>
    <border>
      <left style="thin">
        <color rgb="FF7D98D3"/>
      </left>
      <right style="thin">
        <color rgb="FF000000"/>
      </right>
      <top style="thin">
        <color rgb="FF7D98D3"/>
      </top>
      <bottom style="thin">
        <color rgb="FF7D98D3"/>
      </bottom>
    </border>
    <border>
      <right style="thin">
        <color rgb="FF000000"/>
      </right>
      <top style="thin">
        <color rgb="FF7D98D3"/>
      </top>
      <bottom style="thin">
        <color rgb="FF7D98D3"/>
      </bottom>
    </border>
    <border>
      <right style="thin">
        <color rgb="FF7D98D3"/>
      </right>
      <top style="thin">
        <color rgb="FF7D98D3"/>
      </top>
      <bottom style="thin">
        <color rgb="FF7D98D3"/>
      </bottom>
    </border>
    <border>
      <left style="thin">
        <color rgb="FF7D98D3"/>
      </left>
      <right style="thin">
        <color rgb="FF000000"/>
      </right>
      <bottom style="thin">
        <color rgb="FF7D98D3"/>
      </bottom>
    </border>
    <border>
      <right style="thin">
        <color rgb="FF000000"/>
      </right>
      <bottom style="thin">
        <color rgb="FF7D98D3"/>
      </bottom>
    </border>
    <border>
      <right style="thin">
        <color rgb="FF7D98D3"/>
      </right>
      <bottom style="thin">
        <color rgb="FF7D98D3"/>
      </bottom>
    </border>
    <border>
      <left style="thin">
        <color rgb="FF7D98D3"/>
      </left>
      <right style="thin">
        <color rgb="FF9A9A9A"/>
      </right>
      <bottom style="thin">
        <color rgb="FF7D98D3"/>
      </bottom>
    </border>
    <border>
      <right style="thin">
        <color rgb="FF9A9A9A"/>
      </right>
      <bottom style="thin">
        <color rgb="FF7D98D3"/>
      </bottom>
    </border>
    <border>
      <left style="thin">
        <color rgb="FF000000"/>
      </left>
      <right style="thin">
        <color rgb="FF000000"/>
      </right>
      <top style="thin">
        <color rgb="FF7D98D3"/>
      </top>
      <bottom style="thin">
        <color rgb="FF7D98D3"/>
      </bottom>
    </border>
    <border>
      <left style="thin">
        <color rgb="FF000000"/>
      </left>
      <right style="thin">
        <color rgb="FF7D98D3"/>
      </right>
      <top style="thin">
        <color rgb="FF7D98D3"/>
      </top>
      <bottom style="thin">
        <color rgb="FF7D98D3"/>
      </bottom>
    </border>
    <border>
      <left style="thin">
        <color rgb="FF7D98D3"/>
      </left>
      <right style="thin">
        <color rgb="FF9A9A9A"/>
      </right>
      <top style="thin">
        <color rgb="FF7D98D3"/>
      </top>
      <bottom style="thin">
        <color rgb="FF7D98D3"/>
      </bottom>
    </border>
    <border>
      <left style="thin">
        <color rgb="FF9A9A9A"/>
      </left>
      <right style="thin">
        <color rgb="FF9A9A9A"/>
      </right>
      <top style="thin">
        <color rgb="FF7D98D3"/>
      </top>
      <bottom style="thin">
        <color rgb="FF7D98D3"/>
      </bottom>
    </border>
    <border>
      <left style="thin">
        <color rgb="FF9A9A9A"/>
      </left>
      <right style="thin">
        <color rgb="FF7D98D3"/>
      </right>
      <top style="thin">
        <color rgb="FF7D98D3"/>
      </top>
      <bottom style="thin">
        <color rgb="FF7D98D3"/>
      </bottom>
    </border>
    <border>
      <top style="thin">
        <color rgb="FF9A9A9A"/>
      </top>
      <bottom style="thin">
        <color rgb="FF9A9A9A"/>
      </bottom>
    </border>
    <border>
      <left style="thin">
        <color rgb="FF000000"/>
      </left>
      <right style="thin">
        <color rgb="FF000000"/>
      </right>
      <bottom style="thin">
        <color rgb="FF7D98D3"/>
      </bottom>
    </border>
    <border>
      <right style="thin">
        <color rgb="FF9A9A9A"/>
      </right>
      <bottom style="thin">
        <color rgb="FF9A9A9A"/>
      </bottom>
    </border>
    <border>
      <left style="thin">
        <color rgb="FF9A9A9A"/>
      </left>
      <right style="thin">
        <color rgb="FF9A9A9A"/>
      </right>
      <bottom style="thin">
        <color rgb="FF7D98D3"/>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3" fontId="2" numFmtId="0" xfId="0" applyAlignment="1" applyFill="1" applyFont="1">
      <alignment horizontal="left" vertical="bottom"/>
    </xf>
    <xf borderId="0" fillId="3" fontId="2" numFmtId="14" xfId="0" applyAlignment="1" applyFont="1" applyNumberFormat="1">
      <alignment horizontal="left" vertical="bottom"/>
    </xf>
    <xf borderId="0" fillId="3" fontId="2" numFmtId="14" xfId="0" applyAlignment="1" applyFont="1" applyNumberFormat="1">
      <alignment horizontal="left" readingOrder="0" vertical="bottom"/>
    </xf>
    <xf borderId="0" fillId="0" fontId="3" numFmtId="0" xfId="0" applyAlignment="1" applyFont="1">
      <alignment horizontal="left" vertical="bottom"/>
    </xf>
    <xf borderId="0" fillId="0" fontId="3" numFmtId="14" xfId="0" applyAlignment="1" applyFont="1" applyNumberFormat="1">
      <alignment horizontal="left" vertical="bottom"/>
    </xf>
    <xf borderId="0" fillId="0" fontId="3" numFmtId="0" xfId="0" applyAlignment="1" applyFont="1">
      <alignment horizontal="left" readingOrder="0" vertical="bottom"/>
    </xf>
    <xf borderId="0" fillId="4" fontId="4" numFmtId="0" xfId="0" applyAlignment="1" applyFill="1" applyFont="1">
      <alignment horizontal="left" readingOrder="0" vertical="bottom"/>
    </xf>
    <xf borderId="0" fillId="2" fontId="5" numFmtId="0" xfId="0" applyAlignment="1" applyFont="1">
      <alignment horizontal="left" readingOrder="0" vertical="top"/>
    </xf>
    <xf borderId="0" fillId="3" fontId="6" numFmtId="0" xfId="0" applyAlignment="1" applyFont="1">
      <alignment horizontal="left" readingOrder="0" vertical="top"/>
    </xf>
    <xf borderId="0" fillId="3" fontId="6" numFmtId="164" xfId="0" applyAlignment="1" applyFont="1" applyNumberFormat="1">
      <alignment horizontal="left" readingOrder="0" vertical="top"/>
    </xf>
    <xf borderId="0" fillId="0" fontId="3" numFmtId="0" xfId="0" applyAlignment="1" applyFont="1">
      <alignment vertical="bottom"/>
    </xf>
    <xf borderId="0" fillId="0" fontId="7"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14" xfId="0" applyAlignment="1" applyFont="1" applyNumberFormat="1">
      <alignment vertical="bottom"/>
    </xf>
    <xf borderId="0" fillId="0" fontId="3" numFmtId="0" xfId="0" applyAlignment="1" applyFont="1">
      <alignment horizontal="right" vertical="bottom"/>
    </xf>
    <xf borderId="0" fillId="0" fontId="8" numFmtId="0" xfId="0" applyAlignment="1" applyFont="1">
      <alignment vertical="bottom"/>
    </xf>
    <xf borderId="0" fillId="0" fontId="8" numFmtId="14" xfId="0" applyAlignment="1" applyFont="1" applyNumberFormat="1">
      <alignment vertical="bottom"/>
    </xf>
    <xf borderId="0" fillId="2" fontId="4" numFmtId="0" xfId="0" applyAlignment="1" applyFont="1">
      <alignment horizontal="left" vertical="bottom"/>
    </xf>
    <xf borderId="0" fillId="2" fontId="4" numFmtId="14" xfId="0" applyAlignment="1" applyFont="1" applyNumberFormat="1">
      <alignment horizontal="left" vertical="bottom"/>
    </xf>
    <xf borderId="0" fillId="3" fontId="3" numFmtId="0" xfId="0" applyAlignment="1" applyFont="1">
      <alignment horizontal="left" vertical="bottom"/>
    </xf>
    <xf borderId="0" fillId="3" fontId="3" numFmtId="14" xfId="0" applyAlignment="1" applyFont="1" applyNumberFormat="1">
      <alignment horizontal="left" vertical="bottom"/>
    </xf>
    <xf borderId="0" fillId="0" fontId="3" numFmtId="0" xfId="0" applyAlignment="1" applyFont="1">
      <alignment shrinkToFit="0" vertical="bottom" wrapText="0"/>
    </xf>
    <xf borderId="0" fillId="3" fontId="8" numFmtId="0" xfId="0" applyAlignment="1" applyFont="1">
      <alignment horizontal="left" vertical="bottom"/>
    </xf>
    <xf borderId="0" fillId="3" fontId="8" numFmtId="14" xfId="0" applyAlignment="1" applyFont="1" applyNumberFormat="1">
      <alignment horizontal="left" vertical="bottom"/>
    </xf>
    <xf borderId="0" fillId="0" fontId="8" numFmtId="0" xfId="0" applyAlignment="1" applyFont="1">
      <alignment horizontal="left" vertical="bottom"/>
    </xf>
    <xf borderId="0" fillId="0" fontId="8" numFmtId="14" xfId="0" applyAlignment="1" applyFont="1" applyNumberFormat="1">
      <alignment horizontal="left" vertical="bottom"/>
    </xf>
    <xf borderId="0" fillId="2" fontId="9" numFmtId="0" xfId="0" applyAlignment="1" applyFont="1">
      <alignment horizontal="left" vertical="bottom"/>
    </xf>
    <xf borderId="0" fillId="2" fontId="9" numFmtId="14" xfId="0" applyAlignment="1" applyFont="1" applyNumberFormat="1">
      <alignment horizontal="left" vertical="bottom"/>
    </xf>
    <xf borderId="0" fillId="3" fontId="8" numFmtId="0" xfId="0" applyAlignment="1" applyFont="1">
      <alignment vertical="bottom"/>
    </xf>
    <xf borderId="0" fillId="3" fontId="8" numFmtId="14" xfId="0" applyAlignment="1" applyFont="1" applyNumberFormat="1">
      <alignment vertical="bottom"/>
    </xf>
    <xf borderId="0" fillId="3" fontId="3" numFmtId="0" xfId="0" applyAlignment="1" applyFont="1">
      <alignment vertical="bottom"/>
    </xf>
    <xf borderId="0" fillId="0" fontId="8" numFmtId="0" xfId="0" applyAlignment="1" applyFont="1">
      <alignment readingOrder="0" vertical="bottom"/>
    </xf>
    <xf borderId="0" fillId="0" fontId="6" numFmtId="0" xfId="0" applyAlignment="1" applyFont="1">
      <alignment readingOrder="0"/>
    </xf>
    <xf borderId="0" fillId="0" fontId="8" numFmtId="0" xfId="0" applyAlignment="1" applyFont="1">
      <alignment shrinkToFit="0" vertical="bottom" wrapText="0"/>
    </xf>
    <xf borderId="0" fillId="0" fontId="8" numFmtId="0" xfId="0" applyAlignment="1" applyFont="1">
      <alignment shrinkToFit="0" vertical="bottom" wrapText="0"/>
    </xf>
    <xf borderId="0" fillId="4" fontId="3" numFmtId="0" xfId="0" applyAlignment="1" applyFont="1">
      <alignment horizontal="left" vertical="bottom"/>
    </xf>
    <xf borderId="0" fillId="5" fontId="10" numFmtId="0" xfId="0" applyAlignment="1" applyFill="1" applyFont="1">
      <alignment horizontal="left" vertical="bottom"/>
    </xf>
    <xf borderId="0" fillId="0" fontId="3" numFmtId="0" xfId="0" applyAlignment="1" applyFont="1">
      <alignment horizontal="left" readingOrder="0" shrinkToFit="0" vertical="bottom" wrapText="0"/>
    </xf>
    <xf borderId="0" fillId="6" fontId="11" numFmtId="0" xfId="0" applyAlignment="1" applyFill="1" applyFont="1">
      <alignment horizontal="left" vertical="bottom"/>
    </xf>
    <xf borderId="0" fillId="6" fontId="11" numFmtId="165" xfId="0" applyAlignment="1" applyFont="1" applyNumberFormat="1">
      <alignment horizontal="left" vertical="bottom"/>
    </xf>
    <xf borderId="0" fillId="0" fontId="3" numFmtId="0" xfId="0" applyAlignment="1" applyFont="1">
      <alignment horizontal="left" shrinkToFit="0" vertical="bottom" wrapText="0"/>
    </xf>
    <xf borderId="0" fillId="0" fontId="11" numFmtId="0" xfId="0" applyAlignment="1" applyFont="1">
      <alignment horizontal="left" vertical="bottom"/>
    </xf>
    <xf borderId="0" fillId="0" fontId="11" numFmtId="165" xfId="0" applyAlignment="1" applyFont="1" applyNumberFormat="1">
      <alignment horizontal="left" vertical="bottom"/>
    </xf>
    <xf borderId="0" fillId="0" fontId="6" numFmtId="0" xfId="0" applyAlignment="1" applyFont="1">
      <alignment horizontal="left" readingOrder="0"/>
    </xf>
    <xf borderId="1" fillId="5" fontId="10" numFmtId="0" xfId="0" applyAlignment="1" applyBorder="1" applyFont="1">
      <alignment horizontal="left" vertical="bottom"/>
    </xf>
    <xf borderId="2" fillId="5" fontId="10" numFmtId="0" xfId="0" applyAlignment="1" applyBorder="1" applyFont="1">
      <alignment horizontal="left" vertical="bottom"/>
    </xf>
    <xf borderId="3" fillId="5" fontId="10" numFmtId="0" xfId="0" applyAlignment="1" applyBorder="1" applyFont="1">
      <alignment horizontal="left" vertical="bottom"/>
    </xf>
    <xf borderId="4" fillId="6" fontId="11" numFmtId="0" xfId="0" applyAlignment="1" applyBorder="1" applyFont="1">
      <alignment horizontal="left" vertical="bottom"/>
    </xf>
    <xf borderId="5" fillId="6" fontId="11" numFmtId="0" xfId="0" applyAlignment="1" applyBorder="1" applyFont="1">
      <alignment horizontal="left" vertical="bottom"/>
    </xf>
    <xf borderId="6" fillId="6" fontId="11" numFmtId="0" xfId="0" applyAlignment="1" applyBorder="1" applyFont="1">
      <alignment horizontal="left" vertical="bottom"/>
    </xf>
    <xf borderId="7" fillId="0" fontId="11" numFmtId="0" xfId="0" applyAlignment="1" applyBorder="1" applyFont="1">
      <alignment horizontal="left" vertical="bottom"/>
    </xf>
    <xf borderId="8" fillId="0" fontId="11" numFmtId="0" xfId="0" applyAlignment="1" applyBorder="1" applyFont="1">
      <alignment horizontal="left" vertical="bottom"/>
    </xf>
    <xf borderId="6" fillId="0" fontId="11" numFmtId="0" xfId="0" applyAlignment="1" applyBorder="1" applyFont="1">
      <alignment horizontal="left" vertical="bottom"/>
    </xf>
    <xf borderId="1" fillId="5" fontId="12" numFmtId="0" xfId="0" applyAlignment="1" applyBorder="1" applyFont="1">
      <alignment horizontal="left" readingOrder="0"/>
    </xf>
    <xf borderId="9" fillId="5" fontId="12" numFmtId="0" xfId="0" applyAlignment="1" applyBorder="1" applyFont="1">
      <alignment horizontal="left" readingOrder="0"/>
    </xf>
    <xf borderId="10" fillId="5" fontId="12" numFmtId="0" xfId="0" applyAlignment="1" applyBorder="1" applyFont="1">
      <alignment horizontal="left" readingOrder="0"/>
    </xf>
    <xf borderId="1" fillId="6" fontId="13" numFmtId="0" xfId="0" applyAlignment="1" applyBorder="1" applyFont="1">
      <alignment horizontal="left" readingOrder="0"/>
    </xf>
    <xf borderId="9" fillId="6" fontId="13" numFmtId="0" xfId="0" applyAlignment="1" applyBorder="1" applyFont="1">
      <alignment horizontal="left" readingOrder="0"/>
    </xf>
    <xf borderId="10" fillId="6" fontId="13" numFmtId="0" xfId="0" applyAlignment="1" applyBorder="1" applyFont="1">
      <alignment horizontal="left" readingOrder="0"/>
    </xf>
    <xf borderId="11" fillId="7" fontId="13" numFmtId="0" xfId="0" applyAlignment="1" applyBorder="1" applyFill="1" applyFont="1">
      <alignment horizontal="left" readingOrder="0"/>
    </xf>
    <xf borderId="12" fillId="7" fontId="13" numFmtId="0" xfId="0" applyAlignment="1" applyBorder="1" applyFont="1">
      <alignment horizontal="left" readingOrder="0"/>
    </xf>
    <xf borderId="13" fillId="7" fontId="13" numFmtId="0" xfId="0" applyAlignment="1" applyBorder="1" applyFont="1">
      <alignment horizontal="left" readingOrder="0"/>
    </xf>
    <xf borderId="9" fillId="5" fontId="9" numFmtId="0" xfId="0" applyAlignment="1" applyBorder="1" applyFont="1">
      <alignment vertical="bottom"/>
    </xf>
    <xf borderId="2" fillId="5" fontId="9" numFmtId="0" xfId="0" applyAlignment="1" applyBorder="1" applyFont="1">
      <alignment vertical="bottom"/>
    </xf>
    <xf borderId="14" fillId="0" fontId="3" numFmtId="0" xfId="0" applyAlignment="1" applyBorder="1" applyFont="1">
      <alignment shrinkToFit="0" vertical="bottom" wrapText="0"/>
    </xf>
    <xf borderId="15" fillId="6" fontId="3" numFmtId="0" xfId="0" applyAlignment="1" applyBorder="1" applyFont="1">
      <alignment vertical="bottom"/>
    </xf>
    <xf borderId="5" fillId="6" fontId="3" numFmtId="0" xfId="0" applyAlignment="1" applyBorder="1" applyFont="1">
      <alignment vertical="bottom"/>
    </xf>
    <xf borderId="16" fillId="0" fontId="3" numFmtId="0" xfId="0" applyAlignment="1" applyBorder="1" applyFont="1">
      <alignment vertical="bottom"/>
    </xf>
    <xf borderId="17" fillId="0" fontId="3" numFmtId="0" xfId="0" applyAlignment="1" applyBorder="1" applyFont="1">
      <alignment vertical="bottom"/>
    </xf>
    <xf borderId="6" fillId="0" fontId="3" numFmtId="0" xfId="0" applyAlignment="1" applyBorder="1" applyFont="1">
      <alignment vertical="bottom"/>
    </xf>
    <xf borderId="0" fillId="4" fontId="4" numFmtId="0" xfId="0" applyAlignment="1" applyFont="1">
      <alignment vertical="bottom"/>
    </xf>
    <xf borderId="0" fillId="4" fontId="4" numFmtId="14" xfId="0" applyAlignment="1" applyFont="1" applyNumberFormat="1">
      <alignment vertical="bottom"/>
    </xf>
    <xf borderId="0" fillId="4" fontId="14" numFmtId="0" xfId="0" applyAlignment="1" applyFont="1">
      <alignment vertical="bottom"/>
    </xf>
    <xf borderId="0" fillId="3" fontId="3" numFmtId="0" xfId="0" applyAlignment="1" applyFont="1">
      <alignment horizontal="right" vertical="bottom"/>
    </xf>
    <xf borderId="0" fillId="3" fontId="3" numFmtId="14" xfId="0" applyAlignment="1" applyFont="1" applyNumberFormat="1">
      <alignment horizontal="right" vertical="bottom"/>
    </xf>
    <xf borderId="0" fillId="3" fontId="3" numFmtId="14" xfId="0" applyAlignment="1" applyFont="1" applyNumberFormat="1">
      <alignment horizontal="right" readingOrder="0" vertical="bottom"/>
    </xf>
    <xf borderId="0" fillId="0" fontId="6" numFmtId="0" xfId="0" applyFont="1"/>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2" Type="http://schemas.openxmlformats.org/officeDocument/2006/relationships/pivotCacheDefinition" Target="pivotCache/pivotCacheDefinition3.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4:S103" sheet="Practice"/>
  </cacheSource>
  <cacheFields>
    <cacheField name="Store id" numFmtId="0">
      <sharedItems containsSemiMixedTypes="0" containsString="0" containsNumber="1" containsInteger="1">
        <n v="303.0"/>
        <n v="970.0"/>
        <n v="409.0"/>
        <n v="850.0"/>
        <n v="562.0"/>
        <n v="712.0"/>
        <n v="860.0"/>
        <n v="918.0"/>
        <n v="775.0"/>
        <n v="435.0"/>
        <n v="603.0"/>
        <n v="318.0"/>
        <n v="503.0"/>
        <n v="573.0"/>
        <n v="262.0"/>
        <n v="801.0"/>
      </sharedItems>
    </cacheField>
    <cacheField name="Cogs" numFmtId="0">
      <sharedItems containsSemiMixedTypes="0" containsString="0" containsNumber="1" containsInteger="1">
        <n v="51.0"/>
        <n v="52.0"/>
        <n v="43.0"/>
        <n v="38.0"/>
        <n v="72.0"/>
        <n v="0.0"/>
        <n v="47.0"/>
        <n v="27.0"/>
        <n v="31.0"/>
        <n v="40.0"/>
        <n v="49.0"/>
        <n v="45.0"/>
        <n v="60.0"/>
        <n v="34.0"/>
        <n v="54.0"/>
        <n v="48.0"/>
      </sharedItems>
    </cacheField>
    <cacheField name="Date" numFmtId="14">
      <sharedItems containsSemiMixedTypes="0" containsDate="1" containsString="0">
        <d v="2012-10-01T00:00:00Z"/>
        <d v="2013-10-01T00:00:00Z"/>
      </sharedItems>
    </cacheField>
    <cacheField name="Market Size" numFmtId="0">
      <sharedItems>
        <s v="Major Market"/>
        <s v="Small Market"/>
      </sharedItems>
    </cacheField>
    <cacheField name="Market" numFmtId="0">
      <sharedItems>
        <s v="Central"/>
        <s v="South"/>
        <s v="East"/>
        <s v="West"/>
      </sharedItems>
    </cacheField>
    <cacheField name="Marketing" numFmtId="0">
      <sharedItems containsSemiMixedTypes="0" containsString="0" containsNumber="1" containsInteger="1">
        <n v="46.0"/>
        <n v="17.0"/>
        <n v="13.0"/>
        <n v="10.0"/>
        <n v="23.0"/>
        <n v="0.0"/>
        <n v="15.0"/>
        <n v="7.0"/>
        <n v="9.0"/>
        <n v="11.0"/>
        <n v="14.0"/>
        <n v="41.0"/>
        <n v="54.0"/>
        <n v="12.0"/>
        <n v="20.0"/>
      </sharedItems>
    </cacheField>
    <cacheField name="Product Line" numFmtId="0">
      <sharedItems>
        <s v="Leaves"/>
        <s v="Beans"/>
      </sharedItems>
    </cacheField>
    <cacheField name="Product Type" numFmtId="0">
      <sharedItems>
        <s v="Herbal Tea"/>
        <s v="Tea"/>
        <s v="Espresso"/>
        <s v="Coffee"/>
      </sharedItems>
    </cacheField>
    <cacheField name="Product" numFmtId="0">
      <sharedItems>
        <s v="Lemon"/>
        <s v="Mint"/>
        <s v="Darjeeling"/>
        <s v="Green Tea"/>
        <s v="Decaf Espresso"/>
        <s v="Decaf Irish Cream"/>
        <s v="Amaretto"/>
        <s v="Colombian"/>
        <s v="Caffe Mocha"/>
        <s v="Caffe Latte"/>
        <s v="Chamomile"/>
      </sharedItems>
    </cacheField>
    <cacheField name="Profit" numFmtId="0">
      <sharedItems containsSemiMixedTypes="0" containsString="0" containsNumber="1" containsInteger="1">
        <n v="-5.0"/>
        <n v="26.0"/>
        <n v="28.0"/>
        <n v="35.0"/>
        <n v="56.0"/>
        <n v="31.0"/>
        <n v="21.0"/>
        <n v="7.0"/>
        <n v="37.0"/>
        <n v="33.0"/>
        <n v="24.0"/>
        <n v="-7.0"/>
        <n v="1.0"/>
        <n v="-2.0"/>
        <n v="12.0"/>
        <n v="-6.0"/>
        <n v="45.0"/>
      </sharedItems>
    </cacheField>
    <cacheField name="Sales" numFmtId="0">
      <sharedItems containsSemiMixedTypes="0" containsString="0" containsNumber="1" containsInteger="1">
        <n v="122.0"/>
        <n v="123.0"/>
        <n v="107.0"/>
        <n v="94.0"/>
        <n v="182.0"/>
        <n v="43.0"/>
        <n v="111.0"/>
        <n v="66.0"/>
        <n v="68.0"/>
        <n v="99.0"/>
        <n v="120.0"/>
        <n v="114.0"/>
        <n v="109.0"/>
        <n v="144.0"/>
        <n v="77.0"/>
        <n v="118.0"/>
      </sharedItems>
    </cacheField>
    <cacheField name="State" numFmtId="0">
      <sharedItems>
        <s v="Colorado"/>
        <s v="Texas"/>
        <s v="Florida"/>
        <s v="California"/>
        <s v="Iowa"/>
        <s v="Connecticut"/>
        <s v="Oklahoma"/>
        <s v="Nevada"/>
        <s v="Utah"/>
        <s v="New Hampshire"/>
        <s v="Louisiana"/>
        <s v="Oregon"/>
        <s v="Missouri"/>
        <s v="Wisconsin"/>
      </sharedItems>
    </cacheField>
    <cacheField name="Target COGS" numFmtId="0">
      <sharedItems containsSemiMixedTypes="0" containsString="0" containsNumber="1" containsInteger="1">
        <n v="30.0"/>
        <n v="40.0"/>
        <n v="20.0"/>
        <n v="0.0"/>
      </sharedItems>
    </cacheField>
    <cacheField name="Target Profit" numFmtId="0">
      <sharedItems containsSemiMixedTypes="0" containsString="0" containsNumber="1" containsInteger="1">
        <n v="30.0"/>
        <n v="50.0"/>
        <n v="60.0"/>
        <n v="10.0"/>
        <n v="40.0"/>
      </sharedItems>
    </cacheField>
    <cacheField name="Target Sales" numFmtId="0">
      <sharedItems containsSemiMixedTypes="0" containsString="0" containsNumber="1" containsInteger="1">
        <n v="90.0"/>
        <n v="100.0"/>
        <n v="80.0"/>
        <n v="60.0"/>
      </sharedItems>
    </cacheField>
    <cacheField name="Other Expenses" numFmtId="0">
      <sharedItems containsSemiMixedTypes="0" containsString="0" containsNumber="1" containsInteger="1">
        <n v="76.0"/>
        <n v="45.0"/>
        <n v="36.0"/>
        <n v="21.0"/>
        <n v="54.0"/>
        <n v="12.0"/>
        <n v="43.0"/>
        <n v="18.0"/>
        <n v="30.0"/>
        <n v="22.0"/>
        <n v="38.0"/>
        <n v="71.0"/>
        <n v="83.0"/>
        <n v="70.0"/>
        <n v="25.0"/>
      </sharedItems>
    </cacheField>
    <cacheField name="Highest total expense" numFmtId="0">
      <sharedItems containsSemiMixedTypes="0" containsString="0" containsNumber="1" containsInteger="1">
        <n v="152.0"/>
        <n v="92.0"/>
        <n v="79.0"/>
        <n v="71.0"/>
        <n v="97.0"/>
        <n v="12.0"/>
        <n v="88.0"/>
        <n v="55.0"/>
        <n v="69.0"/>
        <n v="53.0"/>
        <n v="83.0"/>
        <n v="89.0"/>
        <n v="142.0"/>
        <n v="167.0"/>
        <n v="114.0"/>
        <n v="131.0"/>
        <n v="68.0"/>
      </sharedItems>
    </cacheField>
    <cacheField name="Profit Margin" numFmtId="0">
      <sharedItems containsSemiMixedTypes="0" containsString="0" containsNumber="1">
        <n v="-4.098360655737705"/>
        <n v="21.138211382113823"/>
        <n v="26.168224299065418"/>
        <n v="37.234042553191486"/>
        <n v="30.76923076923077"/>
        <n v="72.09302325581395"/>
        <n v="18.91891891891892"/>
        <n v="31.818181818181817"/>
        <n v="10.294117647058822"/>
        <n v="37.37373737373738"/>
        <n v="27.500000000000004"/>
        <n v="21.052631578947366"/>
        <n v="-6.422018348623854"/>
        <n v="0.6944444444444444"/>
        <n v="-2.5974025974025974"/>
        <n v="10.0"/>
        <n v="-5.5045871559633035"/>
        <n v="38.13559322033898"/>
      </sharedItems>
    </cacheField>
    <cacheField name="Year" numFmtId="0">
      <sharedItems containsSemiMixedTypes="0" containsString="0" containsNumber="1" containsInteger="1">
        <n v="2012.0"/>
        <n v="2013.0"/>
      </sharedItems>
    </cacheField>
    <cacheField name="Calculated Field 1" formula="(Profit/Sales)*100"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50:C79" sheet="Practice"/>
  </cacheSource>
  <cacheFields>
    <cacheField name="WinnerIsTossWinner" numFmtId="0">
      <sharedItems>
        <s v="no"/>
        <s v="yes"/>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I5:I20" sheet="Practice"/>
  </cacheSource>
  <cacheFields>
    <cacheField name="toss_winner" numFmtId="0">
      <sharedItems>
        <s v="Royal Challengers Bangalore"/>
        <s v="Chennai Super Kings"/>
        <s v="Rajasthan Royals"/>
        <s v="Mumbai Indians"/>
        <s v="Deccan Chargers"/>
        <s v="Kings XI Punjab"/>
        <s v="Kolkata Knight Riders"/>
        <s v="Delhi Daredevil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4" cacheId="0" dataCaption="" compact="0" compactData="0">
  <location ref="A1:D14" firstHeaderRow="0" firstDataRow="1" firstDataCol="1"/>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axis="axisRow" compact="0" outline="0" multipleItemSelectionAllowed="1" showAll="0" sortType="ascending">
      <items>
        <item x="6"/>
        <item x="9"/>
        <item x="8"/>
        <item x="10"/>
        <item x="7"/>
        <item x="2"/>
        <item x="4"/>
        <item x="5"/>
        <item x="3"/>
        <item x="0"/>
        <item x="1"/>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dataField="1"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Col" compact="0" outline="0" multipleItemSelectionAllowed="1" showAll="0" sortType="ascending">
      <items>
        <item x="0"/>
        <item x="1"/>
        <item t="default"/>
      </items>
    </pivotField>
    <pivotField compact="0" outline="0" subtotalTop="0" dragToRow="0" dragToCol="0" dragToPage="0" showAll="0" includeNewItemsInFilter="1" defaultSubtotal="0"/>
  </pivotFields>
  <rowFields>
    <field x="8"/>
  </rowFields>
  <colFields>
    <field x="18"/>
  </colFields>
  <dataFields>
    <dataField name="SUM of Target COGS" fld="12" baseField="0"/>
  </dataFields>
</pivotTableDefinition>
</file>

<file path=xl/pivotTables/pivotTable2.xml><?xml version="1.0" encoding="utf-8"?>
<pivotTableDefinition xmlns="http://schemas.openxmlformats.org/spreadsheetml/2006/main" name="Pivot Table 3" cacheId="0" dataCaption="" compact="0" compactData="0">
  <location ref="A1:B4" firstHeaderRow="0" firstDataRow="1" firstDataCol="0"/>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Row" compact="0" outline="0" multipleItemSelectionAllowed="1" showAll="0" sortType="ascending">
      <items>
        <item x="0"/>
        <item x="1"/>
        <item t="default"/>
      </items>
    </pivotField>
    <pivotField dataField="1" compact="0" outline="0" subtotalTop="0" dragToRow="0" dragToCol="0" dragToPage="0" showAll="0" includeNewItemsInFilter="1" defaultSubtotal="0"/>
  </pivotFields>
  <rowFields>
    <field x="18"/>
  </rowFields>
  <dataFields>
    <dataField name="SUM of Calculated Field 1" fld="19" baseField="0"/>
  </dataFields>
</pivotTableDefinition>
</file>

<file path=xl/pivotTables/pivotTable3.xml><?xml version="1.0" encoding="utf-8"?>
<pivotTableDefinition xmlns="http://schemas.openxmlformats.org/spreadsheetml/2006/main" name="Pivot Table 2" cacheId="1" dataCaption="" compact="0" compactData="0">
  <location ref="A1:B4" firstHeaderRow="0" firstDataRow="1" firstDataCol="0"/>
  <pivotFields>
    <pivotField name="WinnerIsTossWinner" axis="axisRow" dataField="1" compact="0" outline="0" multipleItemSelectionAllowed="1" showAll="0" sortType="ascending">
      <items>
        <item x="0"/>
        <item x="1"/>
        <item t="default"/>
      </items>
    </pivotField>
  </pivotFields>
  <rowFields>
    <field x="0"/>
  </rowFields>
  <dataFields>
    <dataField name="COUNTA of WinnerIsTossWinner" fld="0" subtotal="count" baseField="0"/>
  </dataFields>
</pivotTableDefinition>
</file>

<file path=xl/pivotTables/pivotTable4.xml><?xml version="1.0" encoding="utf-8"?>
<pivotTableDefinition xmlns="http://schemas.openxmlformats.org/spreadsheetml/2006/main" name="Pivot Table 1" cacheId="2" dataCaption="" compact="0" compactData="0">
  <location ref="A1:B10" firstHeaderRow="0" firstDataRow="1" firstDataCol="0"/>
  <pivotFields>
    <pivotField name="toss_winner" axis="axisRow" dataField="1" compact="0" outline="0" multipleItemSelectionAllowed="1" showAll="0" sortType="ascending">
      <items>
        <item x="1"/>
        <item x="4"/>
        <item x="7"/>
        <item x="5"/>
        <item x="6"/>
        <item x="3"/>
        <item x="2"/>
        <item x="0"/>
        <item t="default"/>
      </items>
    </pivotField>
  </pivotFields>
  <rowFields>
    <field x="0"/>
  </rowFields>
  <dataFields>
    <dataField name="COUNTA of toss_winner"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75"/>
  </cols>
  <sheetData>
    <row r="1">
      <c r="A1" s="1" t="s">
        <v>0</v>
      </c>
      <c r="B1" s="1" t="s">
        <v>1</v>
      </c>
      <c r="C1" s="1" t="s">
        <v>2</v>
      </c>
      <c r="D1" s="1" t="s">
        <v>3</v>
      </c>
      <c r="E1" s="1" t="s">
        <v>4</v>
      </c>
      <c r="F1" s="1" t="s">
        <v>5</v>
      </c>
      <c r="G1" s="1" t="s">
        <v>6</v>
      </c>
      <c r="H1" s="1" t="s">
        <v>7</v>
      </c>
      <c r="I1" s="1" t="s">
        <v>8</v>
      </c>
      <c r="J1" s="1" t="s">
        <v>9</v>
      </c>
    </row>
    <row r="2">
      <c r="A2" s="2">
        <v>335982.0</v>
      </c>
      <c r="B2" s="2" t="s">
        <v>10</v>
      </c>
      <c r="C2" s="3">
        <v>39556.0</v>
      </c>
      <c r="D2" s="2" t="s">
        <v>11</v>
      </c>
      <c r="E2" s="2" t="s">
        <v>12</v>
      </c>
      <c r="F2" s="2" t="s">
        <v>11</v>
      </c>
      <c r="G2" s="2" t="s">
        <v>13</v>
      </c>
      <c r="H2" s="2" t="s">
        <v>12</v>
      </c>
      <c r="I2" s="2" t="s">
        <v>14</v>
      </c>
      <c r="J2" s="2">
        <v>140.0</v>
      </c>
    </row>
    <row r="3">
      <c r="A3" s="2">
        <v>335983.0</v>
      </c>
      <c r="B3" s="2" t="s">
        <v>15</v>
      </c>
      <c r="C3" s="3">
        <v>39557.0</v>
      </c>
      <c r="D3" s="2" t="s">
        <v>16</v>
      </c>
      <c r="E3" s="2" t="s">
        <v>17</v>
      </c>
      <c r="F3" s="2" t="s">
        <v>17</v>
      </c>
      <c r="G3" s="2" t="s">
        <v>18</v>
      </c>
      <c r="H3" s="2" t="s">
        <v>17</v>
      </c>
      <c r="I3" s="2" t="s">
        <v>14</v>
      </c>
      <c r="J3" s="2">
        <v>33.0</v>
      </c>
    </row>
    <row r="4">
      <c r="A4" s="2">
        <v>335984.0</v>
      </c>
      <c r="B4" s="2" t="s">
        <v>19</v>
      </c>
      <c r="C4" s="3">
        <v>39557.0</v>
      </c>
      <c r="D4" s="2" t="s">
        <v>20</v>
      </c>
      <c r="E4" s="2" t="s">
        <v>21</v>
      </c>
      <c r="F4" s="2" t="s">
        <v>21</v>
      </c>
      <c r="G4" s="2" t="s">
        <v>18</v>
      </c>
      <c r="H4" s="2" t="s">
        <v>20</v>
      </c>
      <c r="I4" s="2" t="s">
        <v>22</v>
      </c>
      <c r="J4" s="2">
        <v>9.0</v>
      </c>
    </row>
    <row r="5">
      <c r="A5" s="2">
        <v>335985.0</v>
      </c>
      <c r="B5" s="2" t="s">
        <v>23</v>
      </c>
      <c r="C5" s="3">
        <v>39558.0</v>
      </c>
      <c r="D5" s="2" t="s">
        <v>24</v>
      </c>
      <c r="E5" s="2" t="s">
        <v>11</v>
      </c>
      <c r="F5" s="2" t="s">
        <v>24</v>
      </c>
      <c r="G5" s="2" t="s">
        <v>18</v>
      </c>
      <c r="H5" s="2" t="s">
        <v>11</v>
      </c>
      <c r="I5" s="2" t="s">
        <v>22</v>
      </c>
      <c r="J5" s="2">
        <v>5.0</v>
      </c>
    </row>
    <row r="6">
      <c r="A6" s="2">
        <v>335986.0</v>
      </c>
      <c r="B6" s="2" t="s">
        <v>25</v>
      </c>
      <c r="C6" s="4">
        <v>39923.0</v>
      </c>
      <c r="D6" s="2" t="s">
        <v>12</v>
      </c>
      <c r="E6" s="2" t="s">
        <v>26</v>
      </c>
      <c r="F6" s="2" t="s">
        <v>26</v>
      </c>
      <c r="G6" s="2" t="s">
        <v>18</v>
      </c>
      <c r="H6" s="2" t="s">
        <v>12</v>
      </c>
      <c r="I6" s="2" t="s">
        <v>22</v>
      </c>
      <c r="J6" s="2">
        <v>5.0</v>
      </c>
    </row>
    <row r="7">
      <c r="A7" s="2">
        <v>335987.0</v>
      </c>
      <c r="B7" s="2" t="s">
        <v>27</v>
      </c>
      <c r="C7" s="4">
        <v>39924.0</v>
      </c>
      <c r="D7" s="2" t="s">
        <v>21</v>
      </c>
      <c r="E7" s="2" t="s">
        <v>16</v>
      </c>
      <c r="F7" s="2" t="s">
        <v>16</v>
      </c>
      <c r="G7" s="2" t="s">
        <v>18</v>
      </c>
      <c r="H7" s="2" t="s">
        <v>21</v>
      </c>
      <c r="I7" s="2" t="s">
        <v>22</v>
      </c>
      <c r="J7" s="2">
        <v>6.0</v>
      </c>
    </row>
    <row r="8">
      <c r="A8" s="2">
        <v>335988.0</v>
      </c>
      <c r="B8" s="2" t="s">
        <v>28</v>
      </c>
      <c r="C8" s="4">
        <v>40290.0</v>
      </c>
      <c r="D8" s="2" t="s">
        <v>26</v>
      </c>
      <c r="E8" s="2" t="s">
        <v>20</v>
      </c>
      <c r="F8" s="2" t="s">
        <v>26</v>
      </c>
      <c r="G8" s="2" t="s">
        <v>18</v>
      </c>
      <c r="H8" s="2" t="s">
        <v>20</v>
      </c>
      <c r="I8" s="2" t="s">
        <v>22</v>
      </c>
      <c r="J8" s="2">
        <v>9.0</v>
      </c>
    </row>
    <row r="9">
      <c r="A9" s="2">
        <v>335989.0</v>
      </c>
      <c r="B9" s="2" t="s">
        <v>29</v>
      </c>
      <c r="C9" s="4">
        <v>40291.0</v>
      </c>
      <c r="D9" s="2" t="s">
        <v>17</v>
      </c>
      <c r="E9" s="2" t="s">
        <v>24</v>
      </c>
      <c r="F9" s="2" t="s">
        <v>24</v>
      </c>
      <c r="G9" s="2" t="s">
        <v>13</v>
      </c>
      <c r="H9" s="2" t="s">
        <v>17</v>
      </c>
      <c r="I9" s="2" t="s">
        <v>14</v>
      </c>
      <c r="J9" s="2">
        <v>6.0</v>
      </c>
    </row>
    <row r="10">
      <c r="A10" s="2">
        <v>335990.0</v>
      </c>
      <c r="B10" s="2" t="s">
        <v>28</v>
      </c>
      <c r="C10" s="4">
        <v>40292.0</v>
      </c>
      <c r="D10" s="2" t="s">
        <v>26</v>
      </c>
      <c r="E10" s="2" t="s">
        <v>21</v>
      </c>
      <c r="F10" s="2" t="s">
        <v>21</v>
      </c>
      <c r="G10" s="2" t="s">
        <v>13</v>
      </c>
      <c r="H10" s="2" t="s">
        <v>21</v>
      </c>
      <c r="I10" s="2" t="s">
        <v>22</v>
      </c>
      <c r="J10" s="2">
        <v>3.0</v>
      </c>
    </row>
    <row r="11">
      <c r="A11" s="2">
        <v>335991.0</v>
      </c>
      <c r="B11" s="2" t="s">
        <v>15</v>
      </c>
      <c r="C11" s="4">
        <v>40658.0</v>
      </c>
      <c r="D11" s="2" t="s">
        <v>16</v>
      </c>
      <c r="E11" s="2" t="s">
        <v>24</v>
      </c>
      <c r="F11" s="2" t="s">
        <v>24</v>
      </c>
      <c r="G11" s="2" t="s">
        <v>13</v>
      </c>
      <c r="H11" s="2" t="s">
        <v>16</v>
      </c>
      <c r="I11" s="2" t="s">
        <v>14</v>
      </c>
      <c r="J11" s="2">
        <v>66.0</v>
      </c>
    </row>
    <row r="12">
      <c r="A12" s="2">
        <v>335992.0</v>
      </c>
      <c r="B12" s="2" t="s">
        <v>10</v>
      </c>
      <c r="C12" s="4">
        <v>41025.0</v>
      </c>
      <c r="D12" s="2" t="s">
        <v>11</v>
      </c>
      <c r="E12" s="2" t="s">
        <v>21</v>
      </c>
      <c r="F12" s="2" t="s">
        <v>21</v>
      </c>
      <c r="G12" s="2" t="s">
        <v>13</v>
      </c>
      <c r="H12" s="2" t="s">
        <v>21</v>
      </c>
      <c r="I12" s="2" t="s">
        <v>22</v>
      </c>
      <c r="J12" s="2">
        <v>7.0</v>
      </c>
    </row>
    <row r="13">
      <c r="A13" s="2">
        <v>335993.0</v>
      </c>
      <c r="B13" s="2" t="s">
        <v>29</v>
      </c>
      <c r="C13" s="4">
        <v>41390.0</v>
      </c>
      <c r="D13" s="2" t="s">
        <v>17</v>
      </c>
      <c r="E13" s="2" t="s">
        <v>12</v>
      </c>
      <c r="F13" s="2" t="s">
        <v>12</v>
      </c>
      <c r="G13" s="2" t="s">
        <v>18</v>
      </c>
      <c r="H13" s="2" t="s">
        <v>17</v>
      </c>
      <c r="I13" s="2" t="s">
        <v>22</v>
      </c>
      <c r="J13" s="2">
        <v>9.0</v>
      </c>
    </row>
    <row r="14">
      <c r="A14" s="2">
        <v>335994.0</v>
      </c>
      <c r="B14" s="2" t="s">
        <v>23</v>
      </c>
      <c r="C14" s="4">
        <v>41756.0</v>
      </c>
      <c r="D14" s="2" t="s">
        <v>24</v>
      </c>
      <c r="E14" s="2" t="s">
        <v>26</v>
      </c>
      <c r="F14" s="2" t="s">
        <v>26</v>
      </c>
      <c r="G14" s="2" t="s">
        <v>13</v>
      </c>
      <c r="H14" s="2" t="s">
        <v>26</v>
      </c>
      <c r="I14" s="2" t="s">
        <v>22</v>
      </c>
      <c r="J14" s="2">
        <v>10.0</v>
      </c>
    </row>
    <row r="15">
      <c r="A15" s="2">
        <v>335995.0</v>
      </c>
      <c r="B15" s="2" t="s">
        <v>15</v>
      </c>
      <c r="C15" s="4">
        <v>41756.0</v>
      </c>
      <c r="D15" s="2" t="s">
        <v>16</v>
      </c>
      <c r="E15" s="2" t="s">
        <v>20</v>
      </c>
      <c r="F15" s="2" t="s">
        <v>20</v>
      </c>
      <c r="G15" s="2" t="s">
        <v>18</v>
      </c>
      <c r="H15" s="2" t="s">
        <v>16</v>
      </c>
      <c r="I15" s="2" t="s">
        <v>22</v>
      </c>
      <c r="J15" s="2">
        <v>4.0</v>
      </c>
    </row>
    <row r="16">
      <c r="A16" s="5"/>
      <c r="B16" s="5"/>
      <c r="C16" s="6"/>
      <c r="D16" s="5"/>
      <c r="E16" s="5"/>
      <c r="F16" s="5"/>
      <c r="G16" s="5"/>
      <c r="H16" s="5"/>
      <c r="I16" s="5"/>
      <c r="J16" s="5"/>
    </row>
    <row r="17">
      <c r="A17" s="7"/>
      <c r="B17" s="5"/>
      <c r="C17" s="6"/>
      <c r="D17" s="5"/>
      <c r="E17" s="5"/>
      <c r="F17" s="5"/>
      <c r="G17" s="5"/>
      <c r="H17" s="5"/>
      <c r="I17" s="5"/>
      <c r="J17" s="5"/>
    </row>
    <row r="18">
      <c r="A18" s="8" t="s">
        <v>30</v>
      </c>
    </row>
    <row r="19">
      <c r="A19" s="7" t="s">
        <v>31</v>
      </c>
    </row>
    <row r="20">
      <c r="A20" s="9" t="s">
        <v>32</v>
      </c>
      <c r="B20" s="9" t="s">
        <v>33</v>
      </c>
      <c r="C20" s="9" t="s">
        <v>34</v>
      </c>
      <c r="D20" s="9" t="s">
        <v>35</v>
      </c>
      <c r="E20" s="7"/>
      <c r="F20" s="7"/>
      <c r="G20" s="7"/>
      <c r="H20" s="7"/>
      <c r="I20" s="7"/>
      <c r="J20" s="7"/>
    </row>
    <row r="21">
      <c r="A21" s="9">
        <v>1.0</v>
      </c>
      <c r="B21" s="10">
        <v>335982.0</v>
      </c>
      <c r="C21" s="10" t="s">
        <v>10</v>
      </c>
      <c r="D21" s="11">
        <v>39556.0</v>
      </c>
      <c r="E21" s="7"/>
      <c r="F21" s="7"/>
      <c r="G21" s="7"/>
      <c r="H21" s="7"/>
      <c r="I21" s="7"/>
      <c r="J21" s="7"/>
    </row>
    <row r="22">
      <c r="A22" s="9">
        <v>2.0</v>
      </c>
      <c r="B22" s="10">
        <v>335983.0</v>
      </c>
      <c r="C22" s="10" t="s">
        <v>15</v>
      </c>
      <c r="D22" s="11">
        <v>39557.0</v>
      </c>
      <c r="E22" s="7"/>
      <c r="F22" s="7"/>
      <c r="G22" s="7"/>
      <c r="H22" s="7"/>
      <c r="I22" s="7"/>
      <c r="J22" s="7"/>
    </row>
    <row r="23">
      <c r="A23" s="9">
        <v>3.0</v>
      </c>
      <c r="B23" s="10">
        <v>335984.0</v>
      </c>
      <c r="C23" s="10" t="s">
        <v>19</v>
      </c>
      <c r="D23" s="11">
        <v>39557.0</v>
      </c>
      <c r="E23" s="7"/>
      <c r="F23" s="7"/>
      <c r="G23" s="7"/>
      <c r="H23" s="7"/>
      <c r="I23" s="7"/>
      <c r="J23" s="7"/>
    </row>
    <row r="24">
      <c r="A24" s="7" t="s">
        <v>36</v>
      </c>
    </row>
    <row r="25">
      <c r="A25" s="7"/>
      <c r="B25" s="7"/>
      <c r="C25" s="7"/>
      <c r="D25" s="7"/>
      <c r="E25" s="7"/>
      <c r="F25" s="7"/>
      <c r="G25" s="7"/>
      <c r="H25" s="7"/>
      <c r="I25" s="7"/>
      <c r="J25" s="7"/>
    </row>
    <row r="26">
      <c r="A26" s="7" t="s">
        <v>37</v>
      </c>
    </row>
    <row r="27">
      <c r="A27" s="7"/>
      <c r="B27" s="7"/>
      <c r="C27" s="7"/>
      <c r="D27" s="7"/>
      <c r="E27" s="7"/>
      <c r="F27" s="7"/>
      <c r="G27" s="7"/>
      <c r="H27" s="7"/>
      <c r="I27" s="7"/>
      <c r="J27" s="7"/>
    </row>
    <row r="28">
      <c r="A28" s="7" t="s">
        <v>38</v>
      </c>
    </row>
    <row r="29">
      <c r="A29" s="5"/>
      <c r="B29" s="5"/>
      <c r="C29" s="6"/>
      <c r="D29" s="5"/>
      <c r="E29" s="5"/>
      <c r="F29" s="5"/>
      <c r="G29" s="5"/>
      <c r="H29" s="5"/>
      <c r="I29" s="5"/>
      <c r="J29" s="5"/>
    </row>
    <row r="30">
      <c r="A30" s="5"/>
      <c r="B30" s="5"/>
      <c r="C30" s="6"/>
      <c r="D30" s="5"/>
      <c r="E30" s="5"/>
      <c r="F30" s="5"/>
      <c r="G30" s="5"/>
      <c r="H30" s="5"/>
      <c r="I30" s="5"/>
      <c r="J30" s="5"/>
    </row>
    <row r="31">
      <c r="A31" s="8" t="s">
        <v>39</v>
      </c>
    </row>
    <row r="32">
      <c r="A32" s="7" t="s">
        <v>40</v>
      </c>
      <c r="D32" s="7" t="s">
        <v>41</v>
      </c>
      <c r="E32" s="5" t="s">
        <v>4</v>
      </c>
      <c r="F32" s="7"/>
      <c r="G32" s="12" t="s">
        <v>42</v>
      </c>
      <c r="H32" s="13" t="s">
        <v>11</v>
      </c>
      <c r="I32" s="5"/>
      <c r="J32" s="5"/>
    </row>
    <row r="33">
      <c r="A33" s="7" t="s">
        <v>43</v>
      </c>
      <c r="B33" s="5"/>
      <c r="C33" s="6"/>
      <c r="D33" s="5"/>
      <c r="E33" s="5"/>
      <c r="F33" s="5"/>
      <c r="G33" s="5"/>
      <c r="H33" s="5"/>
      <c r="I33" s="5"/>
      <c r="J33" s="5"/>
    </row>
    <row r="34">
      <c r="A34" s="7" t="s">
        <v>44</v>
      </c>
      <c r="B34" s="5"/>
      <c r="C34" s="6"/>
      <c r="D34" s="5"/>
      <c r="E34" s="5"/>
      <c r="F34" s="5"/>
      <c r="G34" s="5"/>
      <c r="H34" s="5"/>
      <c r="I34" s="5"/>
      <c r="J34" s="5"/>
    </row>
    <row r="35">
      <c r="A35" s="7" t="s">
        <v>45</v>
      </c>
      <c r="B35" s="5"/>
      <c r="C35" s="6"/>
      <c r="D35" s="5"/>
      <c r="E35" s="5"/>
      <c r="F35" s="5"/>
      <c r="G35" s="5"/>
      <c r="H35" s="5"/>
      <c r="I35" s="5"/>
      <c r="J35" s="5"/>
    </row>
    <row r="36">
      <c r="A36" s="7" t="s">
        <v>46</v>
      </c>
      <c r="B36" s="5"/>
      <c r="C36" s="6"/>
      <c r="D36" s="5"/>
      <c r="E36" s="5"/>
      <c r="F36" s="5"/>
      <c r="G36" s="5"/>
      <c r="H36" s="5"/>
      <c r="I36" s="5"/>
      <c r="J36" s="5"/>
    </row>
    <row r="37">
      <c r="A37" s="5"/>
      <c r="B37" s="5"/>
      <c r="C37" s="6"/>
      <c r="D37" s="5"/>
      <c r="E37" s="5"/>
      <c r="F37" s="5"/>
      <c r="G37" s="5"/>
      <c r="H37" s="5"/>
      <c r="I37" s="5"/>
      <c r="J37" s="5"/>
    </row>
    <row r="38">
      <c r="A38" s="8" t="s">
        <v>47</v>
      </c>
    </row>
    <row r="39">
      <c r="A39" s="14" t="s">
        <v>48</v>
      </c>
      <c r="B39" s="15"/>
      <c r="C39" s="16"/>
      <c r="D39" s="15"/>
      <c r="E39" s="15"/>
      <c r="F39" s="15"/>
      <c r="G39" s="17"/>
      <c r="H39" s="15"/>
      <c r="I39" s="5"/>
      <c r="J39" s="5"/>
    </row>
    <row r="40">
      <c r="A40" s="18"/>
      <c r="B40" s="19"/>
      <c r="C40" s="19"/>
      <c r="D40" s="18"/>
      <c r="E40" s="18"/>
      <c r="F40" s="18"/>
      <c r="G40" s="18"/>
      <c r="H40" s="18"/>
      <c r="I40" s="18"/>
      <c r="J40" s="5"/>
    </row>
    <row r="41">
      <c r="A41" s="20" t="s">
        <v>49</v>
      </c>
      <c r="B41" s="21" t="s">
        <v>50</v>
      </c>
      <c r="C41" s="21" t="s">
        <v>51</v>
      </c>
      <c r="D41" s="20" t="s">
        <v>52</v>
      </c>
      <c r="E41" s="20" t="s">
        <v>53</v>
      </c>
      <c r="F41" s="20" t="s">
        <v>54</v>
      </c>
      <c r="G41" s="18"/>
      <c r="H41" s="18"/>
      <c r="I41" s="18"/>
      <c r="J41" s="5"/>
    </row>
    <row r="42">
      <c r="A42" s="22">
        <v>1.0</v>
      </c>
      <c r="B42" s="23">
        <v>101.0</v>
      </c>
      <c r="C42" s="23" t="s">
        <v>55</v>
      </c>
      <c r="D42" s="22">
        <v>500.0</v>
      </c>
      <c r="E42" s="22">
        <v>5.0</v>
      </c>
      <c r="F42" s="22">
        <f t="shared" ref="F42:F48" si="1">PRODUCT(D42, E42)</f>
        <v>2500</v>
      </c>
      <c r="G42" s="24" t="s">
        <v>56</v>
      </c>
      <c r="H42" s="18"/>
      <c r="I42" s="18"/>
      <c r="J42" s="5"/>
    </row>
    <row r="43">
      <c r="A43" s="22">
        <v>2.0</v>
      </c>
      <c r="B43" s="23">
        <v>102.0</v>
      </c>
      <c r="C43" s="23" t="s">
        <v>57</v>
      </c>
      <c r="D43" s="22">
        <v>1000.0</v>
      </c>
      <c r="E43" s="22">
        <v>2.0</v>
      </c>
      <c r="F43" s="22">
        <f t="shared" si="1"/>
        <v>2000</v>
      </c>
      <c r="G43" s="18"/>
      <c r="H43" s="18"/>
      <c r="I43" s="18"/>
      <c r="J43" s="5"/>
    </row>
    <row r="44">
      <c r="A44" s="22">
        <v>3.0</v>
      </c>
      <c r="B44" s="23">
        <v>103.0</v>
      </c>
      <c r="C44" s="23" t="s">
        <v>58</v>
      </c>
      <c r="D44" s="22">
        <v>700.0</v>
      </c>
      <c r="E44" s="22">
        <v>3.0</v>
      </c>
      <c r="F44" s="22">
        <f t="shared" si="1"/>
        <v>2100</v>
      </c>
      <c r="G44" s="18"/>
      <c r="H44" s="18"/>
      <c r="I44" s="18"/>
      <c r="J44" s="5"/>
    </row>
    <row r="45">
      <c r="A45" s="22">
        <v>4.0</v>
      </c>
      <c r="B45" s="23">
        <v>107.0</v>
      </c>
      <c r="C45" s="23" t="s">
        <v>59</v>
      </c>
      <c r="D45" s="22">
        <v>1200.0</v>
      </c>
      <c r="E45" s="22">
        <v>2.0</v>
      </c>
      <c r="F45" s="22">
        <f t="shared" si="1"/>
        <v>2400</v>
      </c>
      <c r="G45" s="18"/>
      <c r="H45" s="18"/>
      <c r="I45" s="18"/>
      <c r="J45" s="5"/>
    </row>
    <row r="46">
      <c r="A46" s="22">
        <v>5.0</v>
      </c>
      <c r="B46" s="23">
        <v>111.0</v>
      </c>
      <c r="C46" s="23" t="s">
        <v>60</v>
      </c>
      <c r="D46" s="22">
        <v>7000.0</v>
      </c>
      <c r="E46" s="22">
        <v>1.0</v>
      </c>
      <c r="F46" s="22">
        <f t="shared" si="1"/>
        <v>7000</v>
      </c>
      <c r="G46" s="18"/>
      <c r="H46" s="18"/>
      <c r="I46" s="18"/>
      <c r="J46" s="5"/>
    </row>
    <row r="47">
      <c r="A47" s="22">
        <v>6.0</v>
      </c>
      <c r="B47" s="23">
        <v>201.0</v>
      </c>
      <c r="C47" s="23" t="s">
        <v>61</v>
      </c>
      <c r="D47" s="22">
        <v>1500.0</v>
      </c>
      <c r="E47" s="22">
        <v>5.0</v>
      </c>
      <c r="F47" s="22">
        <f t="shared" si="1"/>
        <v>7500</v>
      </c>
      <c r="G47" s="18"/>
      <c r="H47" s="18"/>
      <c r="I47" s="18"/>
      <c r="J47" s="5"/>
    </row>
    <row r="48">
      <c r="A48" s="22">
        <v>7.0</v>
      </c>
      <c r="B48" s="23">
        <v>112.0</v>
      </c>
      <c r="C48" s="23" t="s">
        <v>62</v>
      </c>
      <c r="D48" s="22">
        <v>100.0</v>
      </c>
      <c r="E48" s="22">
        <v>4.0</v>
      </c>
      <c r="F48" s="22">
        <f t="shared" si="1"/>
        <v>400</v>
      </c>
      <c r="G48" s="18"/>
      <c r="H48" s="18"/>
      <c r="I48" s="18"/>
      <c r="J48" s="5"/>
    </row>
    <row r="49">
      <c r="A49" s="25"/>
      <c r="B49" s="26"/>
      <c r="C49" s="26"/>
      <c r="D49" s="25"/>
      <c r="E49" s="22" t="s">
        <v>63</v>
      </c>
      <c r="F49" s="22">
        <f>SUM(F42:F48)</f>
        <v>23900</v>
      </c>
      <c r="G49" s="24" t="s">
        <v>64</v>
      </c>
      <c r="H49" s="18"/>
      <c r="I49" s="18"/>
      <c r="J49" s="5"/>
    </row>
    <row r="50">
      <c r="A50" s="27"/>
      <c r="B50" s="28"/>
      <c r="C50" s="28"/>
      <c r="D50" s="27"/>
      <c r="E50" s="27"/>
      <c r="F50" s="27"/>
      <c r="G50" s="18"/>
      <c r="H50" s="18"/>
      <c r="I50" s="18"/>
      <c r="J50" s="5"/>
    </row>
    <row r="51">
      <c r="A51" s="29" t="s">
        <v>49</v>
      </c>
      <c r="B51" s="30" t="s">
        <v>50</v>
      </c>
      <c r="C51" s="30" t="s">
        <v>51</v>
      </c>
      <c r="D51" s="29" t="s">
        <v>52</v>
      </c>
      <c r="E51" s="29" t="s">
        <v>53</v>
      </c>
      <c r="F51" s="20" t="s">
        <v>54</v>
      </c>
      <c r="G51" s="18"/>
      <c r="H51" s="18"/>
      <c r="I51" s="18"/>
      <c r="J51" s="5"/>
    </row>
    <row r="52">
      <c r="A52" s="22">
        <v>1.0</v>
      </c>
      <c r="B52" s="23">
        <v>101.0</v>
      </c>
      <c r="C52" s="23" t="s">
        <v>55</v>
      </c>
      <c r="D52" s="22">
        <v>500.0</v>
      </c>
      <c r="E52" s="22">
        <v>5.0</v>
      </c>
      <c r="F52" s="25"/>
      <c r="G52" s="18"/>
      <c r="H52" s="18"/>
      <c r="I52" s="18"/>
      <c r="J52" s="5"/>
    </row>
    <row r="53">
      <c r="A53" s="22">
        <v>2.0</v>
      </c>
      <c r="B53" s="23">
        <v>102.0</v>
      </c>
      <c r="C53" s="23" t="s">
        <v>57</v>
      </c>
      <c r="D53" s="22">
        <v>1000.0</v>
      </c>
      <c r="E53" s="22">
        <v>2.0</v>
      </c>
      <c r="F53" s="25"/>
      <c r="G53" s="18"/>
      <c r="H53" s="18"/>
      <c r="I53" s="18"/>
      <c r="J53" s="5"/>
    </row>
    <row r="54">
      <c r="A54" s="22">
        <v>3.0</v>
      </c>
      <c r="B54" s="23">
        <v>103.0</v>
      </c>
      <c r="C54" s="23" t="s">
        <v>58</v>
      </c>
      <c r="D54" s="22">
        <v>700.0</v>
      </c>
      <c r="E54" s="22">
        <v>3.0</v>
      </c>
      <c r="F54" s="25"/>
      <c r="G54" s="18"/>
      <c r="H54" s="18"/>
      <c r="I54" s="18"/>
      <c r="J54" s="5"/>
    </row>
    <row r="55">
      <c r="A55" s="22">
        <v>4.0</v>
      </c>
      <c r="B55" s="23">
        <v>107.0</v>
      </c>
      <c r="C55" s="23" t="s">
        <v>59</v>
      </c>
      <c r="D55" s="22">
        <v>1200.0</v>
      </c>
      <c r="E55" s="22">
        <v>2.0</v>
      </c>
      <c r="F55" s="25"/>
      <c r="G55" s="18"/>
      <c r="H55" s="18"/>
      <c r="I55" s="18"/>
      <c r="J55" s="5"/>
    </row>
    <row r="56">
      <c r="A56" s="22">
        <v>5.0</v>
      </c>
      <c r="B56" s="23">
        <v>111.0</v>
      </c>
      <c r="C56" s="23" t="s">
        <v>60</v>
      </c>
      <c r="D56" s="22">
        <v>7000.0</v>
      </c>
      <c r="E56" s="22">
        <v>1.0</v>
      </c>
      <c r="F56" s="25"/>
      <c r="G56" s="18"/>
      <c r="H56" s="18"/>
      <c r="I56" s="18"/>
      <c r="J56" s="5"/>
    </row>
    <row r="57">
      <c r="A57" s="22">
        <v>6.0</v>
      </c>
      <c r="B57" s="23">
        <v>201.0</v>
      </c>
      <c r="C57" s="23" t="s">
        <v>61</v>
      </c>
      <c r="D57" s="22">
        <v>1500.0</v>
      </c>
      <c r="E57" s="22">
        <v>5.0</v>
      </c>
      <c r="F57" s="25"/>
      <c r="G57" s="18"/>
      <c r="H57" s="18"/>
      <c r="I57" s="18"/>
      <c r="J57" s="5"/>
    </row>
    <row r="58">
      <c r="A58" s="22">
        <v>7.0</v>
      </c>
      <c r="B58" s="23">
        <v>112.0</v>
      </c>
      <c r="C58" s="23" t="s">
        <v>62</v>
      </c>
      <c r="D58" s="22">
        <v>100.0</v>
      </c>
      <c r="E58" s="22">
        <v>4.0</v>
      </c>
      <c r="F58" s="25"/>
      <c r="G58" s="18"/>
      <c r="H58" s="18"/>
      <c r="I58" s="18"/>
      <c r="J58" s="5"/>
    </row>
    <row r="59">
      <c r="A59" s="31"/>
      <c r="B59" s="32"/>
      <c r="C59" s="32"/>
      <c r="D59" s="33"/>
      <c r="E59" s="33" t="s">
        <v>63</v>
      </c>
      <c r="F59" s="22">
        <f>SUMPRODUCT(D52:D58,E52:E58)</f>
        <v>23900</v>
      </c>
      <c r="G59" s="24" t="s">
        <v>65</v>
      </c>
      <c r="H59" s="18"/>
      <c r="I59" s="18"/>
      <c r="J59" s="5"/>
    </row>
    <row r="60">
      <c r="A60" s="18"/>
      <c r="B60" s="19"/>
      <c r="C60" s="19"/>
      <c r="D60" s="15"/>
      <c r="E60" s="17"/>
      <c r="F60" s="18"/>
      <c r="G60" s="24"/>
      <c r="H60" s="18"/>
      <c r="I60" s="18"/>
      <c r="J60" s="5"/>
    </row>
    <row r="61">
      <c r="A61" s="8" t="s">
        <v>66</v>
      </c>
    </row>
    <row r="62">
      <c r="A62" s="34" t="s">
        <v>67</v>
      </c>
      <c r="B62" s="19"/>
      <c r="C62" s="19"/>
      <c r="D62" s="15"/>
      <c r="E62" s="17"/>
      <c r="F62" s="18"/>
      <c r="G62" s="24"/>
      <c r="H62" s="18"/>
      <c r="I62" s="18"/>
      <c r="J62" s="5"/>
    </row>
    <row r="63">
      <c r="A63" s="34" t="s">
        <v>68</v>
      </c>
      <c r="B63" s="19"/>
      <c r="C63" s="19"/>
      <c r="D63" s="15"/>
      <c r="E63" s="17"/>
      <c r="F63" s="18"/>
      <c r="G63" s="24"/>
      <c r="H63" s="18"/>
      <c r="I63" s="18"/>
      <c r="J63" s="5"/>
    </row>
    <row r="64">
      <c r="A64" s="34" t="s">
        <v>69</v>
      </c>
      <c r="B64" s="19"/>
      <c r="C64" s="19"/>
      <c r="D64" s="15"/>
      <c r="E64" s="17"/>
      <c r="F64" s="18"/>
      <c r="G64" s="24"/>
      <c r="H64" s="18"/>
      <c r="I64" s="18"/>
      <c r="J64" s="5"/>
    </row>
    <row r="65">
      <c r="A65" s="18"/>
      <c r="B65" s="19"/>
      <c r="C65" s="19"/>
      <c r="D65" s="15"/>
      <c r="E65" s="17"/>
      <c r="F65" s="18"/>
      <c r="G65" s="24"/>
      <c r="H65" s="18"/>
      <c r="I65" s="18"/>
      <c r="J65" s="5"/>
    </row>
    <row r="66">
      <c r="A66" s="8" t="s">
        <v>70</v>
      </c>
    </row>
    <row r="67">
      <c r="A67" s="34" t="s">
        <v>71</v>
      </c>
      <c r="B67" s="19"/>
      <c r="C67" s="19"/>
      <c r="D67" s="15"/>
      <c r="E67" s="17"/>
      <c r="F67" s="18"/>
      <c r="G67" s="24"/>
      <c r="H67" s="18"/>
      <c r="I67" s="18"/>
      <c r="J67" s="5"/>
    </row>
    <row r="68">
      <c r="A68" s="18"/>
      <c r="B68" s="19"/>
      <c r="C68" s="19"/>
      <c r="D68" s="15"/>
      <c r="E68" s="17"/>
      <c r="F68" s="18"/>
      <c r="G68" s="24"/>
      <c r="H68" s="18"/>
      <c r="I68" s="18"/>
      <c r="J68" s="5"/>
    </row>
    <row r="69">
      <c r="A69" s="1" t="s">
        <v>2</v>
      </c>
      <c r="B69" s="19"/>
      <c r="C69" s="19"/>
      <c r="D69" s="15"/>
      <c r="E69" s="17"/>
      <c r="F69" s="18"/>
      <c r="G69" s="24"/>
      <c r="H69" s="18"/>
      <c r="I69" s="18"/>
      <c r="J69" s="5"/>
    </row>
    <row r="70">
      <c r="A70" s="3">
        <v>39558.0</v>
      </c>
      <c r="B70" s="19"/>
      <c r="C70" s="19"/>
      <c r="D70" s="15"/>
      <c r="E70" s="17"/>
      <c r="F70" s="18"/>
      <c r="G70" s="24"/>
      <c r="H70" s="18"/>
      <c r="I70" s="18"/>
      <c r="J70" s="5"/>
    </row>
    <row r="71">
      <c r="A71" s="4">
        <v>39924.0</v>
      </c>
      <c r="B71" s="19"/>
      <c r="C71" s="19"/>
      <c r="D71" s="15"/>
      <c r="E71" s="17"/>
      <c r="F71" s="18"/>
      <c r="G71" s="24"/>
      <c r="H71" s="18"/>
      <c r="I71" s="18"/>
      <c r="J71" s="5"/>
    </row>
    <row r="72">
      <c r="A72" s="4">
        <v>40292.0</v>
      </c>
      <c r="B72" s="19"/>
      <c r="C72" s="19"/>
      <c r="D72" s="15"/>
      <c r="E72" s="17"/>
      <c r="F72" s="18"/>
      <c r="G72" s="24"/>
      <c r="H72" s="18"/>
      <c r="I72" s="18"/>
      <c r="J72" s="5"/>
    </row>
    <row r="73">
      <c r="A73" s="4">
        <v>40658.0</v>
      </c>
      <c r="B73" s="19"/>
      <c r="C73" s="19"/>
      <c r="D73" s="15"/>
      <c r="E73" s="17"/>
      <c r="F73" s="18"/>
      <c r="G73" s="24"/>
      <c r="H73" s="18"/>
      <c r="I73" s="18"/>
      <c r="J73" s="5"/>
    </row>
    <row r="74">
      <c r="A74" s="4">
        <v>41025.0</v>
      </c>
      <c r="B74" s="19"/>
      <c r="C74" s="19"/>
      <c r="D74" s="15"/>
      <c r="E74" s="17"/>
      <c r="F74" s="18"/>
      <c r="G74" s="24"/>
      <c r="H74" s="18"/>
      <c r="I74" s="18"/>
      <c r="J74" s="5"/>
    </row>
    <row r="75">
      <c r="A75" s="4">
        <v>41390.0</v>
      </c>
      <c r="B75" s="19"/>
      <c r="C75" s="19"/>
      <c r="D75" s="15"/>
      <c r="E75" s="17"/>
      <c r="F75" s="18"/>
      <c r="G75" s="24"/>
      <c r="H75" s="18"/>
      <c r="I75" s="18"/>
      <c r="J75" s="5"/>
    </row>
    <row r="76">
      <c r="A76" s="4">
        <v>41756.0</v>
      </c>
      <c r="B76" s="19"/>
      <c r="C76" s="19"/>
      <c r="D76" s="15"/>
      <c r="E76" s="17"/>
      <c r="F76" s="18"/>
      <c r="G76" s="24"/>
      <c r="H76" s="18"/>
      <c r="I76" s="18"/>
      <c r="J76" s="5"/>
    </row>
    <row r="77">
      <c r="A77" s="35" t="s">
        <v>72</v>
      </c>
      <c r="B77" s="19"/>
      <c r="C77" s="19"/>
      <c r="D77" s="15"/>
      <c r="E77" s="17"/>
      <c r="F77" s="18"/>
      <c r="G77" s="24"/>
      <c r="H77" s="18"/>
      <c r="I77" s="18"/>
      <c r="J77" s="5"/>
    </row>
    <row r="78">
      <c r="B78" s="19"/>
      <c r="C78" s="19"/>
      <c r="D78" s="15"/>
      <c r="E78" s="17"/>
      <c r="F78" s="18"/>
      <c r="G78" s="24"/>
      <c r="H78" s="18"/>
      <c r="I78" s="18"/>
      <c r="J78" s="5"/>
    </row>
    <row r="79">
      <c r="A79" s="8" t="s">
        <v>73</v>
      </c>
    </row>
    <row r="80">
      <c r="A80" s="34" t="s">
        <v>74</v>
      </c>
      <c r="B80" s="19"/>
      <c r="C80" s="34" t="s">
        <v>75</v>
      </c>
      <c r="D80" s="15"/>
      <c r="E80" s="17"/>
      <c r="F80" s="18"/>
      <c r="G80" s="24"/>
      <c r="H80" s="18"/>
      <c r="I80" s="18"/>
      <c r="J80" s="5"/>
    </row>
    <row r="81">
      <c r="A81" s="34" t="s">
        <v>76</v>
      </c>
      <c r="B81" s="19"/>
      <c r="C81" s="19"/>
      <c r="D81" s="15"/>
      <c r="E81" s="17"/>
      <c r="F81" s="18"/>
      <c r="G81" s="24"/>
      <c r="H81" s="18"/>
      <c r="I81" s="18"/>
      <c r="J81" s="5"/>
    </row>
    <row r="82">
      <c r="A82" s="34" t="s">
        <v>77</v>
      </c>
      <c r="B82" s="19"/>
      <c r="C82" s="19"/>
      <c r="D82" s="15"/>
      <c r="E82" s="17"/>
      <c r="F82" s="18"/>
      <c r="G82" s="24"/>
      <c r="H82" s="18"/>
      <c r="I82" s="18"/>
      <c r="J82" s="5"/>
    </row>
    <row r="83">
      <c r="A83" s="34" t="s">
        <v>78</v>
      </c>
      <c r="B83" s="19"/>
      <c r="C83" s="19"/>
      <c r="D83" s="15"/>
      <c r="E83" s="17"/>
      <c r="F83" s="18"/>
      <c r="G83" s="24"/>
      <c r="H83" s="18"/>
      <c r="I83" s="18"/>
      <c r="J83" s="5"/>
    </row>
    <row r="84">
      <c r="A84" s="18"/>
      <c r="B84" s="19"/>
      <c r="C84" s="19"/>
      <c r="D84" s="15"/>
      <c r="E84" s="17"/>
      <c r="F84" s="18"/>
      <c r="G84" s="24"/>
      <c r="H84" s="18"/>
      <c r="I84" s="18"/>
      <c r="J84" s="5"/>
    </row>
    <row r="85">
      <c r="A85" s="1" t="s">
        <v>0</v>
      </c>
      <c r="B85" s="1" t="s">
        <v>1</v>
      </c>
      <c r="C85" s="1" t="s">
        <v>2</v>
      </c>
      <c r="D85" s="1" t="s">
        <v>3</v>
      </c>
      <c r="E85" s="1" t="s">
        <v>4</v>
      </c>
      <c r="F85" s="1" t="s">
        <v>5</v>
      </c>
      <c r="G85" s="1" t="s">
        <v>6</v>
      </c>
      <c r="H85" s="1" t="s">
        <v>7</v>
      </c>
      <c r="I85" s="1" t="s">
        <v>8</v>
      </c>
      <c r="J85" s="1" t="s">
        <v>9</v>
      </c>
    </row>
    <row r="86">
      <c r="A86" s="2">
        <v>335982.0</v>
      </c>
      <c r="B86" s="2" t="s">
        <v>10</v>
      </c>
      <c r="C86" s="3">
        <v>39556.0</v>
      </c>
      <c r="D86" s="2" t="s">
        <v>11</v>
      </c>
      <c r="E86" s="2" t="s">
        <v>12</v>
      </c>
      <c r="F86" s="2" t="s">
        <v>11</v>
      </c>
      <c r="G86" s="2" t="s">
        <v>13</v>
      </c>
      <c r="H86" s="2" t="s">
        <v>12</v>
      </c>
      <c r="I86" s="2" t="s">
        <v>14</v>
      </c>
      <c r="J86" s="2">
        <v>140.0</v>
      </c>
    </row>
    <row r="87">
      <c r="A87" s="2">
        <v>335983.0</v>
      </c>
      <c r="B87" s="2" t="s">
        <v>15</v>
      </c>
      <c r="C87" s="3">
        <v>39557.0</v>
      </c>
      <c r="D87" s="2" t="s">
        <v>16</v>
      </c>
      <c r="E87" s="2" t="s">
        <v>17</v>
      </c>
      <c r="F87" s="2" t="s">
        <v>17</v>
      </c>
      <c r="G87" s="2" t="s">
        <v>18</v>
      </c>
      <c r="H87" s="2" t="s">
        <v>17</v>
      </c>
      <c r="I87" s="2" t="s">
        <v>14</v>
      </c>
      <c r="J87" s="2">
        <v>33.0</v>
      </c>
    </row>
    <row r="88">
      <c r="A88" s="2">
        <v>335984.0</v>
      </c>
      <c r="B88" s="2" t="s">
        <v>19</v>
      </c>
      <c r="C88" s="3">
        <v>39557.0</v>
      </c>
      <c r="D88" s="2" t="s">
        <v>20</v>
      </c>
      <c r="E88" s="2" t="s">
        <v>21</v>
      </c>
      <c r="F88" s="2" t="s">
        <v>21</v>
      </c>
      <c r="G88" s="2" t="s">
        <v>18</v>
      </c>
      <c r="H88" s="2" t="s">
        <v>20</v>
      </c>
      <c r="I88" s="2" t="s">
        <v>22</v>
      </c>
      <c r="J88" s="2">
        <v>9.0</v>
      </c>
    </row>
    <row r="89">
      <c r="A89" s="18"/>
      <c r="B89" s="19"/>
      <c r="C89" s="19"/>
      <c r="D89" s="15"/>
      <c r="E89" s="17"/>
      <c r="F89" s="18"/>
      <c r="G89" s="24"/>
      <c r="H89" s="18"/>
      <c r="I89" s="18"/>
      <c r="J89" s="5"/>
    </row>
    <row r="90">
      <c r="A90" s="34"/>
      <c r="B90" s="19"/>
      <c r="C90" s="19"/>
      <c r="D90" s="15"/>
      <c r="E90" s="17"/>
      <c r="F90" s="18"/>
      <c r="G90" s="24"/>
      <c r="H90" s="18"/>
      <c r="I90" s="18"/>
      <c r="J90" s="5"/>
    </row>
    <row r="91">
      <c r="A91" s="8" t="s">
        <v>79</v>
      </c>
    </row>
    <row r="92">
      <c r="A92" s="7" t="s">
        <v>80</v>
      </c>
      <c r="B92" s="19"/>
      <c r="C92" s="19"/>
      <c r="D92" s="15"/>
      <c r="E92" s="17"/>
      <c r="F92" s="18"/>
      <c r="G92" s="24"/>
      <c r="H92" s="18"/>
      <c r="I92" s="18"/>
      <c r="J92" s="5"/>
    </row>
    <row r="93">
      <c r="A93" s="36" t="s">
        <v>81</v>
      </c>
      <c r="B93" s="19"/>
      <c r="C93" s="19"/>
      <c r="D93" s="15"/>
      <c r="E93" s="17"/>
      <c r="F93" s="18"/>
      <c r="G93" s="24"/>
      <c r="H93" s="18"/>
      <c r="I93" s="18"/>
      <c r="J93" s="5"/>
    </row>
    <row r="94">
      <c r="A94" s="37" t="s">
        <v>82</v>
      </c>
      <c r="B94" s="19"/>
      <c r="C94" s="19"/>
      <c r="D94" s="15"/>
      <c r="E94" s="17"/>
      <c r="F94" s="18"/>
      <c r="G94" s="24"/>
      <c r="H94" s="18"/>
      <c r="I94" s="18"/>
      <c r="J94" s="5"/>
    </row>
    <row r="95">
      <c r="A95" s="7" t="s">
        <v>83</v>
      </c>
      <c r="B95" s="19"/>
      <c r="C95" s="19"/>
      <c r="D95" s="15"/>
      <c r="E95" s="17"/>
      <c r="F95" s="18"/>
      <c r="G95" s="24"/>
      <c r="H95" s="18"/>
      <c r="I95" s="18"/>
      <c r="J95" s="5"/>
    </row>
    <row r="96">
      <c r="A96" s="18"/>
      <c r="B96" s="19"/>
      <c r="C96" s="19"/>
      <c r="D96" s="15"/>
      <c r="E96" s="17"/>
      <c r="F96" s="18"/>
      <c r="G96" s="24"/>
      <c r="H96" s="18"/>
      <c r="I96" s="18"/>
      <c r="J96" s="5"/>
    </row>
    <row r="97">
      <c r="A97" s="18"/>
      <c r="B97" s="19"/>
      <c r="C97" s="19"/>
      <c r="D97" s="15"/>
      <c r="E97" s="17"/>
      <c r="F97" s="18"/>
      <c r="G97" s="24"/>
      <c r="H97" s="18"/>
      <c r="I97" s="18"/>
      <c r="J97" s="5"/>
    </row>
    <row r="98">
      <c r="A98" s="18"/>
      <c r="B98" s="19"/>
      <c r="C98" s="19"/>
      <c r="D98" s="15"/>
      <c r="E98" s="17"/>
      <c r="F98" s="18"/>
      <c r="G98" s="24"/>
      <c r="H98" s="18"/>
      <c r="I98" s="18"/>
      <c r="J98" s="5"/>
    </row>
    <row r="99">
      <c r="A99" s="8" t="s">
        <v>84</v>
      </c>
    </row>
    <row r="100">
      <c r="A100" s="34" t="s">
        <v>85</v>
      </c>
      <c r="B100" s="19"/>
      <c r="C100" s="19"/>
      <c r="D100" s="15"/>
      <c r="E100" s="17"/>
      <c r="F100" s="18"/>
      <c r="G100" s="24"/>
      <c r="H100" s="18"/>
      <c r="I100" s="18"/>
      <c r="J100" s="5"/>
    </row>
    <row r="101">
      <c r="A101" s="18"/>
      <c r="B101" s="19"/>
      <c r="C101" s="19"/>
      <c r="D101" s="15"/>
      <c r="E101" s="17"/>
      <c r="F101" s="18"/>
      <c r="G101" s="24"/>
      <c r="H101" s="18"/>
      <c r="I101" s="18"/>
      <c r="J101" s="5"/>
    </row>
    <row r="102">
      <c r="A102" s="18"/>
      <c r="B102" s="19"/>
      <c r="C102" s="19"/>
      <c r="D102" s="15"/>
      <c r="E102" s="17"/>
      <c r="F102" s="18"/>
      <c r="G102" s="24"/>
      <c r="H102" s="18"/>
      <c r="I102" s="18"/>
      <c r="J102" s="5"/>
    </row>
    <row r="103">
      <c r="A103" s="18"/>
      <c r="B103" s="19"/>
      <c r="C103" s="19"/>
      <c r="D103" s="15"/>
      <c r="E103" s="17"/>
      <c r="F103" s="18"/>
      <c r="G103" s="24"/>
      <c r="H103" s="18"/>
      <c r="I103" s="18"/>
      <c r="J103" s="5"/>
    </row>
    <row r="104">
      <c r="A104" s="8" t="s">
        <v>86</v>
      </c>
    </row>
    <row r="105">
      <c r="A105" s="34" t="s">
        <v>87</v>
      </c>
    </row>
    <row r="106">
      <c r="A106" s="18"/>
      <c r="B106" s="19"/>
      <c r="C106" s="19"/>
      <c r="D106" s="15"/>
      <c r="E106" s="17"/>
      <c r="F106" s="18"/>
      <c r="G106" s="24"/>
      <c r="H106" s="18"/>
      <c r="I106" s="18"/>
      <c r="J106" s="5"/>
    </row>
    <row r="107">
      <c r="A107" s="18"/>
      <c r="B107" s="19"/>
      <c r="C107" s="19"/>
      <c r="D107" s="15"/>
      <c r="E107" s="17"/>
      <c r="F107" s="18"/>
      <c r="G107" s="24"/>
      <c r="H107" s="18"/>
      <c r="I107" s="18"/>
      <c r="J107" s="5"/>
    </row>
    <row r="108">
      <c r="A108" s="18"/>
      <c r="B108" s="19"/>
      <c r="C108" s="19"/>
      <c r="D108" s="15"/>
      <c r="E108" s="17"/>
      <c r="F108" s="18"/>
      <c r="G108" s="24"/>
      <c r="H108" s="18"/>
      <c r="I108" s="18"/>
      <c r="J108" s="5"/>
    </row>
    <row r="109">
      <c r="A109" s="8" t="s">
        <v>88</v>
      </c>
    </row>
    <row r="110">
      <c r="A110" s="34" t="s">
        <v>89</v>
      </c>
    </row>
    <row r="111">
      <c r="A111" s="18"/>
      <c r="B111" s="19"/>
      <c r="C111" s="19"/>
      <c r="D111" s="15"/>
      <c r="E111" s="17"/>
      <c r="F111" s="18"/>
      <c r="G111" s="24"/>
      <c r="H111" s="18"/>
      <c r="I111" s="18"/>
      <c r="J111" s="5"/>
    </row>
    <row r="112">
      <c r="A112" s="18"/>
      <c r="B112" s="19"/>
      <c r="C112" s="19"/>
      <c r="D112" s="15"/>
      <c r="E112" s="17"/>
      <c r="F112" s="18"/>
      <c r="G112" s="24"/>
      <c r="H112" s="18"/>
      <c r="I112" s="18"/>
      <c r="J112" s="5"/>
    </row>
    <row r="113">
      <c r="A113" s="18"/>
      <c r="B113" s="19"/>
      <c r="C113" s="19"/>
      <c r="D113" s="15"/>
      <c r="E113" s="17"/>
      <c r="F113" s="18"/>
      <c r="G113" s="24"/>
      <c r="H113" s="18"/>
      <c r="I113" s="18"/>
      <c r="J113" s="5"/>
    </row>
    <row r="114">
      <c r="A114" s="18"/>
      <c r="B114" s="19"/>
      <c r="C114" s="19"/>
      <c r="D114" s="15"/>
      <c r="E114" s="17"/>
      <c r="F114" s="18"/>
      <c r="G114" s="24"/>
      <c r="H114" s="18"/>
      <c r="I114" s="18"/>
      <c r="J114" s="5"/>
    </row>
    <row r="115">
      <c r="A115" s="18"/>
      <c r="B115" s="19"/>
      <c r="C115" s="19"/>
      <c r="D115" s="15"/>
      <c r="E115" s="17"/>
      <c r="F115" s="18"/>
      <c r="G115" s="24"/>
      <c r="H115" s="18"/>
      <c r="I115" s="18"/>
      <c r="J115" s="5"/>
    </row>
    <row r="116">
      <c r="A116" s="18"/>
      <c r="B116" s="19"/>
      <c r="C116" s="19"/>
      <c r="D116" s="15"/>
      <c r="E116" s="17"/>
      <c r="F116" s="18"/>
      <c r="G116" s="24"/>
      <c r="H116" s="18"/>
      <c r="I116" s="18"/>
      <c r="J116" s="5"/>
    </row>
    <row r="117">
      <c r="A117" s="18"/>
      <c r="B117" s="19"/>
      <c r="C117" s="19"/>
      <c r="D117" s="15"/>
      <c r="E117" s="17"/>
      <c r="F117" s="18"/>
      <c r="G117" s="24"/>
      <c r="H117" s="18"/>
      <c r="I117" s="18"/>
      <c r="J117" s="5"/>
    </row>
    <row r="118">
      <c r="A118" s="8" t="s">
        <v>90</v>
      </c>
    </row>
    <row r="119">
      <c r="A119" s="34" t="s">
        <v>91</v>
      </c>
    </row>
    <row r="120">
      <c r="A120" s="18"/>
      <c r="B120" s="19"/>
      <c r="C120" s="19"/>
      <c r="D120" s="15"/>
      <c r="E120" s="17"/>
      <c r="F120" s="18"/>
      <c r="G120" s="24"/>
      <c r="H120" s="18"/>
      <c r="I120" s="18"/>
      <c r="J120" s="5"/>
    </row>
    <row r="121">
      <c r="A121" s="18"/>
      <c r="B121" s="19"/>
      <c r="C121" s="19"/>
      <c r="D121" s="15"/>
      <c r="E121" s="17"/>
      <c r="F121" s="18"/>
      <c r="G121" s="24"/>
      <c r="H121" s="18"/>
      <c r="I121" s="18"/>
      <c r="J121" s="5"/>
    </row>
    <row r="122">
      <c r="A122" s="18"/>
      <c r="B122" s="19"/>
      <c r="C122" s="19"/>
      <c r="D122" s="15"/>
      <c r="E122" s="17"/>
      <c r="F122" s="18"/>
      <c r="G122" s="24"/>
      <c r="H122" s="18"/>
      <c r="I122" s="18"/>
      <c r="J122" s="5"/>
    </row>
    <row r="123">
      <c r="A123" s="8" t="s">
        <v>92</v>
      </c>
    </row>
    <row r="124">
      <c r="A124" s="34" t="s">
        <v>93</v>
      </c>
    </row>
    <row r="125">
      <c r="A125" s="18"/>
      <c r="B125" s="19"/>
      <c r="C125" s="19"/>
      <c r="D125" s="15"/>
      <c r="E125" s="17"/>
      <c r="F125" s="18"/>
      <c r="G125" s="24"/>
      <c r="H125" s="18"/>
      <c r="I125" s="18"/>
      <c r="J125" s="5"/>
    </row>
    <row r="126">
      <c r="A126" s="18"/>
      <c r="B126" s="19"/>
      <c r="C126" s="19"/>
      <c r="D126" s="15"/>
      <c r="E126" s="17"/>
      <c r="F126" s="18"/>
      <c r="G126" s="24"/>
      <c r="H126" s="18"/>
      <c r="I126" s="18"/>
      <c r="J126" s="5"/>
    </row>
    <row r="127">
      <c r="A127" s="8" t="s">
        <v>94</v>
      </c>
    </row>
    <row r="128">
      <c r="A128" s="34" t="s">
        <v>95</v>
      </c>
    </row>
    <row r="129">
      <c r="A129" s="18"/>
      <c r="B129" s="19"/>
      <c r="C129" s="19"/>
      <c r="D129" s="15"/>
      <c r="E129" s="17"/>
      <c r="F129" s="18"/>
      <c r="G129" s="24"/>
      <c r="H129" s="18"/>
      <c r="I129" s="18"/>
      <c r="J129" s="5"/>
    </row>
    <row r="130">
      <c r="A130" s="18"/>
      <c r="B130" s="19"/>
      <c r="C130" s="19"/>
      <c r="D130" s="15"/>
      <c r="E130" s="17"/>
      <c r="F130" s="18"/>
      <c r="G130" s="24"/>
      <c r="H130" s="18"/>
      <c r="I130" s="18"/>
      <c r="J130" s="5"/>
    </row>
    <row r="131">
      <c r="A131" s="8" t="s">
        <v>96</v>
      </c>
    </row>
    <row r="132">
      <c r="A132" s="34" t="s">
        <v>97</v>
      </c>
    </row>
    <row r="133">
      <c r="A133" s="18"/>
      <c r="B133" s="19"/>
      <c r="C133" s="19"/>
      <c r="D133" s="15"/>
      <c r="E133" s="17"/>
      <c r="F133" s="18"/>
      <c r="G133" s="24"/>
      <c r="H133" s="18"/>
      <c r="I133" s="18"/>
      <c r="J133" s="5"/>
    </row>
    <row r="134">
      <c r="A134" s="18"/>
      <c r="B134" s="19"/>
      <c r="C134" s="19"/>
      <c r="D134" s="15"/>
      <c r="E134" s="17"/>
      <c r="F134" s="18"/>
      <c r="G134" s="24"/>
      <c r="H134" s="18"/>
      <c r="I134" s="18"/>
      <c r="J134" s="5"/>
    </row>
    <row r="135">
      <c r="A135" s="18"/>
      <c r="B135" s="19"/>
      <c r="C135" s="19"/>
      <c r="D135" s="15"/>
      <c r="E135" s="17"/>
      <c r="F135" s="18"/>
      <c r="G135" s="24"/>
      <c r="H135" s="18"/>
      <c r="I135" s="18"/>
      <c r="J135" s="5"/>
    </row>
    <row r="136">
      <c r="A136" s="18"/>
      <c r="B136" s="19"/>
      <c r="C136" s="19"/>
      <c r="D136" s="15"/>
      <c r="E136" s="17"/>
      <c r="F136" s="18"/>
      <c r="G136" s="24"/>
      <c r="H136" s="18"/>
      <c r="I136" s="18"/>
      <c r="J136" s="5"/>
    </row>
    <row r="137">
      <c r="A137" s="18"/>
      <c r="B137" s="19"/>
      <c r="C137" s="19"/>
      <c r="D137" s="15"/>
      <c r="E137" s="17"/>
      <c r="F137" s="18"/>
      <c r="G137" s="24"/>
      <c r="H137" s="18"/>
      <c r="I137" s="18"/>
      <c r="J137" s="5"/>
    </row>
    <row r="138">
      <c r="A138" s="18"/>
      <c r="B138" s="19"/>
      <c r="C138" s="19"/>
      <c r="D138" s="15"/>
      <c r="E138" s="17"/>
      <c r="F138" s="18"/>
      <c r="G138" s="24"/>
      <c r="H138" s="18"/>
      <c r="I138" s="18"/>
      <c r="J138" s="5"/>
    </row>
    <row r="139">
      <c r="A139" s="18"/>
      <c r="B139" s="19"/>
      <c r="C139" s="19"/>
      <c r="D139" s="15"/>
      <c r="E139" s="17"/>
      <c r="F139" s="18"/>
      <c r="G139" s="24"/>
      <c r="H139" s="18"/>
      <c r="I139" s="18"/>
      <c r="J139" s="5"/>
    </row>
    <row r="140">
      <c r="A140" s="18"/>
      <c r="B140" s="19"/>
      <c r="C140" s="19"/>
      <c r="D140" s="15"/>
      <c r="E140" s="17"/>
      <c r="F140" s="18"/>
      <c r="G140" s="24"/>
      <c r="H140" s="18"/>
      <c r="I140" s="18"/>
      <c r="J140" s="5"/>
    </row>
    <row r="141">
      <c r="A141" s="18"/>
      <c r="B141" s="19"/>
      <c r="C141" s="19"/>
      <c r="D141" s="15"/>
      <c r="E141" s="17"/>
      <c r="F141" s="18"/>
      <c r="G141" s="24"/>
      <c r="H141" s="18"/>
      <c r="I141" s="18"/>
      <c r="J141" s="5"/>
    </row>
    <row r="142">
      <c r="A142" s="18"/>
      <c r="B142" s="19"/>
      <c r="C142" s="19"/>
      <c r="D142" s="15"/>
      <c r="E142" s="17"/>
      <c r="F142" s="18"/>
      <c r="G142" s="24"/>
      <c r="H142" s="18"/>
      <c r="I142" s="18"/>
      <c r="J142" s="5"/>
    </row>
    <row r="143">
      <c r="A143" s="18"/>
      <c r="B143" s="19"/>
      <c r="C143" s="19"/>
      <c r="D143" s="15"/>
      <c r="E143" s="17"/>
      <c r="F143" s="18"/>
      <c r="G143" s="24"/>
      <c r="H143" s="18"/>
      <c r="I143" s="18"/>
      <c r="J143" s="5"/>
    </row>
    <row r="144">
      <c r="A144" s="18"/>
      <c r="B144" s="19"/>
      <c r="C144" s="19"/>
      <c r="D144" s="15"/>
      <c r="E144" s="17"/>
      <c r="F144" s="18"/>
      <c r="G144" s="24"/>
      <c r="H144" s="18"/>
      <c r="I144" s="18"/>
      <c r="J144" s="5"/>
    </row>
    <row r="145">
      <c r="A145" s="18"/>
      <c r="B145" s="19"/>
      <c r="C145" s="19"/>
      <c r="D145" s="15"/>
      <c r="E145" s="17"/>
      <c r="F145" s="18"/>
      <c r="G145" s="24"/>
      <c r="H145" s="18"/>
      <c r="I145" s="18"/>
      <c r="J145" s="5"/>
    </row>
    <row r="146">
      <c r="A146" s="18"/>
      <c r="B146" s="19"/>
      <c r="C146" s="19"/>
      <c r="D146" s="15"/>
      <c r="E146" s="17"/>
      <c r="F146" s="18"/>
      <c r="G146" s="24"/>
      <c r="H146" s="18"/>
      <c r="I146" s="18"/>
      <c r="J146" s="5"/>
    </row>
  </sheetData>
  <autoFilter ref="$A$1:$J$15"/>
  <mergeCells count="25">
    <mergeCell ref="A104:J104"/>
    <mergeCell ref="A99:J99"/>
    <mergeCell ref="A18:J18"/>
    <mergeCell ref="A19:J19"/>
    <mergeCell ref="A24:J24"/>
    <mergeCell ref="A26:J26"/>
    <mergeCell ref="A28:J28"/>
    <mergeCell ref="A38:J38"/>
    <mergeCell ref="A61:J61"/>
    <mergeCell ref="A66:J66"/>
    <mergeCell ref="A79:J79"/>
    <mergeCell ref="A91:J91"/>
    <mergeCell ref="A32:C32"/>
    <mergeCell ref="A31:J31"/>
    <mergeCell ref="A127:J127"/>
    <mergeCell ref="A128:J128"/>
    <mergeCell ref="A131:J131"/>
    <mergeCell ref="A132:J132"/>
    <mergeCell ref="A105:J105"/>
    <mergeCell ref="A109:J109"/>
    <mergeCell ref="A110:J110"/>
    <mergeCell ref="A118:J118"/>
    <mergeCell ref="A119:J119"/>
    <mergeCell ref="A123:J123"/>
    <mergeCell ref="A124:J1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5"/>
      <c r="C1" s="5"/>
      <c r="D1" s="5"/>
      <c r="E1" s="5"/>
      <c r="F1" s="5"/>
      <c r="G1" s="5"/>
      <c r="H1" s="5"/>
      <c r="I1" s="5"/>
      <c r="J1" s="5"/>
      <c r="K1" s="5"/>
      <c r="L1" s="5"/>
      <c r="M1" s="5"/>
      <c r="N1" s="5"/>
      <c r="O1" s="5"/>
      <c r="P1" s="5"/>
      <c r="Q1" s="5"/>
      <c r="R1" s="38"/>
      <c r="S1" s="5"/>
      <c r="T1" s="5"/>
      <c r="U1" s="5"/>
      <c r="V1" s="5"/>
      <c r="W1" s="5"/>
      <c r="X1" s="5"/>
      <c r="Y1" s="5"/>
      <c r="Z1" s="5"/>
    </row>
    <row r="2">
      <c r="A2" s="5"/>
      <c r="B2" s="5"/>
      <c r="C2" s="5"/>
      <c r="D2" s="5"/>
      <c r="E2" s="5"/>
      <c r="F2" s="5"/>
      <c r="G2" s="5"/>
      <c r="H2" s="5"/>
      <c r="I2" s="5"/>
      <c r="J2" s="5"/>
      <c r="K2" s="5"/>
      <c r="L2" s="5"/>
      <c r="M2" s="5"/>
      <c r="N2" s="5"/>
      <c r="O2" s="5"/>
      <c r="P2" s="5"/>
      <c r="Q2" s="5"/>
      <c r="R2" s="38"/>
      <c r="S2" s="5"/>
      <c r="T2" s="5"/>
      <c r="U2" s="5"/>
      <c r="V2" s="5"/>
      <c r="W2" s="5"/>
      <c r="X2" s="5"/>
      <c r="Y2" s="5"/>
      <c r="Z2" s="5"/>
    </row>
    <row r="3">
      <c r="A3" s="5"/>
      <c r="B3" s="5"/>
      <c r="C3" s="5"/>
      <c r="D3" s="5"/>
      <c r="E3" s="5"/>
      <c r="F3" s="5"/>
      <c r="G3" s="5"/>
      <c r="H3" s="5"/>
      <c r="I3" s="5"/>
      <c r="J3" s="5"/>
      <c r="K3" s="5"/>
      <c r="L3" s="5"/>
      <c r="M3" s="5"/>
      <c r="N3" s="5"/>
      <c r="O3" s="5"/>
      <c r="P3" s="5"/>
      <c r="Q3" s="5"/>
      <c r="R3" s="38"/>
      <c r="S3" s="5"/>
      <c r="T3" s="5"/>
      <c r="U3" s="5"/>
      <c r="V3" s="5"/>
      <c r="W3" s="5"/>
      <c r="X3" s="5"/>
      <c r="Y3" s="5"/>
      <c r="Z3" s="5"/>
    </row>
    <row r="4">
      <c r="A4" s="7" t="s">
        <v>98</v>
      </c>
      <c r="B4" s="5"/>
      <c r="C4" s="5"/>
      <c r="D4" s="5"/>
      <c r="E4" s="5"/>
      <c r="F4" s="5"/>
      <c r="G4" s="5"/>
      <c r="H4" s="5"/>
      <c r="I4" s="5"/>
      <c r="J4" s="5"/>
      <c r="K4" s="5"/>
      <c r="L4" s="5"/>
      <c r="M4" s="5"/>
      <c r="N4" s="5"/>
      <c r="O4" s="5"/>
      <c r="P4" s="5"/>
      <c r="Q4" s="5"/>
      <c r="R4" s="38"/>
      <c r="S4" s="7"/>
      <c r="T4" s="5"/>
      <c r="U4" s="5"/>
      <c r="V4" s="5"/>
      <c r="W4" s="5"/>
      <c r="X4" s="5"/>
      <c r="Y4" s="5"/>
      <c r="Z4" s="5"/>
    </row>
    <row r="5">
      <c r="A5" s="39" t="s">
        <v>0</v>
      </c>
      <c r="B5" s="39" t="s">
        <v>1</v>
      </c>
      <c r="C5" s="39" t="s">
        <v>2</v>
      </c>
      <c r="D5" s="39" t="s">
        <v>99</v>
      </c>
      <c r="E5" s="39" t="s">
        <v>100</v>
      </c>
      <c r="F5" s="39" t="s">
        <v>101</v>
      </c>
      <c r="G5" s="39" t="s">
        <v>3</v>
      </c>
      <c r="H5" s="39" t="s">
        <v>4</v>
      </c>
      <c r="I5" s="39" t="s">
        <v>5</v>
      </c>
      <c r="J5" s="39" t="s">
        <v>6</v>
      </c>
      <c r="K5" s="39" t="s">
        <v>7</v>
      </c>
      <c r="L5" s="39" t="s">
        <v>8</v>
      </c>
      <c r="M5" s="39" t="s">
        <v>9</v>
      </c>
      <c r="N5" s="39" t="s">
        <v>102</v>
      </c>
      <c r="O5" s="39" t="s">
        <v>103</v>
      </c>
      <c r="P5" s="39" t="s">
        <v>104</v>
      </c>
      <c r="Q5" s="39" t="s">
        <v>105</v>
      </c>
      <c r="R5" s="38"/>
      <c r="S5" s="40" t="s">
        <v>106</v>
      </c>
      <c r="T5" s="5"/>
      <c r="U5" s="5"/>
      <c r="V5" s="5"/>
      <c r="W5" s="5"/>
      <c r="X5" s="5"/>
      <c r="Y5" s="5"/>
      <c r="Z5" s="5"/>
    </row>
    <row r="6">
      <c r="A6" s="41">
        <v>335982.0</v>
      </c>
      <c r="B6" s="41" t="s">
        <v>107</v>
      </c>
      <c r="C6" s="42">
        <v>39556.0</v>
      </c>
      <c r="D6" s="41" t="s">
        <v>108</v>
      </c>
      <c r="E6" s="41" t="s">
        <v>109</v>
      </c>
      <c r="F6" s="41">
        <v>0.0</v>
      </c>
      <c r="G6" s="41" t="s">
        <v>11</v>
      </c>
      <c r="H6" s="41" t="s">
        <v>12</v>
      </c>
      <c r="I6" s="41" t="s">
        <v>11</v>
      </c>
      <c r="J6" s="41" t="s">
        <v>13</v>
      </c>
      <c r="K6" s="41" t="s">
        <v>12</v>
      </c>
      <c r="L6" s="41" t="s">
        <v>14</v>
      </c>
      <c r="M6" s="41">
        <v>140.0</v>
      </c>
      <c r="N6" s="41" t="s">
        <v>110</v>
      </c>
      <c r="O6" s="41" t="s">
        <v>111</v>
      </c>
      <c r="P6" s="41" t="s">
        <v>112</v>
      </c>
      <c r="Q6" s="41" t="s">
        <v>113</v>
      </c>
      <c r="R6" s="38"/>
      <c r="S6" s="43" t="s">
        <v>114</v>
      </c>
      <c r="T6" s="5"/>
      <c r="U6" s="5"/>
      <c r="V6" s="5"/>
      <c r="W6" s="5"/>
      <c r="X6" s="5"/>
      <c r="Y6" s="5"/>
      <c r="Z6" s="5"/>
    </row>
    <row r="7">
      <c r="A7" s="44">
        <v>335983.0</v>
      </c>
      <c r="B7" s="44" t="s">
        <v>15</v>
      </c>
      <c r="C7" s="45">
        <v>39557.0</v>
      </c>
      <c r="D7" s="44" t="s">
        <v>115</v>
      </c>
      <c r="E7" s="44" t="s">
        <v>116</v>
      </c>
      <c r="F7" s="44">
        <v>0.0</v>
      </c>
      <c r="G7" s="44" t="s">
        <v>16</v>
      </c>
      <c r="H7" s="44" t="s">
        <v>17</v>
      </c>
      <c r="I7" s="44" t="s">
        <v>17</v>
      </c>
      <c r="J7" s="44" t="s">
        <v>18</v>
      </c>
      <c r="K7" s="44" t="s">
        <v>17</v>
      </c>
      <c r="L7" s="44" t="s">
        <v>14</v>
      </c>
      <c r="M7" s="44">
        <v>33.0</v>
      </c>
      <c r="N7" s="44" t="s">
        <v>110</v>
      </c>
      <c r="O7" s="44" t="s">
        <v>111</v>
      </c>
      <c r="P7" s="44" t="s">
        <v>117</v>
      </c>
      <c r="Q7" s="44" t="s">
        <v>118</v>
      </c>
      <c r="R7" s="38"/>
      <c r="S7" s="5"/>
      <c r="T7" s="5"/>
      <c r="U7" s="5"/>
      <c r="V7" s="5"/>
      <c r="W7" s="5"/>
      <c r="X7" s="5"/>
      <c r="Y7" s="5"/>
      <c r="Z7" s="5"/>
    </row>
    <row r="8">
      <c r="A8" s="41">
        <v>335984.0</v>
      </c>
      <c r="B8" s="41" t="s">
        <v>19</v>
      </c>
      <c r="C8" s="42">
        <v>39557.0</v>
      </c>
      <c r="D8" s="41" t="s">
        <v>119</v>
      </c>
      <c r="E8" s="41" t="s">
        <v>120</v>
      </c>
      <c r="F8" s="41">
        <v>0.0</v>
      </c>
      <c r="G8" s="41" t="s">
        <v>20</v>
      </c>
      <c r="H8" s="41" t="s">
        <v>21</v>
      </c>
      <c r="I8" s="41" t="s">
        <v>21</v>
      </c>
      <c r="J8" s="41" t="s">
        <v>18</v>
      </c>
      <c r="K8" s="41" t="s">
        <v>20</v>
      </c>
      <c r="L8" s="41" t="s">
        <v>22</v>
      </c>
      <c r="M8" s="41">
        <v>9.0</v>
      </c>
      <c r="N8" s="41" t="s">
        <v>110</v>
      </c>
      <c r="O8" s="41" t="s">
        <v>111</v>
      </c>
      <c r="P8" s="41" t="s">
        <v>121</v>
      </c>
      <c r="Q8" s="41" t="s">
        <v>122</v>
      </c>
      <c r="R8" s="38"/>
      <c r="S8" s="5"/>
      <c r="T8" s="5"/>
      <c r="U8" s="5"/>
      <c r="V8" s="5"/>
      <c r="W8" s="5"/>
      <c r="X8" s="5"/>
      <c r="Y8" s="5"/>
      <c r="Z8" s="5"/>
    </row>
    <row r="9">
      <c r="A9" s="44">
        <v>335985.0</v>
      </c>
      <c r="B9" s="44" t="s">
        <v>23</v>
      </c>
      <c r="C9" s="45">
        <v>39558.0</v>
      </c>
      <c r="D9" s="44" t="s">
        <v>123</v>
      </c>
      <c r="E9" s="44" t="s">
        <v>124</v>
      </c>
      <c r="F9" s="44">
        <v>0.0</v>
      </c>
      <c r="G9" s="44" t="s">
        <v>24</v>
      </c>
      <c r="H9" s="44" t="s">
        <v>11</v>
      </c>
      <c r="I9" s="44" t="s">
        <v>24</v>
      </c>
      <c r="J9" s="44" t="s">
        <v>18</v>
      </c>
      <c r="K9" s="44" t="s">
        <v>11</v>
      </c>
      <c r="L9" s="44" t="s">
        <v>22</v>
      </c>
      <c r="M9" s="44">
        <v>5.0</v>
      </c>
      <c r="N9" s="44" t="s">
        <v>110</v>
      </c>
      <c r="O9" s="44" t="s">
        <v>111</v>
      </c>
      <c r="P9" s="44" t="s">
        <v>125</v>
      </c>
      <c r="Q9" s="44" t="s">
        <v>126</v>
      </c>
      <c r="R9" s="38"/>
      <c r="S9" s="7" t="s">
        <v>127</v>
      </c>
      <c r="T9" s="5"/>
      <c r="U9" s="5"/>
      <c r="V9" s="5"/>
      <c r="W9" s="5"/>
      <c r="X9" s="5"/>
      <c r="Y9" s="5"/>
      <c r="Z9" s="5"/>
    </row>
    <row r="10">
      <c r="A10" s="41">
        <v>335986.0</v>
      </c>
      <c r="B10" s="41" t="s">
        <v>25</v>
      </c>
      <c r="C10" s="42">
        <v>39558.0</v>
      </c>
      <c r="D10" s="41" t="s">
        <v>128</v>
      </c>
      <c r="E10" s="41" t="s">
        <v>129</v>
      </c>
      <c r="F10" s="41">
        <v>0.0</v>
      </c>
      <c r="G10" s="41" t="s">
        <v>12</v>
      </c>
      <c r="H10" s="41" t="s">
        <v>26</v>
      </c>
      <c r="I10" s="41" t="s">
        <v>26</v>
      </c>
      <c r="J10" s="41" t="s">
        <v>18</v>
      </c>
      <c r="K10" s="41" t="s">
        <v>12</v>
      </c>
      <c r="L10" s="41" t="s">
        <v>22</v>
      </c>
      <c r="M10" s="41">
        <v>5.0</v>
      </c>
      <c r="N10" s="41" t="s">
        <v>110</v>
      </c>
      <c r="O10" s="41" t="s">
        <v>111</v>
      </c>
      <c r="P10" s="41" t="s">
        <v>130</v>
      </c>
      <c r="Q10" s="41" t="s">
        <v>131</v>
      </c>
      <c r="R10" s="38"/>
      <c r="S10" s="7" t="s">
        <v>132</v>
      </c>
      <c r="T10" s="5"/>
      <c r="U10" s="5"/>
      <c r="V10" s="5"/>
      <c r="W10" s="5"/>
      <c r="X10" s="5"/>
      <c r="Y10" s="5"/>
      <c r="Z10" s="5"/>
    </row>
    <row r="11">
      <c r="A11" s="44">
        <v>335987.0</v>
      </c>
      <c r="B11" s="44" t="s">
        <v>27</v>
      </c>
      <c r="C11" s="45">
        <v>39559.0</v>
      </c>
      <c r="D11" s="44" t="s">
        <v>133</v>
      </c>
      <c r="E11" s="44" t="s">
        <v>134</v>
      </c>
      <c r="F11" s="44">
        <v>0.0</v>
      </c>
      <c r="G11" s="44" t="s">
        <v>21</v>
      </c>
      <c r="H11" s="44" t="s">
        <v>16</v>
      </c>
      <c r="I11" s="44" t="s">
        <v>16</v>
      </c>
      <c r="J11" s="44" t="s">
        <v>18</v>
      </c>
      <c r="K11" s="44" t="s">
        <v>21</v>
      </c>
      <c r="L11" s="44" t="s">
        <v>22</v>
      </c>
      <c r="M11" s="44">
        <v>6.0</v>
      </c>
      <c r="N11" s="44" t="s">
        <v>110</v>
      </c>
      <c r="O11" s="44" t="s">
        <v>111</v>
      </c>
      <c r="P11" s="44" t="s">
        <v>121</v>
      </c>
      <c r="Q11" s="44" t="s">
        <v>135</v>
      </c>
      <c r="R11" s="38"/>
      <c r="S11" s="5"/>
      <c r="T11" s="5"/>
      <c r="U11" s="5"/>
      <c r="V11" s="5"/>
      <c r="W11" s="5"/>
      <c r="X11" s="5"/>
      <c r="Y11" s="5"/>
      <c r="Z11" s="5"/>
    </row>
    <row r="12">
      <c r="A12" s="41">
        <v>335988.0</v>
      </c>
      <c r="B12" s="41" t="s">
        <v>28</v>
      </c>
      <c r="C12" s="42">
        <v>39560.0</v>
      </c>
      <c r="D12" s="41" t="s">
        <v>136</v>
      </c>
      <c r="E12" s="41" t="s">
        <v>137</v>
      </c>
      <c r="F12" s="41">
        <v>0.0</v>
      </c>
      <c r="G12" s="41" t="s">
        <v>26</v>
      </c>
      <c r="H12" s="41" t="s">
        <v>20</v>
      </c>
      <c r="I12" s="41" t="s">
        <v>26</v>
      </c>
      <c r="J12" s="41" t="s">
        <v>18</v>
      </c>
      <c r="K12" s="41" t="s">
        <v>20</v>
      </c>
      <c r="L12" s="41" t="s">
        <v>22</v>
      </c>
      <c r="M12" s="41">
        <v>9.0</v>
      </c>
      <c r="N12" s="41" t="s">
        <v>110</v>
      </c>
      <c r="O12" s="41" t="s">
        <v>111</v>
      </c>
      <c r="P12" s="41" t="s">
        <v>138</v>
      </c>
      <c r="Q12" s="41" t="s">
        <v>139</v>
      </c>
      <c r="R12" s="38"/>
      <c r="S12" s="7"/>
      <c r="T12" s="5"/>
      <c r="U12" s="5"/>
      <c r="V12" s="5"/>
      <c r="W12" s="5"/>
      <c r="X12" s="5"/>
      <c r="Y12" s="5"/>
      <c r="Z12" s="5"/>
    </row>
    <row r="13">
      <c r="A13" s="44">
        <v>335989.0</v>
      </c>
      <c r="B13" s="44" t="s">
        <v>29</v>
      </c>
      <c r="C13" s="45">
        <v>39561.0</v>
      </c>
      <c r="D13" s="44" t="s">
        <v>140</v>
      </c>
      <c r="E13" s="44" t="s">
        <v>141</v>
      </c>
      <c r="F13" s="44">
        <v>0.0</v>
      </c>
      <c r="G13" s="44" t="s">
        <v>17</v>
      </c>
      <c r="H13" s="44" t="s">
        <v>24</v>
      </c>
      <c r="I13" s="44" t="s">
        <v>24</v>
      </c>
      <c r="J13" s="44" t="s">
        <v>13</v>
      </c>
      <c r="K13" s="44" t="s">
        <v>17</v>
      </c>
      <c r="L13" s="44" t="s">
        <v>14</v>
      </c>
      <c r="M13" s="44">
        <v>6.0</v>
      </c>
      <c r="N13" s="44" t="s">
        <v>110</v>
      </c>
      <c r="O13" s="44" t="s">
        <v>111</v>
      </c>
      <c r="P13" s="44" t="s">
        <v>126</v>
      </c>
      <c r="Q13" s="44" t="s">
        <v>122</v>
      </c>
      <c r="R13" s="38"/>
      <c r="S13" s="40" t="s">
        <v>142</v>
      </c>
      <c r="T13" s="5"/>
      <c r="U13" s="5"/>
      <c r="V13" s="5"/>
      <c r="W13" s="5"/>
      <c r="X13" s="5"/>
      <c r="Y13" s="5"/>
      <c r="Z13" s="5"/>
    </row>
    <row r="14">
      <c r="A14" s="41">
        <v>335990.0</v>
      </c>
      <c r="B14" s="41" t="s">
        <v>28</v>
      </c>
      <c r="C14" s="42">
        <v>39562.0</v>
      </c>
      <c r="D14" s="41" t="s">
        <v>143</v>
      </c>
      <c r="E14" s="41" t="s">
        <v>137</v>
      </c>
      <c r="F14" s="41">
        <v>0.0</v>
      </c>
      <c r="G14" s="41" t="s">
        <v>26</v>
      </c>
      <c r="H14" s="41" t="s">
        <v>21</v>
      </c>
      <c r="I14" s="41" t="s">
        <v>21</v>
      </c>
      <c r="J14" s="41" t="s">
        <v>13</v>
      </c>
      <c r="K14" s="41" t="s">
        <v>21</v>
      </c>
      <c r="L14" s="41" t="s">
        <v>22</v>
      </c>
      <c r="M14" s="41">
        <v>3.0</v>
      </c>
      <c r="N14" s="41" t="s">
        <v>110</v>
      </c>
      <c r="O14" s="41" t="s">
        <v>111</v>
      </c>
      <c r="P14" s="41" t="s">
        <v>112</v>
      </c>
      <c r="Q14" s="41" t="s">
        <v>117</v>
      </c>
      <c r="R14" s="38"/>
      <c r="S14" s="40" t="s">
        <v>144</v>
      </c>
      <c r="T14" s="5"/>
      <c r="U14" s="5"/>
      <c r="V14" s="5"/>
      <c r="W14" s="5"/>
      <c r="X14" s="5"/>
      <c r="Y14" s="5"/>
      <c r="Z14" s="5"/>
    </row>
    <row r="15">
      <c r="A15" s="44">
        <v>335991.0</v>
      </c>
      <c r="B15" s="44" t="s">
        <v>15</v>
      </c>
      <c r="C15" s="45">
        <v>39563.0</v>
      </c>
      <c r="D15" s="44" t="s">
        <v>145</v>
      </c>
      <c r="E15" s="44" t="s">
        <v>116</v>
      </c>
      <c r="F15" s="44">
        <v>0.0</v>
      </c>
      <c r="G15" s="44" t="s">
        <v>16</v>
      </c>
      <c r="H15" s="44" t="s">
        <v>24</v>
      </c>
      <c r="I15" s="44" t="s">
        <v>24</v>
      </c>
      <c r="J15" s="44" t="s">
        <v>13</v>
      </c>
      <c r="K15" s="44" t="s">
        <v>16</v>
      </c>
      <c r="L15" s="44" t="s">
        <v>14</v>
      </c>
      <c r="M15" s="44">
        <v>66.0</v>
      </c>
      <c r="N15" s="44" t="s">
        <v>110</v>
      </c>
      <c r="O15" s="44" t="s">
        <v>111</v>
      </c>
      <c r="P15" s="44" t="s">
        <v>121</v>
      </c>
      <c r="Q15" s="44" t="s">
        <v>139</v>
      </c>
      <c r="R15" s="38"/>
      <c r="S15" s="7"/>
      <c r="T15" s="5"/>
      <c r="U15" s="5"/>
      <c r="V15" s="5"/>
      <c r="W15" s="5"/>
      <c r="X15" s="5"/>
      <c r="Y15" s="5"/>
      <c r="Z15" s="5"/>
    </row>
    <row r="16">
      <c r="A16" s="41">
        <v>335992.0</v>
      </c>
      <c r="B16" s="41" t="s">
        <v>107</v>
      </c>
      <c r="C16" s="42">
        <v>39564.0</v>
      </c>
      <c r="D16" s="41" t="s">
        <v>133</v>
      </c>
      <c r="E16" s="41" t="s">
        <v>109</v>
      </c>
      <c r="F16" s="41">
        <v>0.0</v>
      </c>
      <c r="G16" s="41" t="s">
        <v>11</v>
      </c>
      <c r="H16" s="41" t="s">
        <v>21</v>
      </c>
      <c r="I16" s="41" t="s">
        <v>21</v>
      </c>
      <c r="J16" s="41" t="s">
        <v>13</v>
      </c>
      <c r="K16" s="41" t="s">
        <v>21</v>
      </c>
      <c r="L16" s="41" t="s">
        <v>22</v>
      </c>
      <c r="M16" s="41">
        <v>7.0</v>
      </c>
      <c r="N16" s="41" t="s">
        <v>110</v>
      </c>
      <c r="O16" s="41" t="s">
        <v>111</v>
      </c>
      <c r="P16" s="41" t="s">
        <v>117</v>
      </c>
      <c r="Q16" s="41" t="s">
        <v>138</v>
      </c>
      <c r="R16" s="38"/>
      <c r="S16" s="5"/>
      <c r="T16" s="5"/>
      <c r="U16" s="5"/>
      <c r="V16" s="5"/>
      <c r="W16" s="5"/>
      <c r="X16" s="5"/>
      <c r="Y16" s="5"/>
      <c r="Z16" s="5"/>
    </row>
    <row r="17">
      <c r="A17" s="44">
        <v>335993.0</v>
      </c>
      <c r="B17" s="44" t="s">
        <v>29</v>
      </c>
      <c r="C17" s="45">
        <v>39564.0</v>
      </c>
      <c r="D17" s="44" t="s">
        <v>146</v>
      </c>
      <c r="E17" s="44" t="s">
        <v>141</v>
      </c>
      <c r="F17" s="44">
        <v>0.0</v>
      </c>
      <c r="G17" s="44" t="s">
        <v>17</v>
      </c>
      <c r="H17" s="44" t="s">
        <v>12</v>
      </c>
      <c r="I17" s="44" t="s">
        <v>12</v>
      </c>
      <c r="J17" s="44" t="s">
        <v>18</v>
      </c>
      <c r="K17" s="44" t="s">
        <v>17</v>
      </c>
      <c r="L17" s="44" t="s">
        <v>22</v>
      </c>
      <c r="M17" s="44">
        <v>9.0</v>
      </c>
      <c r="N17" s="44" t="s">
        <v>110</v>
      </c>
      <c r="O17" s="44" t="s">
        <v>111</v>
      </c>
      <c r="P17" s="44" t="s">
        <v>130</v>
      </c>
      <c r="Q17" s="44" t="s">
        <v>147</v>
      </c>
      <c r="R17" s="38"/>
      <c r="S17" s="7" t="s">
        <v>148</v>
      </c>
      <c r="T17" s="5"/>
      <c r="U17" s="5"/>
      <c r="V17" s="5"/>
      <c r="W17" s="5"/>
      <c r="X17" s="5"/>
      <c r="Y17" s="5"/>
      <c r="Z17" s="5"/>
    </row>
    <row r="18">
      <c r="A18" s="41">
        <v>335994.0</v>
      </c>
      <c r="B18" s="41" t="s">
        <v>23</v>
      </c>
      <c r="C18" s="42">
        <v>39565.0</v>
      </c>
      <c r="D18" s="41" t="s">
        <v>149</v>
      </c>
      <c r="E18" s="41" t="s">
        <v>150</v>
      </c>
      <c r="F18" s="41">
        <v>0.0</v>
      </c>
      <c r="G18" s="41" t="s">
        <v>24</v>
      </c>
      <c r="H18" s="41" t="s">
        <v>26</v>
      </c>
      <c r="I18" s="41" t="s">
        <v>26</v>
      </c>
      <c r="J18" s="41" t="s">
        <v>13</v>
      </c>
      <c r="K18" s="41" t="s">
        <v>26</v>
      </c>
      <c r="L18" s="41" t="s">
        <v>22</v>
      </c>
      <c r="M18" s="41">
        <v>10.0</v>
      </c>
      <c r="N18" s="41" t="s">
        <v>110</v>
      </c>
      <c r="O18" s="41" t="s">
        <v>111</v>
      </c>
      <c r="P18" s="41" t="s">
        <v>112</v>
      </c>
      <c r="Q18" s="41" t="s">
        <v>118</v>
      </c>
      <c r="R18" s="38"/>
      <c r="S18" s="7" t="s">
        <v>151</v>
      </c>
      <c r="T18" s="5"/>
      <c r="U18" s="5"/>
      <c r="V18" s="5"/>
      <c r="W18" s="5"/>
      <c r="X18" s="5"/>
      <c r="Y18" s="5"/>
      <c r="Z18" s="5"/>
    </row>
    <row r="19">
      <c r="A19" s="44">
        <v>335995.0</v>
      </c>
      <c r="B19" s="44" t="s">
        <v>15</v>
      </c>
      <c r="C19" s="45">
        <v>39565.0</v>
      </c>
      <c r="D19" s="44" t="s">
        <v>152</v>
      </c>
      <c r="E19" s="44" t="s">
        <v>116</v>
      </c>
      <c r="F19" s="44">
        <v>0.0</v>
      </c>
      <c r="G19" s="44" t="s">
        <v>16</v>
      </c>
      <c r="H19" s="44" t="s">
        <v>20</v>
      </c>
      <c r="I19" s="44" t="s">
        <v>20</v>
      </c>
      <c r="J19" s="44" t="s">
        <v>18</v>
      </c>
      <c r="K19" s="44" t="s">
        <v>16</v>
      </c>
      <c r="L19" s="44" t="s">
        <v>22</v>
      </c>
      <c r="M19" s="44">
        <v>4.0</v>
      </c>
      <c r="N19" s="44" t="s">
        <v>110</v>
      </c>
      <c r="O19" s="44" t="s">
        <v>111</v>
      </c>
      <c r="P19" s="44" t="s">
        <v>113</v>
      </c>
      <c r="Q19" s="44" t="s">
        <v>153</v>
      </c>
      <c r="R19" s="38"/>
      <c r="S19" s="5"/>
      <c r="T19" s="5"/>
      <c r="U19" s="5"/>
      <c r="V19" s="5"/>
      <c r="W19" s="5"/>
      <c r="X19" s="5"/>
      <c r="Y19" s="5"/>
      <c r="Z19" s="5"/>
    </row>
    <row r="20">
      <c r="A20" s="41">
        <v>335996.0</v>
      </c>
      <c r="B20" s="41" t="s">
        <v>107</v>
      </c>
      <c r="C20" s="42">
        <v>39566.0</v>
      </c>
      <c r="D20" s="41" t="s">
        <v>154</v>
      </c>
      <c r="E20" s="41" t="s">
        <v>109</v>
      </c>
      <c r="F20" s="41">
        <v>0.0</v>
      </c>
      <c r="G20" s="41" t="s">
        <v>11</v>
      </c>
      <c r="H20" s="41" t="s">
        <v>17</v>
      </c>
      <c r="I20" s="41" t="s">
        <v>17</v>
      </c>
      <c r="J20" s="41" t="s">
        <v>18</v>
      </c>
      <c r="K20" s="41" t="s">
        <v>17</v>
      </c>
      <c r="L20" s="41" t="s">
        <v>14</v>
      </c>
      <c r="M20" s="41">
        <v>13.0</v>
      </c>
      <c r="N20" s="41" t="s">
        <v>110</v>
      </c>
      <c r="O20" s="41" t="s">
        <v>111</v>
      </c>
      <c r="P20" s="41" t="s">
        <v>155</v>
      </c>
      <c r="Q20" s="41" t="s">
        <v>135</v>
      </c>
      <c r="R20" s="38"/>
      <c r="S20" s="5"/>
      <c r="T20" s="5"/>
      <c r="U20" s="5"/>
      <c r="V20" s="5"/>
      <c r="W20" s="5"/>
      <c r="X20" s="5"/>
      <c r="Y20" s="5"/>
      <c r="Z20" s="5"/>
    </row>
    <row r="21">
      <c r="A21" s="44"/>
      <c r="B21" s="44"/>
      <c r="C21" s="45"/>
      <c r="D21" s="44"/>
      <c r="E21" s="44"/>
      <c r="F21" s="44"/>
      <c r="G21" s="44"/>
      <c r="H21" s="44"/>
      <c r="I21" s="44"/>
      <c r="J21" s="44"/>
      <c r="K21" s="44"/>
      <c r="L21" s="44"/>
      <c r="M21" s="44"/>
      <c r="N21" s="44"/>
      <c r="O21" s="44"/>
      <c r="P21" s="44"/>
      <c r="Q21" s="44"/>
      <c r="R21" s="38"/>
      <c r="S21" s="7" t="s">
        <v>156</v>
      </c>
      <c r="T21" s="5"/>
      <c r="U21" s="5"/>
      <c r="V21" s="5"/>
      <c r="W21" s="5"/>
      <c r="X21" s="5"/>
      <c r="Y21" s="5"/>
      <c r="Z21" s="5"/>
    </row>
    <row r="22">
      <c r="A22" s="46" t="s">
        <v>157</v>
      </c>
      <c r="B22" s="5"/>
      <c r="C22" s="5"/>
      <c r="D22" s="5"/>
      <c r="E22" s="5"/>
      <c r="F22" s="5"/>
      <c r="G22" s="5"/>
      <c r="H22" s="5"/>
      <c r="I22" s="5"/>
      <c r="J22" s="5"/>
      <c r="K22" s="5"/>
      <c r="L22" s="5"/>
      <c r="M22" s="5"/>
      <c r="N22" s="5"/>
      <c r="O22" s="5"/>
      <c r="P22" s="5"/>
      <c r="Q22" s="5"/>
      <c r="R22" s="38"/>
      <c r="S22" s="5"/>
      <c r="T22" s="5"/>
      <c r="U22" s="5"/>
      <c r="V22" s="5"/>
      <c r="W22" s="5"/>
      <c r="X22" s="5"/>
      <c r="Y22" s="5"/>
      <c r="Z22" s="5"/>
    </row>
    <row r="23">
      <c r="A23" s="47" t="s">
        <v>0</v>
      </c>
      <c r="B23" s="48" t="s">
        <v>158</v>
      </c>
      <c r="C23" s="48" t="s">
        <v>159</v>
      </c>
      <c r="D23" s="48" t="s">
        <v>160</v>
      </c>
      <c r="E23" s="48" t="s">
        <v>161</v>
      </c>
      <c r="F23" s="48" t="s">
        <v>162</v>
      </c>
      <c r="G23" s="48" t="s">
        <v>163</v>
      </c>
      <c r="H23" s="48" t="s">
        <v>164</v>
      </c>
      <c r="I23" s="48" t="s">
        <v>165</v>
      </c>
      <c r="J23" s="48" t="s">
        <v>166</v>
      </c>
      <c r="K23" s="48" t="s">
        <v>167</v>
      </c>
      <c r="L23" s="48" t="s">
        <v>168</v>
      </c>
      <c r="M23" s="48" t="s">
        <v>169</v>
      </c>
      <c r="N23" s="48" t="s">
        <v>170</v>
      </c>
      <c r="O23" s="48" t="s">
        <v>171</v>
      </c>
      <c r="P23" s="48" t="s">
        <v>172</v>
      </c>
      <c r="Q23" s="48" t="s">
        <v>173</v>
      </c>
      <c r="R23" s="49" t="s">
        <v>174</v>
      </c>
      <c r="S23" s="5"/>
      <c r="T23" s="5"/>
      <c r="U23" s="5"/>
      <c r="V23" s="5"/>
      <c r="W23" s="5"/>
      <c r="X23" s="5"/>
      <c r="Y23" s="5"/>
      <c r="Z23" s="5"/>
    </row>
    <row r="24">
      <c r="A24" s="50">
        <v>1216531.0</v>
      </c>
      <c r="B24" s="51">
        <v>1.0</v>
      </c>
      <c r="C24" s="51">
        <v>0.0</v>
      </c>
      <c r="D24" s="51">
        <v>1.0</v>
      </c>
      <c r="E24" s="51" t="s">
        <v>175</v>
      </c>
      <c r="F24" s="51" t="s">
        <v>176</v>
      </c>
      <c r="G24" s="51" t="s">
        <v>177</v>
      </c>
      <c r="H24" s="51">
        <v>1.0</v>
      </c>
      <c r="I24" s="51">
        <v>0.0</v>
      </c>
      <c r="J24" s="51">
        <v>1.0</v>
      </c>
      <c r="K24" s="51">
        <v>0.0</v>
      </c>
      <c r="L24" s="51">
        <v>0.0</v>
      </c>
      <c r="M24" s="51" t="s">
        <v>111</v>
      </c>
      <c r="N24" s="51" t="s">
        <v>111</v>
      </c>
      <c r="O24" s="51" t="s">
        <v>111</v>
      </c>
      <c r="P24" s="51" t="s">
        <v>111</v>
      </c>
      <c r="Q24" s="51" t="s">
        <v>11</v>
      </c>
      <c r="R24" s="52" t="s">
        <v>16</v>
      </c>
      <c r="S24" s="7" t="s">
        <v>178</v>
      </c>
      <c r="T24" s="5"/>
      <c r="U24" s="5"/>
      <c r="V24" s="5"/>
      <c r="W24" s="5"/>
      <c r="X24" s="5"/>
      <c r="Y24" s="5"/>
      <c r="Z24" s="5"/>
    </row>
    <row r="25">
      <c r="A25" s="53">
        <v>1216531.0</v>
      </c>
      <c r="B25" s="54">
        <v>1.0</v>
      </c>
      <c r="C25" s="54">
        <v>0.0</v>
      </c>
      <c r="D25" s="54">
        <v>2.0</v>
      </c>
      <c r="E25" s="54" t="s">
        <v>176</v>
      </c>
      <c r="F25" s="54" t="s">
        <v>175</v>
      </c>
      <c r="G25" s="54" t="s">
        <v>177</v>
      </c>
      <c r="H25" s="54">
        <v>0.0</v>
      </c>
      <c r="I25" s="54">
        <v>0.0</v>
      </c>
      <c r="J25" s="54">
        <v>0.0</v>
      </c>
      <c r="K25" s="54">
        <v>0.0</v>
      </c>
      <c r="L25" s="54">
        <v>0.0</v>
      </c>
      <c r="M25" s="54" t="s">
        <v>111</v>
      </c>
      <c r="N25" s="54" t="s">
        <v>111</v>
      </c>
      <c r="O25" s="54" t="s">
        <v>111</v>
      </c>
      <c r="P25" s="54" t="s">
        <v>111</v>
      </c>
      <c r="Q25" s="54" t="s">
        <v>11</v>
      </c>
      <c r="R25" s="55" t="s">
        <v>16</v>
      </c>
      <c r="S25" s="7" t="s">
        <v>179</v>
      </c>
      <c r="T25" s="5"/>
      <c r="U25" s="5"/>
      <c r="V25" s="5"/>
      <c r="W25" s="5"/>
      <c r="X25" s="5"/>
      <c r="Y25" s="5"/>
      <c r="Z25" s="5"/>
    </row>
    <row r="26">
      <c r="A26" s="50">
        <v>1216531.0</v>
      </c>
      <c r="B26" s="51">
        <v>1.0</v>
      </c>
      <c r="C26" s="51">
        <v>0.0</v>
      </c>
      <c r="D26" s="51">
        <v>3.0</v>
      </c>
      <c r="E26" s="51" t="s">
        <v>176</v>
      </c>
      <c r="F26" s="51" t="s">
        <v>175</v>
      </c>
      <c r="G26" s="51" t="s">
        <v>177</v>
      </c>
      <c r="H26" s="51">
        <v>0.0</v>
      </c>
      <c r="I26" s="51">
        <v>0.0</v>
      </c>
      <c r="J26" s="51">
        <v>0.0</v>
      </c>
      <c r="K26" s="51">
        <v>0.0</v>
      </c>
      <c r="L26" s="51">
        <v>0.0</v>
      </c>
      <c r="M26" s="51" t="s">
        <v>111</v>
      </c>
      <c r="N26" s="51" t="s">
        <v>111</v>
      </c>
      <c r="O26" s="51" t="s">
        <v>111</v>
      </c>
      <c r="P26" s="51" t="s">
        <v>111</v>
      </c>
      <c r="Q26" s="51" t="s">
        <v>11</v>
      </c>
      <c r="R26" s="52" t="s">
        <v>16</v>
      </c>
      <c r="S26" s="5"/>
      <c r="T26" s="5"/>
      <c r="U26" s="5"/>
      <c r="V26" s="5"/>
      <c r="W26" s="5"/>
      <c r="X26" s="5"/>
      <c r="Y26" s="5"/>
      <c r="Z26" s="5"/>
    </row>
    <row r="27">
      <c r="A27" s="53">
        <v>1216531.0</v>
      </c>
      <c r="B27" s="54">
        <v>1.0</v>
      </c>
      <c r="C27" s="54">
        <v>0.0</v>
      </c>
      <c r="D27" s="54">
        <v>4.0</v>
      </c>
      <c r="E27" s="54" t="s">
        <v>176</v>
      </c>
      <c r="F27" s="54" t="s">
        <v>175</v>
      </c>
      <c r="G27" s="54" t="s">
        <v>177</v>
      </c>
      <c r="H27" s="54">
        <v>1.0</v>
      </c>
      <c r="I27" s="54">
        <v>0.0</v>
      </c>
      <c r="J27" s="54">
        <v>1.0</v>
      </c>
      <c r="K27" s="54">
        <v>0.0</v>
      </c>
      <c r="L27" s="54">
        <v>0.0</v>
      </c>
      <c r="M27" s="54" t="s">
        <v>111</v>
      </c>
      <c r="N27" s="54" t="s">
        <v>111</v>
      </c>
      <c r="O27" s="54" t="s">
        <v>111</v>
      </c>
      <c r="P27" s="54" t="s">
        <v>111</v>
      </c>
      <c r="Q27" s="54" t="s">
        <v>11</v>
      </c>
      <c r="R27" s="55" t="s">
        <v>16</v>
      </c>
      <c r="S27" s="5"/>
      <c r="T27" s="5"/>
      <c r="U27" s="5"/>
      <c r="V27" s="5"/>
      <c r="W27" s="5"/>
      <c r="X27" s="5"/>
      <c r="Y27" s="5"/>
      <c r="Z27" s="5"/>
    </row>
    <row r="28">
      <c r="A28" s="50">
        <v>1216531.0</v>
      </c>
      <c r="B28" s="51">
        <v>1.0</v>
      </c>
      <c r="C28" s="51">
        <v>0.0</v>
      </c>
      <c r="D28" s="51">
        <v>5.0</v>
      </c>
      <c r="E28" s="51" t="s">
        <v>175</v>
      </c>
      <c r="F28" s="51" t="s">
        <v>176</v>
      </c>
      <c r="G28" s="51" t="s">
        <v>177</v>
      </c>
      <c r="H28" s="51">
        <v>0.0</v>
      </c>
      <c r="I28" s="51">
        <v>0.0</v>
      </c>
      <c r="J28" s="51">
        <v>0.0</v>
      </c>
      <c r="K28" s="51">
        <v>0.0</v>
      </c>
      <c r="L28" s="51">
        <v>0.0</v>
      </c>
      <c r="M28" s="51" t="s">
        <v>111</v>
      </c>
      <c r="N28" s="51" t="s">
        <v>111</v>
      </c>
      <c r="O28" s="51" t="s">
        <v>111</v>
      </c>
      <c r="P28" s="51" t="s">
        <v>111</v>
      </c>
      <c r="Q28" s="51" t="s">
        <v>11</v>
      </c>
      <c r="R28" s="52" t="s">
        <v>16</v>
      </c>
      <c r="S28" s="7" t="s">
        <v>180</v>
      </c>
      <c r="T28" s="5"/>
      <c r="U28" s="5"/>
      <c r="V28" s="5"/>
      <c r="W28" s="5"/>
      <c r="X28" s="5"/>
      <c r="Y28" s="5"/>
      <c r="Z28" s="5"/>
    </row>
    <row r="29">
      <c r="A29" s="53">
        <v>1216531.0</v>
      </c>
      <c r="B29" s="54">
        <v>1.0</v>
      </c>
      <c r="C29" s="54">
        <v>0.0</v>
      </c>
      <c r="D29" s="54">
        <v>6.0</v>
      </c>
      <c r="E29" s="54" t="s">
        <v>175</v>
      </c>
      <c r="F29" s="54" t="s">
        <v>176</v>
      </c>
      <c r="G29" s="54" t="s">
        <v>177</v>
      </c>
      <c r="H29" s="54">
        <v>6.0</v>
      </c>
      <c r="I29" s="54">
        <v>0.0</v>
      </c>
      <c r="J29" s="54">
        <v>6.0</v>
      </c>
      <c r="K29" s="54">
        <v>0.0</v>
      </c>
      <c r="L29" s="54">
        <v>0.0</v>
      </c>
      <c r="M29" s="54" t="s">
        <v>111</v>
      </c>
      <c r="N29" s="54" t="s">
        <v>111</v>
      </c>
      <c r="O29" s="54" t="s">
        <v>111</v>
      </c>
      <c r="P29" s="54" t="s">
        <v>111</v>
      </c>
      <c r="Q29" s="54" t="s">
        <v>11</v>
      </c>
      <c r="R29" s="55" t="s">
        <v>16</v>
      </c>
      <c r="S29" s="7" t="s">
        <v>181</v>
      </c>
      <c r="T29" s="5"/>
      <c r="U29" s="5"/>
      <c r="V29" s="5"/>
      <c r="W29" s="5"/>
      <c r="X29" s="5"/>
      <c r="Y29" s="5"/>
      <c r="Z29" s="5"/>
    </row>
    <row r="30">
      <c r="A30" s="50">
        <v>1216531.0</v>
      </c>
      <c r="B30" s="51">
        <v>1.0</v>
      </c>
      <c r="C30" s="51">
        <v>1.0</v>
      </c>
      <c r="D30" s="51">
        <v>3.0</v>
      </c>
      <c r="E30" s="51" t="s">
        <v>175</v>
      </c>
      <c r="F30" s="51" t="s">
        <v>176</v>
      </c>
      <c r="G30" s="51" t="s">
        <v>182</v>
      </c>
      <c r="H30" s="51">
        <v>0.0</v>
      </c>
      <c r="I30" s="51">
        <v>0.0</v>
      </c>
      <c r="J30" s="51">
        <v>0.0</v>
      </c>
      <c r="K30" s="51">
        <v>0.0</v>
      </c>
      <c r="L30" s="51">
        <v>0.0</v>
      </c>
      <c r="M30" s="51" t="s">
        <v>111</v>
      </c>
      <c r="N30" s="51" t="s">
        <v>111</v>
      </c>
      <c r="O30" s="51" t="s">
        <v>111</v>
      </c>
      <c r="P30" s="51" t="s">
        <v>111</v>
      </c>
      <c r="Q30" s="51" t="s">
        <v>11</v>
      </c>
      <c r="R30" s="52" t="s">
        <v>16</v>
      </c>
      <c r="S30" s="7" t="s">
        <v>183</v>
      </c>
      <c r="T30" s="5"/>
      <c r="U30" s="5"/>
      <c r="V30" s="5"/>
      <c r="W30" s="5"/>
      <c r="X30" s="5"/>
      <c r="Y30" s="5"/>
      <c r="Z30" s="5"/>
    </row>
    <row r="31">
      <c r="A31" s="53">
        <v>1216531.0</v>
      </c>
      <c r="B31" s="54">
        <v>1.0</v>
      </c>
      <c r="C31" s="54">
        <v>1.0</v>
      </c>
      <c r="D31" s="54">
        <v>4.0</v>
      </c>
      <c r="E31" s="54" t="s">
        <v>175</v>
      </c>
      <c r="F31" s="54" t="s">
        <v>176</v>
      </c>
      <c r="G31" s="54" t="s">
        <v>182</v>
      </c>
      <c r="H31" s="54">
        <v>0.0</v>
      </c>
      <c r="I31" s="54">
        <v>0.0</v>
      </c>
      <c r="J31" s="54">
        <v>0.0</v>
      </c>
      <c r="K31" s="54">
        <v>0.0</v>
      </c>
      <c r="L31" s="54">
        <v>0.0</v>
      </c>
      <c r="M31" s="54" t="s">
        <v>111</v>
      </c>
      <c r="N31" s="54" t="s">
        <v>111</v>
      </c>
      <c r="O31" s="54" t="s">
        <v>111</v>
      </c>
      <c r="P31" s="54" t="s">
        <v>111</v>
      </c>
      <c r="Q31" s="54" t="s">
        <v>11</v>
      </c>
      <c r="R31" s="55" t="s">
        <v>16</v>
      </c>
      <c r="S31" s="5"/>
      <c r="T31" s="5"/>
      <c r="U31" s="5"/>
      <c r="V31" s="5"/>
      <c r="W31" s="5"/>
      <c r="X31" s="5"/>
      <c r="Y31" s="5"/>
      <c r="Z31" s="5"/>
    </row>
    <row r="32">
      <c r="A32" s="50">
        <v>1216531.0</v>
      </c>
      <c r="B32" s="51">
        <v>1.0</v>
      </c>
      <c r="C32" s="51">
        <v>1.0</v>
      </c>
      <c r="D32" s="51">
        <v>5.0</v>
      </c>
      <c r="E32" s="51" t="s">
        <v>175</v>
      </c>
      <c r="F32" s="51" t="s">
        <v>176</v>
      </c>
      <c r="G32" s="51" t="s">
        <v>182</v>
      </c>
      <c r="H32" s="51">
        <v>4.0</v>
      </c>
      <c r="I32" s="51">
        <v>0.0</v>
      </c>
      <c r="J32" s="51">
        <v>4.0</v>
      </c>
      <c r="K32" s="51">
        <v>0.0</v>
      </c>
      <c r="L32" s="51">
        <v>0.0</v>
      </c>
      <c r="M32" s="51" t="s">
        <v>111</v>
      </c>
      <c r="N32" s="51" t="s">
        <v>111</v>
      </c>
      <c r="O32" s="51" t="s">
        <v>111</v>
      </c>
      <c r="P32" s="51" t="s">
        <v>111</v>
      </c>
      <c r="Q32" s="51" t="s">
        <v>11</v>
      </c>
      <c r="R32" s="52" t="s">
        <v>16</v>
      </c>
      <c r="S32" s="5"/>
      <c r="T32" s="5"/>
      <c r="U32" s="5"/>
      <c r="V32" s="5"/>
      <c r="W32" s="5"/>
      <c r="X32" s="5"/>
      <c r="Y32" s="5"/>
      <c r="Z32" s="5"/>
    </row>
    <row r="33">
      <c r="A33" s="53">
        <v>1216531.0</v>
      </c>
      <c r="B33" s="54">
        <v>1.0</v>
      </c>
      <c r="C33" s="54">
        <v>1.0</v>
      </c>
      <c r="D33" s="54">
        <v>6.0</v>
      </c>
      <c r="E33" s="54" t="s">
        <v>175</v>
      </c>
      <c r="F33" s="54" t="s">
        <v>176</v>
      </c>
      <c r="G33" s="54" t="s">
        <v>182</v>
      </c>
      <c r="H33" s="54">
        <v>1.0</v>
      </c>
      <c r="I33" s="54">
        <v>0.0</v>
      </c>
      <c r="J33" s="54">
        <v>1.0</v>
      </c>
      <c r="K33" s="54">
        <v>0.0</v>
      </c>
      <c r="L33" s="54">
        <v>0.0</v>
      </c>
      <c r="M33" s="54" t="s">
        <v>111</v>
      </c>
      <c r="N33" s="54" t="s">
        <v>111</v>
      </c>
      <c r="O33" s="54" t="s">
        <v>111</v>
      </c>
      <c r="P33" s="54" t="s">
        <v>111</v>
      </c>
      <c r="Q33" s="54" t="s">
        <v>11</v>
      </c>
      <c r="R33" s="55" t="s">
        <v>16</v>
      </c>
      <c r="S33" s="7" t="s">
        <v>184</v>
      </c>
      <c r="T33" s="5"/>
      <c r="U33" s="5"/>
      <c r="V33" s="5"/>
      <c r="W33" s="5"/>
      <c r="X33" s="5"/>
      <c r="Y33" s="5"/>
      <c r="Z33" s="5"/>
    </row>
    <row r="34">
      <c r="A34" s="50">
        <v>1216531.0</v>
      </c>
      <c r="B34" s="51">
        <v>1.0</v>
      </c>
      <c r="C34" s="51">
        <v>1.0</v>
      </c>
      <c r="D34" s="51">
        <v>1.0</v>
      </c>
      <c r="E34" s="51" t="s">
        <v>176</v>
      </c>
      <c r="F34" s="51" t="s">
        <v>175</v>
      </c>
      <c r="G34" s="51" t="s">
        <v>182</v>
      </c>
      <c r="H34" s="51">
        <v>1.0</v>
      </c>
      <c r="I34" s="51">
        <v>0.0</v>
      </c>
      <c r="J34" s="51">
        <v>1.0</v>
      </c>
      <c r="K34" s="51">
        <v>0.0</v>
      </c>
      <c r="L34" s="51">
        <v>0.0</v>
      </c>
      <c r="M34" s="51" t="s">
        <v>111</v>
      </c>
      <c r="N34" s="51" t="s">
        <v>111</v>
      </c>
      <c r="O34" s="51" t="s">
        <v>111</v>
      </c>
      <c r="P34" s="51" t="s">
        <v>111</v>
      </c>
      <c r="Q34" s="51" t="s">
        <v>11</v>
      </c>
      <c r="R34" s="52" t="s">
        <v>16</v>
      </c>
      <c r="S34" s="7" t="s">
        <v>185</v>
      </c>
      <c r="T34" s="5"/>
      <c r="U34" s="5"/>
      <c r="V34" s="5"/>
      <c r="W34" s="5"/>
      <c r="X34" s="5"/>
      <c r="Y34" s="5"/>
      <c r="Z34" s="5"/>
    </row>
    <row r="35">
      <c r="A35" s="53">
        <v>1216531.0</v>
      </c>
      <c r="B35" s="54">
        <v>1.0</v>
      </c>
      <c r="C35" s="54">
        <v>1.0</v>
      </c>
      <c r="D35" s="54">
        <v>2.0</v>
      </c>
      <c r="E35" s="54" t="s">
        <v>175</v>
      </c>
      <c r="F35" s="54" t="s">
        <v>176</v>
      </c>
      <c r="G35" s="54" t="s">
        <v>182</v>
      </c>
      <c r="H35" s="54">
        <v>0.0</v>
      </c>
      <c r="I35" s="54">
        <v>4.0</v>
      </c>
      <c r="J35" s="54">
        <v>4.0</v>
      </c>
      <c r="K35" s="54">
        <v>0.0</v>
      </c>
      <c r="L35" s="54">
        <v>0.0</v>
      </c>
      <c r="M35" s="54" t="s">
        <v>111</v>
      </c>
      <c r="N35" s="54" t="s">
        <v>111</v>
      </c>
      <c r="O35" s="54" t="s">
        <v>111</v>
      </c>
      <c r="P35" s="54" t="s">
        <v>186</v>
      </c>
      <c r="Q35" s="54" t="s">
        <v>11</v>
      </c>
      <c r="R35" s="55" t="s">
        <v>16</v>
      </c>
      <c r="S35" s="5"/>
      <c r="T35" s="5"/>
      <c r="U35" s="5"/>
      <c r="V35" s="5"/>
      <c r="W35" s="5"/>
      <c r="X35" s="5"/>
      <c r="Y35" s="5"/>
      <c r="Z35" s="5"/>
    </row>
    <row r="36">
      <c r="A36" s="50">
        <v>1216531.0</v>
      </c>
      <c r="B36" s="51">
        <v>1.0</v>
      </c>
      <c r="C36" s="51">
        <v>2.0</v>
      </c>
      <c r="D36" s="51">
        <v>1.0</v>
      </c>
      <c r="E36" s="51" t="s">
        <v>175</v>
      </c>
      <c r="F36" s="51" t="s">
        <v>176</v>
      </c>
      <c r="G36" s="51" t="s">
        <v>187</v>
      </c>
      <c r="H36" s="51">
        <v>0.0</v>
      </c>
      <c r="I36" s="51">
        <v>0.0</v>
      </c>
      <c r="J36" s="51">
        <v>0.0</v>
      </c>
      <c r="K36" s="51">
        <v>0.0</v>
      </c>
      <c r="L36" s="51">
        <v>0.0</v>
      </c>
      <c r="M36" s="51" t="s">
        <v>111</v>
      </c>
      <c r="N36" s="51" t="s">
        <v>111</v>
      </c>
      <c r="O36" s="51" t="s">
        <v>111</v>
      </c>
      <c r="P36" s="51" t="s">
        <v>111</v>
      </c>
      <c r="Q36" s="51" t="s">
        <v>11</v>
      </c>
      <c r="R36" s="52" t="s">
        <v>16</v>
      </c>
      <c r="S36" s="5"/>
      <c r="T36" s="5"/>
      <c r="U36" s="5"/>
      <c r="V36" s="5"/>
      <c r="W36" s="5"/>
      <c r="X36" s="5"/>
      <c r="Y36" s="5"/>
      <c r="Z36" s="5"/>
    </row>
    <row r="37">
      <c r="A37" s="53">
        <v>1216531.0</v>
      </c>
      <c r="B37" s="54">
        <v>1.0</v>
      </c>
      <c r="C37" s="54">
        <v>2.0</v>
      </c>
      <c r="D37" s="54">
        <v>2.0</v>
      </c>
      <c r="E37" s="54" t="s">
        <v>175</v>
      </c>
      <c r="F37" s="54" t="s">
        <v>176</v>
      </c>
      <c r="G37" s="54" t="s">
        <v>187</v>
      </c>
      <c r="H37" s="54">
        <v>0.0</v>
      </c>
      <c r="I37" s="54">
        <v>0.0</v>
      </c>
      <c r="J37" s="54">
        <v>0.0</v>
      </c>
      <c r="K37" s="54">
        <v>0.0</v>
      </c>
      <c r="L37" s="54">
        <v>0.0</v>
      </c>
      <c r="M37" s="54" t="s">
        <v>111</v>
      </c>
      <c r="N37" s="54" t="s">
        <v>111</v>
      </c>
      <c r="O37" s="54" t="s">
        <v>111</v>
      </c>
      <c r="P37" s="54" t="s">
        <v>111</v>
      </c>
      <c r="Q37" s="54" t="s">
        <v>11</v>
      </c>
      <c r="R37" s="55" t="s">
        <v>16</v>
      </c>
      <c r="S37" s="7" t="s">
        <v>188</v>
      </c>
      <c r="T37" s="5"/>
      <c r="U37" s="5"/>
      <c r="V37" s="5"/>
      <c r="W37" s="5"/>
      <c r="X37" s="5"/>
      <c r="Y37" s="5"/>
      <c r="Z37" s="5"/>
    </row>
    <row r="38">
      <c r="A38" s="5"/>
      <c r="B38" s="5"/>
      <c r="C38" s="5"/>
      <c r="D38" s="5"/>
      <c r="E38" s="5"/>
      <c r="F38" s="5"/>
      <c r="G38" s="5"/>
      <c r="H38" s="5"/>
      <c r="I38" s="5"/>
      <c r="J38" s="5"/>
      <c r="K38" s="5"/>
      <c r="L38" s="5"/>
      <c r="M38" s="5"/>
      <c r="N38" s="5"/>
      <c r="O38" s="5"/>
      <c r="P38" s="5"/>
      <c r="Q38" s="5"/>
      <c r="R38" s="38"/>
      <c r="S38" s="7" t="s">
        <v>189</v>
      </c>
      <c r="T38" s="5"/>
      <c r="U38" s="5"/>
      <c r="V38" s="5"/>
      <c r="W38" s="5"/>
      <c r="X38" s="5"/>
      <c r="Y38" s="5"/>
      <c r="Z38" s="5"/>
    </row>
    <row r="39">
      <c r="A39" s="5"/>
      <c r="B39" s="5"/>
      <c r="C39" s="5"/>
      <c r="D39" s="5"/>
      <c r="E39" s="5"/>
      <c r="F39" s="5"/>
      <c r="G39" s="5"/>
      <c r="H39" s="5"/>
      <c r="I39" s="5"/>
      <c r="J39" s="5"/>
      <c r="K39" s="5"/>
      <c r="L39" s="5"/>
      <c r="M39" s="5"/>
      <c r="N39" s="5"/>
      <c r="O39" s="5"/>
      <c r="P39" s="5"/>
      <c r="Q39" s="5"/>
      <c r="R39" s="38"/>
      <c r="S39" s="5"/>
      <c r="T39" s="5"/>
      <c r="U39" s="5"/>
      <c r="V39" s="5"/>
      <c r="W39" s="5"/>
      <c r="X39" s="5"/>
      <c r="Y39" s="5"/>
      <c r="Z39" s="5"/>
    </row>
    <row r="40">
      <c r="A40" s="7" t="s">
        <v>190</v>
      </c>
      <c r="B40" s="5"/>
      <c r="C40" s="5"/>
      <c r="D40" s="5"/>
      <c r="E40" s="5"/>
      <c r="F40" s="5"/>
      <c r="G40" s="5"/>
      <c r="H40" s="5"/>
      <c r="I40" s="5"/>
      <c r="J40" s="5"/>
      <c r="K40" s="5"/>
      <c r="L40" s="5"/>
      <c r="M40" s="5"/>
      <c r="N40" s="5"/>
      <c r="O40" s="5"/>
      <c r="P40" s="5"/>
      <c r="Q40" s="5"/>
      <c r="R40" s="38"/>
      <c r="S40" s="5"/>
      <c r="T40" s="5"/>
      <c r="U40" s="5"/>
      <c r="V40" s="5"/>
      <c r="W40" s="5"/>
      <c r="X40" s="5"/>
      <c r="Y40" s="5"/>
      <c r="Z40" s="5"/>
    </row>
    <row r="41">
      <c r="A41" s="56" t="s">
        <v>191</v>
      </c>
      <c r="B41" s="57" t="s">
        <v>17</v>
      </c>
      <c r="C41" s="57" t="s">
        <v>24</v>
      </c>
      <c r="D41" s="58" t="s">
        <v>11</v>
      </c>
      <c r="E41" s="5"/>
      <c r="F41" s="5"/>
      <c r="G41" s="5"/>
      <c r="H41" s="5"/>
      <c r="I41" s="5"/>
      <c r="J41" s="5"/>
      <c r="K41" s="5"/>
      <c r="L41" s="5"/>
      <c r="M41" s="5"/>
      <c r="N41" s="5"/>
      <c r="O41" s="5"/>
      <c r="P41" s="5"/>
      <c r="Q41" s="5"/>
      <c r="R41" s="38"/>
      <c r="S41" s="7" t="s">
        <v>192</v>
      </c>
      <c r="T41" s="5"/>
      <c r="U41" s="5"/>
      <c r="V41" s="5"/>
      <c r="W41" s="5"/>
      <c r="X41" s="5"/>
      <c r="Y41" s="5"/>
      <c r="Z41" s="5"/>
    </row>
    <row r="42">
      <c r="A42" s="59" t="s">
        <v>193</v>
      </c>
      <c r="B42" s="60">
        <v>106.0</v>
      </c>
      <c r="C42" s="60">
        <v>120.0</v>
      </c>
      <c r="D42" s="61">
        <v>91.0</v>
      </c>
      <c r="E42" s="5"/>
      <c r="F42" s="5"/>
      <c r="G42" s="5"/>
      <c r="H42" s="5"/>
      <c r="I42" s="5"/>
      <c r="J42" s="5"/>
      <c r="K42" s="5"/>
      <c r="L42" s="5"/>
      <c r="M42" s="5"/>
      <c r="N42" s="5"/>
      <c r="O42" s="5"/>
      <c r="P42" s="5"/>
      <c r="Q42" s="5"/>
      <c r="R42" s="38"/>
      <c r="S42" s="7" t="s">
        <v>194</v>
      </c>
      <c r="T42" s="5"/>
      <c r="U42" s="5"/>
      <c r="V42" s="5"/>
      <c r="W42" s="5"/>
      <c r="X42" s="5"/>
      <c r="Y42" s="5"/>
      <c r="Z42" s="5"/>
    </row>
    <row r="43">
      <c r="A43" s="62" t="s">
        <v>195</v>
      </c>
      <c r="B43" s="63">
        <v>97.0</v>
      </c>
      <c r="C43" s="63">
        <v>106.0</v>
      </c>
      <c r="D43" s="64">
        <v>87.0</v>
      </c>
      <c r="E43" s="5"/>
      <c r="F43" s="5"/>
      <c r="G43" s="5"/>
      <c r="H43" s="5"/>
      <c r="I43" s="5"/>
      <c r="J43" s="5"/>
      <c r="K43" s="5"/>
      <c r="L43" s="5"/>
      <c r="M43" s="5"/>
      <c r="N43" s="5"/>
      <c r="O43" s="5"/>
      <c r="P43" s="5"/>
      <c r="Q43" s="5"/>
      <c r="R43" s="38"/>
      <c r="S43" s="5"/>
      <c r="T43" s="5"/>
      <c r="U43" s="5"/>
      <c r="V43" s="5"/>
      <c r="W43" s="5"/>
      <c r="X43" s="5"/>
      <c r="Y43" s="5"/>
      <c r="Z43" s="5"/>
    </row>
    <row r="44">
      <c r="A44" s="59" t="s">
        <v>196</v>
      </c>
      <c r="B44" s="60">
        <v>51.0</v>
      </c>
      <c r="C44" s="60">
        <v>48.0</v>
      </c>
      <c r="D44" s="61">
        <v>24.0</v>
      </c>
      <c r="E44" s="5"/>
      <c r="F44" s="5"/>
      <c r="G44" s="5"/>
      <c r="H44" s="5"/>
      <c r="I44" s="5"/>
      <c r="J44" s="5"/>
      <c r="K44" s="5"/>
      <c r="L44" s="5"/>
      <c r="M44" s="5"/>
      <c r="N44" s="5"/>
      <c r="O44" s="5"/>
      <c r="P44" s="5"/>
      <c r="Q44" s="5"/>
      <c r="R44" s="38"/>
      <c r="S44" s="5"/>
      <c r="T44" s="5"/>
      <c r="U44" s="5"/>
      <c r="V44" s="5"/>
      <c r="W44" s="5"/>
      <c r="X44" s="5"/>
      <c r="Y44" s="5"/>
      <c r="Z44" s="5"/>
    </row>
    <row r="45">
      <c r="A45" s="62" t="s">
        <v>197</v>
      </c>
      <c r="B45" s="63">
        <v>61.0</v>
      </c>
      <c r="C45" s="63">
        <v>61.0</v>
      </c>
      <c r="D45" s="64">
        <v>43.0</v>
      </c>
      <c r="E45" s="5"/>
      <c r="F45" s="5"/>
      <c r="G45" s="5"/>
      <c r="H45" s="5"/>
      <c r="I45" s="5"/>
      <c r="J45" s="5"/>
      <c r="K45" s="5"/>
      <c r="L45" s="5"/>
      <c r="M45" s="5"/>
      <c r="N45" s="5"/>
      <c r="O45" s="5"/>
      <c r="P45" s="5"/>
      <c r="Q45" s="5"/>
      <c r="R45" s="38"/>
      <c r="S45" s="7" t="s">
        <v>198</v>
      </c>
      <c r="T45" s="5"/>
      <c r="U45" s="5"/>
      <c r="V45" s="5"/>
      <c r="W45" s="5"/>
      <c r="X45" s="5"/>
      <c r="Y45" s="5"/>
      <c r="Z45" s="5"/>
    </row>
    <row r="46">
      <c r="A46" s="5"/>
      <c r="B46" s="5"/>
      <c r="C46" s="5"/>
      <c r="D46" s="5"/>
      <c r="E46" s="5"/>
      <c r="F46" s="5"/>
      <c r="G46" s="5"/>
      <c r="H46" s="5"/>
      <c r="I46" s="5"/>
      <c r="J46" s="5"/>
      <c r="K46" s="5"/>
      <c r="L46" s="5"/>
      <c r="M46" s="5"/>
      <c r="N46" s="5"/>
      <c r="O46" s="5"/>
      <c r="P46" s="5"/>
      <c r="Q46" s="5"/>
      <c r="R46" s="38"/>
      <c r="S46" s="7" t="s">
        <v>199</v>
      </c>
      <c r="T46" s="5"/>
      <c r="U46" s="5"/>
      <c r="V46" s="5"/>
      <c r="W46" s="5"/>
      <c r="X46" s="5"/>
      <c r="Y46" s="5"/>
      <c r="Z46" s="5"/>
    </row>
    <row r="47">
      <c r="A47" s="5"/>
      <c r="B47" s="5"/>
      <c r="C47" s="5"/>
      <c r="D47" s="5"/>
      <c r="E47" s="5"/>
      <c r="F47" s="5"/>
      <c r="G47" s="5"/>
      <c r="H47" s="5"/>
      <c r="I47" s="5"/>
      <c r="J47" s="5"/>
      <c r="K47" s="5"/>
      <c r="L47" s="5"/>
      <c r="M47" s="5"/>
      <c r="N47" s="5"/>
      <c r="O47" s="5"/>
      <c r="P47" s="5"/>
      <c r="Q47" s="5"/>
      <c r="R47" s="38"/>
      <c r="S47" s="5"/>
      <c r="T47" s="5"/>
      <c r="U47" s="5"/>
      <c r="V47" s="5"/>
      <c r="W47" s="5"/>
      <c r="X47" s="5"/>
      <c r="Y47" s="5"/>
      <c r="Z47" s="5"/>
    </row>
    <row r="48">
      <c r="A48" s="5"/>
      <c r="B48" s="5"/>
      <c r="C48" s="5"/>
      <c r="D48" s="5"/>
      <c r="E48" s="5"/>
      <c r="F48" s="5"/>
      <c r="G48" s="5"/>
      <c r="H48" s="5"/>
      <c r="I48" s="5"/>
      <c r="J48" s="5"/>
      <c r="K48" s="5"/>
      <c r="L48" s="5"/>
      <c r="M48" s="5"/>
      <c r="N48" s="5"/>
      <c r="O48" s="5"/>
      <c r="P48" s="5"/>
      <c r="Q48" s="5"/>
      <c r="R48" s="38"/>
      <c r="S48" s="5"/>
      <c r="T48" s="5"/>
      <c r="U48" s="5"/>
      <c r="V48" s="5"/>
      <c r="W48" s="5"/>
      <c r="X48" s="5"/>
      <c r="Y48" s="5"/>
      <c r="Z48" s="5"/>
    </row>
    <row r="49">
      <c r="A49" s="7" t="s">
        <v>200</v>
      </c>
      <c r="B49" s="5"/>
      <c r="C49" s="5"/>
      <c r="D49" s="5"/>
      <c r="E49" s="5"/>
      <c r="F49" s="5"/>
      <c r="G49" s="5"/>
      <c r="H49" s="5"/>
      <c r="I49" s="5"/>
      <c r="J49" s="5"/>
      <c r="K49" s="5"/>
      <c r="L49" s="5"/>
      <c r="M49" s="5"/>
      <c r="N49" s="5"/>
      <c r="O49" s="5"/>
      <c r="P49" s="5"/>
      <c r="Q49" s="5"/>
      <c r="R49" s="38"/>
      <c r="S49" s="5"/>
      <c r="T49" s="5"/>
      <c r="U49" s="5"/>
      <c r="V49" s="5"/>
      <c r="W49" s="5"/>
      <c r="X49" s="5"/>
      <c r="Y49" s="5"/>
      <c r="Z49" s="5"/>
    </row>
    <row r="50">
      <c r="A50" s="65" t="s">
        <v>5</v>
      </c>
      <c r="B50" s="66" t="s">
        <v>7</v>
      </c>
      <c r="C50" s="67" t="s">
        <v>201</v>
      </c>
      <c r="D50" s="5"/>
      <c r="E50" s="5"/>
      <c r="F50" s="5"/>
      <c r="G50" s="5"/>
      <c r="H50" s="5"/>
      <c r="I50" s="5"/>
      <c r="J50" s="5"/>
      <c r="K50" s="5"/>
      <c r="L50" s="5"/>
      <c r="M50" s="5"/>
      <c r="N50" s="5"/>
      <c r="O50" s="5"/>
      <c r="P50" s="5"/>
      <c r="Q50" s="5"/>
      <c r="R50" s="38"/>
      <c r="S50" s="5"/>
      <c r="T50" s="5"/>
      <c r="U50" s="5"/>
      <c r="V50" s="5"/>
      <c r="W50" s="5"/>
      <c r="X50" s="5"/>
      <c r="Y50" s="5"/>
      <c r="Z50" s="5"/>
    </row>
    <row r="51">
      <c r="A51" s="68" t="s">
        <v>11</v>
      </c>
      <c r="B51" s="69" t="s">
        <v>12</v>
      </c>
      <c r="C51" s="70" t="str">
        <f t="shared" ref="C51:C79" si="1">IF(A51=B51, "yes", "no")</f>
        <v>no</v>
      </c>
      <c r="D51" s="5"/>
      <c r="E51" s="5"/>
      <c r="F51" s="5"/>
      <c r="G51" s="5"/>
      <c r="H51" s="5"/>
      <c r="I51" s="5"/>
      <c r="J51" s="5"/>
      <c r="K51" s="5"/>
      <c r="L51" s="5"/>
      <c r="M51" s="5"/>
      <c r="N51" s="5"/>
      <c r="O51" s="5"/>
      <c r="P51" s="5"/>
      <c r="Q51" s="5"/>
      <c r="R51" s="38"/>
      <c r="S51" s="5"/>
      <c r="T51" s="5"/>
      <c r="U51" s="5"/>
      <c r="V51" s="5"/>
      <c r="W51" s="5"/>
      <c r="X51" s="5"/>
      <c r="Y51" s="5"/>
      <c r="Z51" s="5"/>
    </row>
    <row r="52">
      <c r="A52" s="71" t="s">
        <v>17</v>
      </c>
      <c r="B52" s="72" t="s">
        <v>17</v>
      </c>
      <c r="C52" s="70" t="str">
        <f t="shared" si="1"/>
        <v>yes</v>
      </c>
      <c r="D52" s="5"/>
      <c r="E52" s="5"/>
      <c r="F52" s="5"/>
      <c r="G52" s="5"/>
      <c r="H52" s="5"/>
      <c r="I52" s="5"/>
      <c r="J52" s="5"/>
      <c r="K52" s="5"/>
      <c r="L52" s="5"/>
      <c r="M52" s="5"/>
      <c r="N52" s="5"/>
      <c r="O52" s="5"/>
      <c r="P52" s="5"/>
      <c r="Q52" s="5"/>
      <c r="R52" s="38"/>
      <c r="S52" s="5"/>
      <c r="T52" s="5"/>
      <c r="U52" s="5"/>
      <c r="V52" s="5"/>
      <c r="W52" s="5"/>
      <c r="X52" s="5"/>
      <c r="Y52" s="5"/>
      <c r="Z52" s="5"/>
    </row>
    <row r="53">
      <c r="A53" s="68" t="s">
        <v>21</v>
      </c>
      <c r="B53" s="69" t="s">
        <v>20</v>
      </c>
      <c r="C53" s="70" t="str">
        <f t="shared" si="1"/>
        <v>no</v>
      </c>
      <c r="D53" s="5"/>
      <c r="E53" s="5"/>
      <c r="F53" s="5"/>
      <c r="G53" s="5"/>
      <c r="H53" s="5"/>
      <c r="I53" s="5"/>
      <c r="J53" s="5"/>
      <c r="K53" s="5"/>
      <c r="L53" s="5"/>
      <c r="M53" s="5"/>
      <c r="N53" s="5"/>
      <c r="O53" s="5"/>
      <c r="P53" s="5"/>
      <c r="Q53" s="5"/>
      <c r="R53" s="38"/>
      <c r="S53" s="5"/>
      <c r="T53" s="5"/>
      <c r="U53" s="5"/>
      <c r="V53" s="5"/>
      <c r="W53" s="5"/>
      <c r="X53" s="5"/>
      <c r="Y53" s="5"/>
      <c r="Z53" s="5"/>
    </row>
    <row r="54">
      <c r="A54" s="71" t="s">
        <v>24</v>
      </c>
      <c r="B54" s="72" t="s">
        <v>11</v>
      </c>
      <c r="C54" s="70" t="str">
        <f t="shared" si="1"/>
        <v>no</v>
      </c>
      <c r="D54" s="5"/>
      <c r="E54" s="5"/>
      <c r="F54" s="5"/>
      <c r="G54" s="5"/>
      <c r="H54" s="5"/>
      <c r="I54" s="5"/>
      <c r="J54" s="5"/>
      <c r="K54" s="5"/>
      <c r="L54" s="5"/>
      <c r="M54" s="5"/>
      <c r="N54" s="5"/>
      <c r="O54" s="5"/>
      <c r="P54" s="5"/>
      <c r="Q54" s="5"/>
      <c r="R54" s="38"/>
      <c r="S54" s="5"/>
      <c r="T54" s="5"/>
      <c r="U54" s="5"/>
      <c r="V54" s="5"/>
      <c r="W54" s="5"/>
      <c r="X54" s="5"/>
      <c r="Y54" s="5"/>
      <c r="Z54" s="5"/>
    </row>
    <row r="55">
      <c r="A55" s="68" t="s">
        <v>26</v>
      </c>
      <c r="B55" s="69" t="s">
        <v>12</v>
      </c>
      <c r="C55" s="70" t="str">
        <f t="shared" si="1"/>
        <v>no</v>
      </c>
      <c r="D55" s="5"/>
      <c r="E55" s="5"/>
      <c r="F55" s="5"/>
      <c r="G55" s="5"/>
      <c r="H55" s="5"/>
      <c r="I55" s="5"/>
      <c r="J55" s="5"/>
      <c r="K55" s="5"/>
      <c r="L55" s="5"/>
      <c r="M55" s="5"/>
      <c r="N55" s="5"/>
      <c r="O55" s="5"/>
      <c r="P55" s="5"/>
      <c r="Q55" s="5"/>
      <c r="R55" s="38"/>
      <c r="S55" s="5"/>
      <c r="T55" s="5"/>
      <c r="U55" s="5"/>
      <c r="V55" s="5"/>
      <c r="W55" s="5"/>
      <c r="X55" s="5"/>
      <c r="Y55" s="5"/>
      <c r="Z55" s="5"/>
    </row>
    <row r="56">
      <c r="A56" s="71" t="s">
        <v>16</v>
      </c>
      <c r="B56" s="72" t="s">
        <v>21</v>
      </c>
      <c r="C56" s="70" t="str">
        <f t="shared" si="1"/>
        <v>no</v>
      </c>
      <c r="D56" s="5"/>
      <c r="E56" s="5"/>
      <c r="F56" s="5"/>
      <c r="G56" s="5"/>
      <c r="H56" s="5"/>
      <c r="I56" s="5"/>
      <c r="J56" s="5"/>
      <c r="K56" s="5"/>
      <c r="L56" s="5"/>
      <c r="M56" s="5"/>
      <c r="N56" s="5"/>
      <c r="O56" s="5"/>
      <c r="P56" s="5"/>
      <c r="Q56" s="5"/>
      <c r="R56" s="38"/>
      <c r="S56" s="5"/>
      <c r="T56" s="5"/>
      <c r="U56" s="5"/>
      <c r="V56" s="5"/>
      <c r="W56" s="5"/>
      <c r="X56" s="5"/>
      <c r="Y56" s="5"/>
      <c r="Z56" s="5"/>
    </row>
    <row r="57">
      <c r="A57" s="68" t="s">
        <v>26</v>
      </c>
      <c r="B57" s="69" t="s">
        <v>20</v>
      </c>
      <c r="C57" s="70" t="str">
        <f t="shared" si="1"/>
        <v>no</v>
      </c>
      <c r="D57" s="5"/>
      <c r="E57" s="5"/>
      <c r="F57" s="5"/>
      <c r="G57" s="5"/>
      <c r="H57" s="5"/>
      <c r="I57" s="5"/>
      <c r="J57" s="5"/>
      <c r="K57" s="5"/>
      <c r="L57" s="5"/>
      <c r="M57" s="5"/>
      <c r="N57" s="5"/>
      <c r="O57" s="5"/>
      <c r="P57" s="5"/>
      <c r="Q57" s="5"/>
      <c r="R57" s="38"/>
      <c r="S57" s="5"/>
      <c r="T57" s="5"/>
      <c r="U57" s="5"/>
      <c r="V57" s="5"/>
      <c r="W57" s="5"/>
      <c r="X57" s="5"/>
      <c r="Y57" s="5"/>
      <c r="Z57" s="5"/>
    </row>
    <row r="58">
      <c r="A58" s="71" t="s">
        <v>24</v>
      </c>
      <c r="B58" s="72" t="s">
        <v>17</v>
      </c>
      <c r="C58" s="70" t="str">
        <f t="shared" si="1"/>
        <v>no</v>
      </c>
      <c r="D58" s="5"/>
      <c r="E58" s="5"/>
      <c r="F58" s="5"/>
      <c r="G58" s="5"/>
      <c r="H58" s="5"/>
      <c r="I58" s="5"/>
      <c r="J58" s="5"/>
      <c r="K58" s="5"/>
      <c r="L58" s="5"/>
      <c r="M58" s="5"/>
      <c r="N58" s="5"/>
      <c r="O58" s="5"/>
      <c r="P58" s="5"/>
      <c r="Q58" s="5"/>
      <c r="R58" s="38"/>
      <c r="S58" s="5"/>
      <c r="T58" s="5"/>
      <c r="U58" s="5"/>
      <c r="V58" s="5"/>
      <c r="W58" s="5"/>
      <c r="X58" s="5"/>
      <c r="Y58" s="5"/>
      <c r="Z58" s="5"/>
    </row>
    <row r="59">
      <c r="A59" s="68" t="s">
        <v>21</v>
      </c>
      <c r="B59" s="69" t="s">
        <v>21</v>
      </c>
      <c r="C59" s="70" t="str">
        <f t="shared" si="1"/>
        <v>yes</v>
      </c>
      <c r="D59" s="5"/>
      <c r="E59" s="5"/>
      <c r="F59" s="5"/>
      <c r="G59" s="5"/>
      <c r="H59" s="5"/>
      <c r="I59" s="5"/>
      <c r="J59" s="5"/>
      <c r="K59" s="5"/>
      <c r="L59" s="5"/>
      <c r="M59" s="5"/>
      <c r="N59" s="5"/>
      <c r="O59" s="5"/>
      <c r="P59" s="5"/>
      <c r="Q59" s="5"/>
      <c r="R59" s="38"/>
      <c r="S59" s="5"/>
      <c r="T59" s="5"/>
      <c r="U59" s="5"/>
      <c r="V59" s="5"/>
      <c r="W59" s="5"/>
      <c r="X59" s="5"/>
      <c r="Y59" s="5"/>
      <c r="Z59" s="5"/>
    </row>
    <row r="60">
      <c r="A60" s="71" t="s">
        <v>24</v>
      </c>
      <c r="B60" s="72" t="s">
        <v>16</v>
      </c>
      <c r="C60" s="70" t="str">
        <f t="shared" si="1"/>
        <v>no</v>
      </c>
      <c r="D60" s="5"/>
      <c r="E60" s="5"/>
      <c r="F60" s="5"/>
      <c r="G60" s="5"/>
      <c r="H60" s="5"/>
      <c r="I60" s="5"/>
      <c r="J60" s="5"/>
      <c r="K60" s="5"/>
      <c r="L60" s="5"/>
      <c r="M60" s="5"/>
      <c r="N60" s="5"/>
      <c r="O60" s="5"/>
      <c r="P60" s="5"/>
      <c r="Q60" s="5"/>
      <c r="R60" s="38"/>
      <c r="S60" s="5"/>
      <c r="T60" s="5"/>
      <c r="U60" s="5"/>
      <c r="V60" s="5"/>
      <c r="W60" s="5"/>
      <c r="X60" s="5"/>
      <c r="Y60" s="5"/>
      <c r="Z60" s="5"/>
    </row>
    <row r="61">
      <c r="A61" s="68" t="s">
        <v>21</v>
      </c>
      <c r="B61" s="69" t="s">
        <v>21</v>
      </c>
      <c r="C61" s="70" t="str">
        <f t="shared" si="1"/>
        <v>yes</v>
      </c>
      <c r="D61" s="5"/>
      <c r="E61" s="5"/>
      <c r="F61" s="5"/>
      <c r="G61" s="5"/>
      <c r="H61" s="5"/>
      <c r="I61" s="5"/>
      <c r="J61" s="5"/>
      <c r="K61" s="5"/>
      <c r="L61" s="5"/>
      <c r="M61" s="5"/>
      <c r="N61" s="5"/>
      <c r="O61" s="5"/>
      <c r="P61" s="5"/>
      <c r="Q61" s="5"/>
      <c r="R61" s="38"/>
      <c r="S61" s="5"/>
      <c r="T61" s="5"/>
      <c r="U61" s="5"/>
      <c r="V61" s="5"/>
      <c r="W61" s="5"/>
      <c r="X61" s="5"/>
      <c r="Y61" s="5"/>
      <c r="Z61" s="5"/>
    </row>
    <row r="62">
      <c r="A62" s="71" t="s">
        <v>12</v>
      </c>
      <c r="B62" s="72" t="s">
        <v>17</v>
      </c>
      <c r="C62" s="70" t="str">
        <f t="shared" si="1"/>
        <v>no</v>
      </c>
      <c r="D62" s="5"/>
      <c r="E62" s="5"/>
      <c r="F62" s="5"/>
      <c r="G62" s="5"/>
      <c r="H62" s="5"/>
      <c r="I62" s="5"/>
      <c r="J62" s="5"/>
      <c r="K62" s="5"/>
      <c r="L62" s="5"/>
      <c r="M62" s="5"/>
      <c r="N62" s="5"/>
      <c r="O62" s="5"/>
      <c r="P62" s="5"/>
      <c r="Q62" s="5"/>
      <c r="R62" s="38"/>
      <c r="S62" s="5"/>
      <c r="T62" s="5"/>
      <c r="U62" s="5"/>
      <c r="V62" s="5"/>
      <c r="W62" s="5"/>
      <c r="X62" s="5"/>
      <c r="Y62" s="5"/>
      <c r="Z62" s="5"/>
    </row>
    <row r="63">
      <c r="A63" s="68" t="s">
        <v>26</v>
      </c>
      <c r="B63" s="69" t="s">
        <v>26</v>
      </c>
      <c r="C63" s="70" t="str">
        <f t="shared" si="1"/>
        <v>yes</v>
      </c>
      <c r="D63" s="5"/>
      <c r="E63" s="5"/>
      <c r="F63" s="5"/>
      <c r="G63" s="5"/>
      <c r="H63" s="5"/>
      <c r="I63" s="5"/>
      <c r="J63" s="5"/>
      <c r="K63" s="5"/>
      <c r="L63" s="5"/>
      <c r="M63" s="5"/>
      <c r="N63" s="5"/>
      <c r="O63" s="5"/>
      <c r="P63" s="5"/>
      <c r="Q63" s="5"/>
      <c r="R63" s="38"/>
      <c r="S63" s="5"/>
      <c r="T63" s="5"/>
      <c r="U63" s="5"/>
      <c r="V63" s="5"/>
      <c r="W63" s="5"/>
      <c r="X63" s="5"/>
      <c r="Y63" s="5"/>
      <c r="Z63" s="5"/>
    </row>
    <row r="64">
      <c r="A64" s="71" t="s">
        <v>20</v>
      </c>
      <c r="B64" s="72" t="s">
        <v>16</v>
      </c>
      <c r="C64" s="70" t="str">
        <f t="shared" si="1"/>
        <v>no</v>
      </c>
      <c r="D64" s="5"/>
      <c r="E64" s="5"/>
      <c r="F64" s="5"/>
      <c r="G64" s="5"/>
      <c r="H64" s="5"/>
      <c r="I64" s="5"/>
      <c r="J64" s="5"/>
      <c r="K64" s="5"/>
      <c r="L64" s="5"/>
      <c r="M64" s="5"/>
      <c r="N64" s="5"/>
      <c r="O64" s="5"/>
      <c r="P64" s="5"/>
      <c r="Q64" s="5"/>
      <c r="R64" s="38"/>
      <c r="S64" s="5"/>
      <c r="T64" s="5"/>
      <c r="U64" s="5"/>
      <c r="V64" s="5"/>
      <c r="W64" s="5"/>
      <c r="X64" s="5"/>
      <c r="Y64" s="5"/>
      <c r="Z64" s="5"/>
    </row>
    <row r="65">
      <c r="A65" s="68" t="s">
        <v>17</v>
      </c>
      <c r="B65" s="69" t="s">
        <v>17</v>
      </c>
      <c r="C65" s="70" t="str">
        <f t="shared" si="1"/>
        <v>yes</v>
      </c>
      <c r="D65" s="5"/>
      <c r="E65" s="5"/>
      <c r="F65" s="5"/>
      <c r="G65" s="5"/>
      <c r="H65" s="5"/>
      <c r="I65" s="5"/>
      <c r="J65" s="5"/>
      <c r="K65" s="5"/>
      <c r="L65" s="5"/>
      <c r="M65" s="5"/>
      <c r="N65" s="5"/>
      <c r="O65" s="5"/>
      <c r="P65" s="5"/>
      <c r="Q65" s="5"/>
      <c r="R65" s="38"/>
      <c r="S65" s="5"/>
      <c r="T65" s="5"/>
      <c r="U65" s="5"/>
      <c r="V65" s="5"/>
      <c r="W65" s="5"/>
      <c r="X65" s="5"/>
      <c r="Y65" s="5"/>
      <c r="Z65" s="5"/>
    </row>
    <row r="66">
      <c r="A66" s="71" t="s">
        <v>12</v>
      </c>
      <c r="B66" s="72" t="s">
        <v>24</v>
      </c>
      <c r="C66" s="70" t="str">
        <f t="shared" si="1"/>
        <v>no</v>
      </c>
      <c r="D66" s="5"/>
      <c r="E66" s="5"/>
      <c r="F66" s="5"/>
      <c r="G66" s="5"/>
      <c r="H66" s="5"/>
      <c r="I66" s="5"/>
      <c r="J66" s="5"/>
      <c r="K66" s="5"/>
      <c r="L66" s="5"/>
      <c r="M66" s="5"/>
      <c r="N66" s="5"/>
      <c r="O66" s="5"/>
      <c r="P66" s="5"/>
      <c r="Q66" s="5"/>
      <c r="R66" s="38"/>
      <c r="S66" s="5"/>
      <c r="T66" s="5"/>
      <c r="U66" s="5"/>
      <c r="V66" s="5"/>
      <c r="W66" s="5"/>
      <c r="X66" s="5"/>
      <c r="Y66" s="5"/>
      <c r="Z66" s="5"/>
    </row>
    <row r="67">
      <c r="A67" s="68" t="s">
        <v>11</v>
      </c>
      <c r="B67" s="69" t="s">
        <v>20</v>
      </c>
      <c r="C67" s="70" t="str">
        <f t="shared" si="1"/>
        <v>no</v>
      </c>
      <c r="D67" s="5"/>
      <c r="E67" s="5"/>
      <c r="F67" s="5"/>
      <c r="G67" s="5"/>
      <c r="H67" s="5"/>
      <c r="I67" s="5"/>
      <c r="J67" s="5"/>
      <c r="K67" s="5"/>
      <c r="L67" s="5"/>
      <c r="M67" s="5"/>
      <c r="N67" s="5"/>
      <c r="O67" s="5"/>
      <c r="P67" s="5"/>
      <c r="Q67" s="5"/>
      <c r="R67" s="38"/>
      <c r="S67" s="5"/>
      <c r="T67" s="5"/>
      <c r="U67" s="5"/>
      <c r="V67" s="5"/>
      <c r="W67" s="5"/>
      <c r="X67" s="5"/>
      <c r="Y67" s="5"/>
      <c r="Z67" s="5"/>
    </row>
    <row r="68">
      <c r="A68" s="71" t="s">
        <v>16</v>
      </c>
      <c r="B68" s="72" t="s">
        <v>16</v>
      </c>
      <c r="C68" s="70" t="str">
        <f t="shared" si="1"/>
        <v>yes</v>
      </c>
      <c r="D68" s="5"/>
      <c r="E68" s="5"/>
      <c r="F68" s="5"/>
      <c r="G68" s="5"/>
      <c r="H68" s="5"/>
      <c r="I68" s="5"/>
      <c r="J68" s="5"/>
      <c r="K68" s="5"/>
      <c r="L68" s="5"/>
      <c r="M68" s="5"/>
      <c r="N68" s="5"/>
      <c r="O68" s="5"/>
      <c r="P68" s="5"/>
      <c r="Q68" s="5"/>
      <c r="R68" s="38"/>
      <c r="S68" s="5"/>
      <c r="T68" s="5"/>
      <c r="U68" s="5"/>
      <c r="V68" s="5"/>
      <c r="W68" s="5"/>
      <c r="X68" s="5"/>
      <c r="Y68" s="5"/>
      <c r="Z68" s="5"/>
    </row>
    <row r="69">
      <c r="A69" s="68" t="s">
        <v>21</v>
      </c>
      <c r="B69" s="69" t="s">
        <v>21</v>
      </c>
      <c r="C69" s="70" t="str">
        <f t="shared" si="1"/>
        <v>yes</v>
      </c>
      <c r="D69" s="5"/>
      <c r="E69" s="5"/>
      <c r="F69" s="5"/>
      <c r="G69" s="5"/>
      <c r="H69" s="5"/>
      <c r="I69" s="5"/>
      <c r="J69" s="5"/>
      <c r="K69" s="5"/>
      <c r="L69" s="5"/>
      <c r="M69" s="5"/>
      <c r="N69" s="5"/>
      <c r="O69" s="5"/>
      <c r="P69" s="5"/>
      <c r="Q69" s="5"/>
      <c r="R69" s="38"/>
      <c r="S69" s="5"/>
      <c r="T69" s="5"/>
      <c r="U69" s="5"/>
      <c r="V69" s="5"/>
      <c r="W69" s="5"/>
      <c r="X69" s="5"/>
      <c r="Y69" s="5"/>
      <c r="Z69" s="5"/>
    </row>
    <row r="70">
      <c r="A70" s="71" t="s">
        <v>17</v>
      </c>
      <c r="B70" s="72" t="s">
        <v>20</v>
      </c>
      <c r="C70" s="70" t="str">
        <f t="shared" si="1"/>
        <v>no</v>
      </c>
      <c r="D70" s="5"/>
      <c r="E70" s="5"/>
      <c r="F70" s="5"/>
      <c r="G70" s="5"/>
      <c r="H70" s="5"/>
      <c r="I70" s="5"/>
      <c r="J70" s="5"/>
      <c r="K70" s="5"/>
      <c r="L70" s="5"/>
      <c r="M70" s="5"/>
      <c r="N70" s="5"/>
      <c r="O70" s="5"/>
      <c r="P70" s="5"/>
      <c r="Q70" s="5"/>
      <c r="R70" s="38"/>
      <c r="S70" s="5"/>
      <c r="T70" s="5"/>
      <c r="U70" s="5"/>
      <c r="V70" s="5"/>
      <c r="W70" s="5"/>
      <c r="X70" s="5"/>
      <c r="Y70" s="5"/>
      <c r="Z70" s="5"/>
    </row>
    <row r="71">
      <c r="A71" s="68" t="s">
        <v>26</v>
      </c>
      <c r="B71" s="69" t="s">
        <v>11</v>
      </c>
      <c r="C71" s="70" t="str">
        <f t="shared" si="1"/>
        <v>no</v>
      </c>
      <c r="D71" s="5"/>
      <c r="E71" s="5"/>
      <c r="F71" s="5"/>
      <c r="G71" s="5"/>
      <c r="H71" s="5"/>
      <c r="I71" s="5"/>
      <c r="J71" s="5"/>
      <c r="K71" s="5"/>
      <c r="L71" s="5"/>
      <c r="M71" s="5"/>
      <c r="N71" s="5"/>
      <c r="O71" s="5"/>
      <c r="P71" s="5"/>
      <c r="Q71" s="5"/>
      <c r="R71" s="38"/>
      <c r="S71" s="5"/>
      <c r="T71" s="5"/>
      <c r="U71" s="5"/>
      <c r="V71" s="5"/>
      <c r="W71" s="5"/>
      <c r="X71" s="5"/>
      <c r="Y71" s="5"/>
      <c r="Z71" s="5"/>
    </row>
    <row r="72">
      <c r="A72" s="71" t="s">
        <v>16</v>
      </c>
      <c r="B72" s="72" t="s">
        <v>16</v>
      </c>
      <c r="C72" s="70" t="str">
        <f t="shared" si="1"/>
        <v>yes</v>
      </c>
      <c r="D72" s="5"/>
      <c r="E72" s="5"/>
      <c r="F72" s="5"/>
      <c r="G72" s="5"/>
      <c r="H72" s="5"/>
      <c r="I72" s="5"/>
      <c r="J72" s="5"/>
      <c r="K72" s="5"/>
      <c r="L72" s="5"/>
      <c r="M72" s="5"/>
      <c r="N72" s="5"/>
      <c r="O72" s="5"/>
      <c r="P72" s="5"/>
      <c r="Q72" s="5"/>
      <c r="R72" s="38"/>
      <c r="S72" s="5"/>
      <c r="T72" s="5"/>
      <c r="U72" s="5"/>
      <c r="V72" s="5"/>
      <c r="W72" s="5"/>
      <c r="X72" s="5"/>
      <c r="Y72" s="5"/>
      <c r="Z72" s="5"/>
    </row>
    <row r="73">
      <c r="A73" s="68" t="s">
        <v>20</v>
      </c>
      <c r="B73" s="69" t="s">
        <v>24</v>
      </c>
      <c r="C73" s="70" t="str">
        <f t="shared" si="1"/>
        <v>no</v>
      </c>
      <c r="D73" s="5"/>
      <c r="E73" s="5"/>
      <c r="F73" s="5"/>
      <c r="G73" s="5"/>
      <c r="H73" s="5"/>
      <c r="I73" s="5"/>
      <c r="J73" s="5"/>
      <c r="K73" s="5"/>
      <c r="L73" s="5"/>
      <c r="M73" s="5"/>
      <c r="N73" s="5"/>
      <c r="O73" s="5"/>
      <c r="P73" s="5"/>
      <c r="Q73" s="5"/>
      <c r="R73" s="38"/>
      <c r="S73" s="5"/>
      <c r="T73" s="5"/>
      <c r="U73" s="5"/>
      <c r="V73" s="5"/>
      <c r="W73" s="5"/>
      <c r="X73" s="5"/>
      <c r="Y73" s="5"/>
      <c r="Z73" s="5"/>
    </row>
    <row r="74">
      <c r="A74" s="71" t="s">
        <v>17</v>
      </c>
      <c r="B74" s="72" t="s">
        <v>21</v>
      </c>
      <c r="C74" s="70" t="str">
        <f t="shared" si="1"/>
        <v>no</v>
      </c>
      <c r="D74" s="5"/>
      <c r="E74" s="5"/>
      <c r="F74" s="5"/>
      <c r="G74" s="5"/>
      <c r="H74" s="5"/>
      <c r="I74" s="5"/>
      <c r="J74" s="5"/>
      <c r="K74" s="5"/>
      <c r="L74" s="5"/>
      <c r="M74" s="5"/>
      <c r="N74" s="5"/>
      <c r="O74" s="5"/>
      <c r="P74" s="5"/>
      <c r="Q74" s="5"/>
      <c r="R74" s="38"/>
      <c r="S74" s="5"/>
      <c r="T74" s="5"/>
      <c r="U74" s="5"/>
      <c r="V74" s="5"/>
      <c r="W74" s="5"/>
      <c r="X74" s="5"/>
      <c r="Y74" s="5"/>
      <c r="Z74" s="5"/>
    </row>
    <row r="75">
      <c r="A75" s="68" t="s">
        <v>16</v>
      </c>
      <c r="B75" s="69" t="s">
        <v>16</v>
      </c>
      <c r="C75" s="70" t="str">
        <f t="shared" si="1"/>
        <v>yes</v>
      </c>
      <c r="D75" s="5"/>
      <c r="E75" s="5"/>
      <c r="F75" s="5"/>
      <c r="G75" s="5"/>
      <c r="H75" s="5"/>
      <c r="I75" s="5"/>
      <c r="J75" s="5"/>
      <c r="K75" s="5"/>
      <c r="L75" s="5"/>
      <c r="M75" s="5"/>
      <c r="N75" s="5"/>
      <c r="O75" s="5"/>
      <c r="P75" s="5"/>
      <c r="Q75" s="5"/>
      <c r="R75" s="38"/>
      <c r="S75" s="5"/>
      <c r="T75" s="5"/>
      <c r="U75" s="5"/>
      <c r="V75" s="5"/>
      <c r="W75" s="5"/>
      <c r="X75" s="5"/>
      <c r="Y75" s="5"/>
      <c r="Z75" s="5"/>
    </row>
    <row r="76">
      <c r="A76" s="71" t="s">
        <v>26</v>
      </c>
      <c r="B76" s="72" t="s">
        <v>26</v>
      </c>
      <c r="C76" s="70" t="str">
        <f t="shared" si="1"/>
        <v>yes</v>
      </c>
      <c r="D76" s="5"/>
      <c r="E76" s="5"/>
      <c r="F76" s="5"/>
      <c r="G76" s="5"/>
      <c r="H76" s="5"/>
      <c r="I76" s="5"/>
      <c r="J76" s="5"/>
      <c r="K76" s="5"/>
      <c r="L76" s="5"/>
      <c r="M76" s="5"/>
      <c r="N76" s="5"/>
      <c r="O76" s="5"/>
      <c r="P76" s="5"/>
      <c r="Q76" s="5"/>
      <c r="R76" s="38"/>
      <c r="S76" s="5"/>
      <c r="T76" s="5"/>
      <c r="U76" s="5"/>
      <c r="V76" s="5"/>
      <c r="W76" s="5"/>
      <c r="X76" s="5"/>
      <c r="Y76" s="5"/>
      <c r="Z76" s="5"/>
    </row>
    <row r="77">
      <c r="A77" s="68" t="s">
        <v>24</v>
      </c>
      <c r="B77" s="69" t="s">
        <v>24</v>
      </c>
      <c r="C77" s="70" t="str">
        <f t="shared" si="1"/>
        <v>yes</v>
      </c>
      <c r="D77" s="5"/>
      <c r="E77" s="5"/>
      <c r="F77" s="5"/>
      <c r="G77" s="5"/>
      <c r="H77" s="5"/>
      <c r="I77" s="5"/>
      <c r="J77" s="5"/>
      <c r="K77" s="5"/>
      <c r="L77" s="5"/>
      <c r="M77" s="5"/>
      <c r="N77" s="5"/>
      <c r="O77" s="5"/>
      <c r="P77" s="5"/>
      <c r="Q77" s="5"/>
      <c r="R77" s="38"/>
      <c r="S77" s="5"/>
      <c r="T77" s="5"/>
      <c r="U77" s="5"/>
      <c r="V77" s="5"/>
      <c r="W77" s="5"/>
      <c r="X77" s="5"/>
      <c r="Y77" s="5"/>
      <c r="Z77" s="5"/>
    </row>
    <row r="78">
      <c r="A78" s="71" t="s">
        <v>17</v>
      </c>
      <c r="B78" s="72" t="s">
        <v>17</v>
      </c>
      <c r="C78" s="70" t="str">
        <f t="shared" si="1"/>
        <v>yes</v>
      </c>
      <c r="D78" s="5"/>
      <c r="E78" s="5"/>
      <c r="F78" s="5"/>
      <c r="G78" s="5"/>
      <c r="H78" s="5"/>
      <c r="I78" s="5"/>
      <c r="J78" s="5"/>
      <c r="K78" s="5"/>
      <c r="L78" s="5"/>
      <c r="M78" s="5"/>
      <c r="N78" s="5"/>
      <c r="O78" s="5"/>
      <c r="P78" s="5"/>
      <c r="Q78" s="5"/>
      <c r="R78" s="38"/>
      <c r="S78" s="5"/>
      <c r="T78" s="5"/>
      <c r="U78" s="5"/>
      <c r="V78" s="5"/>
      <c r="W78" s="5"/>
      <c r="X78" s="5"/>
      <c r="Y78" s="5"/>
      <c r="Z78" s="5"/>
    </row>
    <row r="79">
      <c r="A79" s="68" t="s">
        <v>12</v>
      </c>
      <c r="B79" s="69" t="s">
        <v>12</v>
      </c>
      <c r="C79" s="70" t="str">
        <f t="shared" si="1"/>
        <v>yes</v>
      </c>
      <c r="D79" s="5"/>
      <c r="E79" s="5"/>
      <c r="F79" s="5"/>
      <c r="G79" s="5"/>
      <c r="H79" s="5"/>
      <c r="I79" s="5"/>
      <c r="J79" s="5"/>
      <c r="K79" s="5"/>
      <c r="L79" s="5"/>
      <c r="M79" s="5"/>
      <c r="N79" s="5"/>
      <c r="O79" s="5"/>
      <c r="P79" s="5"/>
      <c r="Q79" s="5"/>
      <c r="R79" s="38"/>
      <c r="S79" s="5"/>
      <c r="T79" s="5"/>
      <c r="U79" s="5"/>
      <c r="V79" s="5"/>
      <c r="W79" s="5"/>
      <c r="X79" s="5"/>
      <c r="Y79" s="5"/>
      <c r="Z79" s="5"/>
    </row>
    <row r="80">
      <c r="A80" s="5"/>
      <c r="B80" s="5"/>
      <c r="C80" s="5"/>
      <c r="D80" s="5"/>
      <c r="E80" s="5"/>
      <c r="F80" s="5"/>
      <c r="G80" s="5"/>
      <c r="H80" s="5"/>
      <c r="I80" s="5"/>
      <c r="J80" s="5"/>
      <c r="K80" s="5"/>
      <c r="L80" s="5"/>
      <c r="M80" s="5"/>
      <c r="N80" s="5"/>
      <c r="O80" s="5"/>
      <c r="P80" s="5"/>
      <c r="Q80" s="5"/>
      <c r="R80" s="38"/>
      <c r="S80" s="5"/>
      <c r="T80" s="5"/>
      <c r="U80" s="5"/>
      <c r="V80" s="5"/>
      <c r="W80" s="5"/>
      <c r="X80" s="5"/>
      <c r="Y80" s="5"/>
      <c r="Z80" s="5"/>
    </row>
    <row r="81">
      <c r="A81" s="5"/>
      <c r="B81" s="5"/>
      <c r="C81" s="5"/>
      <c r="D81" s="5"/>
      <c r="E81" s="5"/>
      <c r="F81" s="5"/>
      <c r="G81" s="5"/>
      <c r="H81" s="5"/>
      <c r="I81" s="5"/>
      <c r="J81" s="5"/>
      <c r="K81" s="5"/>
      <c r="L81" s="5"/>
      <c r="M81" s="5"/>
      <c r="N81" s="5"/>
      <c r="O81" s="5"/>
      <c r="P81" s="5"/>
      <c r="Q81" s="5"/>
      <c r="R81" s="38"/>
      <c r="S81" s="5"/>
      <c r="T81" s="5"/>
      <c r="U81" s="5"/>
      <c r="V81" s="5"/>
      <c r="W81" s="5"/>
      <c r="X81" s="5"/>
      <c r="Y81" s="5"/>
      <c r="Z81" s="5"/>
    </row>
    <row r="82">
      <c r="A82" s="5"/>
      <c r="B82" s="5"/>
      <c r="C82" s="5"/>
      <c r="D82" s="5"/>
      <c r="E82" s="5"/>
      <c r="F82" s="5"/>
      <c r="G82" s="5"/>
      <c r="H82" s="5"/>
      <c r="I82" s="5"/>
      <c r="J82" s="5"/>
      <c r="K82" s="5"/>
      <c r="L82" s="5"/>
      <c r="M82" s="5"/>
      <c r="N82" s="5"/>
      <c r="O82" s="5"/>
      <c r="P82" s="5"/>
      <c r="Q82" s="5"/>
      <c r="R82" s="38"/>
      <c r="S82" s="5"/>
      <c r="T82" s="5"/>
      <c r="U82" s="5"/>
      <c r="V82" s="5"/>
      <c r="W82" s="5"/>
      <c r="X82" s="5"/>
      <c r="Y82" s="5"/>
      <c r="Z82" s="5"/>
    </row>
    <row r="83">
      <c r="A83" s="7" t="s">
        <v>202</v>
      </c>
      <c r="B83" s="5"/>
      <c r="C83" s="5"/>
      <c r="D83" s="5"/>
      <c r="E83" s="5"/>
      <c r="F83" s="5"/>
      <c r="G83" s="5"/>
      <c r="H83" s="5"/>
      <c r="I83" s="5"/>
      <c r="J83" s="5"/>
      <c r="K83" s="5"/>
      <c r="L83" s="5"/>
      <c r="M83" s="5"/>
      <c r="N83" s="5"/>
      <c r="O83" s="5"/>
      <c r="P83" s="5"/>
      <c r="Q83" s="5"/>
      <c r="R83" s="38"/>
      <c r="S83" s="5"/>
      <c r="T83" s="5"/>
      <c r="U83" s="5"/>
      <c r="V83" s="5"/>
      <c r="W83" s="5"/>
      <c r="X83" s="5"/>
      <c r="Y83" s="5"/>
      <c r="Z83" s="5"/>
    </row>
    <row r="84">
      <c r="A84" s="73" t="s">
        <v>203</v>
      </c>
      <c r="B84" s="73" t="s">
        <v>204</v>
      </c>
      <c r="C84" s="74" t="s">
        <v>205</v>
      </c>
      <c r="D84" s="73" t="s">
        <v>206</v>
      </c>
      <c r="E84" s="73" t="s">
        <v>207</v>
      </c>
      <c r="F84" s="73" t="s">
        <v>208</v>
      </c>
      <c r="G84" s="73" t="s">
        <v>209</v>
      </c>
      <c r="H84" s="73" t="s">
        <v>210</v>
      </c>
      <c r="I84" s="73" t="s">
        <v>211</v>
      </c>
      <c r="J84" s="73" t="s">
        <v>212</v>
      </c>
      <c r="K84" s="73" t="s">
        <v>213</v>
      </c>
      <c r="L84" s="73" t="s">
        <v>214</v>
      </c>
      <c r="M84" s="73" t="s">
        <v>215</v>
      </c>
      <c r="N84" s="73" t="s">
        <v>216</v>
      </c>
      <c r="O84" s="73" t="s">
        <v>217</v>
      </c>
      <c r="P84" s="73" t="s">
        <v>218</v>
      </c>
      <c r="Q84" s="75" t="s">
        <v>219</v>
      </c>
      <c r="R84" s="75" t="s">
        <v>220</v>
      </c>
      <c r="S84" s="75" t="s">
        <v>221</v>
      </c>
      <c r="T84" s="5"/>
      <c r="U84" s="5"/>
      <c r="V84" s="5"/>
      <c r="W84" s="5"/>
      <c r="X84" s="5"/>
      <c r="Y84" s="5"/>
      <c r="Z84" s="5"/>
    </row>
    <row r="85">
      <c r="A85" s="76">
        <v>303.0</v>
      </c>
      <c r="B85" s="76">
        <v>51.0</v>
      </c>
      <c r="C85" s="77">
        <v>41183.0</v>
      </c>
      <c r="D85" s="33" t="s">
        <v>222</v>
      </c>
      <c r="E85" s="33" t="s">
        <v>223</v>
      </c>
      <c r="F85" s="76">
        <v>46.0</v>
      </c>
      <c r="G85" s="33" t="s">
        <v>224</v>
      </c>
      <c r="H85" s="33" t="s">
        <v>225</v>
      </c>
      <c r="I85" s="33" t="s">
        <v>226</v>
      </c>
      <c r="J85" s="76">
        <v>-5.0</v>
      </c>
      <c r="K85" s="76">
        <v>122.0</v>
      </c>
      <c r="L85" s="33" t="s">
        <v>227</v>
      </c>
      <c r="M85" s="76">
        <v>30.0</v>
      </c>
      <c r="N85" s="76">
        <v>30.0</v>
      </c>
      <c r="O85" s="76">
        <v>90.0</v>
      </c>
      <c r="P85" s="76">
        <v>76.0</v>
      </c>
      <c r="Q85" s="76">
        <f t="shared" ref="Q85:Q103" si="2">P85+M85+F85</f>
        <v>152</v>
      </c>
      <c r="R85" s="76">
        <f t="shared" ref="R85:R103" si="3">(J85/K85)*100</f>
        <v>-4.098360656</v>
      </c>
      <c r="S85" s="76">
        <f t="shared" ref="S85:S103" si="4">YEAR(C85)</f>
        <v>2012</v>
      </c>
      <c r="T85" s="5"/>
      <c r="U85" s="5"/>
      <c r="V85" s="5"/>
      <c r="W85" s="5"/>
      <c r="X85" s="5"/>
      <c r="Y85" s="5"/>
      <c r="Z85" s="5"/>
    </row>
    <row r="86">
      <c r="A86" s="76">
        <v>970.0</v>
      </c>
      <c r="B86" s="76">
        <v>52.0</v>
      </c>
      <c r="C86" s="77">
        <v>41183.0</v>
      </c>
      <c r="D86" s="33" t="s">
        <v>222</v>
      </c>
      <c r="E86" s="33" t="s">
        <v>223</v>
      </c>
      <c r="F86" s="76">
        <v>17.0</v>
      </c>
      <c r="G86" s="33" t="s">
        <v>224</v>
      </c>
      <c r="H86" s="33" t="s">
        <v>225</v>
      </c>
      <c r="I86" s="33" t="s">
        <v>228</v>
      </c>
      <c r="J86" s="76">
        <v>26.0</v>
      </c>
      <c r="K86" s="76">
        <v>123.0</v>
      </c>
      <c r="L86" s="33" t="s">
        <v>227</v>
      </c>
      <c r="M86" s="76">
        <v>30.0</v>
      </c>
      <c r="N86" s="76">
        <v>50.0</v>
      </c>
      <c r="O86" s="76">
        <v>90.0</v>
      </c>
      <c r="P86" s="76">
        <v>45.0</v>
      </c>
      <c r="Q86" s="76">
        <f t="shared" si="2"/>
        <v>92</v>
      </c>
      <c r="R86" s="76">
        <f t="shared" si="3"/>
        <v>21.13821138</v>
      </c>
      <c r="S86" s="76">
        <f t="shared" si="4"/>
        <v>2012</v>
      </c>
      <c r="T86" s="5"/>
      <c r="U86" s="5"/>
      <c r="V86" s="5"/>
      <c r="W86" s="5"/>
      <c r="X86" s="5"/>
      <c r="Y86" s="5"/>
      <c r="Z86" s="5"/>
    </row>
    <row r="87">
      <c r="A87" s="76">
        <v>409.0</v>
      </c>
      <c r="B87" s="76">
        <v>43.0</v>
      </c>
      <c r="C87" s="77">
        <v>41183.0</v>
      </c>
      <c r="D87" s="33" t="s">
        <v>222</v>
      </c>
      <c r="E87" s="33" t="s">
        <v>229</v>
      </c>
      <c r="F87" s="76">
        <v>13.0</v>
      </c>
      <c r="G87" s="33" t="s">
        <v>224</v>
      </c>
      <c r="H87" s="33" t="s">
        <v>225</v>
      </c>
      <c r="I87" s="33" t="s">
        <v>226</v>
      </c>
      <c r="J87" s="76">
        <v>28.0</v>
      </c>
      <c r="K87" s="76">
        <v>107.0</v>
      </c>
      <c r="L87" s="33" t="s">
        <v>230</v>
      </c>
      <c r="M87" s="76">
        <v>30.0</v>
      </c>
      <c r="N87" s="76">
        <v>50.0</v>
      </c>
      <c r="O87" s="76">
        <v>90.0</v>
      </c>
      <c r="P87" s="76">
        <v>36.0</v>
      </c>
      <c r="Q87" s="76">
        <f t="shared" si="2"/>
        <v>79</v>
      </c>
      <c r="R87" s="76">
        <f t="shared" si="3"/>
        <v>26.1682243</v>
      </c>
      <c r="S87" s="76">
        <f t="shared" si="4"/>
        <v>2012</v>
      </c>
      <c r="T87" s="5"/>
      <c r="U87" s="5"/>
      <c r="V87" s="5"/>
      <c r="W87" s="5"/>
      <c r="X87" s="5"/>
      <c r="Y87" s="5"/>
      <c r="Z87" s="5"/>
    </row>
    <row r="88">
      <c r="A88" s="76">
        <v>850.0</v>
      </c>
      <c r="B88" s="76">
        <v>38.0</v>
      </c>
      <c r="C88" s="77">
        <v>41183.0</v>
      </c>
      <c r="D88" s="33" t="s">
        <v>222</v>
      </c>
      <c r="E88" s="33" t="s">
        <v>231</v>
      </c>
      <c r="F88" s="76">
        <v>10.0</v>
      </c>
      <c r="G88" s="33" t="s">
        <v>224</v>
      </c>
      <c r="H88" s="33" t="s">
        <v>232</v>
      </c>
      <c r="I88" s="33" t="s">
        <v>233</v>
      </c>
      <c r="J88" s="76">
        <v>35.0</v>
      </c>
      <c r="K88" s="76">
        <v>94.0</v>
      </c>
      <c r="L88" s="33" t="s">
        <v>234</v>
      </c>
      <c r="M88" s="76">
        <v>40.0</v>
      </c>
      <c r="N88" s="76">
        <v>50.0</v>
      </c>
      <c r="O88" s="76">
        <v>100.0</v>
      </c>
      <c r="P88" s="76">
        <v>21.0</v>
      </c>
      <c r="Q88" s="76">
        <f t="shared" si="2"/>
        <v>71</v>
      </c>
      <c r="R88" s="76">
        <f t="shared" si="3"/>
        <v>37.23404255</v>
      </c>
      <c r="S88" s="76">
        <f t="shared" si="4"/>
        <v>2012</v>
      </c>
      <c r="T88" s="5"/>
      <c r="U88" s="5"/>
      <c r="V88" s="5"/>
      <c r="W88" s="5"/>
      <c r="X88" s="5"/>
      <c r="Y88" s="5"/>
      <c r="Z88" s="5"/>
    </row>
    <row r="89">
      <c r="A89" s="76">
        <v>562.0</v>
      </c>
      <c r="B89" s="76">
        <v>72.0</v>
      </c>
      <c r="C89" s="77">
        <v>41183.0</v>
      </c>
      <c r="D89" s="33" t="s">
        <v>222</v>
      </c>
      <c r="E89" s="33" t="s">
        <v>235</v>
      </c>
      <c r="F89" s="76">
        <v>23.0</v>
      </c>
      <c r="G89" s="33" t="s">
        <v>224</v>
      </c>
      <c r="H89" s="33" t="s">
        <v>232</v>
      </c>
      <c r="I89" s="33" t="s">
        <v>236</v>
      </c>
      <c r="J89" s="76">
        <v>56.0</v>
      </c>
      <c r="K89" s="76">
        <v>182.0</v>
      </c>
      <c r="L89" s="33" t="s">
        <v>237</v>
      </c>
      <c r="M89" s="76">
        <v>20.0</v>
      </c>
      <c r="N89" s="76">
        <v>50.0</v>
      </c>
      <c r="O89" s="76">
        <v>80.0</v>
      </c>
      <c r="P89" s="76">
        <v>54.0</v>
      </c>
      <c r="Q89" s="76">
        <f t="shared" si="2"/>
        <v>97</v>
      </c>
      <c r="R89" s="76">
        <f t="shared" si="3"/>
        <v>30.76923077</v>
      </c>
      <c r="S89" s="76">
        <f t="shared" si="4"/>
        <v>2012</v>
      </c>
      <c r="T89" s="5"/>
      <c r="U89" s="5"/>
      <c r="V89" s="5"/>
      <c r="W89" s="5"/>
      <c r="X89" s="5"/>
      <c r="Y89" s="5"/>
      <c r="Z89" s="5"/>
    </row>
    <row r="90">
      <c r="A90" s="76">
        <v>712.0</v>
      </c>
      <c r="B90" s="76">
        <v>0.0</v>
      </c>
      <c r="C90" s="77">
        <v>41183.0</v>
      </c>
      <c r="D90" s="33" t="s">
        <v>238</v>
      </c>
      <c r="E90" s="33" t="s">
        <v>223</v>
      </c>
      <c r="F90" s="76">
        <v>0.0</v>
      </c>
      <c r="G90" s="33" t="s">
        <v>239</v>
      </c>
      <c r="H90" s="33" t="s">
        <v>240</v>
      </c>
      <c r="I90" s="33" t="s">
        <v>241</v>
      </c>
      <c r="J90" s="76">
        <v>31.0</v>
      </c>
      <c r="K90" s="76">
        <v>43.0</v>
      </c>
      <c r="L90" s="33" t="s">
        <v>242</v>
      </c>
      <c r="M90" s="76">
        <v>0.0</v>
      </c>
      <c r="N90" s="76">
        <v>60.0</v>
      </c>
      <c r="O90" s="76">
        <v>60.0</v>
      </c>
      <c r="P90" s="76">
        <v>12.0</v>
      </c>
      <c r="Q90" s="76">
        <f t="shared" si="2"/>
        <v>12</v>
      </c>
      <c r="R90" s="76">
        <f t="shared" si="3"/>
        <v>72.09302326</v>
      </c>
      <c r="S90" s="76">
        <f t="shared" si="4"/>
        <v>2012</v>
      </c>
      <c r="T90" s="5"/>
      <c r="U90" s="5"/>
      <c r="V90" s="5"/>
      <c r="W90" s="5"/>
      <c r="X90" s="5"/>
      <c r="Y90" s="5"/>
      <c r="Z90" s="5"/>
    </row>
    <row r="91">
      <c r="A91" s="76">
        <v>860.0</v>
      </c>
      <c r="B91" s="76">
        <v>47.0</v>
      </c>
      <c r="C91" s="77">
        <v>41183.0</v>
      </c>
      <c r="D91" s="33" t="s">
        <v>238</v>
      </c>
      <c r="E91" s="33" t="s">
        <v>231</v>
      </c>
      <c r="F91" s="76">
        <v>15.0</v>
      </c>
      <c r="G91" s="33" t="s">
        <v>239</v>
      </c>
      <c r="H91" s="33" t="s">
        <v>240</v>
      </c>
      <c r="I91" s="33" t="s">
        <v>241</v>
      </c>
      <c r="J91" s="76">
        <v>21.0</v>
      </c>
      <c r="K91" s="76">
        <v>111.0</v>
      </c>
      <c r="L91" s="33" t="s">
        <v>243</v>
      </c>
      <c r="M91" s="76">
        <v>30.0</v>
      </c>
      <c r="N91" s="76">
        <v>50.0</v>
      </c>
      <c r="O91" s="76">
        <v>90.0</v>
      </c>
      <c r="P91" s="76">
        <v>43.0</v>
      </c>
      <c r="Q91" s="76">
        <f t="shared" si="2"/>
        <v>88</v>
      </c>
      <c r="R91" s="76">
        <f t="shared" si="3"/>
        <v>18.91891892</v>
      </c>
      <c r="S91" s="76">
        <f t="shared" si="4"/>
        <v>2012</v>
      </c>
      <c r="T91" s="5"/>
      <c r="U91" s="5"/>
      <c r="V91" s="5"/>
      <c r="W91" s="5"/>
      <c r="X91" s="5"/>
      <c r="Y91" s="5"/>
      <c r="Z91" s="5"/>
    </row>
    <row r="92">
      <c r="A92" s="76">
        <v>918.0</v>
      </c>
      <c r="B92" s="76">
        <v>27.0</v>
      </c>
      <c r="C92" s="78">
        <v>41548.0</v>
      </c>
      <c r="D92" s="33" t="s">
        <v>238</v>
      </c>
      <c r="E92" s="33" t="s">
        <v>229</v>
      </c>
      <c r="F92" s="76">
        <v>7.0</v>
      </c>
      <c r="G92" s="33" t="s">
        <v>239</v>
      </c>
      <c r="H92" s="33" t="s">
        <v>244</v>
      </c>
      <c r="I92" s="33" t="s">
        <v>245</v>
      </c>
      <c r="J92" s="76">
        <v>21.0</v>
      </c>
      <c r="K92" s="76">
        <v>66.0</v>
      </c>
      <c r="L92" s="33" t="s">
        <v>246</v>
      </c>
      <c r="M92" s="76">
        <v>30.0</v>
      </c>
      <c r="N92" s="76">
        <v>60.0</v>
      </c>
      <c r="O92" s="76">
        <v>90.0</v>
      </c>
      <c r="P92" s="76">
        <v>18.0</v>
      </c>
      <c r="Q92" s="76">
        <f t="shared" si="2"/>
        <v>55</v>
      </c>
      <c r="R92" s="76">
        <f t="shared" si="3"/>
        <v>31.81818182</v>
      </c>
      <c r="S92" s="76">
        <f t="shared" si="4"/>
        <v>2013</v>
      </c>
      <c r="T92" s="5"/>
      <c r="U92" s="5"/>
      <c r="V92" s="5"/>
      <c r="W92" s="5"/>
      <c r="X92" s="5"/>
      <c r="Y92" s="5"/>
      <c r="Z92" s="5"/>
    </row>
    <row r="93">
      <c r="A93" s="76">
        <v>775.0</v>
      </c>
      <c r="B93" s="76">
        <v>31.0</v>
      </c>
      <c r="C93" s="78">
        <v>41548.0</v>
      </c>
      <c r="D93" s="33" t="s">
        <v>238</v>
      </c>
      <c r="E93" s="33" t="s">
        <v>235</v>
      </c>
      <c r="F93" s="76">
        <v>9.0</v>
      </c>
      <c r="G93" s="33" t="s">
        <v>239</v>
      </c>
      <c r="H93" s="33" t="s">
        <v>244</v>
      </c>
      <c r="I93" s="33" t="s">
        <v>245</v>
      </c>
      <c r="J93" s="76">
        <v>7.0</v>
      </c>
      <c r="K93" s="76">
        <v>68.0</v>
      </c>
      <c r="L93" s="33" t="s">
        <v>247</v>
      </c>
      <c r="M93" s="76">
        <v>30.0</v>
      </c>
      <c r="N93" s="76">
        <v>50.0</v>
      </c>
      <c r="O93" s="76">
        <v>90.0</v>
      </c>
      <c r="P93" s="76">
        <v>30.0</v>
      </c>
      <c r="Q93" s="76">
        <f t="shared" si="2"/>
        <v>69</v>
      </c>
      <c r="R93" s="76">
        <f t="shared" si="3"/>
        <v>10.29411765</v>
      </c>
      <c r="S93" s="76">
        <f t="shared" si="4"/>
        <v>2013</v>
      </c>
      <c r="T93" s="5"/>
      <c r="U93" s="5"/>
      <c r="V93" s="5"/>
      <c r="W93" s="5"/>
      <c r="X93" s="5"/>
      <c r="Y93" s="5"/>
      <c r="Z93" s="5"/>
    </row>
    <row r="94">
      <c r="A94" s="76">
        <v>435.0</v>
      </c>
      <c r="B94" s="76">
        <v>40.0</v>
      </c>
      <c r="C94" s="78">
        <v>41548.0</v>
      </c>
      <c r="D94" s="33" t="s">
        <v>238</v>
      </c>
      <c r="E94" s="33" t="s">
        <v>235</v>
      </c>
      <c r="F94" s="76">
        <v>11.0</v>
      </c>
      <c r="G94" s="33" t="s">
        <v>239</v>
      </c>
      <c r="H94" s="33" t="s">
        <v>240</v>
      </c>
      <c r="I94" s="33" t="s">
        <v>241</v>
      </c>
      <c r="J94" s="76">
        <v>37.0</v>
      </c>
      <c r="K94" s="76">
        <v>99.0</v>
      </c>
      <c r="L94" s="33" t="s">
        <v>248</v>
      </c>
      <c r="M94" s="76">
        <v>20.0</v>
      </c>
      <c r="N94" s="76">
        <v>60.0</v>
      </c>
      <c r="O94" s="76">
        <v>80.0</v>
      </c>
      <c r="P94" s="76">
        <v>22.0</v>
      </c>
      <c r="Q94" s="76">
        <f t="shared" si="2"/>
        <v>53</v>
      </c>
      <c r="R94" s="76">
        <f t="shared" si="3"/>
        <v>37.37373737</v>
      </c>
      <c r="S94" s="76">
        <f t="shared" si="4"/>
        <v>2013</v>
      </c>
      <c r="T94" s="5"/>
      <c r="U94" s="5"/>
      <c r="V94" s="5"/>
      <c r="W94" s="5"/>
      <c r="X94" s="5"/>
      <c r="Y94" s="5"/>
      <c r="Z94" s="5"/>
    </row>
    <row r="95">
      <c r="A95" s="76">
        <v>603.0</v>
      </c>
      <c r="B95" s="76">
        <v>49.0</v>
      </c>
      <c r="C95" s="78">
        <v>41548.0</v>
      </c>
      <c r="D95" s="33" t="s">
        <v>238</v>
      </c>
      <c r="E95" s="33" t="s">
        <v>231</v>
      </c>
      <c r="F95" s="76">
        <v>15.0</v>
      </c>
      <c r="G95" s="33" t="s">
        <v>239</v>
      </c>
      <c r="H95" s="33" t="s">
        <v>244</v>
      </c>
      <c r="I95" s="33" t="s">
        <v>249</v>
      </c>
      <c r="J95" s="76">
        <v>33.0</v>
      </c>
      <c r="K95" s="76">
        <v>120.0</v>
      </c>
      <c r="L95" s="33" t="s">
        <v>250</v>
      </c>
      <c r="M95" s="76">
        <v>30.0</v>
      </c>
      <c r="N95" s="76">
        <v>60.0</v>
      </c>
      <c r="O95" s="76">
        <v>90.0</v>
      </c>
      <c r="P95" s="76">
        <v>38.0</v>
      </c>
      <c r="Q95" s="76">
        <f t="shared" si="2"/>
        <v>83</v>
      </c>
      <c r="R95" s="76">
        <f t="shared" si="3"/>
        <v>27.5</v>
      </c>
      <c r="S95" s="76">
        <f t="shared" si="4"/>
        <v>2013</v>
      </c>
      <c r="T95" s="5"/>
      <c r="U95" s="5"/>
      <c r="V95" s="5"/>
      <c r="W95" s="5"/>
      <c r="X95" s="5"/>
      <c r="Y95" s="5"/>
      <c r="Z95" s="5"/>
    </row>
    <row r="96">
      <c r="A96" s="76">
        <v>603.0</v>
      </c>
      <c r="B96" s="76">
        <v>45.0</v>
      </c>
      <c r="C96" s="78">
        <v>41548.0</v>
      </c>
      <c r="D96" s="33" t="s">
        <v>238</v>
      </c>
      <c r="E96" s="33" t="s">
        <v>231</v>
      </c>
      <c r="F96" s="76">
        <v>14.0</v>
      </c>
      <c r="G96" s="33" t="s">
        <v>239</v>
      </c>
      <c r="H96" s="33" t="s">
        <v>244</v>
      </c>
      <c r="I96" s="33" t="s">
        <v>251</v>
      </c>
      <c r="J96" s="76">
        <v>24.0</v>
      </c>
      <c r="K96" s="76">
        <v>114.0</v>
      </c>
      <c r="L96" s="33" t="s">
        <v>250</v>
      </c>
      <c r="M96" s="76">
        <v>30.0</v>
      </c>
      <c r="N96" s="76">
        <v>50.0</v>
      </c>
      <c r="O96" s="76">
        <v>90.0</v>
      </c>
      <c r="P96" s="76">
        <v>45.0</v>
      </c>
      <c r="Q96" s="76">
        <f t="shared" si="2"/>
        <v>89</v>
      </c>
      <c r="R96" s="76">
        <f t="shared" si="3"/>
        <v>21.05263158</v>
      </c>
      <c r="S96" s="76">
        <f t="shared" si="4"/>
        <v>2013</v>
      </c>
      <c r="T96" s="5"/>
      <c r="U96" s="5"/>
      <c r="V96" s="5"/>
      <c r="W96" s="5"/>
      <c r="X96" s="5"/>
      <c r="Y96" s="5"/>
      <c r="Z96" s="5"/>
    </row>
    <row r="97">
      <c r="A97" s="76">
        <v>603.0</v>
      </c>
      <c r="B97" s="76">
        <v>45.0</v>
      </c>
      <c r="C97" s="78">
        <v>41548.0</v>
      </c>
      <c r="D97" s="33" t="s">
        <v>238</v>
      </c>
      <c r="E97" s="33" t="s">
        <v>231</v>
      </c>
      <c r="F97" s="76">
        <v>41.0</v>
      </c>
      <c r="G97" s="33" t="s">
        <v>239</v>
      </c>
      <c r="H97" s="33" t="s">
        <v>240</v>
      </c>
      <c r="I97" s="33" t="s">
        <v>252</v>
      </c>
      <c r="J97" s="76">
        <v>-7.0</v>
      </c>
      <c r="K97" s="76">
        <v>109.0</v>
      </c>
      <c r="L97" s="33" t="s">
        <v>250</v>
      </c>
      <c r="M97" s="76">
        <v>30.0</v>
      </c>
      <c r="N97" s="76">
        <v>30.0</v>
      </c>
      <c r="O97" s="76">
        <v>90.0</v>
      </c>
      <c r="P97" s="76">
        <v>71.0</v>
      </c>
      <c r="Q97" s="76">
        <f t="shared" si="2"/>
        <v>142</v>
      </c>
      <c r="R97" s="76">
        <f t="shared" si="3"/>
        <v>-6.422018349</v>
      </c>
      <c r="S97" s="76">
        <f t="shared" si="4"/>
        <v>2013</v>
      </c>
      <c r="T97" s="5"/>
      <c r="U97" s="5"/>
      <c r="V97" s="5"/>
      <c r="W97" s="5"/>
      <c r="X97" s="5"/>
      <c r="Y97" s="5"/>
      <c r="Z97" s="5"/>
    </row>
    <row r="98">
      <c r="A98" s="76">
        <v>318.0</v>
      </c>
      <c r="B98" s="76">
        <v>60.0</v>
      </c>
      <c r="C98" s="78">
        <v>41548.0</v>
      </c>
      <c r="D98" s="33" t="s">
        <v>238</v>
      </c>
      <c r="E98" s="33" t="s">
        <v>229</v>
      </c>
      <c r="F98" s="76">
        <v>54.0</v>
      </c>
      <c r="G98" s="33" t="s">
        <v>239</v>
      </c>
      <c r="H98" s="33" t="s">
        <v>240</v>
      </c>
      <c r="I98" s="33" t="s">
        <v>253</v>
      </c>
      <c r="J98" s="76">
        <v>1.0</v>
      </c>
      <c r="K98" s="76">
        <v>144.0</v>
      </c>
      <c r="L98" s="33" t="s">
        <v>254</v>
      </c>
      <c r="M98" s="76">
        <v>30.0</v>
      </c>
      <c r="N98" s="76">
        <v>10.0</v>
      </c>
      <c r="O98" s="76">
        <v>90.0</v>
      </c>
      <c r="P98" s="76">
        <v>83.0</v>
      </c>
      <c r="Q98" s="76">
        <f t="shared" si="2"/>
        <v>167</v>
      </c>
      <c r="R98" s="76">
        <f t="shared" si="3"/>
        <v>0.6944444444</v>
      </c>
      <c r="S98" s="76">
        <f t="shared" si="4"/>
        <v>2013</v>
      </c>
      <c r="T98" s="5"/>
      <c r="U98" s="5"/>
      <c r="V98" s="5"/>
      <c r="W98" s="5"/>
      <c r="X98" s="5"/>
      <c r="Y98" s="5"/>
      <c r="Z98" s="5"/>
    </row>
    <row r="99">
      <c r="A99" s="76">
        <v>775.0</v>
      </c>
      <c r="B99" s="76">
        <v>34.0</v>
      </c>
      <c r="C99" s="78">
        <v>41548.0</v>
      </c>
      <c r="D99" s="33" t="s">
        <v>238</v>
      </c>
      <c r="E99" s="33" t="s">
        <v>235</v>
      </c>
      <c r="F99" s="76">
        <v>12.0</v>
      </c>
      <c r="G99" s="33" t="s">
        <v>239</v>
      </c>
      <c r="H99" s="33" t="s">
        <v>244</v>
      </c>
      <c r="I99" s="33" t="s">
        <v>251</v>
      </c>
      <c r="J99" s="76">
        <v>-2.0</v>
      </c>
      <c r="K99" s="76">
        <v>77.0</v>
      </c>
      <c r="L99" s="33" t="s">
        <v>247</v>
      </c>
      <c r="M99" s="76">
        <v>40.0</v>
      </c>
      <c r="N99" s="76">
        <v>30.0</v>
      </c>
      <c r="O99" s="76">
        <v>100.0</v>
      </c>
      <c r="P99" s="76">
        <v>45.0</v>
      </c>
      <c r="Q99" s="76">
        <f t="shared" si="2"/>
        <v>97</v>
      </c>
      <c r="R99" s="76">
        <f t="shared" si="3"/>
        <v>-2.597402597</v>
      </c>
      <c r="S99" s="76">
        <f t="shared" si="4"/>
        <v>2013</v>
      </c>
      <c r="T99" s="5"/>
      <c r="U99" s="5"/>
      <c r="V99" s="5"/>
      <c r="W99" s="5"/>
      <c r="X99" s="5"/>
      <c r="Y99" s="5"/>
      <c r="Z99" s="5"/>
    </row>
    <row r="100">
      <c r="A100" s="76">
        <v>503.0</v>
      </c>
      <c r="B100" s="76">
        <v>54.0</v>
      </c>
      <c r="C100" s="78">
        <v>41548.0</v>
      </c>
      <c r="D100" s="33" t="s">
        <v>238</v>
      </c>
      <c r="E100" s="33" t="s">
        <v>235</v>
      </c>
      <c r="F100" s="76">
        <v>20.0</v>
      </c>
      <c r="G100" s="33" t="s">
        <v>239</v>
      </c>
      <c r="H100" s="33" t="s">
        <v>240</v>
      </c>
      <c r="I100" s="33" t="s">
        <v>253</v>
      </c>
      <c r="J100" s="76">
        <v>12.0</v>
      </c>
      <c r="K100" s="76">
        <v>120.0</v>
      </c>
      <c r="L100" s="33" t="s">
        <v>255</v>
      </c>
      <c r="M100" s="76">
        <v>40.0</v>
      </c>
      <c r="N100" s="76">
        <v>40.0</v>
      </c>
      <c r="O100" s="76">
        <v>100.0</v>
      </c>
      <c r="P100" s="76">
        <v>54.0</v>
      </c>
      <c r="Q100" s="76">
        <f t="shared" si="2"/>
        <v>114</v>
      </c>
      <c r="R100" s="76">
        <f t="shared" si="3"/>
        <v>10</v>
      </c>
      <c r="S100" s="76">
        <f t="shared" si="4"/>
        <v>2013</v>
      </c>
      <c r="T100" s="5"/>
      <c r="U100" s="5"/>
      <c r="V100" s="5"/>
      <c r="W100" s="5"/>
      <c r="X100" s="5"/>
      <c r="Y100" s="5"/>
      <c r="Z100" s="5"/>
    </row>
    <row r="101">
      <c r="A101" s="76">
        <v>573.0</v>
      </c>
      <c r="B101" s="76">
        <v>45.0</v>
      </c>
      <c r="C101" s="78">
        <v>41548.0</v>
      </c>
      <c r="D101" s="33" t="s">
        <v>238</v>
      </c>
      <c r="E101" s="33" t="s">
        <v>223</v>
      </c>
      <c r="F101" s="76">
        <v>41.0</v>
      </c>
      <c r="G101" s="33" t="s">
        <v>224</v>
      </c>
      <c r="H101" s="33" t="s">
        <v>225</v>
      </c>
      <c r="I101" s="33" t="s">
        <v>256</v>
      </c>
      <c r="J101" s="76">
        <v>-6.0</v>
      </c>
      <c r="K101" s="76">
        <v>109.0</v>
      </c>
      <c r="L101" s="33" t="s">
        <v>257</v>
      </c>
      <c r="M101" s="76">
        <v>20.0</v>
      </c>
      <c r="N101" s="76">
        <v>30.0</v>
      </c>
      <c r="O101" s="76">
        <v>80.0</v>
      </c>
      <c r="P101" s="76">
        <v>70.0</v>
      </c>
      <c r="Q101" s="76">
        <f t="shared" si="2"/>
        <v>131</v>
      </c>
      <c r="R101" s="76">
        <f t="shared" si="3"/>
        <v>-5.504587156</v>
      </c>
      <c r="S101" s="76">
        <f t="shared" si="4"/>
        <v>2013</v>
      </c>
      <c r="T101" s="5"/>
      <c r="U101" s="5"/>
      <c r="V101" s="5"/>
      <c r="W101" s="5"/>
      <c r="X101" s="5"/>
      <c r="Y101" s="5"/>
      <c r="Z101" s="5"/>
    </row>
    <row r="102">
      <c r="A102" s="76">
        <v>262.0</v>
      </c>
      <c r="B102" s="76">
        <v>48.0</v>
      </c>
      <c r="C102" s="78">
        <v>41548.0</v>
      </c>
      <c r="D102" s="33" t="s">
        <v>238</v>
      </c>
      <c r="E102" s="33" t="s">
        <v>223</v>
      </c>
      <c r="F102" s="76">
        <v>13.0</v>
      </c>
      <c r="G102" s="33" t="s">
        <v>224</v>
      </c>
      <c r="H102" s="33" t="s">
        <v>225</v>
      </c>
      <c r="I102" s="33" t="s">
        <v>226</v>
      </c>
      <c r="J102" s="76">
        <v>45.0</v>
      </c>
      <c r="K102" s="76">
        <v>118.0</v>
      </c>
      <c r="L102" s="33" t="s">
        <v>258</v>
      </c>
      <c r="M102" s="76">
        <v>30.0</v>
      </c>
      <c r="N102" s="76">
        <v>60.0</v>
      </c>
      <c r="O102" s="76">
        <v>90.0</v>
      </c>
      <c r="P102" s="76">
        <v>25.0</v>
      </c>
      <c r="Q102" s="76">
        <f t="shared" si="2"/>
        <v>68</v>
      </c>
      <c r="R102" s="76">
        <f t="shared" si="3"/>
        <v>38.13559322</v>
      </c>
      <c r="S102" s="76">
        <f t="shared" si="4"/>
        <v>2013</v>
      </c>
      <c r="T102" s="5"/>
      <c r="U102" s="5"/>
      <c r="V102" s="5"/>
      <c r="W102" s="5"/>
      <c r="X102" s="5"/>
      <c r="Y102" s="5"/>
      <c r="Z102" s="5"/>
    </row>
    <row r="103">
      <c r="A103" s="76">
        <v>801.0</v>
      </c>
      <c r="B103" s="76">
        <v>49.0</v>
      </c>
      <c r="C103" s="78">
        <v>41548.0</v>
      </c>
      <c r="D103" s="33" t="s">
        <v>238</v>
      </c>
      <c r="E103" s="33" t="s">
        <v>235</v>
      </c>
      <c r="F103" s="76">
        <v>15.0</v>
      </c>
      <c r="G103" s="33" t="s">
        <v>224</v>
      </c>
      <c r="H103" s="33" t="s">
        <v>225</v>
      </c>
      <c r="I103" s="33" t="s">
        <v>256</v>
      </c>
      <c r="J103" s="76">
        <v>33.0</v>
      </c>
      <c r="K103" s="76">
        <v>120.0</v>
      </c>
      <c r="L103" s="33" t="s">
        <v>248</v>
      </c>
      <c r="M103" s="76">
        <v>30.0</v>
      </c>
      <c r="N103" s="76">
        <v>60.0</v>
      </c>
      <c r="O103" s="76">
        <v>90.0</v>
      </c>
      <c r="P103" s="76">
        <v>38.0</v>
      </c>
      <c r="Q103" s="76">
        <f t="shared" si="2"/>
        <v>83</v>
      </c>
      <c r="R103" s="76">
        <f t="shared" si="3"/>
        <v>27.5</v>
      </c>
      <c r="S103" s="76">
        <f t="shared" si="4"/>
        <v>2013</v>
      </c>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38"/>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38"/>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38"/>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38"/>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38"/>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38"/>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38"/>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38"/>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38"/>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38"/>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38"/>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38"/>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38"/>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38"/>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38"/>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38"/>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38"/>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38"/>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38"/>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38"/>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38"/>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38"/>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38"/>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38"/>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38"/>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38"/>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38"/>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38"/>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38"/>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38"/>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38"/>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38"/>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38"/>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38"/>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38"/>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38"/>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38"/>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38"/>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38"/>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38"/>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38"/>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38"/>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38"/>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38"/>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38"/>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38"/>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38"/>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38"/>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38"/>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38"/>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38"/>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38"/>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38"/>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38"/>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38"/>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38"/>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38"/>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38"/>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38"/>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38"/>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38"/>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38"/>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38"/>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38"/>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38"/>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38"/>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38"/>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38"/>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38"/>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38"/>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38"/>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38"/>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38"/>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38"/>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38"/>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38"/>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38"/>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38"/>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38"/>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38"/>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38"/>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38"/>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38"/>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38"/>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38"/>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38"/>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38"/>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38"/>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38"/>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38"/>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38"/>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38"/>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38"/>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38"/>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38"/>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38"/>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38"/>
      <c r="S200" s="5"/>
      <c r="T200" s="5"/>
      <c r="U200" s="5"/>
      <c r="V200" s="5"/>
      <c r="W200" s="5"/>
      <c r="X200" s="5"/>
      <c r="Y200" s="5"/>
      <c r="Z2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80" t="s">
        <v>262</v>
      </c>
    </row>
    <row r="2">
      <c r="C2" s="79">
        <f t="shared" ref="C2:C3" si="1">B2/($B$4/100)</f>
        <v>55.17241379</v>
      </c>
      <c r="E2" s="35" t="s">
        <v>264</v>
      </c>
    </row>
    <row r="3">
      <c r="C3" s="79">
        <f t="shared" si="1"/>
        <v>44.82758621</v>
      </c>
    </row>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79" t="str">
        <f t="array" ref="C1:D9">SORT(A1:B9,2,false)</f>
        <v>toss_winner</v>
      </c>
      <c r="D1" s="79" t="s">
        <v>266</v>
      </c>
    </row>
    <row r="2">
      <c r="C2" s="79" t="s">
        <v>26</v>
      </c>
      <c r="D2" s="79">
        <v>3.0</v>
      </c>
    </row>
    <row r="3">
      <c r="C3" s="79" t="s">
        <v>24</v>
      </c>
      <c r="D3" s="79">
        <v>3.0</v>
      </c>
    </row>
    <row r="4">
      <c r="C4" s="79" t="s">
        <v>21</v>
      </c>
      <c r="D4" s="79">
        <v>3.0</v>
      </c>
    </row>
    <row r="5">
      <c r="C5" s="79" t="s">
        <v>17</v>
      </c>
      <c r="D5" s="79">
        <v>2.0</v>
      </c>
    </row>
    <row r="6">
      <c r="C6" s="79" t="s">
        <v>20</v>
      </c>
      <c r="D6" s="79">
        <v>1.0</v>
      </c>
    </row>
    <row r="7">
      <c r="C7" s="79" t="s">
        <v>16</v>
      </c>
      <c r="D7" s="79">
        <v>1.0</v>
      </c>
    </row>
    <row r="8">
      <c r="C8" s="79" t="s">
        <v>12</v>
      </c>
      <c r="D8" s="79">
        <v>1.0</v>
      </c>
    </row>
    <row r="9">
      <c r="C9" s="79" t="s">
        <v>11</v>
      </c>
      <c r="D9" s="79">
        <v>1.0</v>
      </c>
    </row>
    <row r="10"/>
  </sheetData>
  <drawing r:id="rId2"/>
</worksheet>
</file>