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Data" sheetId="2" r:id="rId5"/>
    <sheet state="visible" name="Workers" sheetId="3" r:id="rId6"/>
    <sheet state="visible" name="Events" sheetId="4" r:id="rId7"/>
  </sheets>
  <definedNames>
    <definedName hidden="1" localSheetId="1" name="_xlnm._FilterDatabase">Data!$A$1:$N$2</definedName>
    <definedName hidden="1" localSheetId="3" name="_xlnm._FilterDatabase">Events!$A$1:$C$23</definedName>
    <definedName hidden="1" localSheetId="1" name="Z_865F4BA6_527C_47EC_8EB1_7DBB91AE0AB8_.wvu.FilterData">Data!$A$1:$N$301</definedName>
  </definedNames>
  <calcPr/>
  <customWorkbookViews>
    <customWorkbookView activeSheetId="0" maximized="1" windowHeight="0" windowWidth="0" guid="{865F4BA6-527C-47EC-8EB1-7DBB91AE0AB8}" name="Filter 1"/>
  </customWorkbookViews>
  <pivotCaches>
    <pivotCache cacheId="0" r:id="rId8"/>
  </pivotCaches>
</workbook>
</file>

<file path=xl/sharedStrings.xml><?xml version="1.0" encoding="utf-8"?>
<sst xmlns="http://schemas.openxmlformats.org/spreadsheetml/2006/main" count="1308" uniqueCount="124">
  <si>
    <t>Date</t>
  </si>
  <si>
    <t>Worker</t>
  </si>
  <si>
    <t>Damage</t>
  </si>
  <si>
    <t>Beneficiary contacted</t>
  </si>
  <si>
    <t>Insurance issued</t>
  </si>
  <si>
    <t>Damage assessed</t>
  </si>
  <si>
    <t>Agreement reached</t>
  </si>
  <si>
    <t>Legal documentation</t>
  </si>
  <si>
    <t>SUM of Behaviour score</t>
  </si>
  <si>
    <t>COUNT of Behaviour score</t>
  </si>
  <si>
    <t>Month</t>
  </si>
  <si>
    <t>COUNTA of Damage</t>
  </si>
  <si>
    <t>SUM of Accident injury</t>
  </si>
  <si>
    <t>COUNT of Accident injury</t>
  </si>
  <si>
    <t>COUNTA of Outcome</t>
  </si>
  <si>
    <t>Weekend</t>
  </si>
  <si>
    <t>State</t>
  </si>
  <si>
    <t>COUNTA of State</t>
  </si>
  <si>
    <t>Zoe Richardson</t>
  </si>
  <si>
    <t>Company</t>
  </si>
  <si>
    <t>Harper Simmons</t>
  </si>
  <si>
    <t>Emma Bryant</t>
  </si>
  <si>
    <t>Customer</t>
  </si>
  <si>
    <t>Outcome</t>
  </si>
  <si>
    <t>Weekday</t>
  </si>
  <si>
    <t>Alaska</t>
  </si>
  <si>
    <t>Jacob Simmons</t>
  </si>
  <si>
    <t>Jameson Weaver</t>
  </si>
  <si>
    <t>Nora Sanders</t>
  </si>
  <si>
    <t>Negative</t>
  </si>
  <si>
    <t>Arizona</t>
  </si>
  <si>
    <t>Ava Mitchell</t>
  </si>
  <si>
    <t/>
  </si>
  <si>
    <t>Logan Chambers</t>
  </si>
  <si>
    <t>William Harris</t>
  </si>
  <si>
    <t>Neutral</t>
  </si>
  <si>
    <t>California</t>
  </si>
  <si>
    <t>Evelyn Russell</t>
  </si>
  <si>
    <t>Scarlett Morgan</t>
  </si>
  <si>
    <t>Olivia Turner</t>
  </si>
  <si>
    <t>Positive</t>
  </si>
  <si>
    <t>Colorado</t>
  </si>
  <si>
    <t>Isabella Reynolds</t>
  </si>
  <si>
    <t>Aiden Foster</t>
  </si>
  <si>
    <t>Abigail Jenkins</t>
  </si>
  <si>
    <t>Montana</t>
  </si>
  <si>
    <t>Lucas Griffin</t>
  </si>
  <si>
    <t>Carter Davis</t>
  </si>
  <si>
    <t>Ella Walker</t>
  </si>
  <si>
    <t>Nevada</t>
  </si>
  <si>
    <t>Emily Perry</t>
  </si>
  <si>
    <t>Levi Ramirez</t>
  </si>
  <si>
    <t>Gabriel Ross</t>
  </si>
  <si>
    <t>New Mexico</t>
  </si>
  <si>
    <t>Oliver Fisher</t>
  </si>
  <si>
    <t>Caleb Turner</t>
  </si>
  <si>
    <t>Texas</t>
  </si>
  <si>
    <t>Jackson Bennett</t>
  </si>
  <si>
    <t>Owen Nelson</t>
  </si>
  <si>
    <t>Sophia Gallagher</t>
  </si>
  <si>
    <t>Noah Myers</t>
  </si>
  <si>
    <t>Wyatt Wallace</t>
  </si>
  <si>
    <t>Isla Williams</t>
  </si>
  <si>
    <t>Benjamin Anderson</t>
  </si>
  <si>
    <t>Dylan Reed</t>
  </si>
  <si>
    <t>Elijah Coleman</t>
  </si>
  <si>
    <t>Mason Thompson</t>
  </si>
  <si>
    <t>Chloe Brooks</t>
  </si>
  <si>
    <t>Michael Rhodes</t>
  </si>
  <si>
    <t>Scarlett Taylor</t>
  </si>
  <si>
    <t>Penelope Cooper</t>
  </si>
  <si>
    <t>Addison Miller</t>
  </si>
  <si>
    <t>Amelia Henderson</t>
  </si>
  <si>
    <t>Sophia Dean</t>
  </si>
  <si>
    <t>Liam Martinez</t>
  </si>
  <si>
    <t>Caleb Parker</t>
  </si>
  <si>
    <t>Lily Watson</t>
  </si>
  <si>
    <t>Henry Wells</t>
  </si>
  <si>
    <t>Ethan Hayes</t>
  </si>
  <si>
    <t>Samuel Pierce</t>
  </si>
  <si>
    <t>Ava Carlson</t>
  </si>
  <si>
    <t>Grace Sullivan</t>
  </si>
  <si>
    <t>Victoria Price</t>
  </si>
  <si>
    <t>Mia Harrison</t>
  </si>
  <si>
    <t>Behaviour</t>
  </si>
  <si>
    <t>Behaviour score</t>
  </si>
  <si>
    <t>Accident status</t>
  </si>
  <si>
    <t>Accident amt</t>
  </si>
  <si>
    <t>Accident injury</t>
  </si>
  <si>
    <t>Completing Tasks Ahead of Schedule</t>
  </si>
  <si>
    <t>Demonstrating Exceptional Skill or Craftsmanship</t>
  </si>
  <si>
    <t>Taking Initiative and Going Beyond Assigned Duties</t>
  </si>
  <si>
    <t>Maintaining a Safe and Clean Work Environment</t>
  </si>
  <si>
    <t>Effective Communication and Team Collaboration</t>
  </si>
  <si>
    <t>Consistently Meeting Quality Standards</t>
  </si>
  <si>
    <t>Suggesting Cost-Effective Solutions</t>
  </si>
  <si>
    <t>Perfect Attendance for the Week</t>
  </si>
  <si>
    <t>Customer Commendation or Positive Feedback</t>
  </si>
  <si>
    <t>Successfully Training a New Team Member</t>
  </si>
  <si>
    <t>Injury in workplace without direct fault</t>
  </si>
  <si>
    <t>Closed</t>
  </si>
  <si>
    <t>Absenteeism Without Prior Notice</t>
  </si>
  <si>
    <t>Failure to Meet Deadlines</t>
  </si>
  <si>
    <t>Ignoring Safety Procedures</t>
  </si>
  <si>
    <t>Subpar Work Quality or Needing Rework</t>
  </si>
  <si>
    <t>Failure to Communicate Issues or Delays</t>
  </si>
  <si>
    <t>Not Following Instructions</t>
  </si>
  <si>
    <t>Excessive Wastage of Materials</t>
  </si>
  <si>
    <t>Damaging Company Equipment or Property</t>
  </si>
  <si>
    <t>Open</t>
  </si>
  <si>
    <t>Damaging Customer Property</t>
  </si>
  <si>
    <t>Insubordination or Disruptive Behavior</t>
  </si>
  <si>
    <t>Customer Complaint or Negative Feedback</t>
  </si>
  <si>
    <t>Precision Builders Group</t>
  </si>
  <si>
    <t>Stellar Structures Construction</t>
  </si>
  <si>
    <t>Vanguard Builders Alliance</t>
  </si>
  <si>
    <t>ProCraft Builders Co.</t>
  </si>
  <si>
    <t>Summit Construct Solutions</t>
  </si>
  <si>
    <t>Nexus Builders Unlimited</t>
  </si>
  <si>
    <t>Dummy</t>
  </si>
  <si>
    <t>Behavior</t>
  </si>
  <si>
    <t>Points</t>
  </si>
  <si>
    <t>Damage type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</si>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</sst>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m/d/yy"/>
    <numFmt numFmtId="166" formatCode="[$$]#,##0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b/>
      <i/>
      <color rgb="FF000000"/>
      <name val="Arial"/>
      <scheme val="minor"/>
    </font>
    <font>
      <b/>
      <color rgb="FF000000"/>
      <name val="Arial"/>
    </font>
    <font>
      <color rgb="FF000000"/>
      <name val="Arial"/>
      <scheme val="minor"/>
    </font>
    <font>
      <sz val="17.0"/>
      <color rgb="FF666666"/>
      <name val="Roboto"/>
    </font>
    <font/>
    <font>
      <b/>
      <sz val="17.0"/>
      <color rgb="FF434343"/>
      <name val="Arial"/>
      <scheme val="minor"/>
    </font>
    <font>
      <color rgb="FFFFFFFF"/>
      <name val="Arial"/>
      <scheme val="minor"/>
    </font>
    <font>
      <sz val="12.0"/>
      <color rgb="FF374151"/>
      <name val="Arial"/>
    </font>
    <font>
      <color theme="1"/>
      <name val="Arial"/>
    </font>
    <font>
      <b/>
      <sz val="12.0"/>
      <color rgb="FF374151"/>
      <name val="Arial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CDC4F8"/>
        <bgColor rgb="FFCDC4F8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7CB4D"/>
        <bgColor rgb="FFF7CB4D"/>
      </patternFill>
    </fill>
    <fill>
      <patternFill patternType="solid">
        <fgColor rgb="FFFEF8E3"/>
        <bgColor rgb="FFFEF8E3"/>
      </patternFill>
    </fill>
  </fills>
  <borders count="5">
    <border/>
    <border>
      <left style="thin">
        <color rgb="FFD9D9D9"/>
      </left>
      <right style="thin">
        <color rgb="FFD9D9D9"/>
      </right>
      <top style="thin">
        <color rgb="FFD9D9D9"/>
      </top>
    </border>
    <border>
      <right style="thin">
        <color rgb="FFD9D9D9"/>
      </right>
      <top style="thin">
        <color rgb="FFD9D9D9"/>
      </top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2" fontId="3" numFmtId="0" xfId="0" applyFont="1"/>
    <xf borderId="0" fillId="2" fontId="4" numFmtId="0" xfId="0" applyFont="1"/>
    <xf borderId="0" fillId="2" fontId="5" numFmtId="0" xfId="0" applyAlignment="1" applyFont="1">
      <alignment horizontal="center" shrinkToFit="0" wrapText="1"/>
    </xf>
    <xf borderId="0" fillId="2" fontId="5" numFmtId="0" xfId="0" applyAlignment="1" applyFont="1">
      <alignment horizontal="center" shrinkToFit="0" wrapText="1"/>
    </xf>
    <xf borderId="0" fillId="2" fontId="6" numFmtId="0" xfId="0" applyFont="1"/>
    <xf borderId="0" fillId="2" fontId="2" numFmtId="164" xfId="0" applyFont="1" applyNumberFormat="1"/>
    <xf borderId="1" fillId="2" fontId="5" numFmtId="0" xfId="0" applyAlignment="1" applyBorder="1" applyFont="1">
      <alignment horizontal="center" shrinkToFit="0" wrapText="1"/>
    </xf>
    <xf borderId="2" fillId="2" fontId="5" numFmtId="0" xfId="0" applyAlignment="1" applyBorder="1" applyFont="1">
      <alignment horizontal="center" shrinkToFit="0" wrapText="1"/>
    </xf>
    <xf borderId="0" fillId="2" fontId="6" numFmtId="165" xfId="0" applyFont="1" applyNumberFormat="1"/>
    <xf borderId="0" fillId="2" fontId="7" numFmtId="0" xfId="0" applyAlignment="1" applyFont="1">
      <alignment readingOrder="0"/>
    </xf>
    <xf borderId="0" fillId="3" fontId="6" numFmtId="166" xfId="0" applyFill="1" applyFont="1" applyNumberFormat="1"/>
    <xf borderId="0" fillId="3" fontId="6" numFmtId="0" xfId="0" applyFont="1"/>
    <xf borderId="3" fillId="0" fontId="8" numFmtId="0" xfId="0" applyBorder="1" applyFont="1"/>
    <xf borderId="4" fillId="0" fontId="8" numFmtId="0" xfId="0" applyBorder="1" applyFont="1"/>
    <xf borderId="0" fillId="2" fontId="6" numFmtId="166" xfId="0" applyFont="1" applyNumberFormat="1"/>
    <xf borderId="0" fillId="2" fontId="1" numFmtId="0" xfId="0" applyAlignment="1" applyFont="1">
      <alignment horizontal="left"/>
    </xf>
    <xf borderId="0" fillId="2" fontId="1" numFmtId="0" xfId="0" applyAlignment="1" applyFont="1">
      <alignment horizontal="left" readingOrder="0"/>
    </xf>
    <xf borderId="0" fillId="3" fontId="1" numFmtId="164" xfId="0" applyFont="1" applyNumberFormat="1"/>
    <xf borderId="0" fillId="3" fontId="1" numFmtId="0" xfId="0" applyFont="1"/>
    <xf borderId="0" fillId="3" fontId="1" numFmtId="0" xfId="0" applyAlignment="1" applyFont="1">
      <alignment readingOrder="0"/>
    </xf>
    <xf borderId="0" fillId="2" fontId="9" numFmtId="0" xfId="0" applyAlignment="1" applyFont="1">
      <alignment readingOrder="0"/>
    </xf>
    <xf borderId="0" fillId="4" fontId="1" numFmtId="0" xfId="0" applyFill="1" applyFont="1"/>
    <xf borderId="0" fillId="4" fontId="1" numFmtId="165" xfId="0" applyFont="1" applyNumberFormat="1"/>
    <xf borderId="0" fillId="4" fontId="1" numFmtId="164" xfId="0" applyFont="1" applyNumberFormat="1"/>
    <xf borderId="0" fillId="0" fontId="10" numFmtId="0" xfId="0" applyFont="1"/>
    <xf borderId="0" fillId="5" fontId="1" numFmtId="0" xfId="0" applyFill="1" applyFont="1"/>
    <xf borderId="0" fillId="5" fontId="1" numFmtId="164" xfId="0" applyFont="1" applyNumberFormat="1"/>
    <xf borderId="0" fillId="5" fontId="1" numFmtId="0" xfId="0" applyFont="1"/>
    <xf borderId="0" fillId="6" fontId="1" numFmtId="0" xfId="0" applyFill="1" applyFont="1"/>
    <xf borderId="0" fillId="6" fontId="1" numFmtId="164" xfId="0" applyFont="1" applyNumberFormat="1"/>
    <xf borderId="0" fillId="6" fontId="1" numFmtId="0" xfId="0" applyFont="1"/>
    <xf borderId="0" fillId="5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7" fontId="13" numFmtId="0" xfId="0" applyAlignment="1" applyFill="1" applyFont="1">
      <alignment vertical="bottom"/>
    </xf>
    <xf borderId="0" fillId="7" fontId="14" numFmtId="0" xfId="0" applyAlignment="1" applyFont="1">
      <alignment vertical="bottom"/>
    </xf>
    <xf borderId="0" fillId="5" fontId="11" numFmtId="0" xfId="0" applyAlignment="1" applyFont="1">
      <alignment vertical="bottom"/>
    </xf>
    <xf borderId="0" fillId="5" fontId="11" numFmtId="0" xfId="0" applyAlignment="1" applyFont="1">
      <alignment horizontal="right" vertical="bottom"/>
    </xf>
    <xf borderId="0" fillId="5" fontId="12" numFmtId="0" xfId="0" applyAlignment="1" applyFont="1">
      <alignment vertical="bottom"/>
    </xf>
    <xf borderId="0" fillId="8" fontId="11" numFmtId="0" xfId="0" applyAlignment="1" applyFill="1" applyFont="1">
      <alignment vertical="bottom"/>
    </xf>
    <xf borderId="0" fillId="8" fontId="11" numFmtId="0" xfId="0" applyAlignment="1" applyFont="1">
      <alignment horizontal="right" vertical="bottom"/>
    </xf>
    <xf borderId="0" fillId="8" fontId="12" numFmtId="0" xfId="0" applyAlignment="1" applyFont="1">
      <alignment vertical="bottom"/>
    </xf>
    <xf borderId="0" fillId="5" fontId="12" numFmtId="0" xfId="0" applyAlignment="1" applyFont="1">
      <alignment horizontal="right"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400">
                <a:solidFill>
                  <a:srgbClr val="8E7CC3"/>
                </a:solidFill>
                <a:latin typeface="Roboto"/>
              </a:defRPr>
            </a:pPr>
            <a:r>
              <a:rPr b="0" sz="2400">
                <a:solidFill>
                  <a:srgbClr val="8E7CC3"/>
                </a:solidFill>
                <a:latin typeface="Roboto"/>
              </a:rPr>
              <a:t>Monthly score fluctuation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Dashboard!$AZ$2</c:f>
            </c:strRef>
          </c:tx>
          <c:spPr>
            <a:ln cmpd="sng" w="9525">
              <a:solidFill>
                <a:srgbClr val="674EA7">
                  <a:alpha val="100000"/>
                </a:srgbClr>
              </a:solidFill>
              <a:prstDash val="solid"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1400">
                    <a:solidFill>
                      <a:srgbClr val="20124D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Dashboard!$AY$3:$AY$14</c:f>
            </c:strRef>
          </c:cat>
          <c:val>
            <c:numRef>
              <c:f>Dashboard!$AZ$3:$AZ$14</c:f>
              <c:numCache/>
            </c:numRef>
          </c:val>
          <c:smooth val="0"/>
        </c:ser>
        <c:axId val="1554737171"/>
        <c:axId val="1734677172"/>
      </c:lineChart>
      <c:catAx>
        <c:axId val="15547371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351C75"/>
                    </a:solidFill>
                    <a:latin typeface="Roboto"/>
                  </a:defRPr>
                </a:pPr>
                <a:r>
                  <a:rPr b="0" sz="1200">
                    <a:solidFill>
                      <a:srgbClr val="351C75"/>
                    </a:solidFill>
                    <a:latin typeface="Roboto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351C75"/>
                </a:solidFill>
                <a:latin typeface="Roboto"/>
              </a:defRPr>
            </a:pPr>
          </a:p>
        </c:txPr>
        <c:crossAx val="1734677172"/>
      </c:catAx>
      <c:valAx>
        <c:axId val="1734677172"/>
        <c:scaling>
          <c:orientation val="minMax"/>
        </c:scaling>
        <c:delete val="0"/>
        <c:axPos val="l"/>
        <c:majorGridlines>
          <c:spPr>
            <a:ln>
              <a:solidFill>
                <a:srgbClr val="CDC4F8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600">
                <a:solidFill>
                  <a:srgbClr val="CDC4F8"/>
                </a:solidFill>
                <a:latin typeface="Roboto"/>
              </a:defRPr>
            </a:pPr>
          </a:p>
        </c:txPr>
        <c:crossAx val="1554737171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351C75"/>
              </a:solidFill>
              <a:latin typeface="Roboto"/>
            </a:defRPr>
          </a:pPr>
        </a:p>
      </c:txPr>
    </c:legend>
    <c:plotVisOnly val="1"/>
  </c:chart>
  <c:spPr>
    <a:solidFill>
      <a:srgbClr val="CDC4F8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400">
                <a:solidFill>
                  <a:srgbClr val="8E7CC3"/>
                </a:solidFill>
                <a:latin typeface="Roboto"/>
              </a:defRPr>
            </a:pPr>
            <a:r>
              <a:rPr b="0" sz="2400">
                <a:solidFill>
                  <a:srgbClr val="8E7CC3"/>
                </a:solidFill>
                <a:latin typeface="Roboto"/>
              </a:rPr>
              <a:t>Incident type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Dashboard!$BC$2:$BC$3</c:f>
            </c:strRef>
          </c:tx>
          <c:spPr>
            <a:solidFill>
              <a:srgbClr val="351C75"/>
            </a:solidFill>
            <a:ln cmpd="sng">
              <a:solidFill>
                <a:srgbClr val="000000"/>
              </a:solidFill>
            </a:ln>
          </c:spPr>
          <c:cat>
            <c:strRef>
              <c:f>Dashboard!$BB$4:$BB$15</c:f>
            </c:strRef>
          </c:cat>
          <c:val>
            <c:numRef>
              <c:f>Dashboard!$BC$4:$BC$15</c:f>
              <c:numCache/>
            </c:numRef>
          </c:val>
        </c:ser>
        <c:ser>
          <c:idx val="1"/>
          <c:order val="1"/>
          <c:tx>
            <c:strRef>
              <c:f>Dashboard!$BD$2:$BD$3</c:f>
            </c:strRef>
          </c:tx>
          <c:spPr>
            <a:solidFill>
              <a:srgbClr val="674EA7"/>
            </a:solidFill>
            <a:ln cmpd="sng">
              <a:solidFill>
                <a:srgbClr val="000000"/>
              </a:solidFill>
            </a:ln>
          </c:spPr>
          <c:cat>
            <c:strRef>
              <c:f>Dashboard!$BB$4:$BB$15</c:f>
            </c:strRef>
          </c:cat>
          <c:val>
            <c:numRef>
              <c:f>Dashboard!$BD$4:$BD$15</c:f>
              <c:numCache/>
            </c:numRef>
          </c:val>
        </c:ser>
        <c:ser>
          <c:idx val="2"/>
          <c:order val="2"/>
          <c:tx>
            <c:strRef>
              <c:f>Dashboard!$BE$2:$BE$3</c:f>
            </c:strRef>
          </c:tx>
          <c:cat>
            <c:strRef>
              <c:f>Dashboard!$BB$4:$BB$15</c:f>
            </c:strRef>
          </c:cat>
          <c:val>
            <c:numRef>
              <c:f>Dashboard!$BE$4:$BE$15</c:f>
              <c:numCache/>
            </c:numRef>
          </c:val>
        </c:ser>
        <c:axId val="1849649698"/>
        <c:axId val="1448550657"/>
      </c:barChart>
      <c:catAx>
        <c:axId val="18496496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20124D"/>
                </a:solidFill>
                <a:latin typeface="Roboto"/>
              </a:defRPr>
            </a:pPr>
          </a:p>
        </c:txPr>
        <c:crossAx val="1448550657"/>
      </c:catAx>
      <c:valAx>
        <c:axId val="1448550657"/>
        <c:scaling>
          <c:orientation val="minMax"/>
        </c:scaling>
        <c:delete val="0"/>
        <c:axPos val="l"/>
        <c:majorGridlines>
          <c:spPr>
            <a:ln>
              <a:solidFill>
                <a:srgbClr val="B4A7D6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51C75"/>
                </a:solidFill>
                <a:latin typeface="Roboto"/>
              </a:defRPr>
            </a:pPr>
          </a:p>
        </c:txPr>
        <c:crossAx val="1849649698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  <c:spPr>
    <a:solidFill>
      <a:srgbClr val="CDC4F8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tx>
            <c:strRef>
              <c:f>Dashboard!$BN$3</c:f>
            </c:strRef>
          </c:tx>
          <c:dPt>
            <c:idx val="0"/>
            <c:spPr>
              <a:solidFill>
                <a:srgbClr val="8E7CC3"/>
              </a:solidFill>
            </c:spPr>
          </c:dPt>
          <c:dPt>
            <c:idx val="1"/>
            <c:spPr>
              <a:solidFill>
                <a:srgbClr val="674EA7"/>
              </a:solidFill>
            </c:spPr>
          </c:dPt>
          <c:dPt>
            <c:idx val="2"/>
            <c:spPr>
              <a:solidFill>
                <a:srgbClr val="351C7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Dashboard!$BM$4:$BM$6</c:f>
            </c:strRef>
          </c:cat>
          <c:val>
            <c:numRef>
              <c:f>Dashboard!$BN$4:$BN$6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75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351C75"/>
              </a:solidFill>
              <a:latin typeface="Roboto"/>
            </a:defRPr>
          </a:pPr>
        </a:p>
      </c:txPr>
    </c:legend>
    <c:plotVisOnly val="1"/>
  </c:chart>
  <c:spPr>
    <a:solidFill>
      <a:srgbClr val="CDC4F8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tx>
            <c:strRef>
              <c:f>Dashboard!$BQ$3</c:f>
            </c:strRef>
          </c:tx>
          <c:dPt>
            <c:idx val="0"/>
            <c:spPr>
              <a:solidFill>
                <a:srgbClr val="8E7CC3"/>
              </a:solidFill>
            </c:spPr>
          </c:dPt>
          <c:dPt>
            <c:idx val="1"/>
            <c:spPr>
              <a:solidFill>
                <a:srgbClr val="674EA7"/>
              </a:solidFill>
            </c:spPr>
          </c:dPt>
          <c:dPt>
            <c:idx val="2"/>
            <c:spPr>
              <a:solidFill>
                <a:srgbClr val="351C7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Dashboard!$BP$4:$BP$6</c:f>
            </c:strRef>
          </c:cat>
          <c:val>
            <c:numRef>
              <c:f>Dashboard!$BQ$4:$BQ$6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75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351C75"/>
              </a:solidFill>
              <a:latin typeface="Roboto"/>
            </a:defRPr>
          </a:pPr>
        </a:p>
      </c:txPr>
    </c:legend>
    <c:plotVisOnly val="1"/>
  </c:chart>
  <c:spPr>
    <a:solidFill>
      <a:srgbClr val="CDC4F8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323850</xdr:colOff>
      <xdr:row>1</xdr:row>
      <xdr:rowOff>190500</xdr:rowOff>
    </xdr:from>
    <xdr:ext cx="6772275" cy="30765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323850</xdr:colOff>
      <xdr:row>18</xdr:row>
      <xdr:rowOff>47625</xdr:rowOff>
    </xdr:from>
    <xdr:ext cx="6772275" cy="25050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323850</xdr:colOff>
      <xdr:row>31</xdr:row>
      <xdr:rowOff>142875</xdr:rowOff>
    </xdr:from>
    <xdr:ext cx="3276600" cy="21050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933450</xdr:colOff>
      <xdr:row>31</xdr:row>
      <xdr:rowOff>142875</xdr:rowOff>
    </xdr:from>
    <xdr:ext cx="3276600" cy="21050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</xdr:col>
      <xdr:colOff>942975</xdr:colOff>
      <xdr:row>4</xdr:row>
      <xdr:rowOff>152400</xdr:rowOff>
    </xdr:from>
    <xdr:ext cx="4924425" cy="2543175"/>
    <xdr:sp>
      <xdr:nvSpPr>
        <xdr:cNvPr id="3" name="Shape 3"/>
        <xdr:cNvSpPr/>
      </xdr:nvSpPr>
      <xdr:spPr>
        <a:xfrm>
          <a:off x="1795750" y="1095350"/>
          <a:ext cx="5233800" cy="3552600"/>
        </a:xfrm>
        <a:prstGeom prst="roundRect">
          <a:avLst>
            <a:gd fmla="val 0" name="adj"/>
          </a:avLst>
        </a:prstGeom>
        <a:solidFill>
          <a:srgbClr val="CFC6F7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142875</xdr:colOff>
      <xdr:row>5</xdr:row>
      <xdr:rowOff>66675</xdr:rowOff>
    </xdr:from>
    <xdr:ext cx="847725" cy="428625"/>
    <xdr:sp>
      <xdr:nvSpPr>
        <xdr:cNvPr id="4" name="Shape 4"/>
        <xdr:cNvSpPr/>
      </xdr:nvSpPr>
      <xdr:spPr>
        <a:xfrm>
          <a:off x="2666350" y="1405575"/>
          <a:ext cx="830700" cy="4104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8E7CC3"/>
              </a:solidFill>
              <a:latin typeface="Roboto"/>
              <a:ea typeface="Roboto"/>
              <a:cs typeface="Roboto"/>
              <a:sym typeface="Roboto"/>
            </a:rPr>
            <a:t>S</a:t>
          </a:r>
          <a:r>
            <a:rPr lang="en-US" sz="1800">
              <a:solidFill>
                <a:srgbClr val="8E7CC3"/>
              </a:solidFill>
              <a:latin typeface="Roboto"/>
              <a:ea typeface="Roboto"/>
              <a:cs typeface="Roboto"/>
              <a:sym typeface="Roboto"/>
            </a:rPr>
            <a:t>core</a:t>
          </a:r>
          <a:endParaRPr sz="1800">
            <a:solidFill>
              <a:srgbClr val="8E7CC3"/>
            </a:solidFill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  <xdr:oneCellAnchor>
    <xdr:from>
      <xdr:col>6</xdr:col>
      <xdr:colOff>47625</xdr:colOff>
      <xdr:row>5</xdr:row>
      <xdr:rowOff>66675</xdr:rowOff>
    </xdr:from>
    <xdr:ext cx="914400" cy="428625"/>
    <xdr:sp>
      <xdr:nvSpPr>
        <xdr:cNvPr id="5" name="Shape 5"/>
        <xdr:cNvSpPr/>
      </xdr:nvSpPr>
      <xdr:spPr>
        <a:xfrm>
          <a:off x="2666350" y="1405575"/>
          <a:ext cx="890700" cy="4104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8E7CC3"/>
              </a:solidFill>
              <a:latin typeface="Roboto"/>
              <a:ea typeface="Roboto"/>
              <a:cs typeface="Roboto"/>
              <a:sym typeface="Roboto"/>
            </a:rPr>
            <a:t>Events</a:t>
          </a:r>
          <a:endParaRPr sz="1800">
            <a:solidFill>
              <a:srgbClr val="8E7CC3"/>
            </a:solidFill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  <xdr:oneCellAnchor>
    <xdr:from>
      <xdr:col>2</xdr:col>
      <xdr:colOff>114300</xdr:colOff>
      <xdr:row>5</xdr:row>
      <xdr:rowOff>66675</xdr:rowOff>
    </xdr:from>
    <xdr:ext cx="2905125" cy="428625"/>
    <xdr:sp>
      <xdr:nvSpPr>
        <xdr:cNvPr id="6" name="Shape 6"/>
        <xdr:cNvSpPr/>
      </xdr:nvSpPr>
      <xdr:spPr>
        <a:xfrm>
          <a:off x="2666350" y="1405575"/>
          <a:ext cx="2882100" cy="4104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8E7CC3"/>
              </a:solidFill>
              <a:latin typeface="Roboto"/>
              <a:ea typeface="Roboto"/>
              <a:cs typeface="Roboto"/>
              <a:sym typeface="Roboto"/>
            </a:rPr>
            <a:t>Most Misbehaviours</a:t>
          </a:r>
          <a:endParaRPr sz="1800">
            <a:solidFill>
              <a:srgbClr val="8E7CC3"/>
            </a:solidFill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  <xdr:oneCellAnchor>
    <xdr:from>
      <xdr:col>1</xdr:col>
      <xdr:colOff>942975</xdr:colOff>
      <xdr:row>18</xdr:row>
      <xdr:rowOff>47625</xdr:rowOff>
    </xdr:from>
    <xdr:ext cx="4924425" cy="2543175"/>
    <xdr:sp>
      <xdr:nvSpPr>
        <xdr:cNvPr id="7" name="Shape 7"/>
        <xdr:cNvSpPr/>
      </xdr:nvSpPr>
      <xdr:spPr>
        <a:xfrm>
          <a:off x="1795750" y="1095350"/>
          <a:ext cx="5233800" cy="3552600"/>
        </a:xfrm>
        <a:prstGeom prst="roundRect">
          <a:avLst>
            <a:gd fmla="val 0" name="adj"/>
          </a:avLst>
        </a:prstGeom>
        <a:solidFill>
          <a:srgbClr val="CFC6F7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114300</xdr:colOff>
      <xdr:row>18</xdr:row>
      <xdr:rowOff>161925</xdr:rowOff>
    </xdr:from>
    <xdr:ext cx="847725" cy="428625"/>
    <xdr:sp>
      <xdr:nvSpPr>
        <xdr:cNvPr id="8" name="Shape 8"/>
        <xdr:cNvSpPr/>
      </xdr:nvSpPr>
      <xdr:spPr>
        <a:xfrm>
          <a:off x="2666350" y="1405575"/>
          <a:ext cx="830700" cy="4104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8E7CC3"/>
              </a:solidFill>
              <a:latin typeface="Roboto"/>
              <a:ea typeface="Roboto"/>
              <a:cs typeface="Roboto"/>
              <a:sym typeface="Roboto"/>
            </a:rPr>
            <a:t>Score</a:t>
          </a:r>
          <a:endParaRPr sz="1800">
            <a:solidFill>
              <a:srgbClr val="8E7CC3"/>
            </a:solidFill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  <xdr:oneCellAnchor>
    <xdr:from>
      <xdr:col>6</xdr:col>
      <xdr:colOff>66675</xdr:colOff>
      <xdr:row>18</xdr:row>
      <xdr:rowOff>161925</xdr:rowOff>
    </xdr:from>
    <xdr:ext cx="885825" cy="428625"/>
    <xdr:sp>
      <xdr:nvSpPr>
        <xdr:cNvPr id="9" name="Shape 9"/>
        <xdr:cNvSpPr/>
      </xdr:nvSpPr>
      <xdr:spPr>
        <a:xfrm>
          <a:off x="2666350" y="1405575"/>
          <a:ext cx="870600" cy="4104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8E7CC3"/>
              </a:solidFill>
              <a:latin typeface="Roboto"/>
              <a:ea typeface="Roboto"/>
              <a:cs typeface="Roboto"/>
              <a:sym typeface="Roboto"/>
            </a:rPr>
            <a:t>Events</a:t>
          </a:r>
          <a:endParaRPr sz="1800">
            <a:solidFill>
              <a:srgbClr val="8E7CC3"/>
            </a:solidFill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  <xdr:oneCellAnchor>
    <xdr:from>
      <xdr:col>2</xdr:col>
      <xdr:colOff>76200</xdr:colOff>
      <xdr:row>18</xdr:row>
      <xdr:rowOff>161925</xdr:rowOff>
    </xdr:from>
    <xdr:ext cx="1762125" cy="428625"/>
    <xdr:sp>
      <xdr:nvSpPr>
        <xdr:cNvPr id="10" name="Shape 10"/>
        <xdr:cNvSpPr/>
      </xdr:nvSpPr>
      <xdr:spPr>
        <a:xfrm>
          <a:off x="2666350" y="1405575"/>
          <a:ext cx="1741200" cy="4104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8E7CC3"/>
              </a:solidFill>
              <a:latin typeface="Roboto"/>
              <a:ea typeface="Roboto"/>
              <a:cs typeface="Roboto"/>
              <a:sym typeface="Roboto"/>
            </a:rPr>
            <a:t>Top 3 Workers</a:t>
          </a:r>
          <a:endParaRPr sz="1800">
            <a:solidFill>
              <a:srgbClr val="8E7CC3"/>
            </a:solidFill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  <xdr:oneCellAnchor>
    <xdr:from>
      <xdr:col>1</xdr:col>
      <xdr:colOff>952500</xdr:colOff>
      <xdr:row>31</xdr:row>
      <xdr:rowOff>161925</xdr:rowOff>
    </xdr:from>
    <xdr:ext cx="2314575" cy="2105025"/>
    <xdr:sp>
      <xdr:nvSpPr>
        <xdr:cNvPr id="11" name="Shape 11"/>
        <xdr:cNvSpPr/>
      </xdr:nvSpPr>
      <xdr:spPr>
        <a:xfrm>
          <a:off x="1795750" y="1095350"/>
          <a:ext cx="5233800" cy="3552600"/>
        </a:xfrm>
        <a:prstGeom prst="roundRect">
          <a:avLst>
            <a:gd fmla="val 0" name="adj"/>
          </a:avLst>
        </a:prstGeom>
        <a:solidFill>
          <a:srgbClr val="CFC6F7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609600</xdr:colOff>
      <xdr:row>31</xdr:row>
      <xdr:rowOff>161925</xdr:rowOff>
    </xdr:from>
    <xdr:ext cx="2381250" cy="2105025"/>
    <xdr:sp>
      <xdr:nvSpPr>
        <xdr:cNvPr id="12" name="Shape 12"/>
        <xdr:cNvSpPr/>
      </xdr:nvSpPr>
      <xdr:spPr>
        <a:xfrm>
          <a:off x="1795750" y="1095350"/>
          <a:ext cx="5233800" cy="3552600"/>
        </a:xfrm>
        <a:prstGeom prst="roundRect">
          <a:avLst>
            <a:gd fmla="val 0" name="adj"/>
          </a:avLst>
        </a:prstGeom>
        <a:solidFill>
          <a:srgbClr val="CFC6F7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323850</xdr:colOff>
      <xdr:row>32</xdr:row>
      <xdr:rowOff>85725</xdr:rowOff>
    </xdr:from>
    <xdr:ext cx="1771650" cy="428625"/>
    <xdr:sp>
      <xdr:nvSpPr>
        <xdr:cNvPr id="13" name="Shape 13"/>
        <xdr:cNvSpPr/>
      </xdr:nvSpPr>
      <xdr:spPr>
        <a:xfrm>
          <a:off x="2666350" y="1405575"/>
          <a:ext cx="1751100" cy="4104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8E7CC3"/>
              </a:solidFill>
              <a:latin typeface="Roboto"/>
              <a:ea typeface="Roboto"/>
              <a:cs typeface="Roboto"/>
              <a:sym typeface="Roboto"/>
            </a:rPr>
            <a:t>Injuries</a:t>
          </a:r>
          <a:endParaRPr sz="1800">
            <a:solidFill>
              <a:srgbClr val="8E7CC3"/>
            </a:solidFill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  <xdr:oneCellAnchor>
    <xdr:from>
      <xdr:col>4</xdr:col>
      <xdr:colOff>885825</xdr:colOff>
      <xdr:row>32</xdr:row>
      <xdr:rowOff>85725</xdr:rowOff>
    </xdr:from>
    <xdr:ext cx="1762125" cy="428625"/>
    <xdr:sp>
      <xdr:nvSpPr>
        <xdr:cNvPr id="14" name="Shape 14"/>
        <xdr:cNvSpPr/>
      </xdr:nvSpPr>
      <xdr:spPr>
        <a:xfrm>
          <a:off x="2666350" y="1405575"/>
          <a:ext cx="1741200" cy="4104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8E7CC3"/>
              </a:solidFill>
              <a:latin typeface="Roboto"/>
              <a:ea typeface="Roboto"/>
              <a:cs typeface="Roboto"/>
              <a:sym typeface="Roboto"/>
            </a:rPr>
            <a:t>Compensation</a:t>
          </a:r>
          <a:endParaRPr sz="1800">
            <a:solidFill>
              <a:srgbClr val="8E7CC3"/>
            </a:solidFill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  <xdr:oneCellAnchor>
    <xdr:from>
      <xdr:col>8</xdr:col>
      <xdr:colOff>371475</xdr:colOff>
      <xdr:row>35</xdr:row>
      <xdr:rowOff>28575</xdr:rowOff>
    </xdr:from>
    <xdr:ext cx="1257300" cy="714375"/>
    <xdr:sp>
      <xdr:nvSpPr>
        <xdr:cNvPr id="15" name="Shape 15"/>
        <xdr:cNvSpPr/>
      </xdr:nvSpPr>
      <xdr:spPr>
        <a:xfrm>
          <a:off x="3206750" y="1485650"/>
          <a:ext cx="1241100" cy="690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8E7CC3"/>
              </a:solidFill>
              <a:latin typeface="Roboto"/>
              <a:ea typeface="Roboto"/>
              <a:cs typeface="Roboto"/>
              <a:sym typeface="Roboto"/>
            </a:rPr>
            <a:t>Weekday</a:t>
          </a:r>
          <a:endParaRPr sz="1800">
            <a:solidFill>
              <a:srgbClr val="8E7CC3"/>
            </a:solidFill>
            <a:latin typeface="Roboto"/>
            <a:ea typeface="Roboto"/>
            <a:cs typeface="Roboto"/>
            <a:sym typeface="Robot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8E7CC3"/>
              </a:solidFill>
              <a:latin typeface="Roboto"/>
              <a:ea typeface="Roboto"/>
              <a:cs typeface="Roboto"/>
              <a:sym typeface="Roboto"/>
            </a:rPr>
            <a:t>Events</a:t>
          </a:r>
          <a:endParaRPr sz="1800">
            <a:solidFill>
              <a:srgbClr val="8E7CC3"/>
            </a:solidFill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  <xdr:oneCellAnchor>
    <xdr:from>
      <xdr:col>11</xdr:col>
      <xdr:colOff>962025</xdr:colOff>
      <xdr:row>35</xdr:row>
      <xdr:rowOff>47625</xdr:rowOff>
    </xdr:from>
    <xdr:ext cx="1257300" cy="714375"/>
    <xdr:sp>
      <xdr:nvSpPr>
        <xdr:cNvPr id="16" name="Shape 16"/>
        <xdr:cNvSpPr/>
      </xdr:nvSpPr>
      <xdr:spPr>
        <a:xfrm>
          <a:off x="3206750" y="1485650"/>
          <a:ext cx="1241100" cy="690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8E7CC3"/>
              </a:solidFill>
              <a:latin typeface="Roboto"/>
              <a:ea typeface="Roboto"/>
              <a:cs typeface="Roboto"/>
              <a:sym typeface="Roboto"/>
            </a:rPr>
            <a:t>Weekend</a:t>
          </a:r>
          <a:endParaRPr sz="1800">
            <a:solidFill>
              <a:srgbClr val="8E7CC3"/>
            </a:solidFill>
            <a:latin typeface="Roboto"/>
            <a:ea typeface="Roboto"/>
            <a:cs typeface="Roboto"/>
            <a:sym typeface="Robot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8E7CC3"/>
              </a:solidFill>
              <a:latin typeface="Roboto"/>
              <a:ea typeface="Roboto"/>
              <a:cs typeface="Roboto"/>
              <a:sym typeface="Roboto"/>
            </a:rPr>
            <a:t>Events</a:t>
          </a:r>
          <a:endParaRPr sz="1800">
            <a:solidFill>
              <a:srgbClr val="8E7CC3"/>
            </a:solidFill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  <xdr:oneCellAnchor>
    <xdr:from>
      <xdr:col>18</xdr:col>
      <xdr:colOff>1981200</xdr:colOff>
      <xdr:row>35</xdr:row>
      <xdr:rowOff>57150</xdr:rowOff>
    </xdr:from>
    <xdr:ext cx="1257300" cy="714375"/>
    <xdr:sp>
      <xdr:nvSpPr>
        <xdr:cNvPr id="17" name="Shape 17"/>
        <xdr:cNvSpPr/>
      </xdr:nvSpPr>
      <xdr:spPr>
        <a:xfrm>
          <a:off x="3206750" y="1485650"/>
          <a:ext cx="1241100" cy="690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8E7CC3"/>
              </a:solidFill>
              <a:latin typeface="Roboto"/>
              <a:ea typeface="Roboto"/>
              <a:cs typeface="Roboto"/>
              <a:sym typeface="Roboto"/>
            </a:rPr>
            <a:t>States operated</a:t>
          </a:r>
          <a:endParaRPr sz="1800">
            <a:solidFill>
              <a:srgbClr val="8E7CC3"/>
            </a:solidFill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  <xdr:oneCellAnchor>
    <xdr:from>
      <xdr:col>15</xdr:col>
      <xdr:colOff>409575</xdr:colOff>
      <xdr:row>1</xdr:row>
      <xdr:rowOff>190500</xdr:rowOff>
    </xdr:from>
    <xdr:ext cx="1866900" cy="552450"/>
    <xdr:sp>
      <xdr:nvSpPr>
        <xdr:cNvPr id="18" name="Shape 18"/>
        <xdr:cNvSpPr/>
      </xdr:nvSpPr>
      <xdr:spPr>
        <a:xfrm>
          <a:off x="3206750" y="1525675"/>
          <a:ext cx="1851300" cy="5304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8E7CC3"/>
              </a:solidFill>
              <a:latin typeface="Roboto"/>
              <a:ea typeface="Roboto"/>
              <a:cs typeface="Roboto"/>
              <a:sym typeface="Roboto"/>
            </a:rPr>
            <a:t>Event Locations</a:t>
          </a:r>
          <a:endParaRPr sz="1800">
            <a:solidFill>
              <a:srgbClr val="8E7CC3"/>
            </a:solidFill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  <xdr:oneCellAnchor>
    <xdr:from>
      <xdr:col>1</xdr:col>
      <xdr:colOff>942975</xdr:colOff>
      <xdr:row>3</xdr:row>
      <xdr:rowOff>142875</xdr:rowOff>
    </xdr:from>
    <xdr:ext cx="4924425" cy="209550"/>
    <xdr:sp>
      <xdr:nvSpPr>
        <xdr:cNvPr id="19" name="Shape 19"/>
        <xdr:cNvSpPr/>
      </xdr:nvSpPr>
      <xdr:spPr>
        <a:xfrm>
          <a:off x="1415475" y="1525675"/>
          <a:ext cx="6894900" cy="80100"/>
        </a:xfrm>
        <a:prstGeom prst="rect">
          <a:avLst/>
        </a:prstGeom>
        <a:solidFill>
          <a:srgbClr val="F9F9F9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942975</xdr:colOff>
      <xdr:row>17</xdr:row>
      <xdr:rowOff>38100</xdr:rowOff>
    </xdr:from>
    <xdr:ext cx="4924425" cy="209550"/>
    <xdr:sp>
      <xdr:nvSpPr>
        <xdr:cNvPr id="20" name="Shape 20"/>
        <xdr:cNvSpPr/>
      </xdr:nvSpPr>
      <xdr:spPr>
        <a:xfrm>
          <a:off x="1415475" y="1525675"/>
          <a:ext cx="6894900" cy="80100"/>
        </a:xfrm>
        <a:prstGeom prst="rect">
          <a:avLst/>
        </a:prstGeom>
        <a:solidFill>
          <a:srgbClr val="F9F9F9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942975</xdr:colOff>
      <xdr:row>30</xdr:row>
      <xdr:rowOff>152400</xdr:rowOff>
    </xdr:from>
    <xdr:ext cx="4924425" cy="209550"/>
    <xdr:sp>
      <xdr:nvSpPr>
        <xdr:cNvPr id="21" name="Shape 21"/>
        <xdr:cNvSpPr/>
      </xdr:nvSpPr>
      <xdr:spPr>
        <a:xfrm>
          <a:off x="1415475" y="1525675"/>
          <a:ext cx="6894900" cy="80100"/>
        </a:xfrm>
        <a:prstGeom prst="rect">
          <a:avLst/>
        </a:prstGeom>
        <a:solidFill>
          <a:srgbClr val="F9F9F9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17</xdr:row>
      <xdr:rowOff>38100</xdr:rowOff>
    </xdr:from>
    <xdr:ext cx="6905625" cy="209550"/>
    <xdr:sp>
      <xdr:nvSpPr>
        <xdr:cNvPr id="22" name="Shape 22"/>
        <xdr:cNvSpPr/>
      </xdr:nvSpPr>
      <xdr:spPr>
        <a:xfrm>
          <a:off x="1415475" y="1525675"/>
          <a:ext cx="6894900" cy="80100"/>
        </a:xfrm>
        <a:prstGeom prst="rect">
          <a:avLst/>
        </a:prstGeom>
        <a:solidFill>
          <a:srgbClr val="F9F9F9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104775</xdr:colOff>
      <xdr:row>1</xdr:row>
      <xdr:rowOff>133350</xdr:rowOff>
    </xdr:from>
    <xdr:ext cx="219075" cy="8220075"/>
    <xdr:sp>
      <xdr:nvSpPr>
        <xdr:cNvPr id="23" name="Shape 23"/>
        <xdr:cNvSpPr/>
      </xdr:nvSpPr>
      <xdr:spPr>
        <a:xfrm>
          <a:off x="3296800" y="1145400"/>
          <a:ext cx="70200" cy="4683300"/>
        </a:xfrm>
        <a:prstGeom prst="rect">
          <a:avLst/>
        </a:prstGeom>
        <a:solidFill>
          <a:srgbClr val="F9F9F9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381000</xdr:colOff>
      <xdr:row>31</xdr:row>
      <xdr:rowOff>142875</xdr:rowOff>
    </xdr:from>
    <xdr:ext cx="219075" cy="2095500"/>
    <xdr:sp>
      <xdr:nvSpPr>
        <xdr:cNvPr id="24" name="Shape 24"/>
        <xdr:cNvSpPr/>
      </xdr:nvSpPr>
      <xdr:spPr>
        <a:xfrm>
          <a:off x="3296800" y="1145400"/>
          <a:ext cx="70200" cy="4683300"/>
        </a:xfrm>
        <a:prstGeom prst="rect">
          <a:avLst/>
        </a:prstGeom>
        <a:solidFill>
          <a:srgbClr val="F9F9F9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30</xdr:row>
      <xdr:rowOff>152400</xdr:rowOff>
    </xdr:from>
    <xdr:ext cx="6953250" cy="209550"/>
    <xdr:sp>
      <xdr:nvSpPr>
        <xdr:cNvPr id="25" name="Shape 25"/>
        <xdr:cNvSpPr/>
      </xdr:nvSpPr>
      <xdr:spPr>
        <a:xfrm>
          <a:off x="1415475" y="1525675"/>
          <a:ext cx="6894900" cy="80100"/>
        </a:xfrm>
        <a:prstGeom prst="rect">
          <a:avLst/>
        </a:prstGeom>
        <a:solidFill>
          <a:srgbClr val="F9F9F9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714375</xdr:colOff>
      <xdr:row>31</xdr:row>
      <xdr:rowOff>161925</xdr:rowOff>
    </xdr:from>
    <xdr:ext cx="219075" cy="2162175"/>
    <xdr:sp>
      <xdr:nvSpPr>
        <xdr:cNvPr id="26" name="Shape 26"/>
        <xdr:cNvSpPr/>
      </xdr:nvSpPr>
      <xdr:spPr>
        <a:xfrm>
          <a:off x="3296800" y="1145400"/>
          <a:ext cx="70200" cy="4683300"/>
        </a:xfrm>
        <a:prstGeom prst="rect">
          <a:avLst/>
        </a:prstGeom>
        <a:solidFill>
          <a:srgbClr val="F9F9F9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190500</xdr:colOff>
      <xdr:row>1</xdr:row>
      <xdr:rowOff>142875</xdr:rowOff>
    </xdr:from>
    <xdr:ext cx="219075" cy="8220075"/>
    <xdr:sp>
      <xdr:nvSpPr>
        <xdr:cNvPr id="27" name="Shape 27"/>
        <xdr:cNvSpPr/>
      </xdr:nvSpPr>
      <xdr:spPr>
        <a:xfrm>
          <a:off x="3296800" y="1145400"/>
          <a:ext cx="70200" cy="4683300"/>
        </a:xfrm>
        <a:prstGeom prst="rect">
          <a:avLst/>
        </a:prstGeom>
        <a:solidFill>
          <a:srgbClr val="F9F9F9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</xdr:row>
      <xdr:rowOff>0</xdr:rowOff>
    </xdr:from>
    <xdr:ext cx="1905000" cy="1981200"/>
    <xdr:pic>
      <xdr:nvPicPr>
        <xdr:cNvPr id="0" name="image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301" sheet="Data"/>
  </cacheSource>
  <cacheFields>
    <cacheField name="Worker" numFmtId="0">
      <sharedItems>
        <s v="Olivia Turner"/>
        <s v="Jackson Bennett"/>
        <s v="Sophia Gallagher"/>
        <s v="Ethan Hayes"/>
        <s v="Ava Mitchell"/>
        <s v="Caleb Parker"/>
        <s v="Isabella Reynolds"/>
        <s v="Lucas Griffin"/>
        <s v="Mia Harrison"/>
        <s v="Aiden Foster"/>
        <s v="Amelia Henderson"/>
        <s v="Wyatt Wallace"/>
        <s v="Harper Simmons"/>
        <s v="Logan Chambers"/>
        <s v="Grace Sullivan"/>
        <s v="Owen Nelson"/>
        <s v="Lily Watson"/>
        <s v="Noah Myers"/>
        <s v="Zoe Richardson"/>
        <s v="Benjamin Anderson"/>
        <s v="Scarlett Taylor"/>
        <s v="Mason Thompson"/>
        <s v="Abigail Jenkins"/>
        <s v="Elijah Coleman"/>
        <s v="Chloe Brooks"/>
        <s v="Samuel Pierce"/>
        <s v="Evelyn Russell"/>
        <s v="Liam Martinez"/>
        <s v="Addison Miller"/>
        <s v="Henry Wells"/>
        <s v="Victoria Price"/>
        <s v="Levi Ramirez"/>
        <s v="Penelope Cooper"/>
        <s v="Carter Davis"/>
        <s v="Scarlett Morgan"/>
        <s v="Jameson Weaver"/>
        <s v="Ava Carlson"/>
        <s v="Oliver Fisher"/>
        <s v="Isla Williams"/>
        <s v="Dylan Reed"/>
        <s v="Sophia Dean"/>
        <s v="Jacob Simmons"/>
        <s v="Emily Perry"/>
        <s v="Michael Rhodes"/>
        <s v="Ella Walker"/>
        <s v="Gabriel Ross"/>
        <s v="Nora Sanders"/>
        <s v="Caleb Turner"/>
        <s v="Emma Bryant"/>
        <s v="William Harris"/>
      </sharedItems>
    </cacheField>
    <cacheField name="Company" numFmtId="0">
      <sharedItems>
        <s v="Precision Builders Group"/>
        <s v="Stellar Structures Construction"/>
        <s v="Vanguard Builders Alliance"/>
        <s v="ProCraft Builders Co."/>
        <s v="Summit Construct Solutions"/>
        <s v="Nexus Builders Unlimited"/>
      </sharedItems>
    </cacheField>
    <cacheField name="Date" numFmtId="164">
      <sharedItems containsSemiMixedTypes="0" containsDate="1" containsString="0">
        <d v="2022-01-02T00:00:00Z"/>
        <d v="2022-01-05T00:00:00Z"/>
        <d v="2022-01-08T00:00:00Z"/>
        <d v="2022-01-11T00:00:00Z"/>
        <d v="2022-01-12T00:00:00Z"/>
        <d v="2022-01-16T00:00:00Z"/>
        <d v="2022-01-18T00:00:00Z"/>
        <d v="2022-01-19T00:00:00Z"/>
        <d v="2022-01-22T00:00:00Z"/>
        <d v="2022-01-23T00:00:00Z"/>
        <d v="2022-01-24T00:00:00Z"/>
        <d v="2022-01-25T00:00:00Z"/>
        <d v="2022-01-26T00:00:00Z"/>
        <d v="2022-01-27T00:00:00Z"/>
        <d v="2022-01-30T00:00:00Z"/>
        <d v="2022-02-01T00:00:00Z"/>
        <d v="2022-02-04T00:00:00Z"/>
        <d v="2022-02-08T00:00:00Z"/>
        <d v="2022-02-10T00:00:00Z"/>
        <d v="2022-02-11T00:00:00Z"/>
        <d v="2022-02-13T00:00:00Z"/>
        <d v="2022-02-14T00:00:00Z"/>
        <d v="2022-02-15T00:00:00Z"/>
        <d v="2022-02-16T00:00:00Z"/>
        <d v="2022-02-17T00:00:00Z"/>
        <d v="2022-02-18T00:00:00Z"/>
        <d v="2022-02-23T00:00:00Z"/>
        <d v="2022-02-24T00:00:00Z"/>
        <d v="2022-02-25T00:00:00Z"/>
        <d v="2022-02-26T00:00:00Z"/>
        <d v="2022-02-27T00:00:00Z"/>
        <d v="2022-03-01T00:00:00Z"/>
        <d v="2022-03-02T00:00:00Z"/>
        <d v="2022-03-03T00:00:00Z"/>
        <d v="2022-03-04T00:00:00Z"/>
        <d v="2022-03-05T00:00:00Z"/>
        <d v="2022-03-06T00:00:00Z"/>
        <d v="2022-03-07T00:00:00Z"/>
        <d v="2022-03-08T00:00:00Z"/>
        <d v="2022-03-12T00:00:00Z"/>
        <d v="2022-03-14T00:00:00Z"/>
        <d v="2022-03-15T00:00:00Z"/>
        <d v="2022-03-16T00:00:00Z"/>
        <d v="2022-03-17T00:00:00Z"/>
        <d v="2022-03-20T00:00:00Z"/>
        <d v="2022-03-22T00:00:00Z"/>
        <d v="2022-03-23T00:00:00Z"/>
        <d v="2022-03-24T00:00:00Z"/>
        <d v="2022-03-25T00:00:00Z"/>
        <d v="2022-03-30T00:00:00Z"/>
        <d v="2022-04-01T00:00:00Z"/>
        <d v="2022-04-02T00:00:00Z"/>
        <d v="2022-04-03T00:00:00Z"/>
        <d v="2022-04-04T00:00:00Z"/>
        <d v="2022-04-06T00:00:00Z"/>
        <d v="2022-04-10T00:00:00Z"/>
        <d v="2022-04-16T00:00:00Z"/>
        <d v="2022-04-17T00:00:00Z"/>
        <d v="2022-04-18T00:00:00Z"/>
        <d v="2022-04-20T00:00:00Z"/>
        <d v="2022-04-22T00:00:00Z"/>
        <d v="2022-04-23T00:00:00Z"/>
        <d v="2022-04-24T00:00:00Z"/>
        <d v="2022-04-27T00:00:00Z"/>
        <d v="2022-04-29T00:00:00Z"/>
        <d v="2022-05-05T00:00:00Z"/>
        <d v="2022-05-07T00:00:00Z"/>
        <d v="2022-05-12T00:00:00Z"/>
        <d v="2022-05-14T00:00:00Z"/>
        <d v="2022-05-15T00:00:00Z"/>
        <d v="2022-05-16T00:00:00Z"/>
        <d v="2022-05-17T00:00:00Z"/>
        <d v="2022-05-19T00:00:00Z"/>
        <d v="2022-05-20T00:00:00Z"/>
        <d v="2022-05-22T00:00:00Z"/>
        <d v="2022-05-23T00:00:00Z"/>
        <d v="2022-05-25T00:00:00Z"/>
        <d v="2022-05-26T00:00:00Z"/>
        <d v="2022-05-27T00:00:00Z"/>
        <d v="2022-05-28T00:00:00Z"/>
        <d v="2022-05-29T00:00:00Z"/>
        <d v="2022-05-30T00:00:00Z"/>
        <d v="2022-06-02T00:00:00Z"/>
        <d v="2022-06-03T00:00:00Z"/>
        <d v="2022-06-06T00:00:00Z"/>
        <d v="2022-06-07T00:00:00Z"/>
        <d v="2022-06-08T00:00:00Z"/>
        <d v="2022-06-10T00:00:00Z"/>
        <d v="2022-06-11T00:00:00Z"/>
        <d v="2022-06-13T00:00:00Z"/>
        <d v="2022-06-17T00:00:00Z"/>
        <d v="2022-06-18T00:00:00Z"/>
        <d v="2022-06-19T00:00:00Z"/>
        <d v="2022-06-21T00:00:00Z"/>
        <d v="2022-06-23T00:00:00Z"/>
        <d v="2022-06-24T00:00:00Z"/>
        <d v="2022-06-26T00:00:00Z"/>
        <d v="2022-06-27T00:00:00Z"/>
        <d v="2022-06-29T00:00:00Z"/>
        <d v="2022-06-30T00:00:00Z"/>
        <d v="2022-07-01T00:00:00Z"/>
        <d v="2022-07-02T00:00:00Z"/>
        <d v="2022-07-03T00:00:00Z"/>
        <d v="2022-07-05T00:00:00Z"/>
        <d v="2022-07-06T00:00:00Z"/>
        <d v="2022-07-07T00:00:00Z"/>
        <d v="2022-07-08T00:00:00Z"/>
        <d v="2022-07-09T00:00:00Z"/>
        <d v="2022-07-12T00:00:00Z"/>
        <d v="2022-07-13T00:00:00Z"/>
        <d v="2022-07-15T00:00:00Z"/>
        <d v="2022-07-16T00:00:00Z"/>
        <d v="2022-07-17T00:00:00Z"/>
        <d v="2022-07-18T00:00:00Z"/>
        <d v="2022-07-19T00:00:00Z"/>
        <d v="2022-07-20T00:00:00Z"/>
        <d v="2022-07-22T00:00:00Z"/>
        <d v="2022-07-24T00:00:00Z"/>
        <d v="2022-07-26T00:00:00Z"/>
        <d v="2022-07-27T00:00:00Z"/>
        <d v="2022-07-29T00:00:00Z"/>
        <d v="2022-07-30T00:00:00Z"/>
        <d v="2022-08-04T00:00:00Z"/>
        <d v="2022-08-05T00:00:00Z"/>
        <d v="2022-08-10T00:00:00Z"/>
        <d v="2022-08-11T00:00:00Z"/>
        <d v="2022-08-13T00:00:00Z"/>
        <d v="2022-08-16T00:00:00Z"/>
        <d v="2022-08-17T00:00:00Z"/>
        <d v="2022-08-18T00:00:00Z"/>
        <d v="2022-08-21T00:00:00Z"/>
        <d v="2022-08-22T00:00:00Z"/>
        <d v="2022-08-23T00:00:00Z"/>
        <d v="2022-08-26T00:00:00Z"/>
        <d v="2022-08-28T00:00:00Z"/>
        <d v="2022-08-30T00:00:00Z"/>
        <d v="2022-09-01T00:00:00Z"/>
        <d v="2022-09-02T00:00:00Z"/>
        <d v="2022-09-04T00:00:00Z"/>
        <d v="2022-09-05T00:00:00Z"/>
        <d v="2022-09-06T00:00:00Z"/>
        <d v="2022-09-07T00:00:00Z"/>
        <d v="2022-09-08T00:00:00Z"/>
        <d v="2022-09-09T00:00:00Z"/>
        <d v="2022-09-10T00:00:00Z"/>
        <d v="2022-09-11T00:00:00Z"/>
        <d v="2022-09-14T00:00:00Z"/>
        <d v="2022-09-16T00:00:00Z"/>
        <d v="2022-09-18T00:00:00Z"/>
        <d v="2022-09-19T00:00:00Z"/>
        <d v="2022-09-20T00:00:00Z"/>
        <d v="2022-09-22T00:00:00Z"/>
        <d v="2022-09-23T00:00:00Z"/>
        <d v="2022-09-25T00:00:00Z"/>
        <d v="2022-09-26T00:00:00Z"/>
        <d v="2022-09-28T00:00:00Z"/>
        <d v="2022-10-01T00:00:00Z"/>
        <d v="2022-10-04T00:00:00Z"/>
        <d v="2022-10-07T00:00:00Z"/>
        <d v="2022-10-09T00:00:00Z"/>
        <d v="2022-10-10T00:00:00Z"/>
        <d v="2022-10-12T00:00:00Z"/>
        <d v="2022-10-17T00:00:00Z"/>
        <d v="2022-10-19T00:00:00Z"/>
        <d v="2022-10-20T00:00:00Z"/>
        <d v="2022-10-24T00:00:00Z"/>
        <d v="2022-10-28T00:00:00Z"/>
        <d v="2022-10-30T00:00:00Z"/>
        <d v="2022-10-31T00:00:00Z"/>
        <d v="2022-11-02T00:00:00Z"/>
        <d v="2022-11-06T00:00:00Z"/>
        <d v="2022-11-08T00:00:00Z"/>
        <d v="2022-11-10T00:00:00Z"/>
        <d v="2022-11-11T00:00:00Z"/>
        <d v="2022-11-13T00:00:00Z"/>
        <d v="2022-11-15T00:00:00Z"/>
        <d v="2022-11-17T00:00:00Z"/>
        <d v="2022-11-18T00:00:00Z"/>
        <d v="2022-11-20T00:00:00Z"/>
        <d v="2022-11-21T00:00:00Z"/>
        <d v="2022-11-23T00:00:00Z"/>
        <d v="2022-11-24T00:00:00Z"/>
        <d v="2022-11-30T00:00:00Z"/>
        <d v="2022-12-01T00:00:00Z"/>
        <d v="2022-12-02T00:00:00Z"/>
        <d v="2022-12-03T00:00:00Z"/>
        <d v="2022-12-04T00:00:00Z"/>
        <d v="2022-12-06T00:00:00Z"/>
        <d v="2022-12-07T00:00:00Z"/>
        <d v="2022-12-09T00:00:00Z"/>
        <d v="2022-12-10T00:00:00Z"/>
        <d v="2022-12-11T00:00:00Z"/>
        <d v="2022-12-12T00:00:00Z"/>
        <d v="2022-12-13T00:00:00Z"/>
        <d v="2022-12-14T00:00:00Z"/>
        <d v="2022-12-15T00:00:00Z"/>
        <d v="2022-12-19T00:00:00Z"/>
        <d v="2022-12-20T00:00:00Z"/>
        <d v="2022-12-22T00:00:00Z"/>
        <d v="2022-12-23T00:00:00Z"/>
        <d v="2022-12-24T00:00:00Z"/>
        <d v="2022-12-25T00:00:00Z"/>
        <d v="2022-12-27T00:00:00Z"/>
        <d v="2022-12-30T00:00:00Z"/>
      </sharedItems>
    </cacheField>
    <cacheField name="Month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</sharedItems>
    </cacheField>
    <cacheField name="Weekday" numFmtId="0">
      <sharedItems containsSemiMixedTypes="0" containsString="0" containsNumber="1" containsInteger="1">
        <n v="1.0"/>
        <n v="4.0"/>
        <n v="7.0"/>
        <n v="3.0"/>
        <n v="2.0"/>
        <n v="5.0"/>
        <n v="6.0"/>
      </sharedItems>
    </cacheField>
    <cacheField name="Weekend" numFmtId="0">
      <sharedItems>
        <b v="0"/>
        <b v="1"/>
      </sharedItems>
    </cacheField>
    <cacheField name="State" numFmtId="0">
      <sharedItems>
        <s v="Alaska"/>
        <s v="Montana"/>
        <s v="Nevada"/>
        <s v="Arizona"/>
        <s v="California"/>
        <s v="New Mexico"/>
        <s v="Texas"/>
        <s v="Colorado"/>
      </sharedItems>
    </cacheField>
    <cacheField name="Behaviour" numFmtId="0">
      <sharedItems>
        <s v="Completing Tasks Ahead of Schedule"/>
        <s v="Demonstrating Exceptional Skill or Craftsmanship"/>
        <s v="Taking Initiative and Going Beyond Assigned Duties"/>
        <s v="Maintaining a Safe and Clean Work Environment"/>
        <s v="Effective Communication and Team Collaboration"/>
        <s v="Consistently Meeting Quality Standards"/>
        <s v="Suggesting Cost-Effective Solutions"/>
        <s v="Perfect Attendance for the Week"/>
        <s v="Customer Commendation or Positive Feedback"/>
        <s v="Successfully Training a New Team Member"/>
        <s v="Injury in workplace without direct fault"/>
        <s v="Absenteeism Without Prior Notice"/>
        <s v="Failure to Meet Deadlines"/>
        <s v="Ignoring Safety Procedures"/>
        <s v="Subpar Work Quality or Needing Rework"/>
        <s v="Failure to Communicate Issues or Delays"/>
        <s v="Not Following Instructions"/>
        <s v="Excessive Wastage of Materials"/>
        <s v="Damaging Company Equipment or Property"/>
        <s v="Damaging Customer Property"/>
        <s v="Insubordination or Disruptive Behavior"/>
        <s v="Customer Complaint or Negative Feedback"/>
      </sharedItems>
    </cacheField>
    <cacheField name="Behaviour score" numFmtId="0">
      <sharedItems containsSemiMixedTypes="0" containsString="0" containsNumber="1" containsInteger="1">
        <n v="5.0"/>
        <n v="3.0"/>
        <n v="4.0"/>
        <n v="2.0"/>
        <n v="6.0"/>
        <n v="0.0"/>
        <n v="-3.0"/>
        <n v="-4.0"/>
        <n v="-2.0"/>
        <n v="-5.0"/>
        <n v="-6.0"/>
      </sharedItems>
    </cacheField>
    <cacheField name="Damage" numFmtId="0">
      <sharedItems>
        <s v=""/>
        <s v="Company"/>
        <s v="Customer"/>
      </sharedItems>
    </cacheField>
    <cacheField name="Outcome" numFmtId="0">
      <sharedItems>
        <s v="Positive"/>
        <s v="Neutral"/>
        <s v="Negative"/>
      </sharedItems>
    </cacheField>
    <cacheField name="Accident status" numFmtId="0">
      <sharedItems containsBlank="1">
        <m/>
        <s v="Closed"/>
        <s v="Open"/>
      </sharedItems>
    </cacheField>
    <cacheField name="Accident amt">
      <sharedItems containsMixedTypes="1" containsNumber="1" containsInteger="1">
        <s v=""/>
        <n v="826.0"/>
        <n v="7795.0"/>
        <n v="6425.0"/>
        <n v="6787.0"/>
        <n v="6172.0"/>
        <n v="918.0"/>
        <n v="8247.0"/>
        <n v="1264.0"/>
        <n v="6718.0"/>
        <n v="5497.0"/>
        <n v="2911.0"/>
        <n v="426.0"/>
        <n v="4814.0"/>
        <n v="3400.0"/>
        <n v="5999.0"/>
        <n v="804.0"/>
        <n v="6462.0"/>
        <n v="1258.0"/>
        <n v="2948.0"/>
        <n v="2155.0"/>
        <n v="6388.0"/>
        <n v="3642.0"/>
        <n v="753.0"/>
        <n v="4425.0"/>
        <n v="8167.0"/>
        <n v="6028.0"/>
      </sharedItems>
    </cacheField>
    <cacheField name="Accident injury">
      <sharedItems containsMixedTypes="1" containsNumber="1" containsInteger="1">
        <s v=""/>
        <n v="212.0"/>
        <n v="2052.0"/>
        <n v="1713.0"/>
        <n v="1374.0"/>
        <n v="3346.0"/>
        <n v="2364.0"/>
        <n v="482.0"/>
        <n v="749.0"/>
        <n v="927.0"/>
        <n v="291.0"/>
        <n v="2520.0"/>
        <n v="1192.0"/>
        <n v="2216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ashboard" cacheId="0" dataCaption="" rowGrandTotals="0" compact="0" compactData="0">
  <location ref="AA4:AD19" firstHeaderRow="0" firstDataRow="3" firstDataCol="0" rowPageCount="1" colPageCount="1"/>
  <pivotFields>
    <pivotField name="Worker" axis="axisRow" compact="0" outline="0" multipleItemSelectionAllowed="1" showAll="0" sortType="ascending" defaultSubtotal="0">
      <items>
        <item x="22"/>
        <item x="28"/>
        <item x="9"/>
        <item x="10"/>
        <item sd="0" x="36"/>
        <item x="4"/>
        <item x="19"/>
        <item x="5"/>
        <item x="47"/>
        <item x="33"/>
        <item x="24"/>
        <item x="39"/>
        <item x="23"/>
        <item x="44"/>
        <item x="42"/>
        <item x="48"/>
        <item x="3"/>
        <item x="26"/>
        <item x="45"/>
        <item x="14"/>
        <item x="12"/>
        <item x="29"/>
        <item x="6"/>
        <item x="38"/>
        <item x="1"/>
        <item x="41"/>
        <item x="35"/>
        <item x="31"/>
        <item x="27"/>
        <item x="16"/>
        <item x="13"/>
        <item x="7"/>
        <item x="21"/>
        <item x="8"/>
        <item x="43"/>
        <item x="17"/>
        <item x="46"/>
        <item x="37"/>
        <item x="0"/>
        <item x="15"/>
        <item x="32"/>
        <item x="25"/>
        <item x="34"/>
        <item x="20"/>
        <item x="40"/>
        <item x="2"/>
        <item x="30"/>
        <item x="49"/>
        <item x="11"/>
        <item x="18"/>
      </items>
    </pivotField>
    <pivotField name="Compan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ate" axis="axisRow" compact="0" numFmtId="164" outline="0" multipleItemSelectionAllowed="1" showAll="0" sortType="ascending" defaultSubtota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end" compact="0" outline="0" multipleItemSelectionAllowed="1" showAll="0">
      <items>
        <item x="0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Behaviou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Behaviour sco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Damage" axis="axisRow" compact="0" outline="0" multipleItemSelectionAllowed="1" showAll="0" sortType="ascending">
      <items>
        <item x="0"/>
        <item x="1"/>
        <item x="2"/>
        <item t="default"/>
      </items>
    </pivotField>
    <pivotField name="Outcome" compact="0" outline="0" multipleItemSelectionAllowed="1" showAll="0">
      <items>
        <item x="0"/>
        <item x="1"/>
        <item x="2"/>
        <item t="default"/>
      </items>
    </pivotField>
    <pivotField name="Accident status" axis="axisPage" compact="0" outline="0" multipleItemSelectionAllowed="1" showAll="0">
      <items>
        <item h="1" x="0"/>
        <item h="1" x="1"/>
        <item x="2"/>
        <item t="default"/>
      </items>
    </pivotField>
    <pivotField name="Accident am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ccident inju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2"/>
    <field x="0"/>
    <field x="9"/>
  </rowFields>
  <pageFields>
    <pageField fld="11"/>
  </pageFields>
  <dataFields>
    <dataField name="Damage" fld="12" baseField="0"/>
  </dataFields>
</pivotTableDefinition>
</file>

<file path=xl/pivotTables/pivotTable2.xml><?xml version="1.0" encoding="utf-8"?>
<pivotTableDefinition xmlns="http://schemas.openxmlformats.org/spreadsheetml/2006/main" name="Dashboard 2" cacheId="0" dataCaption="" rowGrandTotals="0" compact="0" compactData="0">
  <location ref="AK4:AM54" firstHeaderRow="0" firstDataRow="2" firstDataCol="0" rowPageCount="1" colPageCount="1"/>
  <pivotFields>
    <pivotField name="Worker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Compan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end" compact="0" outline="0" multipleItemSelectionAllowed="1" showAll="0">
      <items>
        <item x="0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Behaviou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Behaviour sco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Damage" compact="0" outline="0" multipleItemSelectionAllowed="1" showAll="0">
      <items>
        <item x="0"/>
        <item x="1"/>
        <item x="2"/>
        <item t="default"/>
      </items>
    </pivotField>
    <pivotField name="Outcome" axis="axisPage" compact="0" outline="0" multipleItemSelectionAllowed="1" showAll="0">
      <items>
        <item h="1" x="0"/>
        <item h="1" x="1"/>
        <item x="2"/>
        <item t="default"/>
      </items>
    </pivotField>
    <pivotField name="Accident status" compact="0" outline="0" multipleItemSelectionAllowed="1" showAll="0">
      <items>
        <item x="0"/>
        <item x="1"/>
        <item x="2"/>
        <item t="default"/>
      </items>
    </pivotField>
    <pivotField name="Accident am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ccident inju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0"/>
  </rowFields>
  <colFields>
    <field x="-2"/>
  </colFields>
  <pageFields>
    <pageField fld="10"/>
  </pageFields>
  <dataFields>
    <dataField name="SUM of Behaviour score" fld="8" baseField="0"/>
    <dataField name="COUNT of Behaviour score" fld="8" subtotal="countNums" baseField="0"/>
  </dataFields>
</pivotTableDefinition>
</file>

<file path=xl/pivotTables/pivotTable3.xml><?xml version="1.0" encoding="utf-8"?>
<pivotTableDefinition xmlns="http://schemas.openxmlformats.org/spreadsheetml/2006/main" name="Dashboard 3" cacheId="0" dataCaption="" rowGrandTotals="0" compact="0" compactData="0">
  <location ref="AR2:AT52" firstHeaderRow="0" firstDataRow="2" firstDataCol="0"/>
  <pivotFields>
    <pivotField name="Worker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Compan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end" compact="0" outline="0" multipleItemSelectionAllowed="1" showAll="0">
      <items>
        <item x="0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Behaviou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Behaviour sco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Damage" compact="0" outline="0" multipleItemSelectionAllowed="1" showAll="0">
      <items>
        <item x="0"/>
        <item x="1"/>
        <item x="2"/>
        <item t="default"/>
      </items>
    </pivotField>
    <pivotField name="Outcome" compact="0" outline="0" multipleItemSelectionAllowed="1" showAll="0">
      <items>
        <item x="0"/>
        <item x="1"/>
        <item x="2"/>
        <item t="default"/>
      </items>
    </pivotField>
    <pivotField name="Accident status" compact="0" outline="0" multipleItemSelectionAllowed="1" showAll="0">
      <items>
        <item x="0"/>
        <item x="1"/>
        <item x="2"/>
        <item t="default"/>
      </items>
    </pivotField>
    <pivotField name="Accident am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ccident inju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0"/>
  </rowFields>
  <colFields>
    <field x="-2"/>
  </colFields>
  <dataFields>
    <dataField name="SUM of Behaviour score" fld="8" baseField="0"/>
    <dataField name="COUNT of Behaviour score" fld="8" subtotal="countNums" baseField="0"/>
  </dataFields>
</pivotTableDefinition>
</file>

<file path=xl/pivotTables/pivotTable4.xml><?xml version="1.0" encoding="utf-8"?>
<pivotTableDefinition xmlns="http://schemas.openxmlformats.org/spreadsheetml/2006/main" name="Dashboard 4" cacheId="0" dataCaption="" rowGrandTotals="0" compact="0" compactData="0">
  <location ref="AY2:AZ14" firstHeaderRow="0" firstDataRow="1" firstDataCol="0"/>
  <pivotFields>
    <pivotField name="Work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Compan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t="default"/>
      </items>
    </pivotField>
    <pivotField name="Month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end" compact="0" outline="0" multipleItemSelectionAllowed="1" showAll="0">
      <items>
        <item x="0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Behaviou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Behaviour sco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Damage" compact="0" outline="0" multipleItemSelectionAllowed="1" showAll="0">
      <items>
        <item x="0"/>
        <item x="1"/>
        <item x="2"/>
        <item t="default"/>
      </items>
    </pivotField>
    <pivotField name="Outcome" compact="0" outline="0" multipleItemSelectionAllowed="1" showAll="0">
      <items>
        <item x="0"/>
        <item x="1"/>
        <item x="2"/>
        <item t="default"/>
      </items>
    </pivotField>
    <pivotField name="Accident status" compact="0" outline="0" multipleItemSelectionAllowed="1" showAll="0">
      <items>
        <item x="0"/>
        <item x="1"/>
        <item x="2"/>
        <item t="default"/>
      </items>
    </pivotField>
    <pivotField name="Accident am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ccident inju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3"/>
  </rowFields>
  <dataFields>
    <dataField name="SUM of Behaviour score" fld="8" baseField="0"/>
  </dataFields>
</pivotTableDefinition>
</file>

<file path=xl/pivotTables/pivotTable5.xml><?xml version="1.0" encoding="utf-8"?>
<pivotTableDefinition xmlns="http://schemas.openxmlformats.org/spreadsheetml/2006/main" name="Dashboard 5" cacheId="0" dataCaption="" rowGrandTotals="0" colGrandTotals="0" compact="0" compactData="0">
  <location ref="BB2:BD15" firstHeaderRow="0" firstDataRow="1" firstDataCol="1"/>
  <pivotFields>
    <pivotField name="Work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Compan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t="default"/>
      </items>
    </pivotField>
    <pivotField name="Month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end" compact="0" outline="0" multipleItemSelectionAllowed="1" showAll="0">
      <items>
        <item x="0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Behaviou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Behaviour sco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Damage" axis="axisCol" dataField="1" compact="0" outline="0" multipleItemSelectionAllowed="1" showAll="0" sortType="ascending">
      <items>
        <item h="1" x="0"/>
        <item x="1"/>
        <item x="2"/>
        <item t="default"/>
      </items>
    </pivotField>
    <pivotField name="Outcome" compact="0" outline="0" multipleItemSelectionAllowed="1" showAll="0">
      <items>
        <item x="0"/>
        <item x="1"/>
        <item x="2"/>
        <item t="default"/>
      </items>
    </pivotField>
    <pivotField name="Accident status" compact="0" outline="0" multipleItemSelectionAllowed="1" showAll="0">
      <items>
        <item x="0"/>
        <item x="1"/>
        <item x="2"/>
        <item t="default"/>
      </items>
    </pivotField>
    <pivotField name="Accident am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ccident inju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3"/>
  </rowFields>
  <colFields>
    <field x="9"/>
  </colFields>
  <dataFields>
    <dataField name="COUNTA of Damage" fld="9" subtotal="count" baseField="0"/>
  </dataFields>
</pivotTableDefinition>
</file>

<file path=xl/pivotTables/pivotTable6.xml><?xml version="1.0" encoding="utf-8"?>
<pivotTableDefinition xmlns="http://schemas.openxmlformats.org/spreadsheetml/2006/main" name="Dashboard 6" cacheId="0" dataCaption="" compact="0" compactData="0">
  <location ref="BF2:BG3" firstHeaderRow="0" firstDataRow="1" firstDataCol="0"/>
  <pivotFields>
    <pivotField name="Work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Compan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end" compact="0" outline="0" multipleItemSelectionAllowed="1" showAll="0">
      <items>
        <item x="0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Behaviou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Behaviour sco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Damage" compact="0" outline="0" multipleItemSelectionAllowed="1" showAll="0">
      <items>
        <item x="0"/>
        <item x="1"/>
        <item x="2"/>
        <item t="default"/>
      </items>
    </pivotField>
    <pivotField name="Outcome" compact="0" outline="0" multipleItemSelectionAllowed="1" showAll="0">
      <items>
        <item x="0"/>
        <item x="1"/>
        <item x="2"/>
        <item t="default"/>
      </items>
    </pivotField>
    <pivotField name="Accident status" compact="0" outline="0" multipleItemSelectionAllowed="1" showAll="0">
      <items>
        <item x="0"/>
        <item x="1"/>
        <item x="2"/>
        <item t="default"/>
      </items>
    </pivotField>
    <pivotField name="Accident am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ccident injur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colFields>
    <field x="-2"/>
  </colFields>
  <dataFields>
    <dataField name="SUM of Accident injury" fld="13" baseField="0"/>
    <dataField name="COUNT of Accident injury" fld="13" subtotal="countNums" baseField="0"/>
  </dataFields>
</pivotTableDefinition>
</file>

<file path=xl/pivotTables/pivotTable7.xml><?xml version="1.0" encoding="utf-8"?>
<pivotTableDefinition xmlns="http://schemas.openxmlformats.org/spreadsheetml/2006/main" name="Dashboard 7" cacheId="0" dataCaption="" rowGrandTotals="0" colGrandTotals="0" compact="0" compactData="0">
  <location ref="BI2:BK6" firstHeaderRow="0" firstDataRow="1" firstDataCol="1"/>
  <pivotFields>
    <pivotField name="Work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Compan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end" axis="axisCol" compact="0" outline="0" multipleItemSelectionAllowed="1" showAll="0" sortType="ascending">
      <items>
        <item x="0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Behaviou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Behaviour sco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Damage" compact="0" outline="0" multipleItemSelectionAllowed="1" showAll="0">
      <items>
        <item x="0"/>
        <item x="1"/>
        <item x="2"/>
        <item t="default"/>
      </items>
    </pivotField>
    <pivotField name="Outcome" axis="axisRow" dataField="1" compact="0" outline="0" multipleItemSelectionAllowed="1" showAll="0" sortType="ascending">
      <items>
        <item x="2"/>
        <item x="1"/>
        <item x="0"/>
        <item t="default"/>
      </items>
    </pivotField>
    <pivotField name="Accident status" compact="0" outline="0" multipleItemSelectionAllowed="1" showAll="0">
      <items>
        <item x="0"/>
        <item x="1"/>
        <item x="2"/>
        <item t="default"/>
      </items>
    </pivotField>
    <pivotField name="Accident am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ccident inju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10"/>
  </rowFields>
  <colFields>
    <field x="5"/>
  </colFields>
  <dataFields>
    <dataField name="COUNTA of Outcome" fld="10" subtotal="count" baseField="0"/>
  </dataFields>
</pivotTableDefinition>
</file>

<file path=xl/pivotTables/pivotTable8.xml><?xml version="1.0" encoding="utf-8"?>
<pivotTableDefinition xmlns="http://schemas.openxmlformats.org/spreadsheetml/2006/main" name="Dashboard 8" cacheId="0" dataCaption="" rowGrandTotals="0" compact="0" compactData="0">
  <location ref="BS2:BT10" firstHeaderRow="0" firstDataRow="1" firstDataCol="0"/>
  <pivotFields>
    <pivotField name="Work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Compan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end" compact="0" outline="0" multipleItemSelectionAllowed="1" showAll="0">
      <items>
        <item x="0"/>
        <item x="1"/>
        <item t="default"/>
      </items>
    </pivotField>
    <pivotField name="State" axis="axisRow" dataField="1" compact="0" outline="0" multipleItemSelectionAllowed="1" showAll="0" sortType="ascending">
      <items>
        <item x="0"/>
        <item x="3"/>
        <item x="4"/>
        <item x="7"/>
        <item x="1"/>
        <item x="2"/>
        <item x="5"/>
        <item x="6"/>
        <item t="default"/>
      </items>
    </pivotField>
    <pivotField name="Behaviou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Behaviour sco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Damage" compact="0" outline="0" multipleItemSelectionAllowed="1" showAll="0">
      <items>
        <item x="0"/>
        <item x="1"/>
        <item x="2"/>
        <item t="default"/>
      </items>
    </pivotField>
    <pivotField name="Outcome" compact="0" outline="0" multipleItemSelectionAllowed="1" showAll="0">
      <items>
        <item x="0"/>
        <item x="1"/>
        <item x="2"/>
        <item t="default"/>
      </items>
    </pivotField>
    <pivotField name="Accident status" compact="0" outline="0" multipleItemSelectionAllowed="1" showAll="0">
      <items>
        <item x="0"/>
        <item x="1"/>
        <item x="2"/>
        <item t="default"/>
      </items>
    </pivotField>
    <pivotField name="Accident am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ccident inju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6"/>
  </rowFields>
  <dataFields>
    <dataField name="COUNTA of State" fld="6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6" Type="http://schemas.openxmlformats.org/officeDocument/2006/relationships/pivotTable" Target="../pivotTables/pivotTable6.xml"/><Relationship Id="rId7" Type="http://schemas.openxmlformats.org/officeDocument/2006/relationships/pivotTable" Target="../pivotTables/pivotTable7.xml"/><Relationship Id="rId8" Type="http://schemas.openxmlformats.org/officeDocument/2006/relationships/pivotTable" Target="../pivotTables/pivotTable8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5" max="15" width="2.25"/>
    <col customWidth="1" min="19" max="19" width="36.88"/>
    <col customWidth="1" min="31" max="31" width="10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3"/>
      <c r="AD1" s="4"/>
      <c r="AE1" s="5"/>
      <c r="AF1" s="6"/>
      <c r="AG1" s="6"/>
      <c r="AH1" s="6"/>
      <c r="AI1" s="6"/>
      <c r="AJ1" s="1"/>
      <c r="AK1" s="7"/>
      <c r="AL1" s="7"/>
      <c r="AM1" s="7"/>
      <c r="AN1" s="7"/>
      <c r="AO1" s="7"/>
      <c r="AP1" s="1"/>
      <c r="AQ1" s="1"/>
      <c r="AR1" s="7"/>
      <c r="AS1" s="7"/>
      <c r="AT1" s="7"/>
      <c r="AU1" s="1"/>
      <c r="AV1" s="1"/>
      <c r="AW1" s="1"/>
      <c r="AX1" s="1"/>
      <c r="AY1" s="7"/>
      <c r="AZ1" s="7"/>
      <c r="BA1" s="7"/>
      <c r="BB1" s="7"/>
      <c r="BC1" s="7"/>
      <c r="BD1" s="1"/>
      <c r="BE1" s="1"/>
      <c r="BF1" s="7"/>
      <c r="BG1" s="7"/>
      <c r="BH1" s="1"/>
      <c r="BI1" s="7"/>
      <c r="BJ1" s="7"/>
      <c r="BK1" s="1"/>
      <c r="BL1" s="1"/>
      <c r="BM1" s="1"/>
      <c r="BN1" s="1"/>
      <c r="BO1" s="1"/>
      <c r="BP1" s="1"/>
      <c r="BQ1" s="1"/>
      <c r="BR1" s="1"/>
      <c r="BS1" s="7"/>
      <c r="BT1" s="7"/>
      <c r="BU1" s="1"/>
      <c r="BV1" s="1"/>
      <c r="BW1" s="1"/>
      <c r="BX1" s="1"/>
      <c r="BY1" s="1"/>
      <c r="BZ1" s="1"/>
      <c r="CA1" s="1"/>
      <c r="CB1" s="1"/>
      <c r="CC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E2" s="9" t="s">
        <v>3</v>
      </c>
      <c r="AF2" s="10" t="s">
        <v>4</v>
      </c>
      <c r="AG2" s="10" t="s">
        <v>5</v>
      </c>
      <c r="AH2" s="10" t="s">
        <v>6</v>
      </c>
      <c r="AI2" s="10" t="s">
        <v>7</v>
      </c>
      <c r="AJ2" s="1"/>
      <c r="AN2" s="7"/>
      <c r="AO2" s="7"/>
      <c r="AP2" s="1"/>
      <c r="AQ2" s="1"/>
      <c r="AU2" s="1"/>
      <c r="AV2" s="1"/>
      <c r="AW2" s="1"/>
      <c r="AX2" s="1"/>
      <c r="BA2" s="7"/>
      <c r="BE2" s="1"/>
      <c r="BH2" s="1"/>
      <c r="BL2" s="1"/>
      <c r="BM2" s="1"/>
      <c r="BN2" s="1"/>
      <c r="BO2" s="1"/>
      <c r="BP2" s="1"/>
      <c r="BQ2" s="1"/>
      <c r="BR2" s="1"/>
      <c r="BU2" s="1"/>
      <c r="BV2" s="1"/>
      <c r="BW2" s="1"/>
      <c r="BX2" s="1"/>
      <c r="BY2" s="1"/>
      <c r="BZ2" s="1"/>
      <c r="CA2" s="1"/>
      <c r="CB2" s="1"/>
      <c r="CC2" s="1"/>
    </row>
    <row r="3">
      <c r="A3" s="1"/>
      <c r="B3" s="1"/>
      <c r="C3" s="1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E3" s="15"/>
      <c r="AF3" s="16"/>
      <c r="AG3" s="16"/>
      <c r="AH3" s="16"/>
      <c r="AI3" s="16"/>
      <c r="AJ3" s="1"/>
      <c r="AN3" s="7" t="str">
        <f t="shared" ref="AN3:AP3" si="1">AK3</f>
        <v>Harper Simmons</v>
      </c>
      <c r="AO3" s="7">
        <f t="shared" si="1"/>
        <v>-16</v>
      </c>
      <c r="AP3" s="1">
        <f t="shared" si="1"/>
        <v>4</v>
      </c>
      <c r="AQ3" s="1"/>
      <c r="AU3" s="1" t="str">
        <f t="shared" ref="AU3:AW3" si="2">AR3</f>
        <v>Emma Bryant</v>
      </c>
      <c r="AV3" s="1">
        <f t="shared" si="2"/>
        <v>13</v>
      </c>
      <c r="AW3" s="1">
        <f t="shared" si="2"/>
        <v>6</v>
      </c>
      <c r="AX3" s="1"/>
      <c r="BA3" s="7"/>
      <c r="BE3" s="1"/>
      <c r="BH3" s="1"/>
      <c r="BL3" s="7"/>
      <c r="BM3" s="18"/>
      <c r="BN3" s="19" t="s">
        <v>24</v>
      </c>
      <c r="BO3" s="18"/>
      <c r="BP3" s="18"/>
      <c r="BQ3" s="19" t="s">
        <v>15</v>
      </c>
      <c r="BR3" s="1"/>
      <c r="BU3" s="7"/>
      <c r="BV3" s="1">
        <f>IFERROR(__xludf.DUMMYFUNCTION("COUNTUNIQUE(BS:BS) - 1"),8.0)</f>
        <v>8</v>
      </c>
      <c r="BW3" s="1"/>
      <c r="BX3" s="1"/>
      <c r="BY3" s="1"/>
      <c r="BZ3" s="1"/>
      <c r="CA3" s="1"/>
      <c r="CB3" s="1"/>
      <c r="CC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2"/>
      <c r="R4" s="3"/>
      <c r="S4" s="4"/>
      <c r="T4" s="1"/>
      <c r="U4" s="1"/>
      <c r="V4" s="1"/>
      <c r="W4" s="1"/>
      <c r="X4" s="1"/>
      <c r="Y4" s="1"/>
      <c r="Z4" s="1"/>
      <c r="AE4" s="13" t="b">
        <v>0</v>
      </c>
      <c r="AF4" s="13" t="b">
        <v>0</v>
      </c>
      <c r="AG4" s="13" t="b">
        <v>0</v>
      </c>
      <c r="AH4" s="13" t="b">
        <v>0</v>
      </c>
      <c r="AI4" s="22" t="b">
        <v>0</v>
      </c>
      <c r="AJ4" s="1"/>
      <c r="AN4" s="7" t="str">
        <f t="shared" ref="AN4:AP4" si="3">AK4</f>
        <v>Jameson Weaver</v>
      </c>
      <c r="AO4" s="7">
        <f t="shared" si="3"/>
        <v>-16</v>
      </c>
      <c r="AP4" s="1">
        <f t="shared" si="3"/>
        <v>4</v>
      </c>
      <c r="AQ4" s="1"/>
      <c r="AU4" s="1" t="str">
        <f t="shared" ref="AU4:AW4" si="4">AR4</f>
        <v>Nora Sanders</v>
      </c>
      <c r="AV4" s="1">
        <f t="shared" si="4"/>
        <v>11</v>
      </c>
      <c r="AW4" s="1">
        <f t="shared" si="4"/>
        <v>6</v>
      </c>
      <c r="AX4" s="1"/>
      <c r="BA4" s="7"/>
      <c r="BE4" s="1"/>
      <c r="BF4" s="7"/>
      <c r="BG4" s="7"/>
      <c r="BH4" s="1"/>
      <c r="BL4" s="1"/>
      <c r="BM4" s="18" t="str">
        <f t="shared" ref="BM4:BN4" si="5">BI4</f>
        <v>Negative</v>
      </c>
      <c r="BN4" s="18">
        <f t="shared" si="5"/>
        <v>101</v>
      </c>
      <c r="BO4" s="18"/>
      <c r="BP4" s="18" t="str">
        <f t="shared" ref="BP4:BP6" si="9">BI4</f>
        <v>Negative</v>
      </c>
      <c r="BQ4" s="18">
        <f t="shared" ref="BQ4:BQ6" si="10">BK4</f>
        <v>42</v>
      </c>
      <c r="BR4" s="1"/>
      <c r="BU4" s="1"/>
      <c r="BV4" s="1"/>
      <c r="BW4" s="1"/>
      <c r="BX4" s="1"/>
      <c r="BY4" s="1"/>
      <c r="BZ4" s="1"/>
      <c r="CA4" s="1"/>
      <c r="CB4" s="1"/>
      <c r="CC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7"/>
      <c r="Q5" s="7"/>
      <c r="R5" s="7"/>
      <c r="S5" s="17"/>
      <c r="T5" s="1"/>
      <c r="U5" s="1"/>
      <c r="V5" s="1"/>
      <c r="W5" s="1"/>
      <c r="X5" s="1"/>
      <c r="Y5" s="1"/>
      <c r="Z5" s="1"/>
      <c r="AE5" s="13" t="b">
        <v>0</v>
      </c>
      <c r="AF5" s="13" t="b">
        <v>0</v>
      </c>
      <c r="AG5" s="13" t="b">
        <v>0</v>
      </c>
      <c r="AH5" s="13" t="b">
        <v>0</v>
      </c>
      <c r="AI5" s="21" t="b">
        <v>0</v>
      </c>
      <c r="AJ5" s="1"/>
      <c r="AN5" s="7" t="str">
        <f t="shared" ref="AN5:AP5" si="6">AK5</f>
        <v>Logan Chambers</v>
      </c>
      <c r="AO5" s="7">
        <f t="shared" si="6"/>
        <v>-16</v>
      </c>
      <c r="AP5" s="1">
        <f t="shared" si="6"/>
        <v>4</v>
      </c>
      <c r="AQ5" s="1"/>
      <c r="AU5" s="1" t="str">
        <f t="shared" ref="AU5:AW5" si="7">AR5</f>
        <v>William Harris</v>
      </c>
      <c r="AV5" s="1">
        <f t="shared" si="7"/>
        <v>10</v>
      </c>
      <c r="AW5" s="1">
        <f t="shared" si="7"/>
        <v>6</v>
      </c>
      <c r="AX5" s="1"/>
      <c r="BA5" s="7"/>
      <c r="BE5" s="1"/>
      <c r="BF5" s="7"/>
      <c r="BG5" s="7"/>
      <c r="BH5" s="1"/>
      <c r="BL5" s="1"/>
      <c r="BM5" s="18" t="str">
        <f t="shared" ref="BM5:BN5" si="8">BI5</f>
        <v>Neutral</v>
      </c>
      <c r="BN5" s="18">
        <f t="shared" si="8"/>
        <v>7</v>
      </c>
      <c r="BO5" s="18"/>
      <c r="BP5" s="18" t="str">
        <f t="shared" si="9"/>
        <v>Neutral</v>
      </c>
      <c r="BQ5" s="18">
        <f t="shared" si="10"/>
        <v>6</v>
      </c>
      <c r="BR5" s="1"/>
      <c r="BU5" s="1"/>
      <c r="BV5" s="1"/>
      <c r="BW5" s="1"/>
      <c r="BX5" s="1"/>
      <c r="BY5" s="1"/>
      <c r="BZ5" s="1"/>
      <c r="CA5" s="1"/>
      <c r="CB5" s="1"/>
      <c r="CC5" s="1"/>
    </row>
    <row r="6">
      <c r="A6" s="1"/>
      <c r="B6" s="1"/>
      <c r="C6" s="2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7"/>
      <c r="S6" s="17"/>
      <c r="T6" s="1"/>
      <c r="U6" s="1"/>
      <c r="V6" s="1"/>
      <c r="W6" s="1"/>
      <c r="X6" s="1"/>
      <c r="Y6" s="1"/>
      <c r="Z6" s="1"/>
      <c r="AE6" s="13" t="b">
        <v>0</v>
      </c>
      <c r="AF6" s="13" t="b">
        <v>0</v>
      </c>
      <c r="AG6" s="13" t="b">
        <v>0</v>
      </c>
      <c r="AH6" s="13" t="b">
        <v>0</v>
      </c>
      <c r="AI6" s="21" t="b">
        <v>0</v>
      </c>
      <c r="AJ6" s="1"/>
      <c r="AN6" s="7"/>
      <c r="AO6" s="7"/>
      <c r="AP6" s="1"/>
      <c r="AQ6" s="1"/>
      <c r="AU6" s="1"/>
      <c r="AV6" s="1"/>
      <c r="AW6" s="1"/>
      <c r="AX6" s="1"/>
      <c r="BA6" s="7"/>
      <c r="BE6" s="1"/>
      <c r="BF6" s="7"/>
      <c r="BG6" s="7"/>
      <c r="BH6" s="1"/>
      <c r="BL6" s="1"/>
      <c r="BM6" s="18" t="str">
        <f t="shared" ref="BM6:BN6" si="11">BI6</f>
        <v>Positive</v>
      </c>
      <c r="BN6" s="18">
        <f t="shared" si="11"/>
        <v>105</v>
      </c>
      <c r="BO6" s="18"/>
      <c r="BP6" s="18" t="str">
        <f t="shared" si="9"/>
        <v>Positive</v>
      </c>
      <c r="BQ6" s="18">
        <f t="shared" si="10"/>
        <v>39</v>
      </c>
      <c r="BR6" s="1"/>
      <c r="BU6" s="1"/>
      <c r="BV6" s="1"/>
      <c r="BW6" s="1"/>
      <c r="BX6" s="1"/>
      <c r="BY6" s="1"/>
      <c r="BZ6" s="1"/>
      <c r="CA6" s="1"/>
      <c r="CB6" s="1"/>
      <c r="CC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7"/>
      <c r="S7" s="17"/>
      <c r="T7" s="1"/>
      <c r="U7" s="1"/>
      <c r="V7" s="1"/>
      <c r="W7" s="1"/>
      <c r="X7" s="1"/>
      <c r="Y7" s="1"/>
      <c r="Z7" s="1"/>
      <c r="AE7" s="13" t="b">
        <v>0</v>
      </c>
      <c r="AF7" s="13" t="b">
        <v>0</v>
      </c>
      <c r="AG7" s="13" t="b">
        <v>0</v>
      </c>
      <c r="AH7" s="13" t="b">
        <v>0</v>
      </c>
      <c r="AI7" s="21" t="b">
        <v>0</v>
      </c>
      <c r="AJ7" s="1"/>
      <c r="AN7" s="7"/>
      <c r="AO7" s="7"/>
      <c r="AP7" s="1"/>
      <c r="AQ7" s="1"/>
      <c r="AU7" s="1"/>
      <c r="AV7" s="1"/>
      <c r="AW7" s="1"/>
      <c r="AX7" s="1"/>
      <c r="BA7" s="7"/>
      <c r="BE7" s="1"/>
      <c r="BF7" s="7"/>
      <c r="BG7" s="7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U7" s="1"/>
      <c r="BV7" s="1"/>
      <c r="BW7" s="1"/>
      <c r="BX7" s="1"/>
      <c r="BY7" s="1"/>
      <c r="BZ7" s="1"/>
      <c r="CA7" s="1"/>
      <c r="CB7" s="1"/>
      <c r="CC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7"/>
      <c r="S8" s="17"/>
      <c r="T8" s="1"/>
      <c r="U8" s="1"/>
      <c r="V8" s="1"/>
      <c r="W8" s="1"/>
      <c r="X8" s="1"/>
      <c r="Y8" s="1"/>
      <c r="Z8" s="1"/>
      <c r="AE8" s="13" t="b">
        <v>0</v>
      </c>
      <c r="AF8" s="13" t="b">
        <v>0</v>
      </c>
      <c r="AG8" s="13" t="b">
        <v>0</v>
      </c>
      <c r="AH8" s="13" t="b">
        <v>0</v>
      </c>
      <c r="AI8" s="21" t="b">
        <v>0</v>
      </c>
      <c r="AJ8" s="1"/>
      <c r="AN8" s="7"/>
      <c r="AO8" s="7"/>
      <c r="AP8" s="1"/>
      <c r="AQ8" s="1"/>
      <c r="AU8" s="1"/>
      <c r="AV8" s="1"/>
      <c r="AW8" s="1"/>
      <c r="AX8" s="1"/>
      <c r="BA8" s="7"/>
      <c r="BE8" s="1"/>
      <c r="BF8" s="7"/>
      <c r="BG8" s="7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U8" s="1"/>
      <c r="BV8" s="1"/>
      <c r="BW8" s="1"/>
      <c r="BX8" s="1"/>
      <c r="BY8" s="1"/>
      <c r="BZ8" s="1"/>
      <c r="CA8" s="1"/>
      <c r="CB8" s="1"/>
      <c r="CC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7"/>
      <c r="S9" s="17"/>
      <c r="T9" s="1"/>
      <c r="U9" s="1"/>
      <c r="V9" s="1"/>
      <c r="W9" s="1"/>
      <c r="X9" s="1"/>
      <c r="Y9" s="1"/>
      <c r="Z9" s="1"/>
      <c r="AE9" s="13" t="b">
        <v>0</v>
      </c>
      <c r="AF9" s="13" t="b">
        <v>0</v>
      </c>
      <c r="AG9" s="13" t="b">
        <v>0</v>
      </c>
      <c r="AH9" s="13" t="b">
        <v>0</v>
      </c>
      <c r="AI9" s="21" t="b">
        <v>0</v>
      </c>
      <c r="AJ9" s="1"/>
      <c r="AN9" s="7"/>
      <c r="AO9" s="7"/>
      <c r="AP9" s="1"/>
      <c r="AQ9" s="1"/>
      <c r="AU9" s="1"/>
      <c r="AV9" s="1"/>
      <c r="AW9" s="1"/>
      <c r="AX9" s="1"/>
      <c r="BA9" s="7"/>
      <c r="BE9" s="1"/>
      <c r="BF9" s="7"/>
      <c r="BG9" s="7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U9" s="1"/>
      <c r="BV9" s="1"/>
      <c r="BW9" s="1"/>
      <c r="BX9" s="1"/>
      <c r="BY9" s="1"/>
      <c r="BZ9" s="1"/>
      <c r="CA9" s="1"/>
      <c r="CB9" s="1"/>
      <c r="CC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7"/>
      <c r="S10" s="17"/>
      <c r="T10" s="1"/>
      <c r="U10" s="1"/>
      <c r="V10" s="1"/>
      <c r="W10" s="1"/>
      <c r="X10" s="1"/>
      <c r="Y10" s="1"/>
      <c r="Z10" s="1"/>
      <c r="AE10" s="13" t="b">
        <v>0</v>
      </c>
      <c r="AF10" s="13" t="b">
        <v>0</v>
      </c>
      <c r="AG10" s="13" t="b">
        <v>0</v>
      </c>
      <c r="AH10" s="13" t="b">
        <v>0</v>
      </c>
      <c r="AI10" s="21" t="b">
        <v>0</v>
      </c>
      <c r="AJ10" s="1"/>
      <c r="AN10" s="7"/>
      <c r="AO10" s="7"/>
      <c r="AP10" s="1"/>
      <c r="AQ10" s="1"/>
      <c r="AU10" s="1"/>
      <c r="AV10" s="1"/>
      <c r="AW10" s="1"/>
      <c r="AX10" s="1"/>
      <c r="BA10" s="7"/>
      <c r="BE10" s="1"/>
      <c r="BF10" s="7"/>
      <c r="BG10" s="7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U10" s="1"/>
      <c r="BV10" s="1"/>
      <c r="BW10" s="1"/>
      <c r="BX10" s="1"/>
      <c r="BY10" s="1"/>
      <c r="BZ10" s="1"/>
      <c r="CA10" s="1"/>
      <c r="CB10" s="1"/>
      <c r="CC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7"/>
      <c r="S11" s="17"/>
      <c r="T11" s="1"/>
      <c r="U11" s="1"/>
      <c r="V11" s="1"/>
      <c r="W11" s="1"/>
      <c r="X11" s="1"/>
      <c r="Y11" s="1"/>
      <c r="Z11" s="1"/>
      <c r="AE11" s="13" t="b">
        <v>0</v>
      </c>
      <c r="AF11" s="13" t="b">
        <v>0</v>
      </c>
      <c r="AG11" s="13" t="b">
        <v>0</v>
      </c>
      <c r="AH11" s="13" t="b">
        <v>0</v>
      </c>
      <c r="AI11" s="21" t="b">
        <v>0</v>
      </c>
      <c r="AJ11" s="1"/>
      <c r="AN11" s="7"/>
      <c r="AO11" s="7"/>
      <c r="AP11" s="1"/>
      <c r="AQ11" s="1"/>
      <c r="AU11" s="1"/>
      <c r="AV11" s="1"/>
      <c r="AW11" s="1"/>
      <c r="AX11" s="1"/>
      <c r="BA11" s="7"/>
      <c r="BE11" s="1"/>
      <c r="BF11" s="7"/>
      <c r="BG11" s="7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7"/>
      <c r="S12" s="17"/>
      <c r="T12" s="1"/>
      <c r="U12" s="1"/>
      <c r="V12" s="1"/>
      <c r="W12" s="1"/>
      <c r="X12" s="1"/>
      <c r="Y12" s="1"/>
      <c r="Z12" s="1"/>
      <c r="AE12" s="13" t="b">
        <v>0</v>
      </c>
      <c r="AF12" s="13" t="b">
        <v>0</v>
      </c>
      <c r="AG12" s="13" t="b">
        <v>0</v>
      </c>
      <c r="AH12" s="13" t="b">
        <v>0</v>
      </c>
      <c r="AI12" s="21" t="b">
        <v>0</v>
      </c>
      <c r="AJ12" s="1"/>
      <c r="AN12" s="7"/>
      <c r="AO12" s="7"/>
      <c r="AP12" s="1"/>
      <c r="AQ12" s="1"/>
      <c r="AU12" s="1"/>
      <c r="AV12" s="1"/>
      <c r="AW12" s="1"/>
      <c r="AX12" s="1"/>
      <c r="BA12" s="7"/>
      <c r="BE12" s="1"/>
      <c r="BF12" s="7"/>
      <c r="BG12" s="7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7"/>
      <c r="S13" s="17"/>
      <c r="T13" s="1"/>
      <c r="U13" s="1"/>
      <c r="V13" s="1"/>
      <c r="W13" s="1"/>
      <c r="X13" s="1"/>
      <c r="Y13" s="1"/>
      <c r="Z13" s="1"/>
      <c r="AE13" s="13" t="b">
        <v>0</v>
      </c>
      <c r="AF13" s="13" t="b">
        <v>0</v>
      </c>
      <c r="AG13" s="13" t="b">
        <v>0</v>
      </c>
      <c r="AH13" s="13" t="b">
        <v>0</v>
      </c>
      <c r="AI13" s="21" t="b">
        <v>0</v>
      </c>
      <c r="AJ13" s="1"/>
      <c r="AN13" s="7"/>
      <c r="AO13" s="7"/>
      <c r="AP13" s="1"/>
      <c r="AQ13" s="1"/>
      <c r="AU13" s="1"/>
      <c r="AV13" s="1"/>
      <c r="AW13" s="1"/>
      <c r="AX13" s="1"/>
      <c r="BA13" s="7"/>
      <c r="BE13" s="1"/>
      <c r="BF13" s="7"/>
      <c r="BG13" s="7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7"/>
      <c r="S14" s="17"/>
      <c r="T14" s="1"/>
      <c r="U14" s="1"/>
      <c r="V14" s="1"/>
      <c r="W14" s="1"/>
      <c r="X14" s="1"/>
      <c r="Y14" s="1"/>
      <c r="Z14" s="1"/>
      <c r="AE14" s="13" t="b">
        <v>0</v>
      </c>
      <c r="AF14" s="13" t="b">
        <v>0</v>
      </c>
      <c r="AG14" s="13" t="b">
        <v>0</v>
      </c>
      <c r="AH14" s="13" t="b">
        <v>0</v>
      </c>
      <c r="AI14" s="21" t="b">
        <v>0</v>
      </c>
      <c r="AJ14" s="1"/>
      <c r="AN14" s="7"/>
      <c r="AO14" s="7"/>
      <c r="AP14" s="1"/>
      <c r="AQ14" s="1"/>
      <c r="AU14" s="1"/>
      <c r="AV14" s="1"/>
      <c r="AW14" s="1"/>
      <c r="AX14" s="1"/>
      <c r="BA14" s="7"/>
      <c r="BE14" s="1"/>
      <c r="BF14" s="7"/>
      <c r="BG14" s="7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7"/>
      <c r="S15" s="17"/>
      <c r="T15" s="1"/>
      <c r="U15" s="1"/>
      <c r="V15" s="1"/>
      <c r="W15" s="1"/>
      <c r="X15" s="1"/>
      <c r="Y15" s="1"/>
      <c r="Z15" s="1"/>
      <c r="AE15" s="13" t="b">
        <v>0</v>
      </c>
      <c r="AF15" s="13" t="b">
        <v>0</v>
      </c>
      <c r="AG15" s="13" t="b">
        <v>0</v>
      </c>
      <c r="AH15" s="13" t="b">
        <v>0</v>
      </c>
      <c r="AI15" s="21" t="b">
        <v>0</v>
      </c>
      <c r="AJ15" s="1"/>
      <c r="AN15" s="7"/>
      <c r="AO15" s="7"/>
      <c r="AP15" s="1"/>
      <c r="AQ15" s="1"/>
      <c r="AU15" s="1"/>
      <c r="AV15" s="1"/>
      <c r="AW15" s="1"/>
      <c r="AX15" s="1"/>
      <c r="AY15" s="7"/>
      <c r="AZ15" s="7"/>
      <c r="BA15" s="7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7"/>
      <c r="S16" s="17"/>
      <c r="T16" s="1"/>
      <c r="U16" s="1"/>
      <c r="V16" s="1"/>
      <c r="W16" s="1"/>
      <c r="X16" s="1"/>
      <c r="Y16" s="1"/>
      <c r="Z16" s="1"/>
      <c r="AE16" s="13" t="b">
        <v>0</v>
      </c>
      <c r="AF16" s="13" t="b">
        <v>0</v>
      </c>
      <c r="AG16" s="13" t="b">
        <v>0</v>
      </c>
      <c r="AH16" s="13" t="b">
        <v>0</v>
      </c>
      <c r="AI16" s="21" t="b">
        <v>0</v>
      </c>
      <c r="AJ16" s="1"/>
      <c r="AN16" s="7"/>
      <c r="AO16" s="7"/>
      <c r="AP16" s="1"/>
      <c r="AQ16" s="1"/>
      <c r="AU16" s="1"/>
      <c r="AV16" s="1"/>
      <c r="AW16" s="1"/>
      <c r="AX16" s="1"/>
      <c r="AY16" s="7"/>
      <c r="AZ16" s="7"/>
      <c r="BA16" s="7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7"/>
      <c r="S17" s="17"/>
      <c r="T17" s="1"/>
      <c r="U17" s="1"/>
      <c r="V17" s="1"/>
      <c r="W17" s="1"/>
      <c r="X17" s="1"/>
      <c r="Y17" s="1"/>
      <c r="Z17" s="1"/>
      <c r="AE17" s="13" t="b">
        <v>0</v>
      </c>
      <c r="AF17" s="13" t="b">
        <v>0</v>
      </c>
      <c r="AG17" s="13" t="b">
        <v>0</v>
      </c>
      <c r="AH17" s="13" t="b">
        <v>0</v>
      </c>
      <c r="AI17" s="21" t="b">
        <v>0</v>
      </c>
      <c r="AJ17" s="1"/>
      <c r="AN17" s="7"/>
      <c r="AO17" s="7"/>
      <c r="AP17" s="1"/>
      <c r="AQ17" s="1"/>
      <c r="AU17" s="1"/>
      <c r="AV17" s="1"/>
      <c r="AW17" s="1"/>
      <c r="AX17" s="1"/>
      <c r="AY17" s="7"/>
      <c r="AZ17" s="7"/>
      <c r="BA17" s="7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7"/>
      <c r="S18" s="17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N18" s="7"/>
      <c r="AO18" s="7"/>
      <c r="AP18" s="1"/>
      <c r="AQ18" s="1"/>
      <c r="AU18" s="1"/>
      <c r="AV18" s="1"/>
      <c r="AW18" s="1"/>
      <c r="AX18" s="1"/>
      <c r="AY18" s="7"/>
      <c r="AZ18" s="7"/>
      <c r="BA18" s="7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7"/>
      <c r="S19" s="17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N19" s="7"/>
      <c r="AO19" s="7"/>
      <c r="AP19" s="1"/>
      <c r="AQ19" s="1"/>
      <c r="AU19" s="1"/>
      <c r="AV19" s="1"/>
      <c r="AW19" s="1"/>
      <c r="AX19" s="1"/>
      <c r="AY19" s="7"/>
      <c r="AZ19" s="7"/>
      <c r="BA19" s="7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7"/>
      <c r="S20" s="17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N20" s="7"/>
      <c r="AO20" s="7"/>
      <c r="AP20" s="1"/>
      <c r="AQ20" s="1"/>
      <c r="AU20" s="1"/>
      <c r="AV20" s="1"/>
      <c r="AW20" s="1"/>
      <c r="AX20" s="1"/>
      <c r="AY20" s="7"/>
      <c r="AZ20" s="7"/>
      <c r="BA20" s="7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7"/>
      <c r="S21" s="17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N21" s="7"/>
      <c r="AO21" s="7"/>
      <c r="AP21" s="1"/>
      <c r="AQ21" s="1"/>
      <c r="AU21" s="1"/>
      <c r="AV21" s="1"/>
      <c r="AW21" s="1"/>
      <c r="AX21" s="1"/>
      <c r="AY21" s="7"/>
      <c r="AZ21" s="7"/>
      <c r="BA21" s="7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7"/>
      <c r="S22" s="17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N22" s="7"/>
      <c r="AO22" s="7"/>
      <c r="AP22" s="1"/>
      <c r="AQ22" s="1"/>
      <c r="AU22" s="1"/>
      <c r="AV22" s="1"/>
      <c r="AW22" s="1"/>
      <c r="AX22" s="1"/>
      <c r="AY22" s="7"/>
      <c r="AZ22" s="7"/>
      <c r="BA22" s="7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7"/>
      <c r="S23" s="17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N23" s="7"/>
      <c r="AO23" s="7"/>
      <c r="AP23" s="1"/>
      <c r="AQ23" s="1"/>
      <c r="AU23" s="1"/>
      <c r="AV23" s="1"/>
      <c r="AW23" s="1"/>
      <c r="AX23" s="1"/>
      <c r="AY23" s="7"/>
      <c r="AZ23" s="7"/>
      <c r="BA23" s="7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7"/>
      <c r="S24" s="17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N24" s="7"/>
      <c r="AO24" s="7"/>
      <c r="AP24" s="1"/>
      <c r="AQ24" s="1"/>
      <c r="AU24" s="1"/>
      <c r="AV24" s="1"/>
      <c r="AW24" s="1"/>
      <c r="AX24" s="1"/>
      <c r="AY24" s="7"/>
      <c r="AZ24" s="7"/>
      <c r="BA24" s="7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7"/>
      <c r="S25" s="17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N25" s="7"/>
      <c r="AO25" s="7"/>
      <c r="AP25" s="1"/>
      <c r="AQ25" s="1"/>
      <c r="AU25" s="1"/>
      <c r="AV25" s="1"/>
      <c r="AW25" s="1"/>
      <c r="AX25" s="1"/>
      <c r="AY25" s="7"/>
      <c r="AZ25" s="7"/>
      <c r="BA25" s="7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7"/>
      <c r="S26" s="17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N26" s="7"/>
      <c r="AO26" s="7"/>
      <c r="AP26" s="1"/>
      <c r="AQ26" s="1"/>
      <c r="AU26" s="1"/>
      <c r="AV26" s="1"/>
      <c r="AW26" s="1"/>
      <c r="AX26" s="1"/>
      <c r="AY26" s="7"/>
      <c r="AZ26" s="7"/>
      <c r="BA26" s="7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7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N27" s="7"/>
      <c r="AO27" s="7"/>
      <c r="AP27" s="1"/>
      <c r="AQ27" s="1"/>
      <c r="AU27" s="1"/>
      <c r="AV27" s="1"/>
      <c r="AW27" s="1"/>
      <c r="AX27" s="1"/>
      <c r="AY27" s="7"/>
      <c r="AZ27" s="7"/>
      <c r="BA27" s="7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7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N28" s="7"/>
      <c r="AO28" s="7"/>
      <c r="AP28" s="1"/>
      <c r="AQ28" s="1"/>
      <c r="AU28" s="1"/>
      <c r="AV28" s="1"/>
      <c r="AW28" s="1"/>
      <c r="AX28" s="1"/>
      <c r="AY28" s="7"/>
      <c r="AZ28" s="7"/>
      <c r="BA28" s="7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7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N29" s="7"/>
      <c r="AO29" s="7"/>
      <c r="AP29" s="1"/>
      <c r="AQ29" s="1"/>
      <c r="AU29" s="1"/>
      <c r="AV29" s="1"/>
      <c r="AW29" s="1"/>
      <c r="AX29" s="1"/>
      <c r="AY29" s="7"/>
      <c r="AZ29" s="7"/>
      <c r="BA29" s="7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7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N30" s="7"/>
      <c r="AO30" s="7"/>
      <c r="AP30" s="1"/>
      <c r="AQ30" s="1"/>
      <c r="AU30" s="1"/>
      <c r="AV30" s="1"/>
      <c r="AW30" s="1"/>
      <c r="AX30" s="1"/>
      <c r="AY30" s="7"/>
      <c r="AZ30" s="7"/>
      <c r="BA30" s="7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7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N31" s="7"/>
      <c r="AO31" s="7"/>
      <c r="AP31" s="1"/>
      <c r="AQ31" s="1"/>
      <c r="AU31" s="1"/>
      <c r="AV31" s="1"/>
      <c r="AW31" s="1"/>
      <c r="AX31" s="1"/>
      <c r="AY31" s="7"/>
      <c r="AZ31" s="7"/>
      <c r="BA31" s="7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7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N32" s="7"/>
      <c r="AO32" s="7"/>
      <c r="AP32" s="1"/>
      <c r="AQ32" s="1"/>
      <c r="AU32" s="1"/>
      <c r="AV32" s="1"/>
      <c r="AW32" s="1"/>
      <c r="AX32" s="1"/>
      <c r="AY32" s="7"/>
      <c r="AZ32" s="7"/>
      <c r="BA32" s="7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7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N33" s="7"/>
      <c r="AO33" s="7"/>
      <c r="AP33" s="1"/>
      <c r="AQ33" s="1"/>
      <c r="AU33" s="1"/>
      <c r="AV33" s="1"/>
      <c r="AW33" s="1"/>
      <c r="AX33" s="1"/>
      <c r="AY33" s="7"/>
      <c r="AZ33" s="7"/>
      <c r="BA33" s="7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7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N34" s="7"/>
      <c r="AO34" s="7"/>
      <c r="AP34" s="1"/>
      <c r="AQ34" s="1"/>
      <c r="AU34" s="1"/>
      <c r="AV34" s="1"/>
      <c r="AW34" s="1"/>
      <c r="AX34" s="1"/>
      <c r="AY34" s="7"/>
      <c r="AZ34" s="7"/>
      <c r="BA34" s="7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7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N35" s="7"/>
      <c r="AO35" s="7"/>
      <c r="AP35" s="1"/>
      <c r="AQ35" s="1"/>
      <c r="AU35" s="1"/>
      <c r="AV35" s="1"/>
      <c r="AW35" s="1"/>
      <c r="AX35" s="1"/>
      <c r="AY35" s="7"/>
      <c r="AZ35" s="7"/>
      <c r="BA35" s="7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N36" s="7"/>
      <c r="AO36" s="7"/>
      <c r="AP36" s="1"/>
      <c r="AQ36" s="1"/>
      <c r="AU36" s="1"/>
      <c r="AV36" s="1"/>
      <c r="AW36" s="1"/>
      <c r="AX36" s="1"/>
      <c r="AY36" s="7"/>
      <c r="AZ36" s="7"/>
      <c r="BA36" s="7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N37" s="7"/>
      <c r="AO37" s="7"/>
      <c r="AP37" s="1"/>
      <c r="AQ37" s="1"/>
      <c r="AU37" s="1"/>
      <c r="AV37" s="1"/>
      <c r="AW37" s="1"/>
      <c r="AX37" s="1"/>
      <c r="AY37" s="7"/>
      <c r="AZ37" s="7"/>
      <c r="BA37" s="7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N38" s="7"/>
      <c r="AO38" s="7"/>
      <c r="AP38" s="1"/>
      <c r="AQ38" s="1"/>
      <c r="AU38" s="1"/>
      <c r="AV38" s="1"/>
      <c r="AW38" s="1"/>
      <c r="AX38" s="1"/>
      <c r="AY38" s="7"/>
      <c r="AZ38" s="7"/>
      <c r="BA38" s="7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N39" s="7"/>
      <c r="AO39" s="7"/>
      <c r="AP39" s="1"/>
      <c r="AQ39" s="1"/>
      <c r="AU39" s="1"/>
      <c r="AV39" s="1"/>
      <c r="AW39" s="1"/>
      <c r="AX39" s="1"/>
      <c r="AY39" s="7"/>
      <c r="AZ39" s="7"/>
      <c r="BA39" s="7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N40" s="7"/>
      <c r="AO40" s="7"/>
      <c r="AP40" s="1"/>
      <c r="AQ40" s="1"/>
      <c r="AU40" s="1"/>
      <c r="AV40" s="1"/>
      <c r="AW40" s="1"/>
      <c r="AX40" s="1"/>
      <c r="AY40" s="7"/>
      <c r="AZ40" s="7"/>
      <c r="BA40" s="7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N41" s="7"/>
      <c r="AO41" s="7"/>
      <c r="AP41" s="1"/>
      <c r="AQ41" s="1"/>
      <c r="AU41" s="1"/>
      <c r="AV41" s="1"/>
      <c r="AW41" s="1"/>
      <c r="AX41" s="1"/>
      <c r="AY41" s="7"/>
      <c r="AZ41" s="7"/>
      <c r="BA41" s="7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N42" s="7"/>
      <c r="AO42" s="7"/>
      <c r="AP42" s="1"/>
      <c r="AQ42" s="1"/>
      <c r="AU42" s="1"/>
      <c r="AV42" s="1"/>
      <c r="AW42" s="1"/>
      <c r="AX42" s="1"/>
      <c r="AY42" s="7"/>
      <c r="AZ42" s="7"/>
      <c r="BA42" s="7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N43" s="7"/>
      <c r="AO43" s="7"/>
      <c r="AP43" s="1"/>
      <c r="AQ43" s="1"/>
      <c r="AU43" s="1"/>
      <c r="AV43" s="1"/>
      <c r="AW43" s="1"/>
      <c r="AX43" s="1"/>
      <c r="AY43" s="7"/>
      <c r="AZ43" s="7"/>
      <c r="BA43" s="7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N44" s="7"/>
      <c r="AO44" s="7"/>
      <c r="AP44" s="1"/>
      <c r="AQ44" s="1"/>
      <c r="AU44" s="1"/>
      <c r="AV44" s="1"/>
      <c r="AW44" s="1"/>
      <c r="AX44" s="1"/>
      <c r="AY44" s="7"/>
      <c r="AZ44" s="7"/>
      <c r="BA44" s="7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N45" s="7"/>
      <c r="AO45" s="7"/>
      <c r="AP45" s="1"/>
      <c r="AQ45" s="1"/>
      <c r="AU45" s="1"/>
      <c r="AV45" s="1"/>
      <c r="AW45" s="1"/>
      <c r="AX45" s="1"/>
      <c r="AY45" s="7"/>
      <c r="AZ45" s="7"/>
      <c r="BA45" s="7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N46" s="7"/>
      <c r="AO46" s="7"/>
      <c r="AP46" s="1"/>
      <c r="AQ46" s="1"/>
      <c r="AU46" s="1"/>
      <c r="AV46" s="1"/>
      <c r="AW46" s="1"/>
      <c r="AX46" s="1"/>
      <c r="AY46" s="7"/>
      <c r="AZ46" s="7"/>
      <c r="BA46" s="7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N47" s="7"/>
      <c r="AO47" s="7"/>
      <c r="AP47" s="1"/>
      <c r="AQ47" s="1"/>
      <c r="AU47" s="1"/>
      <c r="AV47" s="1"/>
      <c r="AW47" s="1"/>
      <c r="AX47" s="1"/>
      <c r="AY47" s="7"/>
      <c r="AZ47" s="7"/>
      <c r="BA47" s="7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N48" s="7"/>
      <c r="AO48" s="7"/>
      <c r="AP48" s="1"/>
      <c r="AQ48" s="1"/>
      <c r="AU48" s="1"/>
      <c r="AV48" s="1"/>
      <c r="AW48" s="1"/>
      <c r="AX48" s="1"/>
      <c r="AY48" s="7"/>
      <c r="AZ48" s="7"/>
      <c r="BA48" s="7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N49" s="7"/>
      <c r="AO49" s="7"/>
      <c r="AP49" s="1"/>
      <c r="AQ49" s="1"/>
      <c r="AU49" s="1"/>
      <c r="AV49" s="1"/>
      <c r="AW49" s="1"/>
      <c r="AX49" s="1"/>
      <c r="AY49" s="7"/>
      <c r="AZ49" s="7"/>
      <c r="BA49" s="7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N50" s="7"/>
      <c r="AO50" s="7"/>
      <c r="AP50" s="1"/>
      <c r="AQ50" s="1"/>
      <c r="AU50" s="1"/>
      <c r="AV50" s="1"/>
      <c r="AW50" s="1"/>
      <c r="AX50" s="1"/>
      <c r="AY50" s="7"/>
      <c r="AZ50" s="7"/>
      <c r="BA50" s="7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N51" s="7"/>
      <c r="AO51" s="7"/>
      <c r="AP51" s="1"/>
      <c r="AQ51" s="1"/>
      <c r="AU51" s="1"/>
      <c r="AV51" s="1"/>
      <c r="AW51" s="1"/>
      <c r="AX51" s="1"/>
      <c r="AY51" s="7"/>
      <c r="AZ51" s="7"/>
      <c r="BA51" s="7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N52" s="7"/>
      <c r="AO52" s="7"/>
      <c r="AP52" s="1"/>
      <c r="AQ52" s="1"/>
      <c r="AU52" s="1"/>
      <c r="AV52" s="1"/>
      <c r="AW52" s="1"/>
      <c r="AX52" s="1"/>
      <c r="AY52" s="7"/>
      <c r="AZ52" s="7"/>
      <c r="BA52" s="7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</row>
  </sheetData>
  <mergeCells count="5">
    <mergeCell ref="AE2:AE3"/>
    <mergeCell ref="AF2:AF3"/>
    <mergeCell ref="AG2:AG3"/>
    <mergeCell ref="AH2:AH3"/>
    <mergeCell ref="AI2:AI3"/>
  </mergeCell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3.63"/>
    <col customWidth="1" min="7" max="7" width="12.88"/>
    <col customWidth="1" min="8" max="8" width="44.0"/>
    <col customWidth="1" min="9" max="9" width="16.5"/>
  </cols>
  <sheetData>
    <row r="1">
      <c r="A1" s="24" t="s">
        <v>1</v>
      </c>
      <c r="B1" s="25" t="s">
        <v>19</v>
      </c>
      <c r="C1" s="26" t="s">
        <v>0</v>
      </c>
      <c r="D1" s="25" t="s">
        <v>10</v>
      </c>
      <c r="E1" s="24" t="s">
        <v>24</v>
      </c>
      <c r="F1" s="24" t="s">
        <v>15</v>
      </c>
      <c r="G1" s="24" t="s">
        <v>16</v>
      </c>
      <c r="H1" s="25" t="s">
        <v>84</v>
      </c>
      <c r="I1" s="25" t="s">
        <v>85</v>
      </c>
      <c r="J1" s="24" t="s">
        <v>2</v>
      </c>
      <c r="K1" s="25" t="s">
        <v>23</v>
      </c>
      <c r="L1" s="24" t="s">
        <v>86</v>
      </c>
      <c r="M1" s="24" t="s">
        <v>87</v>
      </c>
      <c r="N1" s="24" t="s">
        <v>88</v>
      </c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8" t="s">
        <v>39</v>
      </c>
      <c r="B2" s="28" t="str">
        <f t="array" ref="B2">xlookup(A2,Workers!A:A,Workers!B:B,0)</f>
        <v>Precision Builders Group</v>
      </c>
      <c r="C2" s="29">
        <v>44563.0</v>
      </c>
      <c r="D2" s="28">
        <f t="shared" ref="D2:D301" si="1">MONTH(C2)</f>
        <v>1</v>
      </c>
      <c r="E2" s="28">
        <f t="shared" ref="E2:E301" si="2">WEEKDAY(C2)</f>
        <v>1</v>
      </c>
      <c r="F2" s="28" t="b">
        <f t="shared" ref="F2:F301" si="3">if(or(E2=6,E2=7),True,False)</f>
        <v>0</v>
      </c>
      <c r="G2" s="30" t="s">
        <v>25</v>
      </c>
      <c r="H2" s="28" t="s">
        <v>89</v>
      </c>
      <c r="I2" s="28">
        <f t="array" ref="I2">xlookup(H2,Events!A:A,Events!B:B,0)</f>
        <v>5</v>
      </c>
      <c r="J2" s="28" t="str">
        <f>if(H2=Events!$A$20,"Company",if(H2=Events!$A$21,"Customer",""))</f>
        <v/>
      </c>
      <c r="K2" s="28" t="str">
        <f t="array" ref="K2">xlookup(H2,Events!A:A,Events!C:C,0)</f>
        <v>Positive</v>
      </c>
      <c r="M2" s="28" t="str">
        <f>if(or(H2=Events!$A$20,H2=Events!$A$21),randbetween(150,8500),"")</f>
        <v/>
      </c>
      <c r="N2" s="28" t="str">
        <f>if(H2=Events!$A$12,randbetween(200,3500),"")</f>
        <v/>
      </c>
    </row>
    <row r="3">
      <c r="A3" s="31" t="s">
        <v>57</v>
      </c>
      <c r="B3" s="31" t="str">
        <f t="array" ref="B3">xlookup(A3,Workers!A:A,Workers!B:B,0)</f>
        <v>Precision Builders Group</v>
      </c>
      <c r="C3" s="32">
        <v>44563.0</v>
      </c>
      <c r="D3" s="31">
        <f t="shared" si="1"/>
        <v>1</v>
      </c>
      <c r="E3" s="31">
        <f t="shared" si="2"/>
        <v>1</v>
      </c>
      <c r="F3" s="31" t="b">
        <f t="shared" si="3"/>
        <v>0</v>
      </c>
      <c r="G3" s="33" t="s">
        <v>45</v>
      </c>
      <c r="H3" s="31" t="s">
        <v>90</v>
      </c>
      <c r="I3" s="31">
        <f t="array" ref="I3">xlookup(H3,Events!A:A,Events!B:B,0)</f>
        <v>3</v>
      </c>
      <c r="J3" s="31" t="str">
        <f>if(H3=Events!$A$20,"Company",if(H3=Events!$A$21,"Customer",""))</f>
        <v/>
      </c>
      <c r="K3" s="31" t="str">
        <f t="array" ref="K3">xlookup(H3,Events!A:A,Events!C:C,0)</f>
        <v>Positive</v>
      </c>
      <c r="M3" s="31" t="str">
        <f>if(or(H3=Events!$A$20,H3=Events!$A$21),randbetween(150,8500),"")</f>
        <v/>
      </c>
      <c r="N3" s="31" t="str">
        <f>if(H3=Events!$A$12,randbetween(200,3500),"")</f>
        <v/>
      </c>
    </row>
    <row r="4">
      <c r="A4" s="28" t="s">
        <v>59</v>
      </c>
      <c r="B4" s="28" t="str">
        <f t="array" ref="B4">xlookup(A4,Workers!A:A,Workers!B:B,0)</f>
        <v>Precision Builders Group</v>
      </c>
      <c r="C4" s="29">
        <v>44566.0</v>
      </c>
      <c r="D4" s="28">
        <f t="shared" si="1"/>
        <v>1</v>
      </c>
      <c r="E4" s="28">
        <f t="shared" si="2"/>
        <v>4</v>
      </c>
      <c r="F4" s="28" t="b">
        <f t="shared" si="3"/>
        <v>0</v>
      </c>
      <c r="G4" s="30" t="s">
        <v>45</v>
      </c>
      <c r="H4" s="28" t="s">
        <v>91</v>
      </c>
      <c r="I4" s="28">
        <f t="array" ref="I4">xlookup(H4,Events!A:A,Events!B:B,0)</f>
        <v>4</v>
      </c>
      <c r="J4" s="28" t="str">
        <f>if(H4=Events!$A$20,"Company",if(H4=Events!$A$21,"Customer",""))</f>
        <v/>
      </c>
      <c r="K4" s="28" t="str">
        <f t="array" ref="K4">xlookup(H4,Events!A:A,Events!C:C,0)</f>
        <v>Positive</v>
      </c>
      <c r="M4" s="28" t="str">
        <f>if(or(H4=Events!$A$20,H4=Events!$A$21),randbetween(150,8500),"")</f>
        <v/>
      </c>
      <c r="N4" s="28" t="str">
        <f>if(H4=Events!$A$12,randbetween(200,3500),"")</f>
        <v/>
      </c>
    </row>
    <row r="5">
      <c r="A5" s="31" t="s">
        <v>78</v>
      </c>
      <c r="B5" s="31" t="str">
        <f t="array" ref="B5">xlookup(A5,Workers!A:A,Workers!B:B,0)</f>
        <v>Precision Builders Group</v>
      </c>
      <c r="C5" s="32">
        <v>44569.0</v>
      </c>
      <c r="D5" s="31">
        <f t="shared" si="1"/>
        <v>1</v>
      </c>
      <c r="E5" s="31">
        <f t="shared" si="2"/>
        <v>7</v>
      </c>
      <c r="F5" s="31" t="b">
        <f t="shared" si="3"/>
        <v>1</v>
      </c>
      <c r="G5" s="33" t="s">
        <v>49</v>
      </c>
      <c r="H5" s="31" t="s">
        <v>92</v>
      </c>
      <c r="I5" s="31">
        <f t="array" ref="I5">xlookup(H5,Events!A:A,Events!B:B,0)</f>
        <v>2</v>
      </c>
      <c r="J5" s="31" t="str">
        <f>if(H5=Events!$A$20,"Company",if(H5=Events!$A$21,"Customer",""))</f>
        <v/>
      </c>
      <c r="K5" s="31" t="str">
        <f t="array" ref="K5">xlookup(H5,Events!A:A,Events!C:C,0)</f>
        <v>Positive</v>
      </c>
      <c r="M5" s="31" t="str">
        <f>if(or(H5=Events!$A$20,H5=Events!$A$21),randbetween(150,8500),"")</f>
        <v/>
      </c>
      <c r="N5" s="31" t="str">
        <f>if(H5=Events!$A$12,randbetween(200,3500),"")</f>
        <v/>
      </c>
    </row>
    <row r="6">
      <c r="A6" s="28" t="s">
        <v>31</v>
      </c>
      <c r="B6" s="28" t="str">
        <f t="array" ref="B6">xlookup(A6,Workers!A:A,Workers!B:B,0)</f>
        <v>Precision Builders Group</v>
      </c>
      <c r="C6" s="29">
        <v>44569.0</v>
      </c>
      <c r="D6" s="28">
        <f t="shared" si="1"/>
        <v>1</v>
      </c>
      <c r="E6" s="28">
        <f t="shared" si="2"/>
        <v>7</v>
      </c>
      <c r="F6" s="28" t="b">
        <f t="shared" si="3"/>
        <v>1</v>
      </c>
      <c r="G6" s="30" t="s">
        <v>30</v>
      </c>
      <c r="H6" s="28" t="s">
        <v>93</v>
      </c>
      <c r="I6" s="28">
        <f t="array" ref="I6">xlookup(H6,Events!A:A,Events!B:B,0)</f>
        <v>3</v>
      </c>
      <c r="J6" s="28" t="str">
        <f>if(H6=Events!$A$20,"Company",if(H6=Events!$A$21,"Customer",""))</f>
        <v/>
      </c>
      <c r="K6" s="28" t="str">
        <f t="array" ref="K6">xlookup(H6,Events!A:A,Events!C:C,0)</f>
        <v>Positive</v>
      </c>
      <c r="M6" s="28" t="str">
        <f>if(or(H6=Events!$A$20,H6=Events!$A$21),randbetween(150,8500),"")</f>
        <v/>
      </c>
      <c r="N6" s="28" t="str">
        <f>if(H6=Events!$A$12,randbetween(200,3500),"")</f>
        <v/>
      </c>
    </row>
    <row r="7">
      <c r="A7" s="31" t="s">
        <v>75</v>
      </c>
      <c r="B7" s="31" t="str">
        <f t="array" ref="B7">xlookup(A7,Workers!A:A,Workers!B:B,0)</f>
        <v>Precision Builders Group</v>
      </c>
      <c r="C7" s="32">
        <v>44569.0</v>
      </c>
      <c r="D7" s="31">
        <f t="shared" si="1"/>
        <v>1</v>
      </c>
      <c r="E7" s="31">
        <f t="shared" si="2"/>
        <v>7</v>
      </c>
      <c r="F7" s="31" t="b">
        <f t="shared" si="3"/>
        <v>1</v>
      </c>
      <c r="G7" s="33" t="s">
        <v>49</v>
      </c>
      <c r="H7" s="31" t="s">
        <v>94</v>
      </c>
      <c r="I7" s="31">
        <f t="array" ref="I7">xlookup(H7,Events!A:A,Events!B:B,0)</f>
        <v>4</v>
      </c>
      <c r="J7" s="31" t="str">
        <f>if(H7=Events!$A$20,"Company",if(H7=Events!$A$21,"Customer",""))</f>
        <v/>
      </c>
      <c r="K7" s="31" t="str">
        <f t="array" ref="K7">xlookup(H7,Events!A:A,Events!C:C,0)</f>
        <v>Positive</v>
      </c>
      <c r="M7" s="31" t="str">
        <f>if(or(H7=Events!$A$20,H7=Events!$A$21),randbetween(150,8500),"")</f>
        <v/>
      </c>
      <c r="N7" s="31" t="str">
        <f>if(H7=Events!$A$12,randbetween(200,3500),"")</f>
        <v/>
      </c>
    </row>
    <row r="8">
      <c r="A8" s="28" t="s">
        <v>42</v>
      </c>
      <c r="B8" s="28" t="str">
        <f t="array" ref="B8">xlookup(A8,Workers!A:A,Workers!B:B,0)</f>
        <v>Precision Builders Group</v>
      </c>
      <c r="C8" s="29">
        <v>44569.0</v>
      </c>
      <c r="D8" s="28">
        <f t="shared" si="1"/>
        <v>1</v>
      </c>
      <c r="E8" s="28">
        <f t="shared" si="2"/>
        <v>7</v>
      </c>
      <c r="F8" s="28" t="b">
        <f t="shared" si="3"/>
        <v>1</v>
      </c>
      <c r="G8" s="30" t="s">
        <v>36</v>
      </c>
      <c r="H8" s="28" t="s">
        <v>95</v>
      </c>
      <c r="I8" s="28">
        <f t="array" ref="I8">xlookup(H8,Events!A:A,Events!B:B,0)</f>
        <v>3</v>
      </c>
      <c r="J8" s="28" t="str">
        <f>if(H8=Events!$A$20,"Company",if(H8=Events!$A$21,"Customer",""))</f>
        <v/>
      </c>
      <c r="K8" s="28" t="str">
        <f t="array" ref="K8">xlookup(H8,Events!A:A,Events!C:C,0)</f>
        <v>Positive</v>
      </c>
      <c r="M8" s="28" t="str">
        <f>if(or(H8=Events!$A$20,H8=Events!$A$21),randbetween(150,8500),"")</f>
        <v/>
      </c>
      <c r="N8" s="28" t="str">
        <f>if(H8=Events!$A$12,randbetween(200,3500),"")</f>
        <v/>
      </c>
    </row>
    <row r="9">
      <c r="A9" s="31" t="s">
        <v>46</v>
      </c>
      <c r="B9" s="31" t="str">
        <f t="array" ref="B9">xlookup(A9,Workers!A:A,Workers!B:B,0)</f>
        <v>Precision Builders Group</v>
      </c>
      <c r="C9" s="32">
        <v>44572.0</v>
      </c>
      <c r="D9" s="31">
        <f t="shared" si="1"/>
        <v>1</v>
      </c>
      <c r="E9" s="31">
        <f t="shared" si="2"/>
        <v>3</v>
      </c>
      <c r="F9" s="31" t="b">
        <f t="shared" si="3"/>
        <v>0</v>
      </c>
      <c r="G9" s="33" t="s">
        <v>36</v>
      </c>
      <c r="H9" s="31" t="s">
        <v>96</v>
      </c>
      <c r="I9" s="31">
        <f t="array" ref="I9">xlookup(H9,Events!A:A,Events!B:B,0)</f>
        <v>5</v>
      </c>
      <c r="J9" s="31" t="str">
        <f>if(H9=Events!$A$20,"Company",if(H9=Events!$A$21,"Customer",""))</f>
        <v/>
      </c>
      <c r="K9" s="31" t="str">
        <f t="array" ref="K9">xlookup(H9,Events!A:A,Events!C:C,0)</f>
        <v>Positive</v>
      </c>
      <c r="M9" s="31" t="str">
        <f>if(or(H9=Events!$A$20,H9=Events!$A$21),randbetween(150,8500),"")</f>
        <v/>
      </c>
      <c r="N9" s="31" t="str">
        <f>if(H9=Events!$A$12,randbetween(200,3500),"")</f>
        <v/>
      </c>
    </row>
    <row r="10">
      <c r="A10" s="28" t="s">
        <v>83</v>
      </c>
      <c r="B10" s="28" t="str">
        <f t="array" ref="B10">xlookup(A10,Workers!A:A,Workers!B:B,0)</f>
        <v>Precision Builders Group</v>
      </c>
      <c r="C10" s="29">
        <v>44573.0</v>
      </c>
      <c r="D10" s="28">
        <f t="shared" si="1"/>
        <v>1</v>
      </c>
      <c r="E10" s="28">
        <f t="shared" si="2"/>
        <v>4</v>
      </c>
      <c r="F10" s="28" t="b">
        <f t="shared" si="3"/>
        <v>0</v>
      </c>
      <c r="G10" s="30" t="s">
        <v>36</v>
      </c>
      <c r="H10" s="28" t="s">
        <v>97</v>
      </c>
      <c r="I10" s="28">
        <f t="array" ref="I10">xlookup(H10,Events!A:A,Events!B:B,0)</f>
        <v>6</v>
      </c>
      <c r="J10" s="28" t="str">
        <f>if(H10=Events!$A$20,"Company",if(H10=Events!$A$21,"Customer",""))</f>
        <v/>
      </c>
      <c r="K10" s="28" t="str">
        <f t="array" ref="K10">xlookup(H10,Events!A:A,Events!C:C,0)</f>
        <v>Positive</v>
      </c>
      <c r="M10" s="28" t="str">
        <f>if(or(H10=Events!$A$20,H10=Events!$A$21),randbetween(150,8500),"")</f>
        <v/>
      </c>
      <c r="N10" s="28" t="str">
        <f>if(H10=Events!$A$12,randbetween(200,3500),"")</f>
        <v/>
      </c>
    </row>
    <row r="11">
      <c r="A11" s="31" t="s">
        <v>43</v>
      </c>
      <c r="B11" s="31" t="str">
        <f t="array" ref="B11">xlookup(A11,Workers!A:A,Workers!B:B,0)</f>
        <v>Precision Builders Group</v>
      </c>
      <c r="C11" s="32">
        <v>44577.0</v>
      </c>
      <c r="D11" s="31">
        <f t="shared" si="1"/>
        <v>1</v>
      </c>
      <c r="E11" s="31">
        <f t="shared" si="2"/>
        <v>1</v>
      </c>
      <c r="F11" s="31" t="b">
        <f t="shared" si="3"/>
        <v>0</v>
      </c>
      <c r="G11" s="33" t="s">
        <v>36</v>
      </c>
      <c r="H11" s="31" t="s">
        <v>98</v>
      </c>
      <c r="I11" s="31">
        <f t="array" ref="I11">xlookup(H11,Events!A:A,Events!B:B,0)</f>
        <v>4</v>
      </c>
      <c r="J11" s="31" t="str">
        <f>if(H11=Events!$A$20,"Company",if(H11=Events!$A$21,"Customer",""))</f>
        <v/>
      </c>
      <c r="K11" s="31" t="str">
        <f t="array" ref="K11">xlookup(H11,Events!A:A,Events!C:C,0)</f>
        <v>Positive</v>
      </c>
      <c r="M11" s="31" t="str">
        <f>if(or(H11=Events!$A$20,H11=Events!$A$21),randbetween(150,8500),"")</f>
        <v/>
      </c>
      <c r="N11" s="31" t="str">
        <f>if(H11=Events!$A$12,randbetween(200,3500),"")</f>
        <v/>
      </c>
    </row>
    <row r="12">
      <c r="A12" s="28" t="s">
        <v>72</v>
      </c>
      <c r="B12" s="28" t="str">
        <f t="array" ref="B12">xlookup(A12,Workers!A:A,Workers!B:B,0)</f>
        <v>Stellar Structures Construction</v>
      </c>
      <c r="C12" s="29">
        <v>44577.0</v>
      </c>
      <c r="D12" s="28">
        <f t="shared" si="1"/>
        <v>1</v>
      </c>
      <c r="E12" s="28">
        <f t="shared" si="2"/>
        <v>1</v>
      </c>
      <c r="F12" s="28" t="b">
        <f t="shared" si="3"/>
        <v>0</v>
      </c>
      <c r="G12" s="30" t="s">
        <v>49</v>
      </c>
      <c r="H12" s="28" t="s">
        <v>99</v>
      </c>
      <c r="I12" s="28">
        <f t="array" ref="I12">xlookup(H12,Events!A:A,Events!B:B,0)</f>
        <v>0</v>
      </c>
      <c r="J12" s="28" t="str">
        <f>if(H12=Events!$A$20,"Company",if(H12=Events!$A$21,"Customer",""))</f>
        <v/>
      </c>
      <c r="K12" s="28" t="str">
        <f t="array" ref="K12">xlookup(H12,Events!A:A,Events!C:C,0)</f>
        <v>Neutral</v>
      </c>
      <c r="L12" s="28" t="s">
        <v>100</v>
      </c>
      <c r="M12" s="28" t="str">
        <f>if(or(H12=Events!$A$20,H12=Events!$A$21),randbetween(150,8500),"")</f>
        <v/>
      </c>
      <c r="N12" s="28">
        <f>if(H12=Events!$A$12,randbetween(200,3500),"")</f>
        <v>212</v>
      </c>
    </row>
    <row r="13">
      <c r="A13" s="31" t="s">
        <v>61</v>
      </c>
      <c r="B13" s="31" t="str">
        <f t="array" ref="B13">xlookup(A13,Workers!A:A,Workers!B:B,0)</f>
        <v>Stellar Structures Construction</v>
      </c>
      <c r="C13" s="32">
        <v>44579.0</v>
      </c>
      <c r="D13" s="31">
        <f t="shared" si="1"/>
        <v>1</v>
      </c>
      <c r="E13" s="31">
        <f t="shared" si="2"/>
        <v>3</v>
      </c>
      <c r="F13" s="31" t="b">
        <f t="shared" si="3"/>
        <v>0</v>
      </c>
      <c r="G13" s="33" t="s">
        <v>45</v>
      </c>
      <c r="H13" s="31" t="s">
        <v>101</v>
      </c>
      <c r="I13" s="31">
        <f t="array" ref="I13">xlookup(H13,Events!A:A,Events!B:B,0)</f>
        <v>-3</v>
      </c>
      <c r="J13" s="31" t="str">
        <f>if(H13=Events!$A$20,"Company",if(H13=Events!$A$21,"Customer",""))</f>
        <v/>
      </c>
      <c r="K13" s="31" t="str">
        <f t="array" ref="K13">xlookup(H13,Events!A:A,Events!C:C,0)</f>
        <v>Negative</v>
      </c>
      <c r="M13" s="31" t="str">
        <f>if(or(H13=Events!$A$20,H13=Events!$A$21),randbetween(150,8500),"")</f>
        <v/>
      </c>
      <c r="N13" s="31" t="str">
        <f>if(H13=Events!$A$12,randbetween(200,3500),"")</f>
        <v/>
      </c>
    </row>
    <row r="14">
      <c r="A14" s="28" t="s">
        <v>20</v>
      </c>
      <c r="B14" s="28" t="str">
        <f t="array" ref="B14">xlookup(A14,Workers!A:A,Workers!B:B,0)</f>
        <v>Stellar Structures Construction</v>
      </c>
      <c r="C14" s="29">
        <v>44580.0</v>
      </c>
      <c r="D14" s="28">
        <f t="shared" si="1"/>
        <v>1</v>
      </c>
      <c r="E14" s="28">
        <f t="shared" si="2"/>
        <v>4</v>
      </c>
      <c r="F14" s="28" t="b">
        <f t="shared" si="3"/>
        <v>0</v>
      </c>
      <c r="G14" s="30" t="s">
        <v>49</v>
      </c>
      <c r="H14" s="28" t="s">
        <v>102</v>
      </c>
      <c r="I14" s="28">
        <f t="array" ref="I14">xlookup(H14,Events!A:A,Events!B:B,0)</f>
        <v>-4</v>
      </c>
      <c r="J14" s="28" t="str">
        <f>if(H14=Events!$A$20,"Company",if(H14=Events!$A$21,"Customer",""))</f>
        <v/>
      </c>
      <c r="K14" s="28" t="str">
        <f t="array" ref="K14">xlookup(H14,Events!A:A,Events!C:C,0)</f>
        <v>Negative</v>
      </c>
      <c r="M14" s="28" t="str">
        <f>if(or(H14=Events!$A$20,H14=Events!$A$21),randbetween(150,8500),"")</f>
        <v/>
      </c>
      <c r="N14" s="28" t="str">
        <f>if(H14=Events!$A$12,randbetween(200,3500),"")</f>
        <v/>
      </c>
    </row>
    <row r="15">
      <c r="A15" s="31" t="s">
        <v>33</v>
      </c>
      <c r="B15" s="31" t="str">
        <f t="array" ref="B15">xlookup(A15,Workers!A:A,Workers!B:B,0)</f>
        <v>Stellar Structures Construction</v>
      </c>
      <c r="C15" s="32">
        <v>44580.0</v>
      </c>
      <c r="D15" s="31">
        <f t="shared" si="1"/>
        <v>1</v>
      </c>
      <c r="E15" s="31">
        <f t="shared" si="2"/>
        <v>4</v>
      </c>
      <c r="F15" s="31" t="b">
        <f t="shared" si="3"/>
        <v>0</v>
      </c>
      <c r="G15" s="33" t="s">
        <v>30</v>
      </c>
      <c r="H15" s="31" t="s">
        <v>103</v>
      </c>
      <c r="I15" s="31">
        <f t="array" ref="I15">xlookup(H15,Events!A:A,Events!B:B,0)</f>
        <v>-2</v>
      </c>
      <c r="J15" s="31" t="str">
        <f>if(H15=Events!$A$20,"Company",if(H15=Events!$A$21,"Customer",""))</f>
        <v/>
      </c>
      <c r="K15" s="31" t="str">
        <f t="array" ref="K15">xlookup(H15,Events!A:A,Events!C:C,0)</f>
        <v>Negative</v>
      </c>
      <c r="M15" s="31" t="str">
        <f>if(or(H15=Events!$A$20,H15=Events!$A$21),randbetween(150,8500),"")</f>
        <v/>
      </c>
      <c r="N15" s="31" t="str">
        <f>if(H15=Events!$A$12,randbetween(200,3500),"")</f>
        <v/>
      </c>
    </row>
    <row r="16">
      <c r="A16" s="28" t="s">
        <v>81</v>
      </c>
      <c r="B16" s="28" t="str">
        <f t="array" ref="B16">xlookup(A16,Workers!A:A,Workers!B:B,0)</f>
        <v>Stellar Structures Construction</v>
      </c>
      <c r="C16" s="29">
        <v>44583.0</v>
      </c>
      <c r="D16" s="28">
        <f t="shared" si="1"/>
        <v>1</v>
      </c>
      <c r="E16" s="28">
        <f t="shared" si="2"/>
        <v>7</v>
      </c>
      <c r="F16" s="28" t="b">
        <f t="shared" si="3"/>
        <v>1</v>
      </c>
      <c r="G16" s="30" t="s">
        <v>30</v>
      </c>
      <c r="H16" s="28" t="s">
        <v>104</v>
      </c>
      <c r="I16" s="28">
        <f t="array" ref="I16">xlookup(H16,Events!A:A,Events!B:B,0)</f>
        <v>-3</v>
      </c>
      <c r="J16" s="28" t="str">
        <f>if(H16=Events!$A$20,"Company",if(H16=Events!$A$21,"Customer",""))</f>
        <v/>
      </c>
      <c r="K16" s="28" t="str">
        <f t="array" ref="K16">xlookup(H16,Events!A:A,Events!C:C,0)</f>
        <v>Negative</v>
      </c>
      <c r="M16" s="28" t="str">
        <f>if(or(H16=Events!$A$20,H16=Events!$A$21),randbetween(150,8500),"")</f>
        <v/>
      </c>
      <c r="N16" s="28" t="str">
        <f>if(H16=Events!$A$12,randbetween(200,3500),"")</f>
        <v/>
      </c>
    </row>
    <row r="17">
      <c r="A17" s="31" t="s">
        <v>58</v>
      </c>
      <c r="B17" s="31" t="str">
        <f t="array" ref="B17">xlookup(A17,Workers!A:A,Workers!B:B,0)</f>
        <v>Stellar Structures Construction</v>
      </c>
      <c r="C17" s="32">
        <v>44583.0</v>
      </c>
      <c r="D17" s="31">
        <f t="shared" si="1"/>
        <v>1</v>
      </c>
      <c r="E17" s="31">
        <f t="shared" si="2"/>
        <v>7</v>
      </c>
      <c r="F17" s="31" t="b">
        <f t="shared" si="3"/>
        <v>1</v>
      </c>
      <c r="G17" s="33" t="s">
        <v>25</v>
      </c>
      <c r="H17" s="31" t="s">
        <v>105</v>
      </c>
      <c r="I17" s="31">
        <f t="array" ref="I17">xlookup(H17,Events!A:A,Events!B:B,0)</f>
        <v>-2</v>
      </c>
      <c r="J17" s="31" t="str">
        <f>if(H17=Events!$A$20,"Company",if(H17=Events!$A$21,"Customer",""))</f>
        <v/>
      </c>
      <c r="K17" s="31" t="str">
        <f t="array" ref="K17">xlookup(H17,Events!A:A,Events!C:C,0)</f>
        <v>Negative</v>
      </c>
      <c r="M17" s="31" t="str">
        <f>if(or(H17=Events!$A$20,H17=Events!$A$21),randbetween(150,8500),"")</f>
        <v/>
      </c>
      <c r="N17" s="31" t="str">
        <f>if(H17=Events!$A$12,randbetween(200,3500),"")</f>
        <v/>
      </c>
    </row>
    <row r="18">
      <c r="A18" s="28" t="s">
        <v>76</v>
      </c>
      <c r="B18" s="28" t="str">
        <f t="array" ref="B18">xlookup(A18,Workers!A:A,Workers!B:B,0)</f>
        <v>Stellar Structures Construction</v>
      </c>
      <c r="C18" s="29">
        <v>44584.0</v>
      </c>
      <c r="D18" s="28">
        <f t="shared" si="1"/>
        <v>1</v>
      </c>
      <c r="E18" s="28">
        <f t="shared" si="2"/>
        <v>1</v>
      </c>
      <c r="F18" s="28" t="b">
        <f t="shared" si="3"/>
        <v>0</v>
      </c>
      <c r="G18" s="30" t="s">
        <v>45</v>
      </c>
      <c r="H18" s="28" t="s">
        <v>106</v>
      </c>
      <c r="I18" s="28">
        <f t="array" ref="I18">xlookup(H18,Events!A:A,Events!B:B,0)</f>
        <v>-3</v>
      </c>
      <c r="J18" s="28" t="str">
        <f>if(H18=Events!$A$20,"Company",if(H18=Events!$A$21,"Customer",""))</f>
        <v/>
      </c>
      <c r="K18" s="28" t="str">
        <f t="array" ref="K18">xlookup(H18,Events!A:A,Events!C:C,0)</f>
        <v>Negative</v>
      </c>
      <c r="M18" s="28" t="str">
        <f>if(or(H18=Events!$A$20,H18=Events!$A$21),randbetween(150,8500),"")</f>
        <v/>
      </c>
      <c r="N18" s="28" t="str">
        <f>if(H18=Events!$A$12,randbetween(200,3500),"")</f>
        <v/>
      </c>
    </row>
    <row r="19">
      <c r="A19" s="31" t="s">
        <v>60</v>
      </c>
      <c r="B19" s="31" t="str">
        <f t="array" ref="B19">xlookup(A19,Workers!A:A,Workers!B:B,0)</f>
        <v>Stellar Structures Construction</v>
      </c>
      <c r="C19" s="32">
        <v>44585.0</v>
      </c>
      <c r="D19" s="31">
        <f t="shared" si="1"/>
        <v>1</v>
      </c>
      <c r="E19" s="31">
        <f t="shared" si="2"/>
        <v>2</v>
      </c>
      <c r="F19" s="31" t="b">
        <f t="shared" si="3"/>
        <v>0</v>
      </c>
      <c r="G19" s="33" t="s">
        <v>53</v>
      </c>
      <c r="H19" s="31" t="s">
        <v>107</v>
      </c>
      <c r="I19" s="31">
        <f t="array" ref="I19">xlookup(H19,Events!A:A,Events!B:B,0)</f>
        <v>-4</v>
      </c>
      <c r="J19" s="31" t="str">
        <f>if(H19=Events!$A$20,"Company",if(H19=Events!$A$21,"Customer",""))</f>
        <v/>
      </c>
      <c r="K19" s="31" t="str">
        <f t="array" ref="K19">xlookup(H19,Events!A:A,Events!C:C,0)</f>
        <v>Negative</v>
      </c>
      <c r="M19" s="31" t="str">
        <f>if(or(H19=Events!$A$20,H19=Events!$A$21),randbetween(150,8500),"")</f>
        <v/>
      </c>
      <c r="N19" s="31" t="str">
        <f>if(H19=Events!$A$12,randbetween(200,3500),"")</f>
        <v/>
      </c>
    </row>
    <row r="20">
      <c r="A20" s="28" t="s">
        <v>18</v>
      </c>
      <c r="B20" s="28" t="str">
        <f t="array" ref="B20">xlookup(A20,Workers!A:A,Workers!B:B,0)</f>
        <v>Stellar Structures Construction</v>
      </c>
      <c r="C20" s="29">
        <v>44586.0</v>
      </c>
      <c r="D20" s="28">
        <f t="shared" si="1"/>
        <v>1</v>
      </c>
      <c r="E20" s="28">
        <f t="shared" si="2"/>
        <v>3</v>
      </c>
      <c r="F20" s="28" t="b">
        <f t="shared" si="3"/>
        <v>0</v>
      </c>
      <c r="G20" s="30" t="s">
        <v>49</v>
      </c>
      <c r="H20" s="28" t="s">
        <v>108</v>
      </c>
      <c r="I20" s="28">
        <f t="array" ref="I20">xlookup(H20,Events!A:A,Events!B:B,0)</f>
        <v>-5</v>
      </c>
      <c r="J20" s="28" t="str">
        <f>if(H20=Events!$A$20,"Company",if(H20=Events!$A$21,"Customer",""))</f>
        <v>Company</v>
      </c>
      <c r="K20" s="28" t="str">
        <f t="array" ref="K20">xlookup(H20,Events!A:A,Events!C:C,0)</f>
        <v>Negative</v>
      </c>
      <c r="L20" s="34" t="s">
        <v>109</v>
      </c>
      <c r="M20" s="28">
        <f>if(or(H20=Events!$A$20,H20=Events!$A$21),randbetween(150,8500),"")</f>
        <v>826</v>
      </c>
      <c r="N20" s="28" t="str">
        <f>if(H20=Events!$A$12,randbetween(200,3500),"")</f>
        <v/>
      </c>
    </row>
    <row r="21">
      <c r="A21" s="31" t="s">
        <v>63</v>
      </c>
      <c r="B21" s="31" t="str">
        <f t="array" ref="B21">xlookup(A21,Workers!A:A,Workers!B:B,0)</f>
        <v>Vanguard Builders Alliance</v>
      </c>
      <c r="C21" s="32">
        <v>44587.0</v>
      </c>
      <c r="D21" s="31">
        <f t="shared" si="1"/>
        <v>1</v>
      </c>
      <c r="E21" s="31">
        <f t="shared" si="2"/>
        <v>4</v>
      </c>
      <c r="F21" s="31" t="b">
        <f t="shared" si="3"/>
        <v>0</v>
      </c>
      <c r="G21" s="33" t="s">
        <v>45</v>
      </c>
      <c r="H21" s="31" t="s">
        <v>110</v>
      </c>
      <c r="I21" s="31">
        <f t="array" ref="I21">xlookup(H21,Events!A:A,Events!B:B,0)</f>
        <v>-6</v>
      </c>
      <c r="J21" s="31" t="str">
        <f>if(H21=Events!$A$20,"Company",if(H21=Events!$A$21,"Customer",""))</f>
        <v>Customer</v>
      </c>
      <c r="K21" s="31" t="str">
        <f t="array" ref="K21">xlookup(H21,Events!A:A,Events!C:C,0)</f>
        <v>Negative</v>
      </c>
      <c r="L21" s="35" t="s">
        <v>100</v>
      </c>
      <c r="M21" s="31">
        <f>if(or(H21=Events!$A$20,H21=Events!$A$21),randbetween(150,8500),"")</f>
        <v>7795</v>
      </c>
      <c r="N21" s="31" t="str">
        <f>if(H21=Events!$A$12,randbetween(200,3500),"")</f>
        <v/>
      </c>
    </row>
    <row r="22">
      <c r="A22" s="28" t="s">
        <v>69</v>
      </c>
      <c r="B22" s="28" t="str">
        <f t="array" ref="B22">xlookup(A22,Workers!A:A,Workers!B:B,0)</f>
        <v>Vanguard Builders Alliance</v>
      </c>
      <c r="C22" s="29">
        <v>44587.0</v>
      </c>
      <c r="D22" s="28">
        <f t="shared" si="1"/>
        <v>1</v>
      </c>
      <c r="E22" s="28">
        <f t="shared" si="2"/>
        <v>4</v>
      </c>
      <c r="F22" s="28" t="b">
        <f t="shared" si="3"/>
        <v>0</v>
      </c>
      <c r="G22" s="30" t="s">
        <v>36</v>
      </c>
      <c r="H22" s="28" t="s">
        <v>111</v>
      </c>
      <c r="I22" s="28">
        <f t="array" ref="I22">xlookup(H22,Events!A:A,Events!B:B,0)</f>
        <v>-4</v>
      </c>
      <c r="J22" s="28" t="str">
        <f>if(H22=Events!$A$20,"Company",if(H22=Events!$A$21,"Customer",""))</f>
        <v/>
      </c>
      <c r="K22" s="28" t="str">
        <f t="array" ref="K22">xlookup(H22,Events!A:A,Events!C:C,0)</f>
        <v>Negative</v>
      </c>
      <c r="M22" s="28" t="str">
        <f>if(or(H22=Events!$A$20,H22=Events!$A$21),randbetween(150,8500),"")</f>
        <v/>
      </c>
      <c r="N22" s="28" t="str">
        <f>if(H22=Events!$A$12,randbetween(200,3500),"")</f>
        <v/>
      </c>
    </row>
    <row r="23">
      <c r="A23" s="31" t="s">
        <v>66</v>
      </c>
      <c r="B23" s="31" t="str">
        <f t="array" ref="B23">xlookup(A23,Workers!A:A,Workers!B:B,0)</f>
        <v>Vanguard Builders Alliance</v>
      </c>
      <c r="C23" s="32">
        <v>44588.0</v>
      </c>
      <c r="D23" s="31">
        <f t="shared" si="1"/>
        <v>1</v>
      </c>
      <c r="E23" s="31">
        <f t="shared" si="2"/>
        <v>5</v>
      </c>
      <c r="F23" s="31" t="b">
        <f t="shared" si="3"/>
        <v>0</v>
      </c>
      <c r="G23" s="33" t="s">
        <v>45</v>
      </c>
      <c r="H23" s="31" t="s">
        <v>112</v>
      </c>
      <c r="I23" s="31">
        <f t="array" ref="I23">xlookup(H23,Events!A:A,Events!B:B,0)</f>
        <v>-6</v>
      </c>
      <c r="J23" s="31" t="str">
        <f>if(H23=Events!$A$20,"Company",if(H23=Events!$A$21,"Customer",""))</f>
        <v/>
      </c>
      <c r="K23" s="31" t="str">
        <f t="array" ref="K23">xlookup(H23,Events!A:A,Events!C:C,0)</f>
        <v>Negative</v>
      </c>
      <c r="M23" s="31" t="str">
        <f>if(or(H23=Events!$A$20,H23=Events!$A$21),randbetween(150,8500),"")</f>
        <v/>
      </c>
      <c r="N23" s="31" t="str">
        <f>if(H23=Events!$A$12,randbetween(200,3500),"")</f>
        <v/>
      </c>
    </row>
    <row r="24">
      <c r="A24" s="28" t="s">
        <v>44</v>
      </c>
      <c r="B24" s="28" t="str">
        <f t="array" ref="B24">xlookup(A24,Workers!A:A,Workers!B:B,0)</f>
        <v>Vanguard Builders Alliance</v>
      </c>
      <c r="C24" s="29">
        <v>44591.0</v>
      </c>
      <c r="D24" s="28">
        <f t="shared" si="1"/>
        <v>1</v>
      </c>
      <c r="E24" s="28">
        <f t="shared" si="2"/>
        <v>1</v>
      </c>
      <c r="F24" s="28" t="b">
        <f t="shared" si="3"/>
        <v>0</v>
      </c>
      <c r="G24" s="30" t="s">
        <v>49</v>
      </c>
      <c r="H24" s="28" t="s">
        <v>89</v>
      </c>
      <c r="I24" s="28">
        <f t="array" ref="I24">xlookup(H24,Events!A:A,Events!B:B,0)</f>
        <v>5</v>
      </c>
      <c r="J24" s="28" t="str">
        <f>if(H24=Events!$A$20,"Company",if(H24=Events!$A$21,"Customer",""))</f>
        <v/>
      </c>
      <c r="K24" s="28" t="str">
        <f t="array" ref="K24">xlookup(H24,Events!A:A,Events!C:C,0)</f>
        <v>Positive</v>
      </c>
      <c r="M24" s="28" t="str">
        <f>if(or(H24=Events!$A$20,H24=Events!$A$21),randbetween(150,8500),"")</f>
        <v/>
      </c>
      <c r="N24" s="28" t="str">
        <f>if(H24=Events!$A$12,randbetween(200,3500),"")</f>
        <v/>
      </c>
    </row>
    <row r="25">
      <c r="A25" s="31" t="s">
        <v>65</v>
      </c>
      <c r="B25" s="31" t="str">
        <f t="array" ref="B25">xlookup(A25,Workers!A:A,Workers!B:B,0)</f>
        <v>Vanguard Builders Alliance</v>
      </c>
      <c r="C25" s="32">
        <v>44593.0</v>
      </c>
      <c r="D25" s="31">
        <f t="shared" si="1"/>
        <v>2</v>
      </c>
      <c r="E25" s="31">
        <f t="shared" si="2"/>
        <v>3</v>
      </c>
      <c r="F25" s="31" t="b">
        <f t="shared" si="3"/>
        <v>0</v>
      </c>
      <c r="G25" s="33" t="s">
        <v>45</v>
      </c>
      <c r="H25" s="31" t="s">
        <v>90</v>
      </c>
      <c r="I25" s="31">
        <f t="array" ref="I25">xlookup(H25,Events!A:A,Events!B:B,0)</f>
        <v>3</v>
      </c>
      <c r="J25" s="31" t="str">
        <f>if(H25=Events!$A$20,"Company",if(H25=Events!$A$21,"Customer",""))</f>
        <v/>
      </c>
      <c r="K25" s="31" t="str">
        <f t="array" ref="K25">xlookup(H25,Events!A:A,Events!C:C,0)</f>
        <v>Positive</v>
      </c>
      <c r="M25" s="31" t="str">
        <f>if(or(H25=Events!$A$20,H25=Events!$A$21),randbetween(150,8500),"")</f>
        <v/>
      </c>
      <c r="N25" s="31" t="str">
        <f>if(H25=Events!$A$12,randbetween(200,3500),"")</f>
        <v/>
      </c>
    </row>
    <row r="26">
      <c r="A26" s="28" t="s">
        <v>67</v>
      </c>
      <c r="B26" s="28" t="str">
        <f t="array" ref="B26">xlookup(A26,Workers!A:A,Workers!B:B,0)</f>
        <v>Vanguard Builders Alliance</v>
      </c>
      <c r="C26" s="29">
        <v>44596.0</v>
      </c>
      <c r="D26" s="28">
        <f t="shared" si="1"/>
        <v>2</v>
      </c>
      <c r="E26" s="28">
        <f t="shared" si="2"/>
        <v>6</v>
      </c>
      <c r="F26" s="28" t="b">
        <f t="shared" si="3"/>
        <v>1</v>
      </c>
      <c r="G26" s="30" t="s">
        <v>56</v>
      </c>
      <c r="H26" s="28" t="s">
        <v>91</v>
      </c>
      <c r="I26" s="28">
        <f t="array" ref="I26">xlookup(H26,Events!A:A,Events!B:B,0)</f>
        <v>4</v>
      </c>
      <c r="J26" s="28" t="str">
        <f>if(H26=Events!$A$20,"Company",if(H26=Events!$A$21,"Customer",""))</f>
        <v/>
      </c>
      <c r="K26" s="28" t="str">
        <f t="array" ref="K26">xlookup(H26,Events!A:A,Events!C:C,0)</f>
        <v>Positive</v>
      </c>
      <c r="M26" s="28" t="str">
        <f>if(or(H26=Events!$A$20,H26=Events!$A$21),randbetween(150,8500),"")</f>
        <v/>
      </c>
      <c r="N26" s="28" t="str">
        <f>if(H26=Events!$A$12,randbetween(200,3500),"")</f>
        <v/>
      </c>
    </row>
    <row r="27">
      <c r="A27" s="31" t="s">
        <v>79</v>
      </c>
      <c r="B27" s="31" t="str">
        <f t="array" ref="B27">xlookup(A27,Workers!A:A,Workers!B:B,0)</f>
        <v>ProCraft Builders Co.</v>
      </c>
      <c r="C27" s="32">
        <v>44600.0</v>
      </c>
      <c r="D27" s="31">
        <f t="shared" si="1"/>
        <v>2</v>
      </c>
      <c r="E27" s="31">
        <f t="shared" si="2"/>
        <v>3</v>
      </c>
      <c r="F27" s="31" t="b">
        <f t="shared" si="3"/>
        <v>0</v>
      </c>
      <c r="G27" s="33" t="s">
        <v>30</v>
      </c>
      <c r="H27" s="31" t="s">
        <v>92</v>
      </c>
      <c r="I27" s="31">
        <f t="array" ref="I27">xlookup(H27,Events!A:A,Events!B:B,0)</f>
        <v>2</v>
      </c>
      <c r="J27" s="31" t="str">
        <f>if(H27=Events!$A$20,"Company",if(H27=Events!$A$21,"Customer",""))</f>
        <v/>
      </c>
      <c r="K27" s="31" t="str">
        <f t="array" ref="K27">xlookup(H27,Events!A:A,Events!C:C,0)</f>
        <v>Positive</v>
      </c>
      <c r="M27" s="31" t="str">
        <f>if(or(H27=Events!$A$20,H27=Events!$A$21),randbetween(150,8500),"")</f>
        <v/>
      </c>
      <c r="N27" s="31" t="str">
        <f>if(H27=Events!$A$12,randbetween(200,3500),"")</f>
        <v/>
      </c>
    </row>
    <row r="28">
      <c r="A28" s="28" t="s">
        <v>37</v>
      </c>
      <c r="B28" s="28" t="str">
        <f t="array" ref="B28">xlookup(A28,Workers!A:A,Workers!B:B,0)</f>
        <v>ProCraft Builders Co.</v>
      </c>
      <c r="C28" s="29">
        <v>44602.0</v>
      </c>
      <c r="D28" s="28">
        <f t="shared" si="1"/>
        <v>2</v>
      </c>
      <c r="E28" s="28">
        <f t="shared" si="2"/>
        <v>5</v>
      </c>
      <c r="F28" s="28" t="b">
        <f t="shared" si="3"/>
        <v>0</v>
      </c>
      <c r="G28" s="30" t="s">
        <v>45</v>
      </c>
      <c r="H28" s="28" t="s">
        <v>93</v>
      </c>
      <c r="I28" s="28">
        <f t="array" ref="I28">xlookup(H28,Events!A:A,Events!B:B,0)</f>
        <v>3</v>
      </c>
      <c r="J28" s="28" t="str">
        <f>if(H28=Events!$A$20,"Company",if(H28=Events!$A$21,"Customer",""))</f>
        <v/>
      </c>
      <c r="K28" s="28" t="str">
        <f t="array" ref="K28">xlookup(H28,Events!A:A,Events!C:C,0)</f>
        <v>Positive</v>
      </c>
      <c r="M28" s="28" t="str">
        <f>if(or(H28=Events!$A$20,H28=Events!$A$21),randbetween(150,8500),"")</f>
        <v/>
      </c>
      <c r="N28" s="28" t="str">
        <f>if(H28=Events!$A$12,randbetween(200,3500),"")</f>
        <v/>
      </c>
    </row>
    <row r="29">
      <c r="A29" s="31" t="s">
        <v>74</v>
      </c>
      <c r="B29" s="31" t="str">
        <f t="array" ref="B29">xlookup(A29,Workers!A:A,Workers!B:B,0)</f>
        <v>ProCraft Builders Co.</v>
      </c>
      <c r="C29" s="32">
        <v>44603.0</v>
      </c>
      <c r="D29" s="31">
        <f t="shared" si="1"/>
        <v>2</v>
      </c>
      <c r="E29" s="31">
        <f t="shared" si="2"/>
        <v>6</v>
      </c>
      <c r="F29" s="31" t="b">
        <f t="shared" si="3"/>
        <v>1</v>
      </c>
      <c r="G29" s="33" t="s">
        <v>53</v>
      </c>
      <c r="H29" s="31" t="s">
        <v>94</v>
      </c>
      <c r="I29" s="31">
        <f t="array" ref="I29">xlookup(H29,Events!A:A,Events!B:B,0)</f>
        <v>4</v>
      </c>
      <c r="J29" s="31" t="str">
        <f>if(H29=Events!$A$20,"Company",if(H29=Events!$A$21,"Customer",""))</f>
        <v/>
      </c>
      <c r="K29" s="31" t="str">
        <f t="array" ref="K29">xlookup(H29,Events!A:A,Events!C:C,0)</f>
        <v>Positive</v>
      </c>
      <c r="M29" s="31" t="str">
        <f>if(or(H29=Events!$A$20,H29=Events!$A$21),randbetween(150,8500),"")</f>
        <v/>
      </c>
      <c r="N29" s="31" t="str">
        <f>if(H29=Events!$A$12,randbetween(200,3500),"")</f>
        <v/>
      </c>
    </row>
    <row r="30">
      <c r="A30" s="28" t="s">
        <v>71</v>
      </c>
      <c r="B30" s="28" t="str">
        <f t="array" ref="B30">xlookup(A30,Workers!A:A,Workers!B:B,0)</f>
        <v>ProCraft Builders Co.</v>
      </c>
      <c r="C30" s="29">
        <v>44605.0</v>
      </c>
      <c r="D30" s="28">
        <f t="shared" si="1"/>
        <v>2</v>
      </c>
      <c r="E30" s="28">
        <f t="shared" si="2"/>
        <v>1</v>
      </c>
      <c r="F30" s="28" t="b">
        <f t="shared" si="3"/>
        <v>0</v>
      </c>
      <c r="G30" s="30" t="s">
        <v>41</v>
      </c>
      <c r="H30" s="28" t="s">
        <v>95</v>
      </c>
      <c r="I30" s="28">
        <f t="array" ref="I30">xlookup(H30,Events!A:A,Events!B:B,0)</f>
        <v>3</v>
      </c>
      <c r="J30" s="28" t="str">
        <f>if(H30=Events!$A$20,"Company",if(H30=Events!$A$21,"Customer",""))</f>
        <v/>
      </c>
      <c r="K30" s="28" t="str">
        <f t="array" ref="K30">xlookup(H30,Events!A:A,Events!C:C,0)</f>
        <v>Positive</v>
      </c>
      <c r="M30" s="28" t="str">
        <f>if(or(H30=Events!$A$20,H30=Events!$A$21),randbetween(150,8500),"")</f>
        <v/>
      </c>
      <c r="N30" s="28" t="str">
        <f>if(H30=Events!$A$12,randbetween(200,3500),"")</f>
        <v/>
      </c>
    </row>
    <row r="31">
      <c r="A31" s="31" t="s">
        <v>77</v>
      </c>
      <c r="B31" s="31" t="str">
        <f t="array" ref="B31">xlookup(A31,Workers!A:A,Workers!B:B,0)</f>
        <v>ProCraft Builders Co.</v>
      </c>
      <c r="C31" s="32">
        <v>44605.0</v>
      </c>
      <c r="D31" s="31">
        <f t="shared" si="1"/>
        <v>2</v>
      </c>
      <c r="E31" s="31">
        <f t="shared" si="2"/>
        <v>1</v>
      </c>
      <c r="F31" s="31" t="b">
        <f t="shared" si="3"/>
        <v>0</v>
      </c>
      <c r="G31" s="33" t="s">
        <v>41</v>
      </c>
      <c r="H31" s="31" t="s">
        <v>96</v>
      </c>
      <c r="I31" s="31">
        <f t="array" ref="I31">xlookup(H31,Events!A:A,Events!B:B,0)</f>
        <v>5</v>
      </c>
      <c r="J31" s="31" t="str">
        <f>if(H31=Events!$A$20,"Company",if(H31=Events!$A$21,"Customer",""))</f>
        <v/>
      </c>
      <c r="K31" s="31" t="str">
        <f t="array" ref="K31">xlookup(H31,Events!A:A,Events!C:C,0)</f>
        <v>Positive</v>
      </c>
      <c r="M31" s="31" t="str">
        <f>if(or(H31=Events!$A$20,H31=Events!$A$21),randbetween(150,8500),"")</f>
        <v/>
      </c>
      <c r="N31" s="31" t="str">
        <f>if(H31=Events!$A$12,randbetween(200,3500),"")</f>
        <v/>
      </c>
    </row>
    <row r="32">
      <c r="A32" s="28" t="s">
        <v>82</v>
      </c>
      <c r="B32" s="28" t="str">
        <f t="array" ref="B32">xlookup(A32,Workers!A:A,Workers!B:B,0)</f>
        <v>ProCraft Builders Co.</v>
      </c>
      <c r="C32" s="29">
        <v>44605.0</v>
      </c>
      <c r="D32" s="28">
        <f t="shared" si="1"/>
        <v>2</v>
      </c>
      <c r="E32" s="28">
        <f t="shared" si="2"/>
        <v>1</v>
      </c>
      <c r="F32" s="28" t="b">
        <f t="shared" si="3"/>
        <v>0</v>
      </c>
      <c r="G32" s="30" t="s">
        <v>56</v>
      </c>
      <c r="H32" s="28" t="s">
        <v>97</v>
      </c>
      <c r="I32" s="28">
        <f t="array" ref="I32">xlookup(H32,Events!A:A,Events!B:B,0)</f>
        <v>6</v>
      </c>
      <c r="J32" s="28" t="str">
        <f>if(H32=Events!$A$20,"Company",if(H32=Events!$A$21,"Customer",""))</f>
        <v/>
      </c>
      <c r="K32" s="28" t="str">
        <f t="array" ref="K32">xlookup(H32,Events!A:A,Events!C:C,0)</f>
        <v>Positive</v>
      </c>
      <c r="M32" s="28" t="str">
        <f>if(or(H32=Events!$A$20,H32=Events!$A$21),randbetween(150,8500),"")</f>
        <v/>
      </c>
      <c r="N32" s="28" t="str">
        <f>if(H32=Events!$A$12,randbetween(200,3500),"")</f>
        <v/>
      </c>
    </row>
    <row r="33">
      <c r="A33" s="31" t="s">
        <v>51</v>
      </c>
      <c r="B33" s="31" t="str">
        <f t="array" ref="B33">xlookup(A33,Workers!A:A,Workers!B:B,0)</f>
        <v>ProCraft Builders Co.</v>
      </c>
      <c r="C33" s="32">
        <v>44605.0</v>
      </c>
      <c r="D33" s="31">
        <f t="shared" si="1"/>
        <v>2</v>
      </c>
      <c r="E33" s="31">
        <f t="shared" si="2"/>
        <v>1</v>
      </c>
      <c r="F33" s="31" t="b">
        <f t="shared" si="3"/>
        <v>0</v>
      </c>
      <c r="G33" s="33" t="s">
        <v>36</v>
      </c>
      <c r="H33" s="31" t="s">
        <v>98</v>
      </c>
      <c r="I33" s="31">
        <f t="array" ref="I33">xlookup(H33,Events!A:A,Events!B:B,0)</f>
        <v>4</v>
      </c>
      <c r="J33" s="31" t="str">
        <f>if(H33=Events!$A$20,"Company",if(H33=Events!$A$21,"Customer",""))</f>
        <v/>
      </c>
      <c r="K33" s="31" t="str">
        <f t="array" ref="K33">xlookup(H33,Events!A:A,Events!C:C,0)</f>
        <v>Positive</v>
      </c>
      <c r="M33" s="31" t="str">
        <f>if(or(H33=Events!$A$20,H33=Events!$A$21),randbetween(150,8500),"")</f>
        <v/>
      </c>
      <c r="N33" s="31" t="str">
        <f>if(H33=Events!$A$12,randbetween(200,3500),"")</f>
        <v/>
      </c>
    </row>
    <row r="34">
      <c r="A34" s="28" t="s">
        <v>70</v>
      </c>
      <c r="B34" s="28" t="str">
        <f t="array" ref="B34">xlookup(A34,Workers!A:A,Workers!B:B,0)</f>
        <v>ProCraft Builders Co.</v>
      </c>
      <c r="C34" s="29">
        <v>44605.0</v>
      </c>
      <c r="D34" s="28">
        <f t="shared" si="1"/>
        <v>2</v>
      </c>
      <c r="E34" s="28">
        <f t="shared" si="2"/>
        <v>1</v>
      </c>
      <c r="F34" s="28" t="b">
        <f t="shared" si="3"/>
        <v>0</v>
      </c>
      <c r="G34" s="30" t="s">
        <v>53</v>
      </c>
      <c r="H34" s="28" t="s">
        <v>99</v>
      </c>
      <c r="I34" s="28">
        <f t="array" ref="I34">xlookup(H34,Events!A:A,Events!B:B,0)</f>
        <v>0</v>
      </c>
      <c r="J34" s="28" t="str">
        <f>if(H34=Events!$A$20,"Company",if(H34=Events!$A$21,"Customer",""))</f>
        <v/>
      </c>
      <c r="K34" s="28" t="str">
        <f t="array" ref="K34">xlookup(H34,Events!A:A,Events!C:C,0)</f>
        <v>Neutral</v>
      </c>
      <c r="L34" s="28" t="s">
        <v>100</v>
      </c>
      <c r="M34" s="28" t="str">
        <f>if(or(H34=Events!$A$20,H34=Events!$A$21),randbetween(150,8500),"")</f>
        <v/>
      </c>
      <c r="N34" s="28">
        <f>if(H34=Events!$A$12,randbetween(200,3500),"")</f>
        <v>2052</v>
      </c>
    </row>
    <row r="35">
      <c r="A35" s="31" t="s">
        <v>47</v>
      </c>
      <c r="B35" s="31" t="str">
        <f t="array" ref="B35">xlookup(A35,Workers!A:A,Workers!B:B,0)</f>
        <v>Summit Construct Solutions</v>
      </c>
      <c r="C35" s="32">
        <v>44606.0</v>
      </c>
      <c r="D35" s="31">
        <f t="shared" si="1"/>
        <v>2</v>
      </c>
      <c r="E35" s="31">
        <f t="shared" si="2"/>
        <v>2</v>
      </c>
      <c r="F35" s="31" t="b">
        <f t="shared" si="3"/>
        <v>0</v>
      </c>
      <c r="G35" s="33" t="s">
        <v>53</v>
      </c>
      <c r="H35" s="31" t="s">
        <v>101</v>
      </c>
      <c r="I35" s="31">
        <f t="array" ref="I35">xlookup(H35,Events!A:A,Events!B:B,0)</f>
        <v>-3</v>
      </c>
      <c r="J35" s="31" t="str">
        <f>if(H35=Events!$A$20,"Company",if(H35=Events!$A$21,"Customer",""))</f>
        <v/>
      </c>
      <c r="K35" s="31" t="str">
        <f t="array" ref="K35">xlookup(H35,Events!A:A,Events!C:C,0)</f>
        <v>Negative</v>
      </c>
      <c r="M35" s="31" t="str">
        <f>if(or(H35=Events!$A$20,H35=Events!$A$21),randbetween(150,8500),"")</f>
        <v/>
      </c>
      <c r="N35" s="31" t="str">
        <f>if(H35=Events!$A$12,randbetween(200,3500),"")</f>
        <v/>
      </c>
    </row>
    <row r="36">
      <c r="A36" s="28" t="s">
        <v>38</v>
      </c>
      <c r="B36" s="28" t="str">
        <f t="array" ref="B36">xlookup(A36,Workers!A:A,Workers!B:B,0)</f>
        <v>Summit Construct Solutions</v>
      </c>
      <c r="C36" s="29">
        <v>44606.0</v>
      </c>
      <c r="D36" s="28">
        <f t="shared" si="1"/>
        <v>2</v>
      </c>
      <c r="E36" s="28">
        <f t="shared" si="2"/>
        <v>2</v>
      </c>
      <c r="F36" s="28" t="b">
        <f t="shared" si="3"/>
        <v>0</v>
      </c>
      <c r="G36" s="30" t="s">
        <v>30</v>
      </c>
      <c r="H36" s="28" t="s">
        <v>102</v>
      </c>
      <c r="I36" s="28">
        <f t="array" ref="I36">xlookup(H36,Events!A:A,Events!B:B,0)</f>
        <v>-4</v>
      </c>
      <c r="J36" s="28" t="str">
        <f>if(H36=Events!$A$20,"Company",if(H36=Events!$A$21,"Customer",""))</f>
        <v/>
      </c>
      <c r="K36" s="28" t="str">
        <f t="array" ref="K36">xlookup(H36,Events!A:A,Events!C:C,0)</f>
        <v>Negative</v>
      </c>
      <c r="M36" s="28" t="str">
        <f>if(or(H36=Events!$A$20,H36=Events!$A$21),randbetween(150,8500),"")</f>
        <v/>
      </c>
      <c r="N36" s="28" t="str">
        <f>if(H36=Events!$A$12,randbetween(200,3500),"")</f>
        <v/>
      </c>
    </row>
    <row r="37">
      <c r="A37" s="31" t="s">
        <v>27</v>
      </c>
      <c r="B37" s="31" t="str">
        <f t="array" ref="B37">xlookup(A37,Workers!A:A,Workers!B:B,0)</f>
        <v>Summit Construct Solutions</v>
      </c>
      <c r="C37" s="32">
        <v>44607.0</v>
      </c>
      <c r="D37" s="31">
        <f t="shared" si="1"/>
        <v>2</v>
      </c>
      <c r="E37" s="31">
        <f t="shared" si="2"/>
        <v>3</v>
      </c>
      <c r="F37" s="31" t="b">
        <f t="shared" si="3"/>
        <v>0</v>
      </c>
      <c r="G37" s="33" t="s">
        <v>45</v>
      </c>
      <c r="H37" s="31" t="s">
        <v>103</v>
      </c>
      <c r="I37" s="31">
        <f t="array" ref="I37">xlookup(H37,Events!A:A,Events!B:B,0)</f>
        <v>-2</v>
      </c>
      <c r="J37" s="31" t="str">
        <f>if(H37=Events!$A$20,"Company",if(H37=Events!$A$21,"Customer",""))</f>
        <v/>
      </c>
      <c r="K37" s="31" t="str">
        <f t="array" ref="K37">xlookup(H37,Events!A:A,Events!C:C,0)</f>
        <v>Negative</v>
      </c>
      <c r="M37" s="31" t="str">
        <f>if(or(H37=Events!$A$20,H37=Events!$A$21),randbetween(150,8500),"")</f>
        <v/>
      </c>
      <c r="N37" s="31" t="str">
        <f>if(H37=Events!$A$12,randbetween(200,3500),"")</f>
        <v/>
      </c>
    </row>
    <row r="38">
      <c r="A38" s="28" t="s">
        <v>80</v>
      </c>
      <c r="B38" s="28" t="str">
        <f t="array" ref="B38">xlookup(A38,Workers!A:A,Workers!B:B,0)</f>
        <v>Summit Construct Solutions</v>
      </c>
      <c r="C38" s="29">
        <v>44608.0</v>
      </c>
      <c r="D38" s="28">
        <f t="shared" si="1"/>
        <v>2</v>
      </c>
      <c r="E38" s="28">
        <f t="shared" si="2"/>
        <v>4</v>
      </c>
      <c r="F38" s="28" t="b">
        <f t="shared" si="3"/>
        <v>0</v>
      </c>
      <c r="G38" s="30" t="s">
        <v>45</v>
      </c>
      <c r="H38" s="28" t="s">
        <v>104</v>
      </c>
      <c r="I38" s="28">
        <f t="array" ref="I38">xlookup(H38,Events!A:A,Events!B:B,0)</f>
        <v>-3</v>
      </c>
      <c r="J38" s="28" t="str">
        <f>if(H38=Events!$A$20,"Company",if(H38=Events!$A$21,"Customer",""))</f>
        <v/>
      </c>
      <c r="K38" s="28" t="str">
        <f t="array" ref="K38">xlookup(H38,Events!A:A,Events!C:C,0)</f>
        <v>Negative</v>
      </c>
      <c r="M38" s="28" t="str">
        <f>if(or(H38=Events!$A$20,H38=Events!$A$21),randbetween(150,8500),"")</f>
        <v/>
      </c>
      <c r="N38" s="28" t="str">
        <f>if(H38=Events!$A$12,randbetween(200,3500),"")</f>
        <v/>
      </c>
    </row>
    <row r="39">
      <c r="A39" s="31" t="s">
        <v>54</v>
      </c>
      <c r="B39" s="31" t="str">
        <f t="array" ref="B39">xlookup(A39,Workers!A:A,Workers!B:B,0)</f>
        <v>Summit Construct Solutions</v>
      </c>
      <c r="C39" s="32">
        <v>44609.0</v>
      </c>
      <c r="D39" s="31">
        <f t="shared" si="1"/>
        <v>2</v>
      </c>
      <c r="E39" s="31">
        <f t="shared" si="2"/>
        <v>5</v>
      </c>
      <c r="F39" s="31" t="b">
        <f t="shared" si="3"/>
        <v>0</v>
      </c>
      <c r="G39" s="33" t="s">
        <v>36</v>
      </c>
      <c r="H39" s="31" t="s">
        <v>105</v>
      </c>
      <c r="I39" s="31">
        <f t="array" ref="I39">xlookup(H39,Events!A:A,Events!B:B,0)</f>
        <v>-2</v>
      </c>
      <c r="J39" s="31" t="str">
        <f>if(H39=Events!$A$20,"Company",if(H39=Events!$A$21,"Customer",""))</f>
        <v/>
      </c>
      <c r="K39" s="31" t="str">
        <f t="array" ref="K39">xlookup(H39,Events!A:A,Events!C:C,0)</f>
        <v>Negative</v>
      </c>
      <c r="M39" s="31" t="str">
        <f>if(or(H39=Events!$A$20,H39=Events!$A$21),randbetween(150,8500),"")</f>
        <v/>
      </c>
      <c r="N39" s="31" t="str">
        <f>if(H39=Events!$A$12,randbetween(200,3500),"")</f>
        <v/>
      </c>
    </row>
    <row r="40">
      <c r="A40" s="28" t="s">
        <v>62</v>
      </c>
      <c r="B40" s="28" t="str">
        <f t="array" ref="B40">xlookup(A40,Workers!A:A,Workers!B:B,0)</f>
        <v>Summit Construct Solutions</v>
      </c>
      <c r="C40" s="29">
        <v>44610.0</v>
      </c>
      <c r="D40" s="28">
        <f t="shared" si="1"/>
        <v>2</v>
      </c>
      <c r="E40" s="28">
        <f t="shared" si="2"/>
        <v>6</v>
      </c>
      <c r="F40" s="28" t="b">
        <f t="shared" si="3"/>
        <v>1</v>
      </c>
      <c r="G40" s="30" t="s">
        <v>41</v>
      </c>
      <c r="H40" s="28" t="s">
        <v>106</v>
      </c>
      <c r="I40" s="28">
        <f t="array" ref="I40">xlookup(H40,Events!A:A,Events!B:B,0)</f>
        <v>-3</v>
      </c>
      <c r="J40" s="28" t="str">
        <f>if(H40=Events!$A$20,"Company",if(H40=Events!$A$21,"Customer",""))</f>
        <v/>
      </c>
      <c r="K40" s="28" t="str">
        <f t="array" ref="K40">xlookup(H40,Events!A:A,Events!C:C,0)</f>
        <v>Negative</v>
      </c>
      <c r="M40" s="28" t="str">
        <f>if(or(H40=Events!$A$20,H40=Events!$A$21),randbetween(150,8500),"")</f>
        <v/>
      </c>
      <c r="N40" s="28" t="str">
        <f>if(H40=Events!$A$12,randbetween(200,3500),"")</f>
        <v/>
      </c>
    </row>
    <row r="41">
      <c r="A41" s="31" t="s">
        <v>64</v>
      </c>
      <c r="B41" s="31" t="str">
        <f t="array" ref="B41">xlookup(A41,Workers!A:A,Workers!B:B,0)</f>
        <v>Summit Construct Solutions</v>
      </c>
      <c r="C41" s="32">
        <v>44610.0</v>
      </c>
      <c r="D41" s="31">
        <f t="shared" si="1"/>
        <v>2</v>
      </c>
      <c r="E41" s="31">
        <f t="shared" si="2"/>
        <v>6</v>
      </c>
      <c r="F41" s="31" t="b">
        <f t="shared" si="3"/>
        <v>1</v>
      </c>
      <c r="G41" s="33" t="s">
        <v>53</v>
      </c>
      <c r="H41" s="31" t="s">
        <v>107</v>
      </c>
      <c r="I41" s="31">
        <f t="array" ref="I41">xlookup(H41,Events!A:A,Events!B:B,0)</f>
        <v>-4</v>
      </c>
      <c r="J41" s="31" t="str">
        <f>if(H41=Events!$A$20,"Company",if(H41=Events!$A$21,"Customer",""))</f>
        <v/>
      </c>
      <c r="K41" s="31" t="str">
        <f t="array" ref="K41">xlookup(H41,Events!A:A,Events!C:C,0)</f>
        <v>Negative</v>
      </c>
      <c r="M41" s="31" t="str">
        <f>if(or(H41=Events!$A$20,H41=Events!$A$21),randbetween(150,8500),"")</f>
        <v/>
      </c>
      <c r="N41" s="31" t="str">
        <f>if(H41=Events!$A$12,randbetween(200,3500),"")</f>
        <v/>
      </c>
    </row>
    <row r="42">
      <c r="A42" s="28" t="s">
        <v>73</v>
      </c>
      <c r="B42" s="28" t="str">
        <f t="array" ref="B42">xlookup(A42,Workers!A:A,Workers!B:B,0)</f>
        <v>Summit Construct Solutions</v>
      </c>
      <c r="C42" s="29">
        <v>44615.0</v>
      </c>
      <c r="D42" s="28">
        <f t="shared" si="1"/>
        <v>2</v>
      </c>
      <c r="E42" s="28">
        <f t="shared" si="2"/>
        <v>4</v>
      </c>
      <c r="F42" s="28" t="b">
        <f t="shared" si="3"/>
        <v>0</v>
      </c>
      <c r="G42" s="30" t="s">
        <v>53</v>
      </c>
      <c r="H42" s="28" t="s">
        <v>108</v>
      </c>
      <c r="I42" s="28">
        <f t="array" ref="I42">xlookup(H42,Events!A:A,Events!B:B,0)</f>
        <v>-5</v>
      </c>
      <c r="J42" s="28" t="str">
        <f>if(H42=Events!$A$20,"Company",if(H42=Events!$A$21,"Customer",""))</f>
        <v>Company</v>
      </c>
      <c r="K42" s="28" t="str">
        <f t="array" ref="K42">xlookup(H42,Events!A:A,Events!C:C,0)</f>
        <v>Negative</v>
      </c>
      <c r="L42" s="28" t="s">
        <v>100</v>
      </c>
      <c r="M42" s="28">
        <f>if(or(H42=Events!$A$20,H42=Events!$A$21),randbetween(150,8500),"")</f>
        <v>6425</v>
      </c>
      <c r="N42" s="28" t="str">
        <f>if(H42=Events!$A$12,randbetween(200,3500),"")</f>
        <v/>
      </c>
    </row>
    <row r="43">
      <c r="A43" s="31" t="s">
        <v>26</v>
      </c>
      <c r="B43" s="31" t="str">
        <f t="array" ref="B43">xlookup(A43,Workers!A:A,Workers!B:B,0)</f>
        <v>Summit Construct Solutions</v>
      </c>
      <c r="C43" s="32">
        <v>44616.0</v>
      </c>
      <c r="D43" s="31">
        <f t="shared" si="1"/>
        <v>2</v>
      </c>
      <c r="E43" s="31">
        <f t="shared" si="2"/>
        <v>5</v>
      </c>
      <c r="F43" s="31" t="b">
        <f t="shared" si="3"/>
        <v>0</v>
      </c>
      <c r="G43" s="33" t="s">
        <v>49</v>
      </c>
      <c r="H43" s="31" t="s">
        <v>110</v>
      </c>
      <c r="I43" s="31">
        <f t="array" ref="I43">xlookup(H43,Events!A:A,Events!B:B,0)</f>
        <v>-6</v>
      </c>
      <c r="J43" s="31" t="str">
        <f>if(H43=Events!$A$20,"Company",if(H43=Events!$A$21,"Customer",""))</f>
        <v>Customer</v>
      </c>
      <c r="K43" s="31" t="str">
        <f t="array" ref="K43">xlookup(H43,Events!A:A,Events!C:C,0)</f>
        <v>Negative</v>
      </c>
      <c r="L43" s="35" t="s">
        <v>109</v>
      </c>
      <c r="M43" s="31">
        <f>if(or(H43=Events!$A$20,H43=Events!$A$21),randbetween(150,8500),"")</f>
        <v>6787</v>
      </c>
      <c r="N43" s="31" t="str">
        <f>if(H43=Events!$A$12,randbetween(200,3500),"")</f>
        <v/>
      </c>
    </row>
    <row r="44">
      <c r="A44" s="28" t="s">
        <v>50</v>
      </c>
      <c r="B44" s="28" t="str">
        <f t="array" ref="B44">xlookup(A44,Workers!A:A,Workers!B:B,0)</f>
        <v>Nexus Builders Unlimited</v>
      </c>
      <c r="C44" s="29">
        <v>44616.0</v>
      </c>
      <c r="D44" s="28">
        <f t="shared" si="1"/>
        <v>2</v>
      </c>
      <c r="E44" s="28">
        <f t="shared" si="2"/>
        <v>5</v>
      </c>
      <c r="F44" s="28" t="b">
        <f t="shared" si="3"/>
        <v>0</v>
      </c>
      <c r="G44" s="30" t="s">
        <v>41</v>
      </c>
      <c r="H44" s="28" t="s">
        <v>111</v>
      </c>
      <c r="I44" s="28">
        <f t="array" ref="I44">xlookup(H44,Events!A:A,Events!B:B,0)</f>
        <v>-4</v>
      </c>
      <c r="J44" s="28" t="str">
        <f>if(H44=Events!$A$20,"Company",if(H44=Events!$A$21,"Customer",""))</f>
        <v/>
      </c>
      <c r="K44" s="28" t="str">
        <f t="array" ref="K44">xlookup(H44,Events!A:A,Events!C:C,0)</f>
        <v>Negative</v>
      </c>
      <c r="M44" s="28" t="str">
        <f>if(or(H44=Events!$A$20,H44=Events!$A$21),randbetween(150,8500),"")</f>
        <v/>
      </c>
      <c r="N44" s="28" t="str">
        <f>if(H44=Events!$A$12,randbetween(200,3500),"")</f>
        <v/>
      </c>
    </row>
    <row r="45">
      <c r="A45" s="31" t="s">
        <v>68</v>
      </c>
      <c r="B45" s="31" t="str">
        <f t="array" ref="B45">xlookup(A45,Workers!A:A,Workers!B:B,0)</f>
        <v>Nexus Builders Unlimited</v>
      </c>
      <c r="C45" s="32">
        <v>44617.0</v>
      </c>
      <c r="D45" s="31">
        <f t="shared" si="1"/>
        <v>2</v>
      </c>
      <c r="E45" s="31">
        <f t="shared" si="2"/>
        <v>6</v>
      </c>
      <c r="F45" s="31" t="b">
        <f t="shared" si="3"/>
        <v>1</v>
      </c>
      <c r="G45" s="33" t="s">
        <v>45</v>
      </c>
      <c r="H45" s="31" t="s">
        <v>112</v>
      </c>
      <c r="I45" s="31">
        <f t="array" ref="I45">xlookup(H45,Events!A:A,Events!B:B,0)</f>
        <v>-6</v>
      </c>
      <c r="J45" s="31" t="str">
        <f>if(H45=Events!$A$20,"Company",if(H45=Events!$A$21,"Customer",""))</f>
        <v/>
      </c>
      <c r="K45" s="31" t="str">
        <f t="array" ref="K45">xlookup(H45,Events!A:A,Events!C:C,0)</f>
        <v>Negative</v>
      </c>
      <c r="M45" s="31" t="str">
        <f>if(or(H45=Events!$A$20,H45=Events!$A$21),randbetween(150,8500),"")</f>
        <v/>
      </c>
      <c r="N45" s="31" t="str">
        <f>if(H45=Events!$A$12,randbetween(200,3500),"")</f>
        <v/>
      </c>
    </row>
    <row r="46">
      <c r="A46" s="28" t="s">
        <v>48</v>
      </c>
      <c r="B46" s="28" t="str">
        <f t="array" ref="B46">xlookup(A46,Workers!A:A,Workers!B:B,0)</f>
        <v>Nexus Builders Unlimited</v>
      </c>
      <c r="C46" s="29">
        <v>44617.0</v>
      </c>
      <c r="D46" s="28">
        <f t="shared" si="1"/>
        <v>2</v>
      </c>
      <c r="E46" s="28">
        <f t="shared" si="2"/>
        <v>6</v>
      </c>
      <c r="F46" s="28" t="b">
        <f t="shared" si="3"/>
        <v>1</v>
      </c>
      <c r="G46" s="30" t="s">
        <v>56</v>
      </c>
      <c r="H46" s="28" t="s">
        <v>89</v>
      </c>
      <c r="I46" s="28">
        <f t="array" ref="I46">xlookup(H46,Events!A:A,Events!B:B,0)</f>
        <v>5</v>
      </c>
      <c r="J46" s="28" t="str">
        <f>if(H46=Events!$A$20,"Company",if(H46=Events!$A$21,"Customer",""))</f>
        <v/>
      </c>
      <c r="K46" s="28" t="str">
        <f t="array" ref="K46">xlookup(H46,Events!A:A,Events!C:C,0)</f>
        <v>Positive</v>
      </c>
      <c r="M46" s="28" t="str">
        <f>if(or(H46=Events!$A$20,H46=Events!$A$21),randbetween(150,8500),"")</f>
        <v/>
      </c>
      <c r="N46" s="28" t="str">
        <f>if(H46=Events!$A$12,randbetween(200,3500),"")</f>
        <v/>
      </c>
    </row>
    <row r="47">
      <c r="A47" s="31" t="s">
        <v>52</v>
      </c>
      <c r="B47" s="31" t="str">
        <f t="array" ref="B47">xlookup(A47,Workers!A:A,Workers!B:B,0)</f>
        <v>Nexus Builders Unlimited</v>
      </c>
      <c r="C47" s="32">
        <v>44618.0</v>
      </c>
      <c r="D47" s="31">
        <f t="shared" si="1"/>
        <v>2</v>
      </c>
      <c r="E47" s="31">
        <f t="shared" si="2"/>
        <v>7</v>
      </c>
      <c r="F47" s="31" t="b">
        <f t="shared" si="3"/>
        <v>1</v>
      </c>
      <c r="G47" s="33" t="s">
        <v>53</v>
      </c>
      <c r="H47" s="31" t="s">
        <v>90</v>
      </c>
      <c r="I47" s="31">
        <f t="array" ref="I47">xlookup(H47,Events!A:A,Events!B:B,0)</f>
        <v>3</v>
      </c>
      <c r="J47" s="31" t="str">
        <f>if(H47=Events!$A$20,"Company",if(H47=Events!$A$21,"Customer",""))</f>
        <v/>
      </c>
      <c r="K47" s="31" t="str">
        <f t="array" ref="K47">xlookup(H47,Events!A:A,Events!C:C,0)</f>
        <v>Positive</v>
      </c>
      <c r="M47" s="31" t="str">
        <f>if(or(H47=Events!$A$20,H47=Events!$A$21),randbetween(150,8500),"")</f>
        <v/>
      </c>
      <c r="N47" s="31" t="str">
        <f>if(H47=Events!$A$12,randbetween(200,3500),"")</f>
        <v/>
      </c>
    </row>
    <row r="48">
      <c r="A48" s="28" t="s">
        <v>28</v>
      </c>
      <c r="B48" s="28" t="str">
        <f t="array" ref="B48">xlookup(A48,Workers!A:A,Workers!B:B,0)</f>
        <v>Nexus Builders Unlimited</v>
      </c>
      <c r="C48" s="29">
        <v>44619.0</v>
      </c>
      <c r="D48" s="28">
        <f t="shared" si="1"/>
        <v>2</v>
      </c>
      <c r="E48" s="28">
        <f t="shared" si="2"/>
        <v>1</v>
      </c>
      <c r="F48" s="28" t="b">
        <f t="shared" si="3"/>
        <v>0</v>
      </c>
      <c r="G48" s="30" t="s">
        <v>41</v>
      </c>
      <c r="H48" s="28" t="s">
        <v>91</v>
      </c>
      <c r="I48" s="28">
        <f t="array" ref="I48">xlookup(H48,Events!A:A,Events!B:B,0)</f>
        <v>4</v>
      </c>
      <c r="J48" s="28" t="str">
        <f>if(H48=Events!$A$20,"Company",if(H48=Events!$A$21,"Customer",""))</f>
        <v/>
      </c>
      <c r="K48" s="28" t="str">
        <f t="array" ref="K48">xlookup(H48,Events!A:A,Events!C:C,0)</f>
        <v>Positive</v>
      </c>
      <c r="M48" s="28" t="str">
        <f>if(or(H48=Events!$A$20,H48=Events!$A$21),randbetween(150,8500),"")</f>
        <v/>
      </c>
      <c r="N48" s="28" t="str">
        <f>if(H48=Events!$A$12,randbetween(200,3500),"")</f>
        <v/>
      </c>
    </row>
    <row r="49">
      <c r="A49" s="31" t="s">
        <v>55</v>
      </c>
      <c r="B49" s="31" t="str">
        <f t="array" ref="B49">xlookup(A49,Workers!A:A,Workers!B:B,0)</f>
        <v>Nexus Builders Unlimited</v>
      </c>
      <c r="C49" s="32">
        <v>44621.0</v>
      </c>
      <c r="D49" s="31">
        <f t="shared" si="1"/>
        <v>3</v>
      </c>
      <c r="E49" s="31">
        <f t="shared" si="2"/>
        <v>3</v>
      </c>
      <c r="F49" s="31" t="b">
        <f t="shared" si="3"/>
        <v>0</v>
      </c>
      <c r="G49" s="33" t="s">
        <v>53</v>
      </c>
      <c r="H49" s="31" t="s">
        <v>92</v>
      </c>
      <c r="I49" s="31">
        <f t="array" ref="I49">xlookup(H49,Events!A:A,Events!B:B,0)</f>
        <v>2</v>
      </c>
      <c r="J49" s="31" t="str">
        <f>if(H49=Events!$A$20,"Company",if(H49=Events!$A$21,"Customer",""))</f>
        <v/>
      </c>
      <c r="K49" s="31" t="str">
        <f t="array" ref="K49">xlookup(H49,Events!A:A,Events!C:C,0)</f>
        <v>Positive</v>
      </c>
      <c r="M49" s="31" t="str">
        <f>if(or(H49=Events!$A$20,H49=Events!$A$21),randbetween(150,8500),"")</f>
        <v/>
      </c>
      <c r="N49" s="31" t="str">
        <f>if(H49=Events!$A$12,randbetween(200,3500),"")</f>
        <v/>
      </c>
    </row>
    <row r="50">
      <c r="A50" s="28" t="s">
        <v>21</v>
      </c>
      <c r="B50" s="28" t="str">
        <f t="array" ref="B50">xlookup(A50,Workers!A:A,Workers!B:B,0)</f>
        <v>Nexus Builders Unlimited</v>
      </c>
      <c r="C50" s="29">
        <v>44622.0</v>
      </c>
      <c r="D50" s="28">
        <f t="shared" si="1"/>
        <v>3</v>
      </c>
      <c r="E50" s="28">
        <f t="shared" si="2"/>
        <v>4</v>
      </c>
      <c r="F50" s="28" t="b">
        <f t="shared" si="3"/>
        <v>0</v>
      </c>
      <c r="G50" s="30" t="s">
        <v>45</v>
      </c>
      <c r="H50" s="28" t="s">
        <v>93</v>
      </c>
      <c r="I50" s="28">
        <f t="array" ref="I50">xlookup(H50,Events!A:A,Events!B:B,0)</f>
        <v>3</v>
      </c>
      <c r="J50" s="28" t="str">
        <f>if(H50=Events!$A$20,"Company",if(H50=Events!$A$21,"Customer",""))</f>
        <v/>
      </c>
      <c r="K50" s="28" t="str">
        <f t="array" ref="K50">xlookup(H50,Events!A:A,Events!C:C,0)</f>
        <v>Positive</v>
      </c>
      <c r="M50" s="28" t="str">
        <f>if(or(H50=Events!$A$20,H50=Events!$A$21),randbetween(150,8500),"")</f>
        <v/>
      </c>
      <c r="N50" s="28" t="str">
        <f>if(H50=Events!$A$12,randbetween(200,3500),"")</f>
        <v/>
      </c>
    </row>
    <row r="51">
      <c r="A51" s="31" t="s">
        <v>34</v>
      </c>
      <c r="B51" s="31" t="str">
        <f t="array" ref="B51">xlookup(A51,Workers!A:A,Workers!B:B,0)</f>
        <v>Nexus Builders Unlimited</v>
      </c>
      <c r="C51" s="32">
        <v>44622.0</v>
      </c>
      <c r="D51" s="31">
        <f t="shared" si="1"/>
        <v>3</v>
      </c>
      <c r="E51" s="31">
        <f t="shared" si="2"/>
        <v>4</v>
      </c>
      <c r="F51" s="31" t="b">
        <f t="shared" si="3"/>
        <v>0</v>
      </c>
      <c r="G51" s="33" t="s">
        <v>41</v>
      </c>
      <c r="H51" s="31" t="s">
        <v>94</v>
      </c>
      <c r="I51" s="31">
        <f t="array" ref="I51">xlookup(H51,Events!A:A,Events!B:B,0)</f>
        <v>4</v>
      </c>
      <c r="J51" s="31" t="str">
        <f>if(H51=Events!$A$20,"Company",if(H51=Events!$A$21,"Customer",""))</f>
        <v/>
      </c>
      <c r="K51" s="31" t="str">
        <f t="array" ref="K51">xlookup(H51,Events!A:A,Events!C:C,0)</f>
        <v>Positive</v>
      </c>
      <c r="M51" s="31" t="str">
        <f>if(or(H51=Events!$A$20,H51=Events!$A$21),randbetween(150,8500),"")</f>
        <v/>
      </c>
      <c r="N51" s="31" t="str">
        <f>if(H51=Events!$A$12,randbetween(200,3500),"")</f>
        <v/>
      </c>
    </row>
    <row r="52">
      <c r="A52" s="28" t="s">
        <v>39</v>
      </c>
      <c r="B52" s="28" t="str">
        <f t="array" ref="B52">xlookup(A52,Workers!A:A,Workers!B:B,0)</f>
        <v>Precision Builders Group</v>
      </c>
      <c r="C52" s="29">
        <v>44622.0</v>
      </c>
      <c r="D52" s="28">
        <f t="shared" si="1"/>
        <v>3</v>
      </c>
      <c r="E52" s="28">
        <f t="shared" si="2"/>
        <v>4</v>
      </c>
      <c r="F52" s="28" t="b">
        <f t="shared" si="3"/>
        <v>0</v>
      </c>
      <c r="G52" s="30" t="s">
        <v>45</v>
      </c>
      <c r="H52" s="28" t="s">
        <v>95</v>
      </c>
      <c r="I52" s="28">
        <f t="array" ref="I52">xlookup(H52,Events!A:A,Events!B:B,0)</f>
        <v>3</v>
      </c>
      <c r="J52" s="28" t="str">
        <f>if(H52=Events!$A$20,"Company",if(H52=Events!$A$21,"Customer",""))</f>
        <v/>
      </c>
      <c r="K52" s="28" t="str">
        <f t="array" ref="K52">xlookup(H52,Events!A:A,Events!C:C,0)</f>
        <v>Positive</v>
      </c>
      <c r="M52" s="28" t="str">
        <f>if(or(H52=Events!$A$20,H52=Events!$A$21),randbetween(150,8500),"")</f>
        <v/>
      </c>
      <c r="N52" s="28" t="str">
        <f>if(H52=Events!$A$12,randbetween(200,3500),"")</f>
        <v/>
      </c>
    </row>
    <row r="53">
      <c r="A53" s="31" t="s">
        <v>57</v>
      </c>
      <c r="B53" s="31" t="str">
        <f t="array" ref="B53">xlookup(A53,Workers!A:A,Workers!B:B,0)</f>
        <v>Precision Builders Group</v>
      </c>
      <c r="C53" s="32">
        <v>44622.0</v>
      </c>
      <c r="D53" s="31">
        <f t="shared" si="1"/>
        <v>3</v>
      </c>
      <c r="E53" s="31">
        <f t="shared" si="2"/>
        <v>4</v>
      </c>
      <c r="F53" s="31" t="b">
        <f t="shared" si="3"/>
        <v>0</v>
      </c>
      <c r="G53" s="33" t="s">
        <v>25</v>
      </c>
      <c r="H53" s="31" t="s">
        <v>96</v>
      </c>
      <c r="I53" s="31">
        <f t="array" ref="I53">xlookup(H53,Events!A:A,Events!B:B,0)</f>
        <v>5</v>
      </c>
      <c r="J53" s="31" t="str">
        <f>if(H53=Events!$A$20,"Company",if(H53=Events!$A$21,"Customer",""))</f>
        <v/>
      </c>
      <c r="K53" s="31" t="str">
        <f t="array" ref="K53">xlookup(H53,Events!A:A,Events!C:C,0)</f>
        <v>Positive</v>
      </c>
      <c r="M53" s="31" t="str">
        <f>if(or(H53=Events!$A$20,H53=Events!$A$21),randbetween(150,8500),"")</f>
        <v/>
      </c>
      <c r="N53" s="31" t="str">
        <f>if(H53=Events!$A$12,randbetween(200,3500),"")</f>
        <v/>
      </c>
    </row>
    <row r="54">
      <c r="A54" s="28" t="s">
        <v>59</v>
      </c>
      <c r="B54" s="28" t="str">
        <f t="array" ref="B54">xlookup(A54,Workers!A:A,Workers!B:B,0)</f>
        <v>Precision Builders Group</v>
      </c>
      <c r="C54" s="29">
        <v>44623.0</v>
      </c>
      <c r="D54" s="28">
        <f t="shared" si="1"/>
        <v>3</v>
      </c>
      <c r="E54" s="28">
        <f t="shared" si="2"/>
        <v>5</v>
      </c>
      <c r="F54" s="28" t="b">
        <f t="shared" si="3"/>
        <v>0</v>
      </c>
      <c r="G54" s="30" t="s">
        <v>30</v>
      </c>
      <c r="H54" s="28" t="s">
        <v>97</v>
      </c>
      <c r="I54" s="28">
        <f t="array" ref="I54">xlookup(H54,Events!A:A,Events!B:B,0)</f>
        <v>6</v>
      </c>
      <c r="J54" s="28" t="str">
        <f>if(H54=Events!$A$20,"Company",if(H54=Events!$A$21,"Customer",""))</f>
        <v/>
      </c>
      <c r="K54" s="28" t="str">
        <f t="array" ref="K54">xlookup(H54,Events!A:A,Events!C:C,0)</f>
        <v>Positive</v>
      </c>
      <c r="M54" s="28" t="str">
        <f>if(or(H54=Events!$A$20,H54=Events!$A$21),randbetween(150,8500),"")</f>
        <v/>
      </c>
      <c r="N54" s="28" t="str">
        <f>if(H54=Events!$A$12,randbetween(200,3500),"")</f>
        <v/>
      </c>
    </row>
    <row r="55">
      <c r="A55" s="31" t="s">
        <v>78</v>
      </c>
      <c r="B55" s="31" t="str">
        <f t="array" ref="B55">xlookup(A55,Workers!A:A,Workers!B:B,0)</f>
        <v>Precision Builders Group</v>
      </c>
      <c r="C55" s="32">
        <v>44624.0</v>
      </c>
      <c r="D55" s="31">
        <f t="shared" si="1"/>
        <v>3</v>
      </c>
      <c r="E55" s="31">
        <f t="shared" si="2"/>
        <v>6</v>
      </c>
      <c r="F55" s="31" t="b">
        <f t="shared" si="3"/>
        <v>1</v>
      </c>
      <c r="G55" s="33" t="s">
        <v>36</v>
      </c>
      <c r="H55" s="31" t="s">
        <v>98</v>
      </c>
      <c r="I55" s="31">
        <f t="array" ref="I55">xlookup(H55,Events!A:A,Events!B:B,0)</f>
        <v>4</v>
      </c>
      <c r="J55" s="31" t="str">
        <f>if(H55=Events!$A$20,"Company",if(H55=Events!$A$21,"Customer",""))</f>
        <v/>
      </c>
      <c r="K55" s="31" t="str">
        <f t="array" ref="K55">xlookup(H55,Events!A:A,Events!C:C,0)</f>
        <v>Positive</v>
      </c>
      <c r="M55" s="31" t="str">
        <f>if(or(H55=Events!$A$20,H55=Events!$A$21),randbetween(150,8500),"")</f>
        <v/>
      </c>
      <c r="N55" s="31" t="str">
        <f>if(H55=Events!$A$12,randbetween(200,3500),"")</f>
        <v/>
      </c>
    </row>
    <row r="56">
      <c r="A56" s="28" t="s">
        <v>31</v>
      </c>
      <c r="B56" s="28" t="str">
        <f t="array" ref="B56">xlookup(A56,Workers!A:A,Workers!B:B,0)</f>
        <v>Precision Builders Group</v>
      </c>
      <c r="C56" s="29">
        <v>44625.0</v>
      </c>
      <c r="D56" s="28">
        <f t="shared" si="1"/>
        <v>3</v>
      </c>
      <c r="E56" s="28">
        <f t="shared" si="2"/>
        <v>7</v>
      </c>
      <c r="F56" s="28" t="b">
        <f t="shared" si="3"/>
        <v>1</v>
      </c>
      <c r="G56" s="30" t="s">
        <v>53</v>
      </c>
      <c r="H56" s="28" t="s">
        <v>99</v>
      </c>
      <c r="I56" s="28">
        <f t="array" ref="I56">xlookup(H56,Events!A:A,Events!B:B,0)</f>
        <v>0</v>
      </c>
      <c r="J56" s="28" t="str">
        <f>if(H56=Events!$A$20,"Company",if(H56=Events!$A$21,"Customer",""))</f>
        <v/>
      </c>
      <c r="K56" s="28" t="str">
        <f t="array" ref="K56">xlookup(H56,Events!A:A,Events!C:C,0)</f>
        <v>Neutral</v>
      </c>
      <c r="L56" s="34" t="s">
        <v>109</v>
      </c>
      <c r="M56" s="28" t="str">
        <f>if(or(H56=Events!$A$20,H56=Events!$A$21),randbetween(150,8500),"")</f>
        <v/>
      </c>
      <c r="N56" s="28">
        <f>if(H56=Events!$A$12,randbetween(200,3500),"")</f>
        <v>1713</v>
      </c>
    </row>
    <row r="57">
      <c r="A57" s="31" t="s">
        <v>75</v>
      </c>
      <c r="B57" s="31" t="str">
        <f t="array" ref="B57">xlookup(A57,Workers!A:A,Workers!B:B,0)</f>
        <v>Precision Builders Group</v>
      </c>
      <c r="C57" s="32">
        <v>44625.0</v>
      </c>
      <c r="D57" s="31">
        <f t="shared" si="1"/>
        <v>3</v>
      </c>
      <c r="E57" s="31">
        <f t="shared" si="2"/>
        <v>7</v>
      </c>
      <c r="F57" s="31" t="b">
        <f t="shared" si="3"/>
        <v>1</v>
      </c>
      <c r="G57" s="33" t="s">
        <v>36</v>
      </c>
      <c r="H57" s="31" t="s">
        <v>101</v>
      </c>
      <c r="I57" s="31">
        <f t="array" ref="I57">xlookup(H57,Events!A:A,Events!B:B,0)</f>
        <v>-3</v>
      </c>
      <c r="J57" s="31" t="str">
        <f>if(H57=Events!$A$20,"Company",if(H57=Events!$A$21,"Customer",""))</f>
        <v/>
      </c>
      <c r="K57" s="31" t="str">
        <f t="array" ref="K57">xlookup(H57,Events!A:A,Events!C:C,0)</f>
        <v>Negative</v>
      </c>
      <c r="M57" s="31" t="str">
        <f>if(or(H57=Events!$A$20,H57=Events!$A$21),randbetween(150,8500),"")</f>
        <v/>
      </c>
      <c r="N57" s="31" t="str">
        <f>if(H57=Events!$A$12,randbetween(200,3500),"")</f>
        <v/>
      </c>
    </row>
    <row r="58">
      <c r="A58" s="28" t="s">
        <v>42</v>
      </c>
      <c r="B58" s="28" t="str">
        <f t="array" ref="B58">xlookup(A58,Workers!A:A,Workers!B:B,0)</f>
        <v>Precision Builders Group</v>
      </c>
      <c r="C58" s="29">
        <v>44626.0</v>
      </c>
      <c r="D58" s="28">
        <f t="shared" si="1"/>
        <v>3</v>
      </c>
      <c r="E58" s="28">
        <f t="shared" si="2"/>
        <v>1</v>
      </c>
      <c r="F58" s="28" t="b">
        <f t="shared" si="3"/>
        <v>0</v>
      </c>
      <c r="G58" s="30" t="s">
        <v>30</v>
      </c>
      <c r="H58" s="28" t="s">
        <v>102</v>
      </c>
      <c r="I58" s="28">
        <f t="array" ref="I58">xlookup(H58,Events!A:A,Events!B:B,0)</f>
        <v>-4</v>
      </c>
      <c r="J58" s="28" t="str">
        <f>if(H58=Events!$A$20,"Company",if(H58=Events!$A$21,"Customer",""))</f>
        <v/>
      </c>
      <c r="K58" s="28" t="str">
        <f t="array" ref="K58">xlookup(H58,Events!A:A,Events!C:C,0)</f>
        <v>Negative</v>
      </c>
      <c r="M58" s="28" t="str">
        <f>if(or(H58=Events!$A$20,H58=Events!$A$21),randbetween(150,8500),"")</f>
        <v/>
      </c>
      <c r="N58" s="28" t="str">
        <f>if(H58=Events!$A$12,randbetween(200,3500),"")</f>
        <v/>
      </c>
    </row>
    <row r="59">
      <c r="A59" s="31" t="s">
        <v>46</v>
      </c>
      <c r="B59" s="31" t="str">
        <f t="array" ref="B59">xlookup(A59,Workers!A:A,Workers!B:B,0)</f>
        <v>Precision Builders Group</v>
      </c>
      <c r="C59" s="32">
        <v>44627.0</v>
      </c>
      <c r="D59" s="31">
        <f t="shared" si="1"/>
        <v>3</v>
      </c>
      <c r="E59" s="31">
        <f t="shared" si="2"/>
        <v>2</v>
      </c>
      <c r="F59" s="31" t="b">
        <f t="shared" si="3"/>
        <v>0</v>
      </c>
      <c r="G59" s="33" t="s">
        <v>49</v>
      </c>
      <c r="H59" s="31" t="s">
        <v>103</v>
      </c>
      <c r="I59" s="31">
        <f t="array" ref="I59">xlookup(H59,Events!A:A,Events!B:B,0)</f>
        <v>-2</v>
      </c>
      <c r="J59" s="31" t="str">
        <f>if(H59=Events!$A$20,"Company",if(H59=Events!$A$21,"Customer",""))</f>
        <v/>
      </c>
      <c r="K59" s="31" t="str">
        <f t="array" ref="K59">xlookup(H59,Events!A:A,Events!C:C,0)</f>
        <v>Negative</v>
      </c>
      <c r="M59" s="31" t="str">
        <f>if(or(H59=Events!$A$20,H59=Events!$A$21),randbetween(150,8500),"")</f>
        <v/>
      </c>
      <c r="N59" s="31" t="str">
        <f>if(H59=Events!$A$12,randbetween(200,3500),"")</f>
        <v/>
      </c>
    </row>
    <row r="60">
      <c r="A60" s="28" t="s">
        <v>83</v>
      </c>
      <c r="B60" s="28" t="str">
        <f t="array" ref="B60">xlookup(A60,Workers!A:A,Workers!B:B,0)</f>
        <v>Precision Builders Group</v>
      </c>
      <c r="C60" s="29">
        <v>44628.0</v>
      </c>
      <c r="D60" s="28">
        <f t="shared" si="1"/>
        <v>3</v>
      </c>
      <c r="E60" s="28">
        <f t="shared" si="2"/>
        <v>3</v>
      </c>
      <c r="F60" s="28" t="b">
        <f t="shared" si="3"/>
        <v>0</v>
      </c>
      <c r="G60" s="30" t="s">
        <v>53</v>
      </c>
      <c r="H60" s="28" t="s">
        <v>104</v>
      </c>
      <c r="I60" s="28">
        <f t="array" ref="I60">xlookup(H60,Events!A:A,Events!B:B,0)</f>
        <v>-3</v>
      </c>
      <c r="J60" s="28" t="str">
        <f>if(H60=Events!$A$20,"Company",if(H60=Events!$A$21,"Customer",""))</f>
        <v/>
      </c>
      <c r="K60" s="28" t="str">
        <f t="array" ref="K60">xlookup(H60,Events!A:A,Events!C:C,0)</f>
        <v>Negative</v>
      </c>
      <c r="M60" s="28" t="str">
        <f>if(or(H60=Events!$A$20,H60=Events!$A$21),randbetween(150,8500),"")</f>
        <v/>
      </c>
      <c r="N60" s="28" t="str">
        <f>if(H60=Events!$A$12,randbetween(200,3500),"")</f>
        <v/>
      </c>
    </row>
    <row r="61">
      <c r="A61" s="31" t="s">
        <v>43</v>
      </c>
      <c r="B61" s="31" t="str">
        <f t="array" ref="B61">xlookup(A61,Workers!A:A,Workers!B:B,0)</f>
        <v>Precision Builders Group</v>
      </c>
      <c r="C61" s="32">
        <v>44632.0</v>
      </c>
      <c r="D61" s="31">
        <f t="shared" si="1"/>
        <v>3</v>
      </c>
      <c r="E61" s="31">
        <f t="shared" si="2"/>
        <v>7</v>
      </c>
      <c r="F61" s="31" t="b">
        <f t="shared" si="3"/>
        <v>1</v>
      </c>
      <c r="G61" s="33" t="s">
        <v>30</v>
      </c>
      <c r="H61" s="31" t="s">
        <v>105</v>
      </c>
      <c r="I61" s="31">
        <f t="array" ref="I61">xlookup(H61,Events!A:A,Events!B:B,0)</f>
        <v>-2</v>
      </c>
      <c r="J61" s="31" t="str">
        <f>if(H61=Events!$A$20,"Company",if(H61=Events!$A$21,"Customer",""))</f>
        <v/>
      </c>
      <c r="K61" s="31" t="str">
        <f t="array" ref="K61">xlookup(H61,Events!A:A,Events!C:C,0)</f>
        <v>Negative</v>
      </c>
      <c r="M61" s="31" t="str">
        <f>if(or(H61=Events!$A$20,H61=Events!$A$21),randbetween(150,8500),"")</f>
        <v/>
      </c>
      <c r="N61" s="31" t="str">
        <f>if(H61=Events!$A$12,randbetween(200,3500),"")</f>
        <v/>
      </c>
    </row>
    <row r="62">
      <c r="A62" s="28" t="s">
        <v>72</v>
      </c>
      <c r="B62" s="28" t="str">
        <f t="array" ref="B62">xlookup(A62,Workers!A:A,Workers!B:B,0)</f>
        <v>Stellar Structures Construction</v>
      </c>
      <c r="C62" s="29">
        <v>44632.0</v>
      </c>
      <c r="D62" s="28">
        <f t="shared" si="1"/>
        <v>3</v>
      </c>
      <c r="E62" s="28">
        <f t="shared" si="2"/>
        <v>7</v>
      </c>
      <c r="F62" s="28" t="b">
        <f t="shared" si="3"/>
        <v>1</v>
      </c>
      <c r="G62" s="30" t="s">
        <v>41</v>
      </c>
      <c r="H62" s="28" t="s">
        <v>106</v>
      </c>
      <c r="I62" s="28">
        <f t="array" ref="I62">xlookup(H62,Events!A:A,Events!B:B,0)</f>
        <v>-3</v>
      </c>
      <c r="J62" s="28" t="str">
        <f>if(H62=Events!$A$20,"Company",if(H62=Events!$A$21,"Customer",""))</f>
        <v/>
      </c>
      <c r="K62" s="28" t="str">
        <f t="array" ref="K62">xlookup(H62,Events!A:A,Events!C:C,0)</f>
        <v>Negative</v>
      </c>
      <c r="M62" s="28" t="str">
        <f>if(or(H62=Events!$A$20,H62=Events!$A$21),randbetween(150,8500),"")</f>
        <v/>
      </c>
      <c r="N62" s="28" t="str">
        <f>if(H62=Events!$A$12,randbetween(200,3500),"")</f>
        <v/>
      </c>
    </row>
    <row r="63">
      <c r="A63" s="31" t="s">
        <v>61</v>
      </c>
      <c r="B63" s="31" t="str">
        <f t="array" ref="B63">xlookup(A63,Workers!A:A,Workers!B:B,0)</f>
        <v>Stellar Structures Construction</v>
      </c>
      <c r="C63" s="32">
        <v>44634.0</v>
      </c>
      <c r="D63" s="31">
        <f t="shared" si="1"/>
        <v>3</v>
      </c>
      <c r="E63" s="31">
        <f t="shared" si="2"/>
        <v>2</v>
      </c>
      <c r="F63" s="31" t="b">
        <f t="shared" si="3"/>
        <v>0</v>
      </c>
      <c r="G63" s="33" t="s">
        <v>25</v>
      </c>
      <c r="H63" s="31" t="s">
        <v>107</v>
      </c>
      <c r="I63" s="31">
        <f t="array" ref="I63">xlookup(H63,Events!A:A,Events!B:B,0)</f>
        <v>-4</v>
      </c>
      <c r="J63" s="31" t="str">
        <f>if(H63=Events!$A$20,"Company",if(H63=Events!$A$21,"Customer",""))</f>
        <v/>
      </c>
      <c r="K63" s="31" t="str">
        <f t="array" ref="K63">xlookup(H63,Events!A:A,Events!C:C,0)</f>
        <v>Negative</v>
      </c>
      <c r="M63" s="31" t="str">
        <f>if(or(H63=Events!$A$20,H63=Events!$A$21),randbetween(150,8500),"")</f>
        <v/>
      </c>
      <c r="N63" s="31" t="str">
        <f>if(H63=Events!$A$12,randbetween(200,3500),"")</f>
        <v/>
      </c>
    </row>
    <row r="64">
      <c r="A64" s="28" t="s">
        <v>20</v>
      </c>
      <c r="B64" s="28" t="str">
        <f t="array" ref="B64">xlookup(A64,Workers!A:A,Workers!B:B,0)</f>
        <v>Stellar Structures Construction</v>
      </c>
      <c r="C64" s="29">
        <v>44634.0</v>
      </c>
      <c r="D64" s="28">
        <f t="shared" si="1"/>
        <v>3</v>
      </c>
      <c r="E64" s="28">
        <f t="shared" si="2"/>
        <v>2</v>
      </c>
      <c r="F64" s="28" t="b">
        <f t="shared" si="3"/>
        <v>0</v>
      </c>
      <c r="G64" s="30" t="s">
        <v>25</v>
      </c>
      <c r="H64" s="28" t="s">
        <v>108</v>
      </c>
      <c r="I64" s="28">
        <f t="array" ref="I64">xlookup(H64,Events!A:A,Events!B:B,0)</f>
        <v>-5</v>
      </c>
      <c r="J64" s="28" t="str">
        <f>if(H64=Events!$A$20,"Company",if(H64=Events!$A$21,"Customer",""))</f>
        <v>Company</v>
      </c>
      <c r="K64" s="28" t="str">
        <f t="array" ref="K64">xlookup(H64,Events!A:A,Events!C:C,0)</f>
        <v>Negative</v>
      </c>
      <c r="L64" s="28" t="s">
        <v>100</v>
      </c>
      <c r="M64" s="28">
        <f>if(or(H64=Events!$A$20,H64=Events!$A$21),randbetween(150,8500),"")</f>
        <v>6172</v>
      </c>
      <c r="N64" s="28" t="str">
        <f>if(H64=Events!$A$12,randbetween(200,3500),"")</f>
        <v/>
      </c>
    </row>
    <row r="65">
      <c r="A65" s="31" t="s">
        <v>33</v>
      </c>
      <c r="B65" s="31" t="str">
        <f t="array" ref="B65">xlookup(A65,Workers!A:A,Workers!B:B,0)</f>
        <v>Stellar Structures Construction</v>
      </c>
      <c r="C65" s="32">
        <v>44635.0</v>
      </c>
      <c r="D65" s="31">
        <f t="shared" si="1"/>
        <v>3</v>
      </c>
      <c r="E65" s="31">
        <f t="shared" si="2"/>
        <v>3</v>
      </c>
      <c r="F65" s="31" t="b">
        <f t="shared" si="3"/>
        <v>0</v>
      </c>
      <c r="G65" s="33" t="s">
        <v>36</v>
      </c>
      <c r="H65" s="31" t="s">
        <v>110</v>
      </c>
      <c r="I65" s="31">
        <f t="array" ref="I65">xlookup(H65,Events!A:A,Events!B:B,0)</f>
        <v>-6</v>
      </c>
      <c r="J65" s="31" t="str">
        <f>if(H65=Events!$A$20,"Company",if(H65=Events!$A$21,"Customer",""))</f>
        <v>Customer</v>
      </c>
      <c r="K65" s="31" t="str">
        <f t="array" ref="K65">xlookup(H65,Events!A:A,Events!C:C,0)</f>
        <v>Negative</v>
      </c>
      <c r="L65" s="31" t="s">
        <v>100</v>
      </c>
      <c r="M65" s="31">
        <f>if(or(H65=Events!$A$20,H65=Events!$A$21),randbetween(150,8500),"")</f>
        <v>918</v>
      </c>
      <c r="N65" s="31" t="str">
        <f>if(H65=Events!$A$12,randbetween(200,3500),"")</f>
        <v/>
      </c>
    </row>
    <row r="66">
      <c r="A66" s="28" t="s">
        <v>81</v>
      </c>
      <c r="B66" s="28" t="str">
        <f t="array" ref="B66">xlookup(A66,Workers!A:A,Workers!B:B,0)</f>
        <v>Stellar Structures Construction</v>
      </c>
      <c r="C66" s="29">
        <v>44635.0</v>
      </c>
      <c r="D66" s="28">
        <f t="shared" si="1"/>
        <v>3</v>
      </c>
      <c r="E66" s="28">
        <f t="shared" si="2"/>
        <v>3</v>
      </c>
      <c r="F66" s="28" t="b">
        <f t="shared" si="3"/>
        <v>0</v>
      </c>
      <c r="G66" s="30" t="s">
        <v>49</v>
      </c>
      <c r="H66" s="28" t="s">
        <v>111</v>
      </c>
      <c r="I66" s="28">
        <f t="array" ref="I66">xlookup(H66,Events!A:A,Events!B:B,0)</f>
        <v>-4</v>
      </c>
      <c r="J66" s="28" t="str">
        <f>if(H66=Events!$A$20,"Company",if(H66=Events!$A$21,"Customer",""))</f>
        <v/>
      </c>
      <c r="K66" s="28" t="str">
        <f t="array" ref="K66">xlookup(H66,Events!A:A,Events!C:C,0)</f>
        <v>Negative</v>
      </c>
      <c r="M66" s="28" t="str">
        <f>if(or(H66=Events!$A$20,H66=Events!$A$21),randbetween(150,8500),"")</f>
        <v/>
      </c>
      <c r="N66" s="28" t="str">
        <f>if(H66=Events!$A$12,randbetween(200,3500),"")</f>
        <v/>
      </c>
    </row>
    <row r="67">
      <c r="A67" s="31" t="s">
        <v>58</v>
      </c>
      <c r="B67" s="31" t="str">
        <f t="array" ref="B67">xlookup(A67,Workers!A:A,Workers!B:B,0)</f>
        <v>Stellar Structures Construction</v>
      </c>
      <c r="C67" s="32">
        <v>44636.0</v>
      </c>
      <c r="D67" s="31">
        <f t="shared" si="1"/>
        <v>3</v>
      </c>
      <c r="E67" s="31">
        <f t="shared" si="2"/>
        <v>4</v>
      </c>
      <c r="F67" s="31" t="b">
        <f t="shared" si="3"/>
        <v>0</v>
      </c>
      <c r="G67" s="33" t="s">
        <v>53</v>
      </c>
      <c r="H67" s="31" t="s">
        <v>112</v>
      </c>
      <c r="I67" s="31">
        <f t="array" ref="I67">xlookup(H67,Events!A:A,Events!B:B,0)</f>
        <v>-6</v>
      </c>
      <c r="J67" s="31" t="str">
        <f>if(H67=Events!$A$20,"Company",if(H67=Events!$A$21,"Customer",""))</f>
        <v/>
      </c>
      <c r="K67" s="31" t="str">
        <f t="array" ref="K67">xlookup(H67,Events!A:A,Events!C:C,0)</f>
        <v>Negative</v>
      </c>
      <c r="M67" s="31" t="str">
        <f>if(or(H67=Events!$A$20,H67=Events!$A$21),randbetween(150,8500),"")</f>
        <v/>
      </c>
      <c r="N67" s="31" t="str">
        <f>if(H67=Events!$A$12,randbetween(200,3500),"")</f>
        <v/>
      </c>
    </row>
    <row r="68">
      <c r="A68" s="28" t="s">
        <v>76</v>
      </c>
      <c r="B68" s="28" t="str">
        <f t="array" ref="B68">xlookup(A68,Workers!A:A,Workers!B:B,0)</f>
        <v>Stellar Structures Construction</v>
      </c>
      <c r="C68" s="29">
        <v>44636.0</v>
      </c>
      <c r="D68" s="28">
        <f t="shared" si="1"/>
        <v>3</v>
      </c>
      <c r="E68" s="28">
        <f t="shared" si="2"/>
        <v>4</v>
      </c>
      <c r="F68" s="28" t="b">
        <f t="shared" si="3"/>
        <v>0</v>
      </c>
      <c r="G68" s="30" t="s">
        <v>30</v>
      </c>
      <c r="H68" s="28" t="s">
        <v>89</v>
      </c>
      <c r="I68" s="28">
        <f t="array" ref="I68">xlookup(H68,Events!A:A,Events!B:B,0)</f>
        <v>5</v>
      </c>
      <c r="J68" s="28" t="str">
        <f>if(H68=Events!$A$20,"Company",if(H68=Events!$A$21,"Customer",""))</f>
        <v/>
      </c>
      <c r="K68" s="28" t="str">
        <f t="array" ref="K68">xlookup(H68,Events!A:A,Events!C:C,0)</f>
        <v>Positive</v>
      </c>
      <c r="M68" s="28" t="str">
        <f>if(or(H68=Events!$A$20,H68=Events!$A$21),randbetween(150,8500),"")</f>
        <v/>
      </c>
      <c r="N68" s="28" t="str">
        <f>if(H68=Events!$A$12,randbetween(200,3500),"")</f>
        <v/>
      </c>
    </row>
    <row r="69">
      <c r="A69" s="31" t="s">
        <v>60</v>
      </c>
      <c r="B69" s="31" t="str">
        <f t="array" ref="B69">xlookup(A69,Workers!A:A,Workers!B:B,0)</f>
        <v>Stellar Structures Construction</v>
      </c>
      <c r="C69" s="32">
        <v>44637.0</v>
      </c>
      <c r="D69" s="31">
        <f t="shared" si="1"/>
        <v>3</v>
      </c>
      <c r="E69" s="31">
        <f t="shared" si="2"/>
        <v>5</v>
      </c>
      <c r="F69" s="31" t="b">
        <f t="shared" si="3"/>
        <v>0</v>
      </c>
      <c r="G69" s="33" t="s">
        <v>41</v>
      </c>
      <c r="H69" s="31" t="s">
        <v>90</v>
      </c>
      <c r="I69" s="31">
        <f t="array" ref="I69">xlookup(H69,Events!A:A,Events!B:B,0)</f>
        <v>3</v>
      </c>
      <c r="J69" s="31" t="str">
        <f>if(H69=Events!$A$20,"Company",if(H69=Events!$A$21,"Customer",""))</f>
        <v/>
      </c>
      <c r="K69" s="31" t="str">
        <f t="array" ref="K69">xlookup(H69,Events!A:A,Events!C:C,0)</f>
        <v>Positive</v>
      </c>
      <c r="M69" s="31" t="str">
        <f>if(or(H69=Events!$A$20,H69=Events!$A$21),randbetween(150,8500),"")</f>
        <v/>
      </c>
      <c r="N69" s="31" t="str">
        <f>if(H69=Events!$A$12,randbetween(200,3500),"")</f>
        <v/>
      </c>
    </row>
    <row r="70">
      <c r="A70" s="28" t="s">
        <v>18</v>
      </c>
      <c r="B70" s="28" t="str">
        <f t="array" ref="B70">xlookup(A70,Workers!A:A,Workers!B:B,0)</f>
        <v>Stellar Structures Construction</v>
      </c>
      <c r="C70" s="29">
        <v>44637.0</v>
      </c>
      <c r="D70" s="28">
        <f t="shared" si="1"/>
        <v>3</v>
      </c>
      <c r="E70" s="28">
        <f t="shared" si="2"/>
        <v>5</v>
      </c>
      <c r="F70" s="28" t="b">
        <f t="shared" si="3"/>
        <v>0</v>
      </c>
      <c r="G70" s="30" t="s">
        <v>45</v>
      </c>
      <c r="H70" s="28" t="s">
        <v>91</v>
      </c>
      <c r="I70" s="28">
        <f t="array" ref="I70">xlookup(H70,Events!A:A,Events!B:B,0)</f>
        <v>4</v>
      </c>
      <c r="J70" s="28" t="str">
        <f>if(H70=Events!$A$20,"Company",if(H70=Events!$A$21,"Customer",""))</f>
        <v/>
      </c>
      <c r="K70" s="28" t="str">
        <f t="array" ref="K70">xlookup(H70,Events!A:A,Events!C:C,0)</f>
        <v>Positive</v>
      </c>
      <c r="M70" s="28" t="str">
        <f>if(or(H70=Events!$A$20,H70=Events!$A$21),randbetween(150,8500),"")</f>
        <v/>
      </c>
      <c r="N70" s="28" t="str">
        <f>if(H70=Events!$A$12,randbetween(200,3500),"")</f>
        <v/>
      </c>
    </row>
    <row r="71">
      <c r="A71" s="31" t="s">
        <v>63</v>
      </c>
      <c r="B71" s="31" t="str">
        <f t="array" ref="B71">xlookup(A71,Workers!A:A,Workers!B:B,0)</f>
        <v>Vanguard Builders Alliance</v>
      </c>
      <c r="C71" s="32">
        <v>44640.0</v>
      </c>
      <c r="D71" s="31">
        <f t="shared" si="1"/>
        <v>3</v>
      </c>
      <c r="E71" s="31">
        <f t="shared" si="2"/>
        <v>1</v>
      </c>
      <c r="F71" s="31" t="b">
        <f t="shared" si="3"/>
        <v>0</v>
      </c>
      <c r="G71" s="33" t="s">
        <v>41</v>
      </c>
      <c r="H71" s="31" t="s">
        <v>92</v>
      </c>
      <c r="I71" s="31">
        <f t="array" ref="I71">xlookup(H71,Events!A:A,Events!B:B,0)</f>
        <v>2</v>
      </c>
      <c r="J71" s="31" t="str">
        <f>if(H71=Events!$A$20,"Company",if(H71=Events!$A$21,"Customer",""))</f>
        <v/>
      </c>
      <c r="K71" s="31" t="str">
        <f t="array" ref="K71">xlookup(H71,Events!A:A,Events!C:C,0)</f>
        <v>Positive</v>
      </c>
      <c r="M71" s="31" t="str">
        <f>if(or(H71=Events!$A$20,H71=Events!$A$21),randbetween(150,8500),"")</f>
        <v/>
      </c>
      <c r="N71" s="31" t="str">
        <f>if(H71=Events!$A$12,randbetween(200,3500),"")</f>
        <v/>
      </c>
    </row>
    <row r="72">
      <c r="A72" s="28" t="s">
        <v>69</v>
      </c>
      <c r="B72" s="28" t="str">
        <f t="array" ref="B72">xlookup(A72,Workers!A:A,Workers!B:B,0)</f>
        <v>Vanguard Builders Alliance</v>
      </c>
      <c r="C72" s="29">
        <v>44642.0</v>
      </c>
      <c r="D72" s="28">
        <f t="shared" si="1"/>
        <v>3</v>
      </c>
      <c r="E72" s="28">
        <f t="shared" si="2"/>
        <v>3</v>
      </c>
      <c r="F72" s="28" t="b">
        <f t="shared" si="3"/>
        <v>0</v>
      </c>
      <c r="G72" s="30" t="s">
        <v>45</v>
      </c>
      <c r="H72" s="28" t="s">
        <v>93</v>
      </c>
      <c r="I72" s="28">
        <f t="array" ref="I72">xlookup(H72,Events!A:A,Events!B:B,0)</f>
        <v>3</v>
      </c>
      <c r="J72" s="28" t="str">
        <f>if(H72=Events!$A$20,"Company",if(H72=Events!$A$21,"Customer",""))</f>
        <v/>
      </c>
      <c r="K72" s="28" t="str">
        <f t="array" ref="K72">xlookup(H72,Events!A:A,Events!C:C,0)</f>
        <v>Positive</v>
      </c>
      <c r="M72" s="28" t="str">
        <f>if(or(H72=Events!$A$20,H72=Events!$A$21),randbetween(150,8500),"")</f>
        <v/>
      </c>
      <c r="N72" s="28" t="str">
        <f>if(H72=Events!$A$12,randbetween(200,3500),"")</f>
        <v/>
      </c>
    </row>
    <row r="73">
      <c r="A73" s="31" t="s">
        <v>66</v>
      </c>
      <c r="B73" s="31" t="str">
        <f t="array" ref="B73">xlookup(A73,Workers!A:A,Workers!B:B,0)</f>
        <v>Vanguard Builders Alliance</v>
      </c>
      <c r="C73" s="32">
        <v>44642.0</v>
      </c>
      <c r="D73" s="31">
        <f t="shared" si="1"/>
        <v>3</v>
      </c>
      <c r="E73" s="31">
        <f t="shared" si="2"/>
        <v>3</v>
      </c>
      <c r="F73" s="31" t="b">
        <f t="shared" si="3"/>
        <v>0</v>
      </c>
      <c r="G73" s="33" t="s">
        <v>53</v>
      </c>
      <c r="H73" s="31" t="s">
        <v>94</v>
      </c>
      <c r="I73" s="31">
        <f t="array" ref="I73">xlookup(H73,Events!A:A,Events!B:B,0)</f>
        <v>4</v>
      </c>
      <c r="J73" s="31" t="str">
        <f>if(H73=Events!$A$20,"Company",if(H73=Events!$A$21,"Customer",""))</f>
        <v/>
      </c>
      <c r="K73" s="31" t="str">
        <f t="array" ref="K73">xlookup(H73,Events!A:A,Events!C:C,0)</f>
        <v>Positive</v>
      </c>
      <c r="M73" s="31" t="str">
        <f>if(or(H73=Events!$A$20,H73=Events!$A$21),randbetween(150,8500),"")</f>
        <v/>
      </c>
      <c r="N73" s="31" t="str">
        <f>if(H73=Events!$A$12,randbetween(200,3500),"")</f>
        <v/>
      </c>
    </row>
    <row r="74">
      <c r="A74" s="28" t="s">
        <v>44</v>
      </c>
      <c r="B74" s="28" t="str">
        <f t="array" ref="B74">xlookup(A74,Workers!A:A,Workers!B:B,0)</f>
        <v>Vanguard Builders Alliance</v>
      </c>
      <c r="C74" s="29">
        <v>44643.0</v>
      </c>
      <c r="D74" s="28">
        <f t="shared" si="1"/>
        <v>3</v>
      </c>
      <c r="E74" s="28">
        <f t="shared" si="2"/>
        <v>4</v>
      </c>
      <c r="F74" s="28" t="b">
        <f t="shared" si="3"/>
        <v>0</v>
      </c>
      <c r="G74" s="30" t="s">
        <v>49</v>
      </c>
      <c r="H74" s="28" t="s">
        <v>95</v>
      </c>
      <c r="I74" s="28">
        <f t="array" ref="I74">xlookup(H74,Events!A:A,Events!B:B,0)</f>
        <v>3</v>
      </c>
      <c r="J74" s="28" t="str">
        <f>if(H74=Events!$A$20,"Company",if(H74=Events!$A$21,"Customer",""))</f>
        <v/>
      </c>
      <c r="K74" s="28" t="str">
        <f t="array" ref="K74">xlookup(H74,Events!A:A,Events!C:C,0)</f>
        <v>Positive</v>
      </c>
      <c r="M74" s="28" t="str">
        <f>if(or(H74=Events!$A$20,H74=Events!$A$21),randbetween(150,8500),"")</f>
        <v/>
      </c>
      <c r="N74" s="28" t="str">
        <f>if(H74=Events!$A$12,randbetween(200,3500),"")</f>
        <v/>
      </c>
    </row>
    <row r="75">
      <c r="A75" s="31" t="s">
        <v>65</v>
      </c>
      <c r="B75" s="31" t="str">
        <f t="array" ref="B75">xlookup(A75,Workers!A:A,Workers!B:B,0)</f>
        <v>Vanguard Builders Alliance</v>
      </c>
      <c r="C75" s="32">
        <v>44644.0</v>
      </c>
      <c r="D75" s="31">
        <f t="shared" si="1"/>
        <v>3</v>
      </c>
      <c r="E75" s="31">
        <f t="shared" si="2"/>
        <v>5</v>
      </c>
      <c r="F75" s="31" t="b">
        <f t="shared" si="3"/>
        <v>0</v>
      </c>
      <c r="G75" s="33" t="s">
        <v>49</v>
      </c>
      <c r="H75" s="31" t="s">
        <v>96</v>
      </c>
      <c r="I75" s="31">
        <f t="array" ref="I75">xlookup(H75,Events!A:A,Events!B:B,0)</f>
        <v>5</v>
      </c>
      <c r="J75" s="31" t="str">
        <f>if(H75=Events!$A$20,"Company",if(H75=Events!$A$21,"Customer",""))</f>
        <v/>
      </c>
      <c r="K75" s="31" t="str">
        <f t="array" ref="K75">xlookup(H75,Events!A:A,Events!C:C,0)</f>
        <v>Positive</v>
      </c>
      <c r="M75" s="31" t="str">
        <f>if(or(H75=Events!$A$20,H75=Events!$A$21),randbetween(150,8500),"")</f>
        <v/>
      </c>
      <c r="N75" s="31" t="str">
        <f>if(H75=Events!$A$12,randbetween(200,3500),"")</f>
        <v/>
      </c>
    </row>
    <row r="76">
      <c r="A76" s="28" t="s">
        <v>67</v>
      </c>
      <c r="B76" s="28" t="str">
        <f t="array" ref="B76">xlookup(A76,Workers!A:A,Workers!B:B,0)</f>
        <v>Vanguard Builders Alliance</v>
      </c>
      <c r="C76" s="29">
        <v>44645.0</v>
      </c>
      <c r="D76" s="28">
        <f t="shared" si="1"/>
        <v>3</v>
      </c>
      <c r="E76" s="28">
        <f t="shared" si="2"/>
        <v>6</v>
      </c>
      <c r="F76" s="28" t="b">
        <f t="shared" si="3"/>
        <v>1</v>
      </c>
      <c r="G76" s="30" t="s">
        <v>30</v>
      </c>
      <c r="H76" s="28" t="s">
        <v>97</v>
      </c>
      <c r="I76" s="28">
        <f t="array" ref="I76">xlookup(H76,Events!A:A,Events!B:B,0)</f>
        <v>6</v>
      </c>
      <c r="J76" s="28" t="str">
        <f>if(H76=Events!$A$20,"Company",if(H76=Events!$A$21,"Customer",""))</f>
        <v/>
      </c>
      <c r="K76" s="28" t="str">
        <f t="array" ref="K76">xlookup(H76,Events!A:A,Events!C:C,0)</f>
        <v>Positive</v>
      </c>
      <c r="M76" s="28" t="str">
        <f>if(or(H76=Events!$A$20,H76=Events!$A$21),randbetween(150,8500),"")</f>
        <v/>
      </c>
      <c r="N76" s="28" t="str">
        <f>if(H76=Events!$A$12,randbetween(200,3500),"")</f>
        <v/>
      </c>
    </row>
    <row r="77">
      <c r="A77" s="31" t="s">
        <v>79</v>
      </c>
      <c r="B77" s="31" t="str">
        <f t="array" ref="B77">xlookup(A77,Workers!A:A,Workers!B:B,0)</f>
        <v>ProCraft Builders Co.</v>
      </c>
      <c r="C77" s="32">
        <v>44650.0</v>
      </c>
      <c r="D77" s="31">
        <f t="shared" si="1"/>
        <v>3</v>
      </c>
      <c r="E77" s="31">
        <f t="shared" si="2"/>
        <v>4</v>
      </c>
      <c r="F77" s="31" t="b">
        <f t="shared" si="3"/>
        <v>0</v>
      </c>
      <c r="G77" s="33" t="s">
        <v>45</v>
      </c>
      <c r="H77" s="31" t="s">
        <v>98</v>
      </c>
      <c r="I77" s="31">
        <f t="array" ref="I77">xlookup(H77,Events!A:A,Events!B:B,0)</f>
        <v>4</v>
      </c>
      <c r="J77" s="31" t="str">
        <f>if(H77=Events!$A$20,"Company",if(H77=Events!$A$21,"Customer",""))</f>
        <v/>
      </c>
      <c r="K77" s="31" t="str">
        <f t="array" ref="K77">xlookup(H77,Events!A:A,Events!C:C,0)</f>
        <v>Positive</v>
      </c>
      <c r="M77" s="31" t="str">
        <f>if(or(H77=Events!$A$20,H77=Events!$A$21),randbetween(150,8500),"")</f>
        <v/>
      </c>
      <c r="N77" s="31" t="str">
        <f>if(H77=Events!$A$12,randbetween(200,3500),"")</f>
        <v/>
      </c>
    </row>
    <row r="78">
      <c r="A78" s="28" t="s">
        <v>37</v>
      </c>
      <c r="B78" s="28" t="str">
        <f t="array" ref="B78">xlookup(A78,Workers!A:A,Workers!B:B,0)</f>
        <v>ProCraft Builders Co.</v>
      </c>
      <c r="C78" s="29">
        <v>44652.0</v>
      </c>
      <c r="D78" s="28">
        <f t="shared" si="1"/>
        <v>4</v>
      </c>
      <c r="E78" s="28">
        <f t="shared" si="2"/>
        <v>6</v>
      </c>
      <c r="F78" s="28" t="b">
        <f t="shared" si="3"/>
        <v>1</v>
      </c>
      <c r="G78" s="30" t="s">
        <v>30</v>
      </c>
      <c r="H78" s="28" t="s">
        <v>99</v>
      </c>
      <c r="I78" s="28">
        <f t="array" ref="I78">xlookup(H78,Events!A:A,Events!B:B,0)</f>
        <v>0</v>
      </c>
      <c r="J78" s="28" t="str">
        <f>if(H78=Events!$A$20,"Company",if(H78=Events!$A$21,"Customer",""))</f>
        <v/>
      </c>
      <c r="K78" s="28" t="str">
        <f t="array" ref="K78">xlookup(H78,Events!A:A,Events!C:C,0)</f>
        <v>Neutral</v>
      </c>
      <c r="L78" s="34" t="s">
        <v>109</v>
      </c>
      <c r="M78" s="28" t="str">
        <f>if(or(H78=Events!$A$20,H78=Events!$A$21),randbetween(150,8500),"")</f>
        <v/>
      </c>
      <c r="N78" s="28">
        <f>if(H78=Events!$A$12,randbetween(200,3500),"")</f>
        <v>1374</v>
      </c>
    </row>
    <row r="79">
      <c r="A79" s="31" t="s">
        <v>74</v>
      </c>
      <c r="B79" s="31" t="str">
        <f t="array" ref="B79">xlookup(A79,Workers!A:A,Workers!B:B,0)</f>
        <v>ProCraft Builders Co.</v>
      </c>
      <c r="C79" s="32">
        <v>44653.0</v>
      </c>
      <c r="D79" s="31">
        <f t="shared" si="1"/>
        <v>4</v>
      </c>
      <c r="E79" s="31">
        <f t="shared" si="2"/>
        <v>7</v>
      </c>
      <c r="F79" s="31" t="b">
        <f t="shared" si="3"/>
        <v>1</v>
      </c>
      <c r="G79" s="33" t="s">
        <v>36</v>
      </c>
      <c r="H79" s="31" t="s">
        <v>101</v>
      </c>
      <c r="I79" s="31">
        <f t="array" ref="I79">xlookup(H79,Events!A:A,Events!B:B,0)</f>
        <v>-3</v>
      </c>
      <c r="J79" s="31" t="str">
        <f>if(H79=Events!$A$20,"Company",if(H79=Events!$A$21,"Customer",""))</f>
        <v/>
      </c>
      <c r="K79" s="31" t="str">
        <f t="array" ref="K79">xlookup(H79,Events!A:A,Events!C:C,0)</f>
        <v>Negative</v>
      </c>
      <c r="M79" s="31" t="str">
        <f>if(or(H79=Events!$A$20,H79=Events!$A$21),randbetween(150,8500),"")</f>
        <v/>
      </c>
      <c r="N79" s="31" t="str">
        <f>if(H79=Events!$A$12,randbetween(200,3500),"")</f>
        <v/>
      </c>
    </row>
    <row r="80">
      <c r="A80" s="28" t="s">
        <v>71</v>
      </c>
      <c r="B80" s="28" t="str">
        <f t="array" ref="B80">xlookup(A80,Workers!A:A,Workers!B:B,0)</f>
        <v>ProCraft Builders Co.</v>
      </c>
      <c r="C80" s="29">
        <v>44653.0</v>
      </c>
      <c r="D80" s="28">
        <f t="shared" si="1"/>
        <v>4</v>
      </c>
      <c r="E80" s="28">
        <f t="shared" si="2"/>
        <v>7</v>
      </c>
      <c r="F80" s="28" t="b">
        <f t="shared" si="3"/>
        <v>1</v>
      </c>
      <c r="G80" s="30" t="s">
        <v>41</v>
      </c>
      <c r="H80" s="28" t="s">
        <v>102</v>
      </c>
      <c r="I80" s="28">
        <f t="array" ref="I80">xlookup(H80,Events!A:A,Events!B:B,0)</f>
        <v>-4</v>
      </c>
      <c r="J80" s="28" t="str">
        <f>if(H80=Events!$A$20,"Company",if(H80=Events!$A$21,"Customer",""))</f>
        <v/>
      </c>
      <c r="K80" s="28" t="str">
        <f t="array" ref="K80">xlookup(H80,Events!A:A,Events!C:C,0)</f>
        <v>Negative</v>
      </c>
      <c r="M80" s="28" t="str">
        <f>if(or(H80=Events!$A$20,H80=Events!$A$21),randbetween(150,8500),"")</f>
        <v/>
      </c>
      <c r="N80" s="28" t="str">
        <f>if(H80=Events!$A$12,randbetween(200,3500),"")</f>
        <v/>
      </c>
    </row>
    <row r="81">
      <c r="A81" s="31" t="s">
        <v>77</v>
      </c>
      <c r="B81" s="31" t="str">
        <f t="array" ref="B81">xlookup(A81,Workers!A:A,Workers!B:B,0)</f>
        <v>ProCraft Builders Co.</v>
      </c>
      <c r="C81" s="32">
        <v>44654.0</v>
      </c>
      <c r="D81" s="31">
        <f t="shared" si="1"/>
        <v>4</v>
      </c>
      <c r="E81" s="31">
        <f t="shared" si="2"/>
        <v>1</v>
      </c>
      <c r="F81" s="31" t="b">
        <f t="shared" si="3"/>
        <v>0</v>
      </c>
      <c r="G81" s="33" t="s">
        <v>41</v>
      </c>
      <c r="H81" s="31" t="s">
        <v>103</v>
      </c>
      <c r="I81" s="31">
        <f t="array" ref="I81">xlookup(H81,Events!A:A,Events!B:B,0)</f>
        <v>-2</v>
      </c>
      <c r="J81" s="31" t="str">
        <f>if(H81=Events!$A$20,"Company",if(H81=Events!$A$21,"Customer",""))</f>
        <v/>
      </c>
      <c r="K81" s="31" t="str">
        <f t="array" ref="K81">xlookup(H81,Events!A:A,Events!C:C,0)</f>
        <v>Negative</v>
      </c>
      <c r="M81" s="31" t="str">
        <f>if(or(H81=Events!$A$20,H81=Events!$A$21),randbetween(150,8500),"")</f>
        <v/>
      </c>
      <c r="N81" s="31" t="str">
        <f>if(H81=Events!$A$12,randbetween(200,3500),"")</f>
        <v/>
      </c>
    </row>
    <row r="82">
      <c r="A82" s="28" t="s">
        <v>82</v>
      </c>
      <c r="B82" s="28" t="str">
        <f t="array" ref="B82">xlookup(A82,Workers!A:A,Workers!B:B,0)</f>
        <v>ProCraft Builders Co.</v>
      </c>
      <c r="C82" s="29">
        <v>44655.0</v>
      </c>
      <c r="D82" s="28">
        <f t="shared" si="1"/>
        <v>4</v>
      </c>
      <c r="E82" s="28">
        <f t="shared" si="2"/>
        <v>2</v>
      </c>
      <c r="F82" s="28" t="b">
        <f t="shared" si="3"/>
        <v>0</v>
      </c>
      <c r="G82" s="30" t="s">
        <v>30</v>
      </c>
      <c r="H82" s="28" t="s">
        <v>104</v>
      </c>
      <c r="I82" s="28">
        <f t="array" ref="I82">xlookup(H82,Events!A:A,Events!B:B,0)</f>
        <v>-3</v>
      </c>
      <c r="J82" s="28" t="str">
        <f>if(H82=Events!$A$20,"Company",if(H82=Events!$A$21,"Customer",""))</f>
        <v/>
      </c>
      <c r="K82" s="28" t="str">
        <f t="array" ref="K82">xlookup(H82,Events!A:A,Events!C:C,0)</f>
        <v>Negative</v>
      </c>
      <c r="M82" s="28" t="str">
        <f>if(or(H82=Events!$A$20,H82=Events!$A$21),randbetween(150,8500),"")</f>
        <v/>
      </c>
      <c r="N82" s="28" t="str">
        <f>if(H82=Events!$A$12,randbetween(200,3500),"")</f>
        <v/>
      </c>
    </row>
    <row r="83">
      <c r="A83" s="31" t="s">
        <v>51</v>
      </c>
      <c r="B83" s="31" t="str">
        <f t="array" ref="B83">xlookup(A83,Workers!A:A,Workers!B:B,0)</f>
        <v>ProCraft Builders Co.</v>
      </c>
      <c r="C83" s="32">
        <v>44655.0</v>
      </c>
      <c r="D83" s="31">
        <f t="shared" si="1"/>
        <v>4</v>
      </c>
      <c r="E83" s="31">
        <f t="shared" si="2"/>
        <v>2</v>
      </c>
      <c r="F83" s="31" t="b">
        <f t="shared" si="3"/>
        <v>0</v>
      </c>
      <c r="G83" s="33" t="s">
        <v>45</v>
      </c>
      <c r="H83" s="31" t="s">
        <v>105</v>
      </c>
      <c r="I83" s="31">
        <f t="array" ref="I83">xlookup(H83,Events!A:A,Events!B:B,0)</f>
        <v>-2</v>
      </c>
      <c r="J83" s="31" t="str">
        <f>if(H83=Events!$A$20,"Company",if(H83=Events!$A$21,"Customer",""))</f>
        <v/>
      </c>
      <c r="K83" s="31" t="str">
        <f t="array" ref="K83">xlookup(H83,Events!A:A,Events!C:C,0)</f>
        <v>Negative</v>
      </c>
      <c r="M83" s="31" t="str">
        <f>if(or(H83=Events!$A$20,H83=Events!$A$21),randbetween(150,8500),"")</f>
        <v/>
      </c>
      <c r="N83" s="31" t="str">
        <f>if(H83=Events!$A$12,randbetween(200,3500),"")</f>
        <v/>
      </c>
    </row>
    <row r="84">
      <c r="A84" s="28" t="s">
        <v>70</v>
      </c>
      <c r="B84" s="28" t="str">
        <f t="array" ref="B84">xlookup(A84,Workers!A:A,Workers!B:B,0)</f>
        <v>ProCraft Builders Co.</v>
      </c>
      <c r="C84" s="29">
        <v>44655.0</v>
      </c>
      <c r="D84" s="28">
        <f t="shared" si="1"/>
        <v>4</v>
      </c>
      <c r="E84" s="28">
        <f t="shared" si="2"/>
        <v>2</v>
      </c>
      <c r="F84" s="28" t="b">
        <f t="shared" si="3"/>
        <v>0</v>
      </c>
      <c r="G84" s="30" t="s">
        <v>41</v>
      </c>
      <c r="H84" s="28" t="s">
        <v>106</v>
      </c>
      <c r="I84" s="28">
        <f t="array" ref="I84">xlookup(H84,Events!A:A,Events!B:B,0)</f>
        <v>-3</v>
      </c>
      <c r="J84" s="28" t="str">
        <f>if(H84=Events!$A$20,"Company",if(H84=Events!$A$21,"Customer",""))</f>
        <v/>
      </c>
      <c r="K84" s="28" t="str">
        <f t="array" ref="K84">xlookup(H84,Events!A:A,Events!C:C,0)</f>
        <v>Negative</v>
      </c>
      <c r="M84" s="28" t="str">
        <f>if(or(H84=Events!$A$20,H84=Events!$A$21),randbetween(150,8500),"")</f>
        <v/>
      </c>
      <c r="N84" s="28" t="str">
        <f>if(H84=Events!$A$12,randbetween(200,3500),"")</f>
        <v/>
      </c>
    </row>
    <row r="85">
      <c r="A85" s="31" t="s">
        <v>47</v>
      </c>
      <c r="B85" s="31" t="str">
        <f t="array" ref="B85">xlookup(A85,Workers!A:A,Workers!B:B,0)</f>
        <v>Summit Construct Solutions</v>
      </c>
      <c r="C85" s="32">
        <v>44657.0</v>
      </c>
      <c r="D85" s="31">
        <f t="shared" si="1"/>
        <v>4</v>
      </c>
      <c r="E85" s="31">
        <f t="shared" si="2"/>
        <v>4</v>
      </c>
      <c r="F85" s="31" t="b">
        <f t="shared" si="3"/>
        <v>0</v>
      </c>
      <c r="G85" s="33" t="s">
        <v>56</v>
      </c>
      <c r="H85" s="31" t="s">
        <v>107</v>
      </c>
      <c r="I85" s="31">
        <f t="array" ref="I85">xlookup(H85,Events!A:A,Events!B:B,0)</f>
        <v>-4</v>
      </c>
      <c r="J85" s="31" t="str">
        <f>if(H85=Events!$A$20,"Company",if(H85=Events!$A$21,"Customer",""))</f>
        <v/>
      </c>
      <c r="K85" s="31" t="str">
        <f t="array" ref="K85">xlookup(H85,Events!A:A,Events!C:C,0)</f>
        <v>Negative</v>
      </c>
      <c r="M85" s="31" t="str">
        <f>if(or(H85=Events!$A$20,H85=Events!$A$21),randbetween(150,8500),"")</f>
        <v/>
      </c>
      <c r="N85" s="31" t="str">
        <f>if(H85=Events!$A$12,randbetween(200,3500),"")</f>
        <v/>
      </c>
    </row>
    <row r="86">
      <c r="A86" s="28" t="s">
        <v>38</v>
      </c>
      <c r="B86" s="28" t="str">
        <f t="array" ref="B86">xlookup(A86,Workers!A:A,Workers!B:B,0)</f>
        <v>Summit Construct Solutions</v>
      </c>
      <c r="C86" s="29">
        <v>44661.0</v>
      </c>
      <c r="D86" s="28">
        <f t="shared" si="1"/>
        <v>4</v>
      </c>
      <c r="E86" s="28">
        <f t="shared" si="2"/>
        <v>1</v>
      </c>
      <c r="F86" s="28" t="b">
        <f t="shared" si="3"/>
        <v>0</v>
      </c>
      <c r="G86" s="30" t="s">
        <v>49</v>
      </c>
      <c r="H86" s="28" t="s">
        <v>108</v>
      </c>
      <c r="I86" s="28">
        <f t="array" ref="I86">xlookup(H86,Events!A:A,Events!B:B,0)</f>
        <v>-5</v>
      </c>
      <c r="J86" s="28" t="str">
        <f>if(H86=Events!$A$20,"Company",if(H86=Events!$A$21,"Customer",""))</f>
        <v>Company</v>
      </c>
      <c r="K86" s="28" t="str">
        <f t="array" ref="K86">xlookup(H86,Events!A:A,Events!C:C,0)</f>
        <v>Negative</v>
      </c>
      <c r="L86" s="28" t="s">
        <v>100</v>
      </c>
      <c r="M86" s="28">
        <f>if(or(H86=Events!$A$20,H86=Events!$A$21),randbetween(150,8500),"")</f>
        <v>8247</v>
      </c>
      <c r="N86" s="28" t="str">
        <f>if(H86=Events!$A$12,randbetween(200,3500),"")</f>
        <v/>
      </c>
    </row>
    <row r="87">
      <c r="A87" s="31" t="s">
        <v>27</v>
      </c>
      <c r="B87" s="31" t="str">
        <f t="array" ref="B87">xlookup(A87,Workers!A:A,Workers!B:B,0)</f>
        <v>Summit Construct Solutions</v>
      </c>
      <c r="C87" s="32">
        <v>44667.0</v>
      </c>
      <c r="D87" s="31">
        <f t="shared" si="1"/>
        <v>4</v>
      </c>
      <c r="E87" s="31">
        <f t="shared" si="2"/>
        <v>7</v>
      </c>
      <c r="F87" s="31" t="b">
        <f t="shared" si="3"/>
        <v>1</v>
      </c>
      <c r="G87" s="33" t="s">
        <v>36</v>
      </c>
      <c r="H87" s="31" t="s">
        <v>110</v>
      </c>
      <c r="I87" s="31">
        <f t="array" ref="I87">xlookup(H87,Events!A:A,Events!B:B,0)</f>
        <v>-6</v>
      </c>
      <c r="J87" s="31" t="str">
        <f>if(H87=Events!$A$20,"Company",if(H87=Events!$A$21,"Customer",""))</f>
        <v>Customer</v>
      </c>
      <c r="K87" s="31" t="str">
        <f t="array" ref="K87">xlookup(H87,Events!A:A,Events!C:C,0)</f>
        <v>Negative</v>
      </c>
      <c r="L87" s="31" t="s">
        <v>100</v>
      </c>
      <c r="M87" s="31">
        <f>if(or(H87=Events!$A$20,H87=Events!$A$21),randbetween(150,8500),"")</f>
        <v>1264</v>
      </c>
      <c r="N87" s="31" t="str">
        <f>if(H87=Events!$A$12,randbetween(200,3500),"")</f>
        <v/>
      </c>
    </row>
    <row r="88">
      <c r="A88" s="28" t="s">
        <v>80</v>
      </c>
      <c r="B88" s="28" t="str">
        <f t="array" ref="B88">xlookup(A88,Workers!A:A,Workers!B:B,0)</f>
        <v>Summit Construct Solutions</v>
      </c>
      <c r="C88" s="29">
        <v>44667.0</v>
      </c>
      <c r="D88" s="28">
        <f t="shared" si="1"/>
        <v>4</v>
      </c>
      <c r="E88" s="28">
        <f t="shared" si="2"/>
        <v>7</v>
      </c>
      <c r="F88" s="28" t="b">
        <f t="shared" si="3"/>
        <v>1</v>
      </c>
      <c r="G88" s="30" t="s">
        <v>41</v>
      </c>
      <c r="H88" s="28" t="s">
        <v>111</v>
      </c>
      <c r="I88" s="28">
        <f t="array" ref="I88">xlookup(H88,Events!A:A,Events!B:B,0)</f>
        <v>-4</v>
      </c>
      <c r="J88" s="28" t="str">
        <f>if(H88=Events!$A$20,"Company",if(H88=Events!$A$21,"Customer",""))</f>
        <v/>
      </c>
      <c r="K88" s="28" t="str">
        <f t="array" ref="K88">xlookup(H88,Events!A:A,Events!C:C,0)</f>
        <v>Negative</v>
      </c>
      <c r="M88" s="28" t="str">
        <f>if(or(H88=Events!$A$20,H88=Events!$A$21),randbetween(150,8500),"")</f>
        <v/>
      </c>
      <c r="N88" s="28" t="str">
        <f>if(H88=Events!$A$12,randbetween(200,3500),"")</f>
        <v/>
      </c>
    </row>
    <row r="89">
      <c r="A89" s="31" t="s">
        <v>54</v>
      </c>
      <c r="B89" s="31" t="str">
        <f t="array" ref="B89">xlookup(A89,Workers!A:A,Workers!B:B,0)</f>
        <v>Summit Construct Solutions</v>
      </c>
      <c r="C89" s="32">
        <v>44668.0</v>
      </c>
      <c r="D89" s="31">
        <f t="shared" si="1"/>
        <v>4</v>
      </c>
      <c r="E89" s="31">
        <f t="shared" si="2"/>
        <v>1</v>
      </c>
      <c r="F89" s="31" t="b">
        <f t="shared" si="3"/>
        <v>0</v>
      </c>
      <c r="G89" s="33" t="s">
        <v>56</v>
      </c>
      <c r="H89" s="31" t="s">
        <v>112</v>
      </c>
      <c r="I89" s="31">
        <f t="array" ref="I89">xlookup(H89,Events!A:A,Events!B:B,0)</f>
        <v>-6</v>
      </c>
      <c r="J89" s="31" t="str">
        <f>if(H89=Events!$A$20,"Company",if(H89=Events!$A$21,"Customer",""))</f>
        <v/>
      </c>
      <c r="K89" s="31" t="str">
        <f t="array" ref="K89">xlookup(H89,Events!A:A,Events!C:C,0)</f>
        <v>Negative</v>
      </c>
      <c r="M89" s="31" t="str">
        <f>if(or(H89=Events!$A$20,H89=Events!$A$21),randbetween(150,8500),"")</f>
        <v/>
      </c>
      <c r="N89" s="31" t="str">
        <f>if(H89=Events!$A$12,randbetween(200,3500),"")</f>
        <v/>
      </c>
    </row>
    <row r="90">
      <c r="A90" s="28" t="s">
        <v>62</v>
      </c>
      <c r="B90" s="28" t="str">
        <f t="array" ref="B90">xlookup(A90,Workers!A:A,Workers!B:B,0)</f>
        <v>Summit Construct Solutions</v>
      </c>
      <c r="C90" s="29">
        <v>44668.0</v>
      </c>
      <c r="D90" s="28">
        <f t="shared" si="1"/>
        <v>4</v>
      </c>
      <c r="E90" s="28">
        <f t="shared" si="2"/>
        <v>1</v>
      </c>
      <c r="F90" s="28" t="b">
        <f t="shared" si="3"/>
        <v>0</v>
      </c>
      <c r="G90" s="30" t="s">
        <v>25</v>
      </c>
      <c r="H90" s="28" t="s">
        <v>89</v>
      </c>
      <c r="I90" s="28">
        <f t="array" ref="I90">xlookup(H90,Events!A:A,Events!B:B,0)</f>
        <v>5</v>
      </c>
      <c r="J90" s="28" t="str">
        <f>if(H90=Events!$A$20,"Company",if(H90=Events!$A$21,"Customer",""))</f>
        <v/>
      </c>
      <c r="K90" s="28" t="str">
        <f t="array" ref="K90">xlookup(H90,Events!A:A,Events!C:C,0)</f>
        <v>Positive</v>
      </c>
      <c r="M90" s="28" t="str">
        <f>if(or(H90=Events!$A$20,H90=Events!$A$21),randbetween(150,8500),"")</f>
        <v/>
      </c>
      <c r="N90" s="28" t="str">
        <f>if(H90=Events!$A$12,randbetween(200,3500),"")</f>
        <v/>
      </c>
    </row>
    <row r="91">
      <c r="A91" s="31" t="s">
        <v>64</v>
      </c>
      <c r="B91" s="31" t="str">
        <f t="array" ref="B91">xlookup(A91,Workers!A:A,Workers!B:B,0)</f>
        <v>Summit Construct Solutions</v>
      </c>
      <c r="C91" s="32">
        <v>44668.0</v>
      </c>
      <c r="D91" s="31">
        <f t="shared" si="1"/>
        <v>4</v>
      </c>
      <c r="E91" s="31">
        <f t="shared" si="2"/>
        <v>1</v>
      </c>
      <c r="F91" s="31" t="b">
        <f t="shared" si="3"/>
        <v>0</v>
      </c>
      <c r="G91" s="33" t="s">
        <v>45</v>
      </c>
      <c r="H91" s="31" t="s">
        <v>90</v>
      </c>
      <c r="I91" s="31">
        <f t="array" ref="I91">xlookup(H91,Events!A:A,Events!B:B,0)</f>
        <v>3</v>
      </c>
      <c r="J91" s="31" t="str">
        <f>if(H91=Events!$A$20,"Company",if(H91=Events!$A$21,"Customer",""))</f>
        <v/>
      </c>
      <c r="K91" s="31" t="str">
        <f t="array" ref="K91">xlookup(H91,Events!A:A,Events!C:C,0)</f>
        <v>Positive</v>
      </c>
      <c r="M91" s="31" t="str">
        <f>if(or(H91=Events!$A$20,H91=Events!$A$21),randbetween(150,8500),"")</f>
        <v/>
      </c>
      <c r="N91" s="31" t="str">
        <f>if(H91=Events!$A$12,randbetween(200,3500),"")</f>
        <v/>
      </c>
    </row>
    <row r="92">
      <c r="A92" s="28" t="s">
        <v>73</v>
      </c>
      <c r="B92" s="28" t="str">
        <f t="array" ref="B92">xlookup(A92,Workers!A:A,Workers!B:B,0)</f>
        <v>Summit Construct Solutions</v>
      </c>
      <c r="C92" s="29">
        <v>44669.0</v>
      </c>
      <c r="D92" s="28">
        <f t="shared" si="1"/>
        <v>4</v>
      </c>
      <c r="E92" s="28">
        <f t="shared" si="2"/>
        <v>2</v>
      </c>
      <c r="F92" s="28" t="b">
        <f t="shared" si="3"/>
        <v>0</v>
      </c>
      <c r="G92" s="30" t="s">
        <v>53</v>
      </c>
      <c r="H92" s="28" t="s">
        <v>91</v>
      </c>
      <c r="I92" s="28">
        <f t="array" ref="I92">xlookup(H92,Events!A:A,Events!B:B,0)</f>
        <v>4</v>
      </c>
      <c r="J92" s="28" t="str">
        <f>if(H92=Events!$A$20,"Company",if(H92=Events!$A$21,"Customer",""))</f>
        <v/>
      </c>
      <c r="K92" s="28" t="str">
        <f t="array" ref="K92">xlookup(H92,Events!A:A,Events!C:C,0)</f>
        <v>Positive</v>
      </c>
      <c r="M92" s="28" t="str">
        <f>if(or(H92=Events!$A$20,H92=Events!$A$21),randbetween(150,8500),"")</f>
        <v/>
      </c>
      <c r="N92" s="28" t="str">
        <f>if(H92=Events!$A$12,randbetween(200,3500),"")</f>
        <v/>
      </c>
    </row>
    <row r="93">
      <c r="A93" s="31" t="s">
        <v>26</v>
      </c>
      <c r="B93" s="31" t="str">
        <f t="array" ref="B93">xlookup(A93,Workers!A:A,Workers!B:B,0)</f>
        <v>Summit Construct Solutions</v>
      </c>
      <c r="C93" s="32">
        <v>44671.0</v>
      </c>
      <c r="D93" s="31">
        <f t="shared" si="1"/>
        <v>4</v>
      </c>
      <c r="E93" s="31">
        <f t="shared" si="2"/>
        <v>4</v>
      </c>
      <c r="F93" s="31" t="b">
        <f t="shared" si="3"/>
        <v>0</v>
      </c>
      <c r="G93" s="33" t="s">
        <v>41</v>
      </c>
      <c r="H93" s="31" t="s">
        <v>92</v>
      </c>
      <c r="I93" s="31">
        <f t="array" ref="I93">xlookup(H93,Events!A:A,Events!B:B,0)</f>
        <v>2</v>
      </c>
      <c r="J93" s="31" t="str">
        <f>if(H93=Events!$A$20,"Company",if(H93=Events!$A$21,"Customer",""))</f>
        <v/>
      </c>
      <c r="K93" s="31" t="str">
        <f t="array" ref="K93">xlookup(H93,Events!A:A,Events!C:C,0)</f>
        <v>Positive</v>
      </c>
      <c r="M93" s="31" t="str">
        <f>if(or(H93=Events!$A$20,H93=Events!$A$21),randbetween(150,8500),"")</f>
        <v/>
      </c>
      <c r="N93" s="31" t="str">
        <f>if(H93=Events!$A$12,randbetween(200,3500),"")</f>
        <v/>
      </c>
    </row>
    <row r="94">
      <c r="A94" s="28" t="s">
        <v>50</v>
      </c>
      <c r="B94" s="28" t="str">
        <f t="array" ref="B94">xlookup(A94,Workers!A:A,Workers!B:B,0)</f>
        <v>Nexus Builders Unlimited</v>
      </c>
      <c r="C94" s="29">
        <v>44671.0</v>
      </c>
      <c r="D94" s="28">
        <f t="shared" si="1"/>
        <v>4</v>
      </c>
      <c r="E94" s="28">
        <f t="shared" si="2"/>
        <v>4</v>
      </c>
      <c r="F94" s="28" t="b">
        <f t="shared" si="3"/>
        <v>0</v>
      </c>
      <c r="G94" s="30" t="s">
        <v>25</v>
      </c>
      <c r="H94" s="28" t="s">
        <v>93</v>
      </c>
      <c r="I94" s="28">
        <f t="array" ref="I94">xlookup(H94,Events!A:A,Events!B:B,0)</f>
        <v>3</v>
      </c>
      <c r="J94" s="28" t="str">
        <f>if(H94=Events!$A$20,"Company",if(H94=Events!$A$21,"Customer",""))</f>
        <v/>
      </c>
      <c r="K94" s="28" t="str">
        <f t="array" ref="K94">xlookup(H94,Events!A:A,Events!C:C,0)</f>
        <v>Positive</v>
      </c>
      <c r="M94" s="28" t="str">
        <f>if(or(H94=Events!$A$20,H94=Events!$A$21),randbetween(150,8500),"")</f>
        <v/>
      </c>
      <c r="N94" s="28" t="str">
        <f>if(H94=Events!$A$12,randbetween(200,3500),"")</f>
        <v/>
      </c>
    </row>
    <row r="95">
      <c r="A95" s="31" t="s">
        <v>68</v>
      </c>
      <c r="B95" s="31" t="str">
        <f t="array" ref="B95">xlookup(A95,Workers!A:A,Workers!B:B,0)</f>
        <v>Nexus Builders Unlimited</v>
      </c>
      <c r="C95" s="32">
        <v>44673.0</v>
      </c>
      <c r="D95" s="31">
        <f t="shared" si="1"/>
        <v>4</v>
      </c>
      <c r="E95" s="31">
        <f t="shared" si="2"/>
        <v>6</v>
      </c>
      <c r="F95" s="31" t="b">
        <f t="shared" si="3"/>
        <v>1</v>
      </c>
      <c r="G95" s="33" t="s">
        <v>30</v>
      </c>
      <c r="H95" s="31" t="s">
        <v>94</v>
      </c>
      <c r="I95" s="31">
        <f t="array" ref="I95">xlookup(H95,Events!A:A,Events!B:B,0)</f>
        <v>4</v>
      </c>
      <c r="J95" s="31" t="str">
        <f>if(H95=Events!$A$20,"Company",if(H95=Events!$A$21,"Customer",""))</f>
        <v/>
      </c>
      <c r="K95" s="31" t="str">
        <f t="array" ref="K95">xlookup(H95,Events!A:A,Events!C:C,0)</f>
        <v>Positive</v>
      </c>
      <c r="M95" s="31" t="str">
        <f>if(or(H95=Events!$A$20,H95=Events!$A$21),randbetween(150,8500),"")</f>
        <v/>
      </c>
      <c r="N95" s="31" t="str">
        <f>if(H95=Events!$A$12,randbetween(200,3500),"")</f>
        <v/>
      </c>
    </row>
    <row r="96">
      <c r="A96" s="28" t="s">
        <v>48</v>
      </c>
      <c r="B96" s="28" t="str">
        <f t="array" ref="B96">xlookup(A96,Workers!A:A,Workers!B:B,0)</f>
        <v>Nexus Builders Unlimited</v>
      </c>
      <c r="C96" s="29">
        <v>44673.0</v>
      </c>
      <c r="D96" s="28">
        <f t="shared" si="1"/>
        <v>4</v>
      </c>
      <c r="E96" s="28">
        <f t="shared" si="2"/>
        <v>6</v>
      </c>
      <c r="F96" s="28" t="b">
        <f t="shared" si="3"/>
        <v>1</v>
      </c>
      <c r="G96" s="30" t="s">
        <v>56</v>
      </c>
      <c r="H96" s="28" t="s">
        <v>95</v>
      </c>
      <c r="I96" s="28">
        <f t="array" ref="I96">xlookup(H96,Events!A:A,Events!B:B,0)</f>
        <v>3</v>
      </c>
      <c r="J96" s="28" t="str">
        <f>if(H96=Events!$A$20,"Company",if(H96=Events!$A$21,"Customer",""))</f>
        <v/>
      </c>
      <c r="K96" s="28" t="str">
        <f t="array" ref="K96">xlookup(H96,Events!A:A,Events!C:C,0)</f>
        <v>Positive</v>
      </c>
      <c r="M96" s="28" t="str">
        <f>if(or(H96=Events!$A$20,H96=Events!$A$21),randbetween(150,8500),"")</f>
        <v/>
      </c>
      <c r="N96" s="28" t="str">
        <f>if(H96=Events!$A$12,randbetween(200,3500),"")</f>
        <v/>
      </c>
    </row>
    <row r="97">
      <c r="A97" s="31" t="s">
        <v>52</v>
      </c>
      <c r="B97" s="31" t="str">
        <f t="array" ref="B97">xlookup(A97,Workers!A:A,Workers!B:B,0)</f>
        <v>Nexus Builders Unlimited</v>
      </c>
      <c r="C97" s="32">
        <v>44674.0</v>
      </c>
      <c r="D97" s="31">
        <f t="shared" si="1"/>
        <v>4</v>
      </c>
      <c r="E97" s="31">
        <f t="shared" si="2"/>
        <v>7</v>
      </c>
      <c r="F97" s="31" t="b">
        <f t="shared" si="3"/>
        <v>1</v>
      </c>
      <c r="G97" s="33" t="s">
        <v>49</v>
      </c>
      <c r="H97" s="31" t="s">
        <v>96</v>
      </c>
      <c r="I97" s="31">
        <f t="array" ref="I97">xlookup(H97,Events!A:A,Events!B:B,0)</f>
        <v>5</v>
      </c>
      <c r="J97" s="31" t="str">
        <f>if(H97=Events!$A$20,"Company",if(H97=Events!$A$21,"Customer",""))</f>
        <v/>
      </c>
      <c r="K97" s="31" t="str">
        <f t="array" ref="K97">xlookup(H97,Events!A:A,Events!C:C,0)</f>
        <v>Positive</v>
      </c>
      <c r="M97" s="31" t="str">
        <f>if(or(H97=Events!$A$20,H97=Events!$A$21),randbetween(150,8500),"")</f>
        <v/>
      </c>
      <c r="N97" s="31" t="str">
        <f>if(H97=Events!$A$12,randbetween(200,3500),"")</f>
        <v/>
      </c>
    </row>
    <row r="98">
      <c r="A98" s="28" t="s">
        <v>28</v>
      </c>
      <c r="B98" s="28" t="str">
        <f t="array" ref="B98">xlookup(A98,Workers!A:A,Workers!B:B,0)</f>
        <v>Nexus Builders Unlimited</v>
      </c>
      <c r="C98" s="29">
        <v>44675.0</v>
      </c>
      <c r="D98" s="28">
        <f t="shared" si="1"/>
        <v>4</v>
      </c>
      <c r="E98" s="28">
        <f t="shared" si="2"/>
        <v>1</v>
      </c>
      <c r="F98" s="28" t="b">
        <f t="shared" si="3"/>
        <v>0</v>
      </c>
      <c r="G98" s="30" t="s">
        <v>53</v>
      </c>
      <c r="H98" s="28" t="s">
        <v>97</v>
      </c>
      <c r="I98" s="28">
        <f t="array" ref="I98">xlookup(H98,Events!A:A,Events!B:B,0)</f>
        <v>6</v>
      </c>
      <c r="J98" s="28" t="str">
        <f>if(H98=Events!$A$20,"Company",if(H98=Events!$A$21,"Customer",""))</f>
        <v/>
      </c>
      <c r="K98" s="28" t="str">
        <f t="array" ref="K98">xlookup(H98,Events!A:A,Events!C:C,0)</f>
        <v>Positive</v>
      </c>
      <c r="M98" s="28" t="str">
        <f>if(or(H98=Events!$A$20,H98=Events!$A$21),randbetween(150,8500),"")</f>
        <v/>
      </c>
      <c r="N98" s="28" t="str">
        <f>if(H98=Events!$A$12,randbetween(200,3500),"")</f>
        <v/>
      </c>
    </row>
    <row r="99">
      <c r="A99" s="31" t="s">
        <v>55</v>
      </c>
      <c r="B99" s="31" t="str">
        <f t="array" ref="B99">xlookup(A99,Workers!A:A,Workers!B:B,0)</f>
        <v>Nexus Builders Unlimited</v>
      </c>
      <c r="C99" s="32">
        <v>44678.0</v>
      </c>
      <c r="D99" s="31">
        <f t="shared" si="1"/>
        <v>4</v>
      </c>
      <c r="E99" s="31">
        <f t="shared" si="2"/>
        <v>4</v>
      </c>
      <c r="F99" s="31" t="b">
        <f t="shared" si="3"/>
        <v>0</v>
      </c>
      <c r="G99" s="33" t="s">
        <v>56</v>
      </c>
      <c r="H99" s="31" t="s">
        <v>98</v>
      </c>
      <c r="I99" s="31">
        <f t="array" ref="I99">xlookup(H99,Events!A:A,Events!B:B,0)</f>
        <v>4</v>
      </c>
      <c r="J99" s="31" t="str">
        <f>if(H99=Events!$A$20,"Company",if(H99=Events!$A$21,"Customer",""))</f>
        <v/>
      </c>
      <c r="K99" s="31" t="str">
        <f t="array" ref="K99">xlookup(H99,Events!A:A,Events!C:C,0)</f>
        <v>Positive</v>
      </c>
      <c r="M99" s="31" t="str">
        <f>if(or(H99=Events!$A$20,H99=Events!$A$21),randbetween(150,8500),"")</f>
        <v/>
      </c>
      <c r="N99" s="31" t="str">
        <f>if(H99=Events!$A$12,randbetween(200,3500),"")</f>
        <v/>
      </c>
    </row>
    <row r="100">
      <c r="A100" s="28" t="s">
        <v>21</v>
      </c>
      <c r="B100" s="28" t="str">
        <f t="array" ref="B100">xlookup(A100,Workers!A:A,Workers!B:B,0)</f>
        <v>Nexus Builders Unlimited</v>
      </c>
      <c r="C100" s="29">
        <v>44680.0</v>
      </c>
      <c r="D100" s="28">
        <f t="shared" si="1"/>
        <v>4</v>
      </c>
      <c r="E100" s="28">
        <f t="shared" si="2"/>
        <v>6</v>
      </c>
      <c r="F100" s="28" t="b">
        <f t="shared" si="3"/>
        <v>1</v>
      </c>
      <c r="G100" s="30" t="s">
        <v>53</v>
      </c>
      <c r="H100" s="28" t="s">
        <v>99</v>
      </c>
      <c r="I100" s="28">
        <f t="array" ref="I100">xlookup(H100,Events!A:A,Events!B:B,0)</f>
        <v>0</v>
      </c>
      <c r="J100" s="28" t="str">
        <f>if(H100=Events!$A$20,"Company",if(H100=Events!$A$21,"Customer",""))</f>
        <v/>
      </c>
      <c r="K100" s="28" t="str">
        <f t="array" ref="K100">xlookup(H100,Events!A:A,Events!C:C,0)</f>
        <v>Neutral</v>
      </c>
      <c r="M100" s="28" t="str">
        <f>if(or(H100=Events!$A$20,H100=Events!$A$21),randbetween(150,8500),"")</f>
        <v/>
      </c>
      <c r="N100" s="28">
        <f>if(H100=Events!$A$12,randbetween(200,3500),"")</f>
        <v>3346</v>
      </c>
    </row>
    <row r="101">
      <c r="A101" s="31" t="s">
        <v>34</v>
      </c>
      <c r="B101" s="31" t="str">
        <f t="array" ref="B101">xlookup(A101,Workers!A:A,Workers!B:B,0)</f>
        <v>Nexus Builders Unlimited</v>
      </c>
      <c r="C101" s="32">
        <v>44680.0</v>
      </c>
      <c r="D101" s="31">
        <f t="shared" si="1"/>
        <v>4</v>
      </c>
      <c r="E101" s="31">
        <f t="shared" si="2"/>
        <v>6</v>
      </c>
      <c r="F101" s="31" t="b">
        <f t="shared" si="3"/>
        <v>1</v>
      </c>
      <c r="G101" s="33" t="s">
        <v>45</v>
      </c>
      <c r="H101" s="31" t="s">
        <v>101</v>
      </c>
      <c r="I101" s="31">
        <f t="array" ref="I101">xlookup(H101,Events!A:A,Events!B:B,0)</f>
        <v>-3</v>
      </c>
      <c r="J101" s="31" t="str">
        <f>if(H101=Events!$A$20,"Company",if(H101=Events!$A$21,"Customer",""))</f>
        <v/>
      </c>
      <c r="K101" s="31" t="str">
        <f t="array" ref="K101">xlookup(H101,Events!A:A,Events!C:C,0)</f>
        <v>Negative</v>
      </c>
      <c r="M101" s="31" t="str">
        <f>if(or(H101=Events!$A$20,H101=Events!$A$21),randbetween(150,8500),"")</f>
        <v/>
      </c>
      <c r="N101" s="31" t="str">
        <f>if(H101=Events!$A$12,randbetween(200,3500),"")</f>
        <v/>
      </c>
    </row>
    <row r="102">
      <c r="A102" s="28" t="s">
        <v>39</v>
      </c>
      <c r="B102" s="28" t="str">
        <f t="array" ref="B102">xlookup(A102,Workers!A:A,Workers!B:B,0)</f>
        <v>Precision Builders Group</v>
      </c>
      <c r="C102" s="29">
        <v>44686.0</v>
      </c>
      <c r="D102" s="28">
        <f t="shared" si="1"/>
        <v>5</v>
      </c>
      <c r="E102" s="28">
        <f t="shared" si="2"/>
        <v>5</v>
      </c>
      <c r="F102" s="28" t="b">
        <f t="shared" si="3"/>
        <v>0</v>
      </c>
      <c r="G102" s="30" t="s">
        <v>53</v>
      </c>
      <c r="H102" s="28" t="s">
        <v>102</v>
      </c>
      <c r="I102" s="28">
        <f t="array" ref="I102">xlookup(H102,Events!A:A,Events!B:B,0)</f>
        <v>-4</v>
      </c>
      <c r="J102" s="28" t="str">
        <f>if(H102=Events!$A$20,"Company",if(H102=Events!$A$21,"Customer",""))</f>
        <v/>
      </c>
      <c r="K102" s="28" t="str">
        <f t="array" ref="K102">xlookup(H102,Events!A:A,Events!C:C,0)</f>
        <v>Negative</v>
      </c>
      <c r="M102" s="28" t="str">
        <f>if(or(H102=Events!$A$20,H102=Events!$A$21),randbetween(150,8500),"")</f>
        <v/>
      </c>
      <c r="N102" s="28" t="str">
        <f>if(H102=Events!$A$12,randbetween(200,3500),"")</f>
        <v/>
      </c>
    </row>
    <row r="103">
      <c r="A103" s="31" t="s">
        <v>57</v>
      </c>
      <c r="B103" s="31" t="str">
        <f t="array" ref="B103">xlookup(A103,Workers!A:A,Workers!B:B,0)</f>
        <v>Precision Builders Group</v>
      </c>
      <c r="C103" s="32">
        <v>44688.0</v>
      </c>
      <c r="D103" s="31">
        <f t="shared" si="1"/>
        <v>5</v>
      </c>
      <c r="E103" s="31">
        <f t="shared" si="2"/>
        <v>7</v>
      </c>
      <c r="F103" s="31" t="b">
        <f t="shared" si="3"/>
        <v>1</v>
      </c>
      <c r="G103" s="33" t="s">
        <v>30</v>
      </c>
      <c r="H103" s="31" t="s">
        <v>103</v>
      </c>
      <c r="I103" s="31">
        <f t="array" ref="I103">xlookup(H103,Events!A:A,Events!B:B,0)</f>
        <v>-2</v>
      </c>
      <c r="J103" s="31" t="str">
        <f>if(H103=Events!$A$20,"Company",if(H103=Events!$A$21,"Customer",""))</f>
        <v/>
      </c>
      <c r="K103" s="31" t="str">
        <f t="array" ref="K103">xlookup(H103,Events!A:A,Events!C:C,0)</f>
        <v>Negative</v>
      </c>
      <c r="M103" s="31" t="str">
        <f>if(or(H103=Events!$A$20,H103=Events!$A$21),randbetween(150,8500),"")</f>
        <v/>
      </c>
      <c r="N103" s="31" t="str">
        <f>if(H103=Events!$A$12,randbetween(200,3500),"")</f>
        <v/>
      </c>
    </row>
    <row r="104">
      <c r="A104" s="28" t="s">
        <v>59</v>
      </c>
      <c r="B104" s="28" t="str">
        <f t="array" ref="B104">xlookup(A104,Workers!A:A,Workers!B:B,0)</f>
        <v>Precision Builders Group</v>
      </c>
      <c r="C104" s="29">
        <v>44688.0</v>
      </c>
      <c r="D104" s="28">
        <f t="shared" si="1"/>
        <v>5</v>
      </c>
      <c r="E104" s="28">
        <f t="shared" si="2"/>
        <v>7</v>
      </c>
      <c r="F104" s="28" t="b">
        <f t="shared" si="3"/>
        <v>1</v>
      </c>
      <c r="G104" s="30" t="s">
        <v>53</v>
      </c>
      <c r="H104" s="28" t="s">
        <v>104</v>
      </c>
      <c r="I104" s="28">
        <f t="array" ref="I104">xlookup(H104,Events!A:A,Events!B:B,0)</f>
        <v>-3</v>
      </c>
      <c r="J104" s="28" t="str">
        <f>if(H104=Events!$A$20,"Company",if(H104=Events!$A$21,"Customer",""))</f>
        <v/>
      </c>
      <c r="K104" s="28" t="str">
        <f t="array" ref="K104">xlookup(H104,Events!A:A,Events!C:C,0)</f>
        <v>Negative</v>
      </c>
      <c r="M104" s="28" t="str">
        <f>if(or(H104=Events!$A$20,H104=Events!$A$21),randbetween(150,8500),"")</f>
        <v/>
      </c>
      <c r="N104" s="28" t="str">
        <f>if(H104=Events!$A$12,randbetween(200,3500),"")</f>
        <v/>
      </c>
    </row>
    <row r="105">
      <c r="A105" s="31" t="s">
        <v>78</v>
      </c>
      <c r="B105" s="31" t="str">
        <f t="array" ref="B105">xlookup(A105,Workers!A:A,Workers!B:B,0)</f>
        <v>Precision Builders Group</v>
      </c>
      <c r="C105" s="32">
        <v>44693.0</v>
      </c>
      <c r="D105" s="31">
        <f t="shared" si="1"/>
        <v>5</v>
      </c>
      <c r="E105" s="31">
        <f t="shared" si="2"/>
        <v>5</v>
      </c>
      <c r="F105" s="31" t="b">
        <f t="shared" si="3"/>
        <v>0</v>
      </c>
      <c r="G105" s="33" t="s">
        <v>49</v>
      </c>
      <c r="H105" s="31" t="s">
        <v>105</v>
      </c>
      <c r="I105" s="31">
        <f t="array" ref="I105">xlookup(H105,Events!A:A,Events!B:B,0)</f>
        <v>-2</v>
      </c>
      <c r="J105" s="31" t="str">
        <f>if(H105=Events!$A$20,"Company",if(H105=Events!$A$21,"Customer",""))</f>
        <v/>
      </c>
      <c r="K105" s="31" t="str">
        <f t="array" ref="K105">xlookup(H105,Events!A:A,Events!C:C,0)</f>
        <v>Negative</v>
      </c>
      <c r="M105" s="31" t="str">
        <f>if(or(H105=Events!$A$20,H105=Events!$A$21),randbetween(150,8500),"")</f>
        <v/>
      </c>
      <c r="N105" s="31" t="str">
        <f>if(H105=Events!$A$12,randbetween(200,3500),"")</f>
        <v/>
      </c>
    </row>
    <row r="106">
      <c r="A106" s="28" t="s">
        <v>31</v>
      </c>
      <c r="B106" s="28" t="str">
        <f t="array" ref="B106">xlookup(A106,Workers!A:A,Workers!B:B,0)</f>
        <v>Precision Builders Group</v>
      </c>
      <c r="C106" s="29">
        <v>44695.0</v>
      </c>
      <c r="D106" s="28">
        <f t="shared" si="1"/>
        <v>5</v>
      </c>
      <c r="E106" s="28">
        <f t="shared" si="2"/>
        <v>7</v>
      </c>
      <c r="F106" s="28" t="b">
        <f t="shared" si="3"/>
        <v>1</v>
      </c>
      <c r="G106" s="30" t="s">
        <v>41</v>
      </c>
      <c r="H106" s="28" t="s">
        <v>106</v>
      </c>
      <c r="I106" s="28">
        <f t="array" ref="I106">xlookup(H106,Events!A:A,Events!B:B,0)</f>
        <v>-3</v>
      </c>
      <c r="J106" s="28" t="str">
        <f>if(H106=Events!$A$20,"Company",if(H106=Events!$A$21,"Customer",""))</f>
        <v/>
      </c>
      <c r="K106" s="28" t="str">
        <f t="array" ref="K106">xlookup(H106,Events!A:A,Events!C:C,0)</f>
        <v>Negative</v>
      </c>
      <c r="M106" s="28" t="str">
        <f>if(or(H106=Events!$A$20,H106=Events!$A$21),randbetween(150,8500),"")</f>
        <v/>
      </c>
      <c r="N106" s="28" t="str">
        <f>if(H106=Events!$A$12,randbetween(200,3500),"")</f>
        <v/>
      </c>
    </row>
    <row r="107">
      <c r="A107" s="31" t="s">
        <v>75</v>
      </c>
      <c r="B107" s="31" t="str">
        <f t="array" ref="B107">xlookup(A107,Workers!A:A,Workers!B:B,0)</f>
        <v>Precision Builders Group</v>
      </c>
      <c r="C107" s="32">
        <v>44695.0</v>
      </c>
      <c r="D107" s="31">
        <f t="shared" si="1"/>
        <v>5</v>
      </c>
      <c r="E107" s="31">
        <f t="shared" si="2"/>
        <v>7</v>
      </c>
      <c r="F107" s="31" t="b">
        <f t="shared" si="3"/>
        <v>1</v>
      </c>
      <c r="G107" s="33" t="s">
        <v>30</v>
      </c>
      <c r="H107" s="31" t="s">
        <v>107</v>
      </c>
      <c r="I107" s="31">
        <f t="array" ref="I107">xlookup(H107,Events!A:A,Events!B:B,0)</f>
        <v>-4</v>
      </c>
      <c r="J107" s="31" t="str">
        <f>if(H107=Events!$A$20,"Company",if(H107=Events!$A$21,"Customer",""))</f>
        <v/>
      </c>
      <c r="K107" s="31" t="str">
        <f t="array" ref="K107">xlookup(H107,Events!A:A,Events!C:C,0)</f>
        <v>Negative</v>
      </c>
      <c r="M107" s="31" t="str">
        <f>if(or(H107=Events!$A$20,H107=Events!$A$21),randbetween(150,8500),"")</f>
        <v/>
      </c>
      <c r="N107" s="31" t="str">
        <f>if(H107=Events!$A$12,randbetween(200,3500),"")</f>
        <v/>
      </c>
    </row>
    <row r="108">
      <c r="A108" s="28" t="s">
        <v>42</v>
      </c>
      <c r="B108" s="28" t="str">
        <f t="array" ref="B108">xlookup(A108,Workers!A:A,Workers!B:B,0)</f>
        <v>Precision Builders Group</v>
      </c>
      <c r="C108" s="29">
        <v>44695.0</v>
      </c>
      <c r="D108" s="28">
        <f t="shared" si="1"/>
        <v>5</v>
      </c>
      <c r="E108" s="28">
        <f t="shared" si="2"/>
        <v>7</v>
      </c>
      <c r="F108" s="28" t="b">
        <f t="shared" si="3"/>
        <v>1</v>
      </c>
      <c r="G108" s="30" t="s">
        <v>41</v>
      </c>
      <c r="H108" s="28" t="s">
        <v>108</v>
      </c>
      <c r="I108" s="28">
        <f t="array" ref="I108">xlookup(H108,Events!A:A,Events!B:B,0)</f>
        <v>-5</v>
      </c>
      <c r="J108" s="28" t="str">
        <f>if(H108=Events!$A$20,"Company",if(H108=Events!$A$21,"Customer",""))</f>
        <v>Company</v>
      </c>
      <c r="K108" s="28" t="str">
        <f t="array" ref="K108">xlookup(H108,Events!A:A,Events!C:C,0)</f>
        <v>Negative</v>
      </c>
      <c r="L108" s="34" t="s">
        <v>109</v>
      </c>
      <c r="M108" s="28">
        <f>if(or(H108=Events!$A$20,H108=Events!$A$21),randbetween(150,8500),"")</f>
        <v>6718</v>
      </c>
      <c r="N108" s="28" t="str">
        <f>if(H108=Events!$A$12,randbetween(200,3500),"")</f>
        <v/>
      </c>
    </row>
    <row r="109">
      <c r="A109" s="31" t="s">
        <v>46</v>
      </c>
      <c r="B109" s="31" t="str">
        <f t="array" ref="B109">xlookup(A109,Workers!A:A,Workers!B:B,0)</f>
        <v>Precision Builders Group</v>
      </c>
      <c r="C109" s="32">
        <v>44696.0</v>
      </c>
      <c r="D109" s="31">
        <f t="shared" si="1"/>
        <v>5</v>
      </c>
      <c r="E109" s="31">
        <f t="shared" si="2"/>
        <v>1</v>
      </c>
      <c r="F109" s="31" t="b">
        <f t="shared" si="3"/>
        <v>0</v>
      </c>
      <c r="G109" s="33" t="s">
        <v>53</v>
      </c>
      <c r="H109" s="31" t="s">
        <v>110</v>
      </c>
      <c r="I109" s="31">
        <f t="array" ref="I109">xlookup(H109,Events!A:A,Events!B:B,0)</f>
        <v>-6</v>
      </c>
      <c r="J109" s="31" t="str">
        <f>if(H109=Events!$A$20,"Company",if(H109=Events!$A$21,"Customer",""))</f>
        <v>Customer</v>
      </c>
      <c r="K109" s="31" t="str">
        <f t="array" ref="K109">xlookup(H109,Events!A:A,Events!C:C,0)</f>
        <v>Negative</v>
      </c>
      <c r="L109" s="35" t="s">
        <v>109</v>
      </c>
      <c r="M109" s="31">
        <f>if(or(H109=Events!$A$20,H109=Events!$A$21),randbetween(150,8500),"")</f>
        <v>5497</v>
      </c>
      <c r="N109" s="31" t="str">
        <f>if(H109=Events!$A$12,randbetween(200,3500),"")</f>
        <v/>
      </c>
    </row>
    <row r="110">
      <c r="A110" s="28" t="s">
        <v>83</v>
      </c>
      <c r="B110" s="28" t="str">
        <f t="array" ref="B110">xlookup(A110,Workers!A:A,Workers!B:B,0)</f>
        <v>Precision Builders Group</v>
      </c>
      <c r="C110" s="29">
        <v>44696.0</v>
      </c>
      <c r="D110" s="28">
        <f t="shared" si="1"/>
        <v>5</v>
      </c>
      <c r="E110" s="28">
        <f t="shared" si="2"/>
        <v>1</v>
      </c>
      <c r="F110" s="28" t="b">
        <f t="shared" si="3"/>
        <v>0</v>
      </c>
      <c r="G110" s="30" t="s">
        <v>45</v>
      </c>
      <c r="H110" s="28" t="s">
        <v>111</v>
      </c>
      <c r="I110" s="28">
        <f t="array" ref="I110">xlookup(H110,Events!A:A,Events!B:B,0)</f>
        <v>-4</v>
      </c>
      <c r="J110" s="28" t="str">
        <f>if(H110=Events!$A$20,"Company",if(H110=Events!$A$21,"Customer",""))</f>
        <v/>
      </c>
      <c r="K110" s="28" t="str">
        <f t="array" ref="K110">xlookup(H110,Events!A:A,Events!C:C,0)</f>
        <v>Negative</v>
      </c>
      <c r="M110" s="28" t="str">
        <f>if(or(H110=Events!$A$20,H110=Events!$A$21),randbetween(150,8500),"")</f>
        <v/>
      </c>
      <c r="N110" s="28" t="str">
        <f>if(H110=Events!$A$12,randbetween(200,3500),"")</f>
        <v/>
      </c>
    </row>
    <row r="111">
      <c r="A111" s="31" t="s">
        <v>43</v>
      </c>
      <c r="B111" s="31" t="str">
        <f t="array" ref="B111">xlookup(A111,Workers!A:A,Workers!B:B,0)</f>
        <v>Precision Builders Group</v>
      </c>
      <c r="C111" s="32">
        <v>44697.0</v>
      </c>
      <c r="D111" s="31">
        <f t="shared" si="1"/>
        <v>5</v>
      </c>
      <c r="E111" s="31">
        <f t="shared" si="2"/>
        <v>2</v>
      </c>
      <c r="F111" s="31" t="b">
        <f t="shared" si="3"/>
        <v>0</v>
      </c>
      <c r="G111" s="33" t="s">
        <v>49</v>
      </c>
      <c r="H111" s="31" t="s">
        <v>112</v>
      </c>
      <c r="I111" s="31">
        <f t="array" ref="I111">xlookup(H111,Events!A:A,Events!B:B,0)</f>
        <v>-6</v>
      </c>
      <c r="J111" s="31" t="str">
        <f>if(H111=Events!$A$20,"Company",if(H111=Events!$A$21,"Customer",""))</f>
        <v/>
      </c>
      <c r="K111" s="31" t="str">
        <f t="array" ref="K111">xlookup(H111,Events!A:A,Events!C:C,0)</f>
        <v>Negative</v>
      </c>
      <c r="M111" s="31" t="str">
        <f>if(or(H111=Events!$A$20,H111=Events!$A$21),randbetween(150,8500),"")</f>
        <v/>
      </c>
      <c r="N111" s="31" t="str">
        <f>if(H111=Events!$A$12,randbetween(200,3500),"")</f>
        <v/>
      </c>
    </row>
    <row r="112">
      <c r="A112" s="28" t="s">
        <v>72</v>
      </c>
      <c r="B112" s="28" t="str">
        <f t="array" ref="B112">xlookup(A112,Workers!A:A,Workers!B:B,0)</f>
        <v>Stellar Structures Construction</v>
      </c>
      <c r="C112" s="29">
        <v>44698.0</v>
      </c>
      <c r="D112" s="28">
        <f t="shared" si="1"/>
        <v>5</v>
      </c>
      <c r="E112" s="28">
        <f t="shared" si="2"/>
        <v>3</v>
      </c>
      <c r="F112" s="28" t="b">
        <f t="shared" si="3"/>
        <v>0</v>
      </c>
      <c r="G112" s="30" t="s">
        <v>30</v>
      </c>
      <c r="H112" s="28" t="s">
        <v>89</v>
      </c>
      <c r="I112" s="28">
        <f t="array" ref="I112">xlookup(H112,Events!A:A,Events!B:B,0)</f>
        <v>5</v>
      </c>
      <c r="J112" s="28" t="str">
        <f>if(H112=Events!$A$20,"Company",if(H112=Events!$A$21,"Customer",""))</f>
        <v/>
      </c>
      <c r="K112" s="28" t="str">
        <f t="array" ref="K112">xlookup(H112,Events!A:A,Events!C:C,0)</f>
        <v>Positive</v>
      </c>
      <c r="M112" s="28" t="str">
        <f>if(or(H112=Events!$A$20,H112=Events!$A$21),randbetween(150,8500),"")</f>
        <v/>
      </c>
      <c r="N112" s="28" t="str">
        <f>if(H112=Events!$A$12,randbetween(200,3500),"")</f>
        <v/>
      </c>
    </row>
    <row r="113">
      <c r="A113" s="31" t="s">
        <v>61</v>
      </c>
      <c r="B113" s="31" t="str">
        <f t="array" ref="B113">xlookup(A113,Workers!A:A,Workers!B:B,0)</f>
        <v>Stellar Structures Construction</v>
      </c>
      <c r="C113" s="32">
        <v>44698.0</v>
      </c>
      <c r="D113" s="31">
        <f t="shared" si="1"/>
        <v>5</v>
      </c>
      <c r="E113" s="31">
        <f t="shared" si="2"/>
        <v>3</v>
      </c>
      <c r="F113" s="31" t="b">
        <f t="shared" si="3"/>
        <v>0</v>
      </c>
      <c r="G113" s="33" t="s">
        <v>36</v>
      </c>
      <c r="H113" s="31" t="s">
        <v>90</v>
      </c>
      <c r="I113" s="31">
        <f t="array" ref="I113">xlookup(H113,Events!A:A,Events!B:B,0)</f>
        <v>3</v>
      </c>
      <c r="J113" s="31" t="str">
        <f>if(H113=Events!$A$20,"Company",if(H113=Events!$A$21,"Customer",""))</f>
        <v/>
      </c>
      <c r="K113" s="31" t="str">
        <f t="array" ref="K113">xlookup(H113,Events!A:A,Events!C:C,0)</f>
        <v>Positive</v>
      </c>
      <c r="M113" s="31" t="str">
        <f>if(or(H113=Events!$A$20,H113=Events!$A$21),randbetween(150,8500),"")</f>
        <v/>
      </c>
      <c r="N113" s="31" t="str">
        <f>if(H113=Events!$A$12,randbetween(200,3500),"")</f>
        <v/>
      </c>
    </row>
    <row r="114">
      <c r="A114" s="28" t="s">
        <v>20</v>
      </c>
      <c r="B114" s="28" t="str">
        <f t="array" ref="B114">xlookup(A114,Workers!A:A,Workers!B:B,0)</f>
        <v>Stellar Structures Construction</v>
      </c>
      <c r="C114" s="29">
        <v>44700.0</v>
      </c>
      <c r="D114" s="28">
        <f t="shared" si="1"/>
        <v>5</v>
      </c>
      <c r="E114" s="28">
        <f t="shared" si="2"/>
        <v>5</v>
      </c>
      <c r="F114" s="28" t="b">
        <f t="shared" si="3"/>
        <v>0</v>
      </c>
      <c r="G114" s="30" t="s">
        <v>41</v>
      </c>
      <c r="H114" s="28" t="s">
        <v>91</v>
      </c>
      <c r="I114" s="28">
        <f t="array" ref="I114">xlookup(H114,Events!A:A,Events!B:B,0)</f>
        <v>4</v>
      </c>
      <c r="J114" s="28" t="str">
        <f>if(H114=Events!$A$20,"Company",if(H114=Events!$A$21,"Customer",""))</f>
        <v/>
      </c>
      <c r="K114" s="28" t="str">
        <f t="array" ref="K114">xlookup(H114,Events!A:A,Events!C:C,0)</f>
        <v>Positive</v>
      </c>
      <c r="M114" s="28" t="str">
        <f>if(or(H114=Events!$A$20,H114=Events!$A$21),randbetween(150,8500),"")</f>
        <v/>
      </c>
      <c r="N114" s="28" t="str">
        <f>if(H114=Events!$A$12,randbetween(200,3500),"")</f>
        <v/>
      </c>
    </row>
    <row r="115">
      <c r="A115" s="31" t="s">
        <v>33</v>
      </c>
      <c r="B115" s="31" t="str">
        <f t="array" ref="B115">xlookup(A115,Workers!A:A,Workers!B:B,0)</f>
        <v>Stellar Structures Construction</v>
      </c>
      <c r="C115" s="32">
        <v>44700.0</v>
      </c>
      <c r="D115" s="31">
        <f t="shared" si="1"/>
        <v>5</v>
      </c>
      <c r="E115" s="31">
        <f t="shared" si="2"/>
        <v>5</v>
      </c>
      <c r="F115" s="31" t="b">
        <f t="shared" si="3"/>
        <v>0</v>
      </c>
      <c r="G115" s="33" t="s">
        <v>41</v>
      </c>
      <c r="H115" s="31" t="s">
        <v>92</v>
      </c>
      <c r="I115" s="31">
        <f t="array" ref="I115">xlookup(H115,Events!A:A,Events!B:B,0)</f>
        <v>2</v>
      </c>
      <c r="J115" s="31" t="str">
        <f>if(H115=Events!$A$20,"Company",if(H115=Events!$A$21,"Customer",""))</f>
        <v/>
      </c>
      <c r="K115" s="31" t="str">
        <f t="array" ref="K115">xlookup(H115,Events!A:A,Events!C:C,0)</f>
        <v>Positive</v>
      </c>
      <c r="M115" s="31" t="str">
        <f>if(or(H115=Events!$A$20,H115=Events!$A$21),randbetween(150,8500),"")</f>
        <v/>
      </c>
      <c r="N115" s="31" t="str">
        <f>if(H115=Events!$A$12,randbetween(200,3500),"")</f>
        <v/>
      </c>
    </row>
    <row r="116">
      <c r="A116" s="28" t="s">
        <v>81</v>
      </c>
      <c r="B116" s="28" t="str">
        <f t="array" ref="B116">xlookup(A116,Workers!A:A,Workers!B:B,0)</f>
        <v>Stellar Structures Construction</v>
      </c>
      <c r="C116" s="29">
        <v>44701.0</v>
      </c>
      <c r="D116" s="28">
        <f t="shared" si="1"/>
        <v>5</v>
      </c>
      <c r="E116" s="28">
        <f t="shared" si="2"/>
        <v>6</v>
      </c>
      <c r="F116" s="28" t="b">
        <f t="shared" si="3"/>
        <v>1</v>
      </c>
      <c r="G116" s="30" t="s">
        <v>41</v>
      </c>
      <c r="H116" s="28" t="s">
        <v>93</v>
      </c>
      <c r="I116" s="28">
        <f t="array" ref="I116">xlookup(H116,Events!A:A,Events!B:B,0)</f>
        <v>3</v>
      </c>
      <c r="J116" s="28" t="str">
        <f>if(H116=Events!$A$20,"Company",if(H116=Events!$A$21,"Customer",""))</f>
        <v/>
      </c>
      <c r="K116" s="28" t="str">
        <f t="array" ref="K116">xlookup(H116,Events!A:A,Events!C:C,0)</f>
        <v>Positive</v>
      </c>
      <c r="M116" s="28" t="str">
        <f>if(or(H116=Events!$A$20,H116=Events!$A$21),randbetween(150,8500),"")</f>
        <v/>
      </c>
      <c r="N116" s="28" t="str">
        <f>if(H116=Events!$A$12,randbetween(200,3500),"")</f>
        <v/>
      </c>
    </row>
    <row r="117">
      <c r="A117" s="31" t="s">
        <v>58</v>
      </c>
      <c r="B117" s="31" t="str">
        <f t="array" ref="B117">xlookup(A117,Workers!A:A,Workers!B:B,0)</f>
        <v>Stellar Structures Construction</v>
      </c>
      <c r="C117" s="32">
        <v>44703.0</v>
      </c>
      <c r="D117" s="31">
        <f t="shared" si="1"/>
        <v>5</v>
      </c>
      <c r="E117" s="31">
        <f t="shared" si="2"/>
        <v>1</v>
      </c>
      <c r="F117" s="31" t="b">
        <f t="shared" si="3"/>
        <v>0</v>
      </c>
      <c r="G117" s="33" t="s">
        <v>53</v>
      </c>
      <c r="H117" s="31" t="s">
        <v>94</v>
      </c>
      <c r="I117" s="31">
        <f t="array" ref="I117">xlookup(H117,Events!A:A,Events!B:B,0)</f>
        <v>4</v>
      </c>
      <c r="J117" s="31" t="str">
        <f>if(H117=Events!$A$20,"Company",if(H117=Events!$A$21,"Customer",""))</f>
        <v/>
      </c>
      <c r="K117" s="31" t="str">
        <f t="array" ref="K117">xlookup(H117,Events!A:A,Events!C:C,0)</f>
        <v>Positive</v>
      </c>
      <c r="M117" s="31" t="str">
        <f>if(or(H117=Events!$A$20,H117=Events!$A$21),randbetween(150,8500),"")</f>
        <v/>
      </c>
      <c r="N117" s="31" t="str">
        <f>if(H117=Events!$A$12,randbetween(200,3500),"")</f>
        <v/>
      </c>
    </row>
    <row r="118">
      <c r="A118" s="28" t="s">
        <v>76</v>
      </c>
      <c r="B118" s="28" t="str">
        <f t="array" ref="B118">xlookup(A118,Workers!A:A,Workers!B:B,0)</f>
        <v>Stellar Structures Construction</v>
      </c>
      <c r="C118" s="29">
        <v>44704.0</v>
      </c>
      <c r="D118" s="28">
        <f t="shared" si="1"/>
        <v>5</v>
      </c>
      <c r="E118" s="28">
        <f t="shared" si="2"/>
        <v>2</v>
      </c>
      <c r="F118" s="28" t="b">
        <f t="shared" si="3"/>
        <v>0</v>
      </c>
      <c r="G118" s="30" t="s">
        <v>41</v>
      </c>
      <c r="H118" s="28" t="s">
        <v>95</v>
      </c>
      <c r="I118" s="28">
        <f t="array" ref="I118">xlookup(H118,Events!A:A,Events!B:B,0)</f>
        <v>3</v>
      </c>
      <c r="J118" s="28" t="str">
        <f>if(H118=Events!$A$20,"Company",if(H118=Events!$A$21,"Customer",""))</f>
        <v/>
      </c>
      <c r="K118" s="28" t="str">
        <f t="array" ref="K118">xlookup(H118,Events!A:A,Events!C:C,0)</f>
        <v>Positive</v>
      </c>
      <c r="M118" s="28" t="str">
        <f>if(or(H118=Events!$A$20,H118=Events!$A$21),randbetween(150,8500),"")</f>
        <v/>
      </c>
      <c r="N118" s="28" t="str">
        <f>if(H118=Events!$A$12,randbetween(200,3500),"")</f>
        <v/>
      </c>
    </row>
    <row r="119">
      <c r="A119" s="31" t="s">
        <v>60</v>
      </c>
      <c r="B119" s="31" t="str">
        <f t="array" ref="B119">xlookup(A119,Workers!A:A,Workers!B:B,0)</f>
        <v>Stellar Structures Construction</v>
      </c>
      <c r="C119" s="32">
        <v>44706.0</v>
      </c>
      <c r="D119" s="31">
        <f t="shared" si="1"/>
        <v>5</v>
      </c>
      <c r="E119" s="31">
        <f t="shared" si="2"/>
        <v>4</v>
      </c>
      <c r="F119" s="31" t="b">
        <f t="shared" si="3"/>
        <v>0</v>
      </c>
      <c r="G119" s="33" t="s">
        <v>53</v>
      </c>
      <c r="H119" s="31" t="s">
        <v>96</v>
      </c>
      <c r="I119" s="31">
        <f t="array" ref="I119">xlookup(H119,Events!A:A,Events!B:B,0)</f>
        <v>5</v>
      </c>
      <c r="J119" s="31" t="str">
        <f>if(H119=Events!$A$20,"Company",if(H119=Events!$A$21,"Customer",""))</f>
        <v/>
      </c>
      <c r="K119" s="31" t="str">
        <f t="array" ref="K119">xlookup(H119,Events!A:A,Events!C:C,0)</f>
        <v>Positive</v>
      </c>
      <c r="M119" s="31" t="str">
        <f>if(or(H119=Events!$A$20,H119=Events!$A$21),randbetween(150,8500),"")</f>
        <v/>
      </c>
      <c r="N119" s="31" t="str">
        <f>if(H119=Events!$A$12,randbetween(200,3500),"")</f>
        <v/>
      </c>
    </row>
    <row r="120">
      <c r="A120" s="28" t="s">
        <v>18</v>
      </c>
      <c r="B120" s="28" t="str">
        <f t="array" ref="B120">xlookup(A120,Workers!A:A,Workers!B:B,0)</f>
        <v>Stellar Structures Construction</v>
      </c>
      <c r="C120" s="29">
        <v>44707.0</v>
      </c>
      <c r="D120" s="28">
        <f t="shared" si="1"/>
        <v>5</v>
      </c>
      <c r="E120" s="28">
        <f t="shared" si="2"/>
        <v>5</v>
      </c>
      <c r="F120" s="28" t="b">
        <f t="shared" si="3"/>
        <v>0</v>
      </c>
      <c r="G120" s="30" t="s">
        <v>30</v>
      </c>
      <c r="H120" s="28" t="s">
        <v>97</v>
      </c>
      <c r="I120" s="28">
        <f t="array" ref="I120">xlookup(H120,Events!A:A,Events!B:B,0)</f>
        <v>6</v>
      </c>
      <c r="J120" s="28" t="str">
        <f>if(H120=Events!$A$20,"Company",if(H120=Events!$A$21,"Customer",""))</f>
        <v/>
      </c>
      <c r="K120" s="28" t="str">
        <f t="array" ref="K120">xlookup(H120,Events!A:A,Events!C:C,0)</f>
        <v>Positive</v>
      </c>
      <c r="M120" s="28" t="str">
        <f>if(or(H120=Events!$A$20,H120=Events!$A$21),randbetween(150,8500),"")</f>
        <v/>
      </c>
      <c r="N120" s="28" t="str">
        <f>if(H120=Events!$A$12,randbetween(200,3500),"")</f>
        <v/>
      </c>
    </row>
    <row r="121">
      <c r="A121" s="31" t="s">
        <v>63</v>
      </c>
      <c r="B121" s="31" t="str">
        <f t="array" ref="B121">xlookup(A121,Workers!A:A,Workers!B:B,0)</f>
        <v>Vanguard Builders Alliance</v>
      </c>
      <c r="C121" s="32">
        <v>44707.0</v>
      </c>
      <c r="D121" s="31">
        <f t="shared" si="1"/>
        <v>5</v>
      </c>
      <c r="E121" s="31">
        <f t="shared" si="2"/>
        <v>5</v>
      </c>
      <c r="F121" s="31" t="b">
        <f t="shared" si="3"/>
        <v>0</v>
      </c>
      <c r="G121" s="33" t="s">
        <v>49</v>
      </c>
      <c r="H121" s="31" t="s">
        <v>98</v>
      </c>
      <c r="I121" s="31">
        <f t="array" ref="I121">xlookup(H121,Events!A:A,Events!B:B,0)</f>
        <v>4</v>
      </c>
      <c r="J121" s="31" t="str">
        <f>if(H121=Events!$A$20,"Company",if(H121=Events!$A$21,"Customer",""))</f>
        <v/>
      </c>
      <c r="K121" s="31" t="str">
        <f t="array" ref="K121">xlookup(H121,Events!A:A,Events!C:C,0)</f>
        <v>Positive</v>
      </c>
      <c r="M121" s="31" t="str">
        <f>if(or(H121=Events!$A$20,H121=Events!$A$21),randbetween(150,8500),"")</f>
        <v/>
      </c>
      <c r="N121" s="31" t="str">
        <f>if(H121=Events!$A$12,randbetween(200,3500),"")</f>
        <v/>
      </c>
    </row>
    <row r="122">
      <c r="A122" s="28" t="s">
        <v>69</v>
      </c>
      <c r="B122" s="28" t="str">
        <f t="array" ref="B122">xlookup(A122,Workers!A:A,Workers!B:B,0)</f>
        <v>Vanguard Builders Alliance</v>
      </c>
      <c r="C122" s="29">
        <v>44707.0</v>
      </c>
      <c r="D122" s="28">
        <f t="shared" si="1"/>
        <v>5</v>
      </c>
      <c r="E122" s="28">
        <f t="shared" si="2"/>
        <v>5</v>
      </c>
      <c r="F122" s="28" t="b">
        <f t="shared" si="3"/>
        <v>0</v>
      </c>
      <c r="G122" s="30" t="s">
        <v>36</v>
      </c>
      <c r="H122" s="28" t="s">
        <v>99</v>
      </c>
      <c r="I122" s="28">
        <f t="array" ref="I122">xlookup(H122,Events!A:A,Events!B:B,0)</f>
        <v>0</v>
      </c>
      <c r="J122" s="28" t="str">
        <f>if(H122=Events!$A$20,"Company",if(H122=Events!$A$21,"Customer",""))</f>
        <v/>
      </c>
      <c r="K122" s="28" t="str">
        <f t="array" ref="K122">xlookup(H122,Events!A:A,Events!C:C,0)</f>
        <v>Neutral</v>
      </c>
      <c r="L122" s="28" t="s">
        <v>100</v>
      </c>
      <c r="M122" s="28" t="str">
        <f>if(or(H122=Events!$A$20,H122=Events!$A$21),randbetween(150,8500),"")</f>
        <v/>
      </c>
      <c r="N122" s="28">
        <f>if(H122=Events!$A$12,randbetween(200,3500),"")</f>
        <v>2364</v>
      </c>
    </row>
    <row r="123">
      <c r="A123" s="31" t="s">
        <v>66</v>
      </c>
      <c r="B123" s="31" t="str">
        <f t="array" ref="B123">xlookup(A123,Workers!A:A,Workers!B:B,0)</f>
        <v>Vanguard Builders Alliance</v>
      </c>
      <c r="C123" s="32">
        <v>44708.0</v>
      </c>
      <c r="D123" s="31">
        <f t="shared" si="1"/>
        <v>5</v>
      </c>
      <c r="E123" s="31">
        <f t="shared" si="2"/>
        <v>6</v>
      </c>
      <c r="F123" s="31" t="b">
        <f t="shared" si="3"/>
        <v>1</v>
      </c>
      <c r="G123" s="33" t="s">
        <v>41</v>
      </c>
      <c r="H123" s="31" t="s">
        <v>101</v>
      </c>
      <c r="I123" s="31">
        <f t="array" ref="I123">xlookup(H123,Events!A:A,Events!B:B,0)</f>
        <v>-3</v>
      </c>
      <c r="J123" s="31" t="str">
        <f>if(H123=Events!$A$20,"Company",if(H123=Events!$A$21,"Customer",""))</f>
        <v/>
      </c>
      <c r="K123" s="31" t="str">
        <f t="array" ref="K123">xlookup(H123,Events!A:A,Events!C:C,0)</f>
        <v>Negative</v>
      </c>
      <c r="M123" s="31" t="str">
        <f>if(or(H123=Events!$A$20,H123=Events!$A$21),randbetween(150,8500),"")</f>
        <v/>
      </c>
      <c r="N123" s="31" t="str">
        <f>if(H123=Events!$A$12,randbetween(200,3500),"")</f>
        <v/>
      </c>
    </row>
    <row r="124">
      <c r="A124" s="28" t="s">
        <v>44</v>
      </c>
      <c r="B124" s="28" t="str">
        <f t="array" ref="B124">xlookup(A124,Workers!A:A,Workers!B:B,0)</f>
        <v>Vanguard Builders Alliance</v>
      </c>
      <c r="C124" s="29">
        <v>44709.0</v>
      </c>
      <c r="D124" s="28">
        <f t="shared" si="1"/>
        <v>5</v>
      </c>
      <c r="E124" s="28">
        <f t="shared" si="2"/>
        <v>7</v>
      </c>
      <c r="F124" s="28" t="b">
        <f t="shared" si="3"/>
        <v>1</v>
      </c>
      <c r="G124" s="30" t="s">
        <v>30</v>
      </c>
      <c r="H124" s="28" t="s">
        <v>102</v>
      </c>
      <c r="I124" s="28">
        <f t="array" ref="I124">xlookup(H124,Events!A:A,Events!B:B,0)</f>
        <v>-4</v>
      </c>
      <c r="J124" s="28" t="str">
        <f>if(H124=Events!$A$20,"Company",if(H124=Events!$A$21,"Customer",""))</f>
        <v/>
      </c>
      <c r="K124" s="28" t="str">
        <f t="array" ref="K124">xlookup(H124,Events!A:A,Events!C:C,0)</f>
        <v>Negative</v>
      </c>
      <c r="M124" s="28" t="str">
        <f>if(or(H124=Events!$A$20,H124=Events!$A$21),randbetween(150,8500),"")</f>
        <v/>
      </c>
      <c r="N124" s="28" t="str">
        <f>if(H124=Events!$A$12,randbetween(200,3500),"")</f>
        <v/>
      </c>
    </row>
    <row r="125">
      <c r="A125" s="31" t="s">
        <v>65</v>
      </c>
      <c r="B125" s="31" t="str">
        <f t="array" ref="B125">xlookup(A125,Workers!A:A,Workers!B:B,0)</f>
        <v>Vanguard Builders Alliance</v>
      </c>
      <c r="C125" s="32">
        <v>44710.0</v>
      </c>
      <c r="D125" s="31">
        <f t="shared" si="1"/>
        <v>5</v>
      </c>
      <c r="E125" s="31">
        <f t="shared" si="2"/>
        <v>1</v>
      </c>
      <c r="F125" s="31" t="b">
        <f t="shared" si="3"/>
        <v>0</v>
      </c>
      <c r="G125" s="33" t="s">
        <v>45</v>
      </c>
      <c r="H125" s="31" t="s">
        <v>103</v>
      </c>
      <c r="I125" s="31">
        <f t="array" ref="I125">xlookup(H125,Events!A:A,Events!B:B,0)</f>
        <v>-2</v>
      </c>
      <c r="J125" s="31" t="str">
        <f>if(H125=Events!$A$20,"Company",if(H125=Events!$A$21,"Customer",""))</f>
        <v/>
      </c>
      <c r="K125" s="31" t="str">
        <f t="array" ref="K125">xlookup(H125,Events!A:A,Events!C:C,0)</f>
        <v>Negative</v>
      </c>
      <c r="M125" s="31" t="str">
        <f>if(or(H125=Events!$A$20,H125=Events!$A$21),randbetween(150,8500),"")</f>
        <v/>
      </c>
      <c r="N125" s="31" t="str">
        <f>if(H125=Events!$A$12,randbetween(200,3500),"")</f>
        <v/>
      </c>
    </row>
    <row r="126">
      <c r="A126" s="28" t="s">
        <v>67</v>
      </c>
      <c r="B126" s="28" t="str">
        <f t="array" ref="B126">xlookup(A126,Workers!A:A,Workers!B:B,0)</f>
        <v>Vanguard Builders Alliance</v>
      </c>
      <c r="C126" s="29">
        <v>44710.0</v>
      </c>
      <c r="D126" s="28">
        <f t="shared" si="1"/>
        <v>5</v>
      </c>
      <c r="E126" s="28">
        <f t="shared" si="2"/>
        <v>1</v>
      </c>
      <c r="F126" s="28" t="b">
        <f t="shared" si="3"/>
        <v>0</v>
      </c>
      <c r="G126" s="30" t="s">
        <v>30</v>
      </c>
      <c r="H126" s="28" t="s">
        <v>104</v>
      </c>
      <c r="I126" s="28">
        <f t="array" ref="I126">xlookup(H126,Events!A:A,Events!B:B,0)</f>
        <v>-3</v>
      </c>
      <c r="J126" s="28" t="str">
        <f>if(H126=Events!$A$20,"Company",if(H126=Events!$A$21,"Customer",""))</f>
        <v/>
      </c>
      <c r="K126" s="28" t="str">
        <f t="array" ref="K126">xlookup(H126,Events!A:A,Events!C:C,0)</f>
        <v>Negative</v>
      </c>
      <c r="M126" s="28" t="str">
        <f>if(or(H126=Events!$A$20,H126=Events!$A$21),randbetween(150,8500),"")</f>
        <v/>
      </c>
      <c r="N126" s="28" t="str">
        <f>if(H126=Events!$A$12,randbetween(200,3500),"")</f>
        <v/>
      </c>
    </row>
    <row r="127">
      <c r="A127" s="31" t="s">
        <v>79</v>
      </c>
      <c r="B127" s="31" t="str">
        <f t="array" ref="B127">xlookup(A127,Workers!A:A,Workers!B:B,0)</f>
        <v>ProCraft Builders Co.</v>
      </c>
      <c r="C127" s="32">
        <v>44710.0</v>
      </c>
      <c r="D127" s="31">
        <f t="shared" si="1"/>
        <v>5</v>
      </c>
      <c r="E127" s="31">
        <f t="shared" si="2"/>
        <v>1</v>
      </c>
      <c r="F127" s="31" t="b">
        <f t="shared" si="3"/>
        <v>0</v>
      </c>
      <c r="G127" s="33" t="s">
        <v>41</v>
      </c>
      <c r="H127" s="31" t="s">
        <v>105</v>
      </c>
      <c r="I127" s="31">
        <f t="array" ref="I127">xlookup(H127,Events!A:A,Events!B:B,0)</f>
        <v>-2</v>
      </c>
      <c r="J127" s="31" t="str">
        <f>if(H127=Events!$A$20,"Company",if(H127=Events!$A$21,"Customer",""))</f>
        <v/>
      </c>
      <c r="K127" s="31" t="str">
        <f t="array" ref="K127">xlookup(H127,Events!A:A,Events!C:C,0)</f>
        <v>Negative</v>
      </c>
      <c r="M127" s="31" t="str">
        <f>if(or(H127=Events!$A$20,H127=Events!$A$21),randbetween(150,8500),"")</f>
        <v/>
      </c>
      <c r="N127" s="31" t="str">
        <f>if(H127=Events!$A$12,randbetween(200,3500),"")</f>
        <v/>
      </c>
    </row>
    <row r="128">
      <c r="A128" s="28" t="s">
        <v>37</v>
      </c>
      <c r="B128" s="28" t="str">
        <f t="array" ref="B128">xlookup(A128,Workers!A:A,Workers!B:B,0)</f>
        <v>ProCraft Builders Co.</v>
      </c>
      <c r="C128" s="29">
        <v>44710.0</v>
      </c>
      <c r="D128" s="28">
        <f t="shared" si="1"/>
        <v>5</v>
      </c>
      <c r="E128" s="28">
        <f t="shared" si="2"/>
        <v>1</v>
      </c>
      <c r="F128" s="28" t="b">
        <f t="shared" si="3"/>
        <v>0</v>
      </c>
      <c r="G128" s="30" t="s">
        <v>30</v>
      </c>
      <c r="H128" s="28" t="s">
        <v>106</v>
      </c>
      <c r="I128" s="28">
        <f t="array" ref="I128">xlookup(H128,Events!A:A,Events!B:B,0)</f>
        <v>-3</v>
      </c>
      <c r="J128" s="28" t="str">
        <f>if(H128=Events!$A$20,"Company",if(H128=Events!$A$21,"Customer",""))</f>
        <v/>
      </c>
      <c r="K128" s="28" t="str">
        <f t="array" ref="K128">xlookup(H128,Events!A:A,Events!C:C,0)</f>
        <v>Negative</v>
      </c>
      <c r="M128" s="28" t="str">
        <f>if(or(H128=Events!$A$20,H128=Events!$A$21),randbetween(150,8500),"")</f>
        <v/>
      </c>
      <c r="N128" s="28" t="str">
        <f>if(H128=Events!$A$12,randbetween(200,3500),"")</f>
        <v/>
      </c>
    </row>
    <row r="129">
      <c r="A129" s="31" t="s">
        <v>74</v>
      </c>
      <c r="B129" s="31" t="str">
        <f t="array" ref="B129">xlookup(A129,Workers!A:A,Workers!B:B,0)</f>
        <v>ProCraft Builders Co.</v>
      </c>
      <c r="C129" s="32">
        <v>44710.0</v>
      </c>
      <c r="D129" s="31">
        <f t="shared" si="1"/>
        <v>5</v>
      </c>
      <c r="E129" s="31">
        <f t="shared" si="2"/>
        <v>1</v>
      </c>
      <c r="F129" s="31" t="b">
        <f t="shared" si="3"/>
        <v>0</v>
      </c>
      <c r="G129" s="33" t="s">
        <v>41</v>
      </c>
      <c r="H129" s="31" t="s">
        <v>107</v>
      </c>
      <c r="I129" s="31">
        <f t="array" ref="I129">xlookup(H129,Events!A:A,Events!B:B,0)</f>
        <v>-4</v>
      </c>
      <c r="J129" s="31" t="str">
        <f>if(H129=Events!$A$20,"Company",if(H129=Events!$A$21,"Customer",""))</f>
        <v/>
      </c>
      <c r="K129" s="31" t="str">
        <f t="array" ref="K129">xlookup(H129,Events!A:A,Events!C:C,0)</f>
        <v>Negative</v>
      </c>
      <c r="M129" s="31" t="str">
        <f>if(or(H129=Events!$A$20,H129=Events!$A$21),randbetween(150,8500),"")</f>
        <v/>
      </c>
      <c r="N129" s="31" t="str">
        <f>if(H129=Events!$A$12,randbetween(200,3500),"")</f>
        <v/>
      </c>
    </row>
    <row r="130">
      <c r="A130" s="28" t="s">
        <v>71</v>
      </c>
      <c r="B130" s="28" t="str">
        <f t="array" ref="B130">xlookup(A130,Workers!A:A,Workers!B:B,0)</f>
        <v>ProCraft Builders Co.</v>
      </c>
      <c r="C130" s="29">
        <v>44711.0</v>
      </c>
      <c r="D130" s="28">
        <f t="shared" si="1"/>
        <v>5</v>
      </c>
      <c r="E130" s="28">
        <f t="shared" si="2"/>
        <v>2</v>
      </c>
      <c r="F130" s="28" t="b">
        <f t="shared" si="3"/>
        <v>0</v>
      </c>
      <c r="G130" s="30" t="s">
        <v>41</v>
      </c>
      <c r="H130" s="28" t="s">
        <v>108</v>
      </c>
      <c r="I130" s="28">
        <f t="array" ref="I130">xlookup(H130,Events!A:A,Events!B:B,0)</f>
        <v>-5</v>
      </c>
      <c r="J130" s="28" t="str">
        <f>if(H130=Events!$A$20,"Company",if(H130=Events!$A$21,"Customer",""))</f>
        <v>Company</v>
      </c>
      <c r="K130" s="28" t="str">
        <f t="array" ref="K130">xlookup(H130,Events!A:A,Events!C:C,0)</f>
        <v>Negative</v>
      </c>
      <c r="L130" s="28" t="s">
        <v>100</v>
      </c>
      <c r="M130" s="28">
        <f>if(or(H130=Events!$A$20,H130=Events!$A$21),randbetween(150,8500),"")</f>
        <v>2911</v>
      </c>
      <c r="N130" s="28" t="str">
        <f>if(H130=Events!$A$12,randbetween(200,3500),"")</f>
        <v/>
      </c>
    </row>
    <row r="131">
      <c r="A131" s="31" t="s">
        <v>77</v>
      </c>
      <c r="B131" s="31" t="str">
        <f t="array" ref="B131">xlookup(A131,Workers!A:A,Workers!B:B,0)</f>
        <v>ProCraft Builders Co.</v>
      </c>
      <c r="C131" s="32">
        <v>44714.0</v>
      </c>
      <c r="D131" s="31">
        <f t="shared" si="1"/>
        <v>6</v>
      </c>
      <c r="E131" s="31">
        <f t="shared" si="2"/>
        <v>5</v>
      </c>
      <c r="F131" s="31" t="b">
        <f t="shared" si="3"/>
        <v>0</v>
      </c>
      <c r="G131" s="33" t="s">
        <v>53</v>
      </c>
      <c r="H131" s="31" t="s">
        <v>110</v>
      </c>
      <c r="I131" s="31">
        <f t="array" ref="I131">xlookup(H131,Events!A:A,Events!B:B,0)</f>
        <v>-6</v>
      </c>
      <c r="J131" s="31" t="str">
        <f>if(H131=Events!$A$20,"Company",if(H131=Events!$A$21,"Customer",""))</f>
        <v>Customer</v>
      </c>
      <c r="K131" s="31" t="str">
        <f t="array" ref="K131">xlookup(H131,Events!A:A,Events!C:C,0)</f>
        <v>Negative</v>
      </c>
      <c r="L131" s="31" t="s">
        <v>100</v>
      </c>
      <c r="M131" s="31">
        <f>if(or(H131=Events!$A$20,H131=Events!$A$21),randbetween(150,8500),"")</f>
        <v>426</v>
      </c>
      <c r="N131" s="31" t="str">
        <f>if(H131=Events!$A$12,randbetween(200,3500),"")</f>
        <v/>
      </c>
    </row>
    <row r="132">
      <c r="A132" s="28" t="s">
        <v>82</v>
      </c>
      <c r="B132" s="28" t="str">
        <f t="array" ref="B132">xlookup(A132,Workers!A:A,Workers!B:B,0)</f>
        <v>ProCraft Builders Co.</v>
      </c>
      <c r="C132" s="29">
        <v>44715.0</v>
      </c>
      <c r="D132" s="28">
        <f t="shared" si="1"/>
        <v>6</v>
      </c>
      <c r="E132" s="28">
        <f t="shared" si="2"/>
        <v>6</v>
      </c>
      <c r="F132" s="28" t="b">
        <f t="shared" si="3"/>
        <v>1</v>
      </c>
      <c r="G132" s="30" t="s">
        <v>36</v>
      </c>
      <c r="H132" s="28" t="s">
        <v>111</v>
      </c>
      <c r="I132" s="28">
        <f t="array" ref="I132">xlookup(H132,Events!A:A,Events!B:B,0)</f>
        <v>-4</v>
      </c>
      <c r="J132" s="28" t="str">
        <f>if(H132=Events!$A$20,"Company",if(H132=Events!$A$21,"Customer",""))</f>
        <v/>
      </c>
      <c r="K132" s="28" t="str">
        <f t="array" ref="K132">xlookup(H132,Events!A:A,Events!C:C,0)</f>
        <v>Negative</v>
      </c>
      <c r="M132" s="28" t="str">
        <f>if(or(H132=Events!$A$20,H132=Events!$A$21),randbetween(150,8500),"")</f>
        <v/>
      </c>
      <c r="N132" s="28" t="str">
        <f>if(H132=Events!$A$12,randbetween(200,3500),"")</f>
        <v/>
      </c>
    </row>
    <row r="133">
      <c r="A133" s="31" t="s">
        <v>51</v>
      </c>
      <c r="B133" s="31" t="str">
        <f t="array" ref="B133">xlookup(A133,Workers!A:A,Workers!B:B,0)</f>
        <v>ProCraft Builders Co.</v>
      </c>
      <c r="C133" s="32">
        <v>44718.0</v>
      </c>
      <c r="D133" s="31">
        <f t="shared" si="1"/>
        <v>6</v>
      </c>
      <c r="E133" s="31">
        <f t="shared" si="2"/>
        <v>2</v>
      </c>
      <c r="F133" s="31" t="b">
        <f t="shared" si="3"/>
        <v>0</v>
      </c>
      <c r="G133" s="33" t="s">
        <v>45</v>
      </c>
      <c r="H133" s="31" t="s">
        <v>112</v>
      </c>
      <c r="I133" s="31">
        <f t="array" ref="I133">xlookup(H133,Events!A:A,Events!B:B,0)</f>
        <v>-6</v>
      </c>
      <c r="J133" s="31" t="str">
        <f>if(H133=Events!$A$20,"Company",if(H133=Events!$A$21,"Customer",""))</f>
        <v/>
      </c>
      <c r="K133" s="31" t="str">
        <f t="array" ref="K133">xlookup(H133,Events!A:A,Events!C:C,0)</f>
        <v>Negative</v>
      </c>
      <c r="M133" s="31" t="str">
        <f>if(or(H133=Events!$A$20,H133=Events!$A$21),randbetween(150,8500),"")</f>
        <v/>
      </c>
      <c r="N133" s="31" t="str">
        <f>if(H133=Events!$A$12,randbetween(200,3500),"")</f>
        <v/>
      </c>
    </row>
    <row r="134">
      <c r="A134" s="28" t="s">
        <v>70</v>
      </c>
      <c r="B134" s="28" t="str">
        <f t="array" ref="B134">xlookup(A134,Workers!A:A,Workers!B:B,0)</f>
        <v>ProCraft Builders Co.</v>
      </c>
      <c r="C134" s="29">
        <v>44718.0</v>
      </c>
      <c r="D134" s="28">
        <f t="shared" si="1"/>
        <v>6</v>
      </c>
      <c r="E134" s="28">
        <f t="shared" si="2"/>
        <v>2</v>
      </c>
      <c r="F134" s="28" t="b">
        <f t="shared" si="3"/>
        <v>0</v>
      </c>
      <c r="G134" s="30" t="s">
        <v>25</v>
      </c>
      <c r="H134" s="28" t="s">
        <v>89</v>
      </c>
      <c r="I134" s="28">
        <f t="array" ref="I134">xlookup(H134,Events!A:A,Events!B:B,0)</f>
        <v>5</v>
      </c>
      <c r="J134" s="28" t="str">
        <f>if(H134=Events!$A$20,"Company",if(H134=Events!$A$21,"Customer",""))</f>
        <v/>
      </c>
      <c r="K134" s="28" t="str">
        <f t="array" ref="K134">xlookup(H134,Events!A:A,Events!C:C,0)</f>
        <v>Positive</v>
      </c>
      <c r="M134" s="28" t="str">
        <f>if(or(H134=Events!$A$20,H134=Events!$A$21),randbetween(150,8500),"")</f>
        <v/>
      </c>
      <c r="N134" s="28" t="str">
        <f>if(H134=Events!$A$12,randbetween(200,3500),"")</f>
        <v/>
      </c>
    </row>
    <row r="135">
      <c r="A135" s="31" t="s">
        <v>47</v>
      </c>
      <c r="B135" s="31" t="str">
        <f t="array" ref="B135">xlookup(A135,Workers!A:A,Workers!B:B,0)</f>
        <v>Summit Construct Solutions</v>
      </c>
      <c r="C135" s="32">
        <v>44719.0</v>
      </c>
      <c r="D135" s="31">
        <f t="shared" si="1"/>
        <v>6</v>
      </c>
      <c r="E135" s="31">
        <f t="shared" si="2"/>
        <v>3</v>
      </c>
      <c r="F135" s="31" t="b">
        <f t="shared" si="3"/>
        <v>0</v>
      </c>
      <c r="G135" s="33" t="s">
        <v>41</v>
      </c>
      <c r="H135" s="31" t="s">
        <v>90</v>
      </c>
      <c r="I135" s="31">
        <f t="array" ref="I135">xlookup(H135,Events!A:A,Events!B:B,0)</f>
        <v>3</v>
      </c>
      <c r="J135" s="31" t="str">
        <f>if(H135=Events!$A$20,"Company",if(H135=Events!$A$21,"Customer",""))</f>
        <v/>
      </c>
      <c r="K135" s="31" t="str">
        <f t="array" ref="K135">xlookup(H135,Events!A:A,Events!C:C,0)</f>
        <v>Positive</v>
      </c>
      <c r="M135" s="31" t="str">
        <f>if(or(H135=Events!$A$20,H135=Events!$A$21),randbetween(150,8500),"")</f>
        <v/>
      </c>
      <c r="N135" s="31" t="str">
        <f>if(H135=Events!$A$12,randbetween(200,3500),"")</f>
        <v/>
      </c>
    </row>
    <row r="136">
      <c r="A136" s="28" t="s">
        <v>38</v>
      </c>
      <c r="B136" s="28" t="str">
        <f t="array" ref="B136">xlookup(A136,Workers!A:A,Workers!B:B,0)</f>
        <v>Summit Construct Solutions</v>
      </c>
      <c r="C136" s="29">
        <v>44719.0</v>
      </c>
      <c r="D136" s="28">
        <f t="shared" si="1"/>
        <v>6</v>
      </c>
      <c r="E136" s="28">
        <f t="shared" si="2"/>
        <v>3</v>
      </c>
      <c r="F136" s="28" t="b">
        <f t="shared" si="3"/>
        <v>0</v>
      </c>
      <c r="G136" s="30" t="s">
        <v>30</v>
      </c>
      <c r="H136" s="28" t="s">
        <v>91</v>
      </c>
      <c r="I136" s="28">
        <f t="array" ref="I136">xlookup(H136,Events!A:A,Events!B:B,0)</f>
        <v>4</v>
      </c>
      <c r="J136" s="28" t="str">
        <f>if(H136=Events!$A$20,"Company",if(H136=Events!$A$21,"Customer",""))</f>
        <v/>
      </c>
      <c r="K136" s="28" t="str">
        <f t="array" ref="K136">xlookup(H136,Events!A:A,Events!C:C,0)</f>
        <v>Positive</v>
      </c>
      <c r="M136" s="28" t="str">
        <f>if(or(H136=Events!$A$20,H136=Events!$A$21),randbetween(150,8500),"")</f>
        <v/>
      </c>
      <c r="N136" s="28" t="str">
        <f>if(H136=Events!$A$12,randbetween(200,3500),"")</f>
        <v/>
      </c>
    </row>
    <row r="137">
      <c r="A137" s="31" t="s">
        <v>27</v>
      </c>
      <c r="B137" s="31" t="str">
        <f t="array" ref="B137">xlookup(A137,Workers!A:A,Workers!B:B,0)</f>
        <v>Summit Construct Solutions</v>
      </c>
      <c r="C137" s="32">
        <v>44720.0</v>
      </c>
      <c r="D137" s="31">
        <f t="shared" si="1"/>
        <v>6</v>
      </c>
      <c r="E137" s="31">
        <f t="shared" si="2"/>
        <v>4</v>
      </c>
      <c r="F137" s="31" t="b">
        <f t="shared" si="3"/>
        <v>0</v>
      </c>
      <c r="G137" s="33" t="s">
        <v>56</v>
      </c>
      <c r="H137" s="31" t="s">
        <v>92</v>
      </c>
      <c r="I137" s="31">
        <f t="array" ref="I137">xlookup(H137,Events!A:A,Events!B:B,0)</f>
        <v>2</v>
      </c>
      <c r="J137" s="31" t="str">
        <f>if(H137=Events!$A$20,"Company",if(H137=Events!$A$21,"Customer",""))</f>
        <v/>
      </c>
      <c r="K137" s="31" t="str">
        <f t="array" ref="K137">xlookup(H137,Events!A:A,Events!C:C,0)</f>
        <v>Positive</v>
      </c>
      <c r="M137" s="31" t="str">
        <f>if(or(H137=Events!$A$20,H137=Events!$A$21),randbetween(150,8500),"")</f>
        <v/>
      </c>
      <c r="N137" s="31" t="str">
        <f>if(H137=Events!$A$12,randbetween(200,3500),"")</f>
        <v/>
      </c>
    </row>
    <row r="138">
      <c r="A138" s="28" t="s">
        <v>80</v>
      </c>
      <c r="B138" s="28" t="str">
        <f t="array" ref="B138">xlookup(A138,Workers!A:A,Workers!B:B,0)</f>
        <v>Summit Construct Solutions</v>
      </c>
      <c r="C138" s="29">
        <v>44722.0</v>
      </c>
      <c r="D138" s="28">
        <f t="shared" si="1"/>
        <v>6</v>
      </c>
      <c r="E138" s="28">
        <f t="shared" si="2"/>
        <v>6</v>
      </c>
      <c r="F138" s="28" t="b">
        <f t="shared" si="3"/>
        <v>1</v>
      </c>
      <c r="G138" s="30" t="s">
        <v>45</v>
      </c>
      <c r="H138" s="28" t="s">
        <v>93</v>
      </c>
      <c r="I138" s="28">
        <f t="array" ref="I138">xlookup(H138,Events!A:A,Events!B:B,0)</f>
        <v>3</v>
      </c>
      <c r="J138" s="28" t="str">
        <f>if(H138=Events!$A$20,"Company",if(H138=Events!$A$21,"Customer",""))</f>
        <v/>
      </c>
      <c r="K138" s="28" t="str">
        <f t="array" ref="K138">xlookup(H138,Events!A:A,Events!C:C,0)</f>
        <v>Positive</v>
      </c>
      <c r="M138" s="28" t="str">
        <f>if(or(H138=Events!$A$20,H138=Events!$A$21),randbetween(150,8500),"")</f>
        <v/>
      </c>
      <c r="N138" s="28" t="str">
        <f>if(H138=Events!$A$12,randbetween(200,3500),"")</f>
        <v/>
      </c>
    </row>
    <row r="139">
      <c r="A139" s="31" t="s">
        <v>54</v>
      </c>
      <c r="B139" s="31" t="str">
        <f t="array" ref="B139">xlookup(A139,Workers!A:A,Workers!B:B,0)</f>
        <v>Summit Construct Solutions</v>
      </c>
      <c r="C139" s="32">
        <v>44723.0</v>
      </c>
      <c r="D139" s="31">
        <f t="shared" si="1"/>
        <v>6</v>
      </c>
      <c r="E139" s="31">
        <f t="shared" si="2"/>
        <v>7</v>
      </c>
      <c r="F139" s="31" t="b">
        <f t="shared" si="3"/>
        <v>1</v>
      </c>
      <c r="G139" s="33" t="s">
        <v>45</v>
      </c>
      <c r="H139" s="31" t="s">
        <v>94</v>
      </c>
      <c r="I139" s="31">
        <f t="array" ref="I139">xlookup(H139,Events!A:A,Events!B:B,0)</f>
        <v>4</v>
      </c>
      <c r="J139" s="31" t="str">
        <f>if(H139=Events!$A$20,"Company",if(H139=Events!$A$21,"Customer",""))</f>
        <v/>
      </c>
      <c r="K139" s="31" t="str">
        <f t="array" ref="K139">xlookup(H139,Events!A:A,Events!C:C,0)</f>
        <v>Positive</v>
      </c>
      <c r="M139" s="31" t="str">
        <f>if(or(H139=Events!$A$20,H139=Events!$A$21),randbetween(150,8500),"")</f>
        <v/>
      </c>
      <c r="N139" s="31" t="str">
        <f>if(H139=Events!$A$12,randbetween(200,3500),"")</f>
        <v/>
      </c>
    </row>
    <row r="140">
      <c r="A140" s="28" t="s">
        <v>62</v>
      </c>
      <c r="B140" s="28" t="str">
        <f t="array" ref="B140">xlookup(A140,Workers!A:A,Workers!B:B,0)</f>
        <v>Summit Construct Solutions</v>
      </c>
      <c r="C140" s="29">
        <v>44725.0</v>
      </c>
      <c r="D140" s="28">
        <f t="shared" si="1"/>
        <v>6</v>
      </c>
      <c r="E140" s="28">
        <f t="shared" si="2"/>
        <v>2</v>
      </c>
      <c r="F140" s="28" t="b">
        <f t="shared" si="3"/>
        <v>0</v>
      </c>
      <c r="G140" s="30" t="s">
        <v>45</v>
      </c>
      <c r="H140" s="28" t="s">
        <v>95</v>
      </c>
      <c r="I140" s="28">
        <f t="array" ref="I140">xlookup(H140,Events!A:A,Events!B:B,0)</f>
        <v>3</v>
      </c>
      <c r="J140" s="28" t="str">
        <f>if(H140=Events!$A$20,"Company",if(H140=Events!$A$21,"Customer",""))</f>
        <v/>
      </c>
      <c r="K140" s="28" t="str">
        <f t="array" ref="K140">xlookup(H140,Events!A:A,Events!C:C,0)</f>
        <v>Positive</v>
      </c>
      <c r="M140" s="28" t="str">
        <f>if(or(H140=Events!$A$20,H140=Events!$A$21),randbetween(150,8500),"")</f>
        <v/>
      </c>
      <c r="N140" s="28" t="str">
        <f>if(H140=Events!$A$12,randbetween(200,3500),"")</f>
        <v/>
      </c>
    </row>
    <row r="141">
      <c r="A141" s="31" t="s">
        <v>64</v>
      </c>
      <c r="B141" s="31" t="str">
        <f t="array" ref="B141">xlookup(A141,Workers!A:A,Workers!B:B,0)</f>
        <v>Summit Construct Solutions</v>
      </c>
      <c r="C141" s="32">
        <v>44729.0</v>
      </c>
      <c r="D141" s="31">
        <f t="shared" si="1"/>
        <v>6</v>
      </c>
      <c r="E141" s="31">
        <f t="shared" si="2"/>
        <v>6</v>
      </c>
      <c r="F141" s="31" t="b">
        <f t="shared" si="3"/>
        <v>1</v>
      </c>
      <c r="G141" s="33" t="s">
        <v>36</v>
      </c>
      <c r="H141" s="31" t="s">
        <v>96</v>
      </c>
      <c r="I141" s="31">
        <f t="array" ref="I141">xlookup(H141,Events!A:A,Events!B:B,0)</f>
        <v>5</v>
      </c>
      <c r="J141" s="31" t="str">
        <f>if(H141=Events!$A$20,"Company",if(H141=Events!$A$21,"Customer",""))</f>
        <v/>
      </c>
      <c r="K141" s="31" t="str">
        <f t="array" ref="K141">xlookup(H141,Events!A:A,Events!C:C,0)</f>
        <v>Positive</v>
      </c>
      <c r="M141" s="31" t="str">
        <f>if(or(H141=Events!$A$20,H141=Events!$A$21),randbetween(150,8500),"")</f>
        <v/>
      </c>
      <c r="N141" s="31" t="str">
        <f>if(H141=Events!$A$12,randbetween(200,3500),"")</f>
        <v/>
      </c>
    </row>
    <row r="142">
      <c r="A142" s="28" t="s">
        <v>73</v>
      </c>
      <c r="B142" s="28" t="str">
        <f t="array" ref="B142">xlookup(A142,Workers!A:A,Workers!B:B,0)</f>
        <v>Summit Construct Solutions</v>
      </c>
      <c r="C142" s="29">
        <v>44729.0</v>
      </c>
      <c r="D142" s="28">
        <f t="shared" si="1"/>
        <v>6</v>
      </c>
      <c r="E142" s="28">
        <f t="shared" si="2"/>
        <v>6</v>
      </c>
      <c r="F142" s="28" t="b">
        <f t="shared" si="3"/>
        <v>1</v>
      </c>
      <c r="G142" s="30" t="s">
        <v>49</v>
      </c>
      <c r="H142" s="28" t="s">
        <v>97</v>
      </c>
      <c r="I142" s="28">
        <f t="array" ref="I142">xlookup(H142,Events!A:A,Events!B:B,0)</f>
        <v>6</v>
      </c>
      <c r="J142" s="28" t="str">
        <f>if(H142=Events!$A$20,"Company",if(H142=Events!$A$21,"Customer",""))</f>
        <v/>
      </c>
      <c r="K142" s="28" t="str">
        <f t="array" ref="K142">xlookup(H142,Events!A:A,Events!C:C,0)</f>
        <v>Positive</v>
      </c>
      <c r="M142" s="28" t="str">
        <f>if(or(H142=Events!$A$20,H142=Events!$A$21),randbetween(150,8500),"")</f>
        <v/>
      </c>
      <c r="N142" s="28" t="str">
        <f>if(H142=Events!$A$12,randbetween(200,3500),"")</f>
        <v/>
      </c>
    </row>
    <row r="143">
      <c r="A143" s="31" t="s">
        <v>26</v>
      </c>
      <c r="B143" s="31" t="str">
        <f t="array" ref="B143">xlookup(A143,Workers!A:A,Workers!B:B,0)</f>
        <v>Summit Construct Solutions</v>
      </c>
      <c r="C143" s="32">
        <v>44730.0</v>
      </c>
      <c r="D143" s="31">
        <f t="shared" si="1"/>
        <v>6</v>
      </c>
      <c r="E143" s="31">
        <f t="shared" si="2"/>
        <v>7</v>
      </c>
      <c r="F143" s="31" t="b">
        <f t="shared" si="3"/>
        <v>1</v>
      </c>
      <c r="G143" s="33" t="s">
        <v>56</v>
      </c>
      <c r="H143" s="31" t="s">
        <v>98</v>
      </c>
      <c r="I143" s="31">
        <f t="array" ref="I143">xlookup(H143,Events!A:A,Events!B:B,0)</f>
        <v>4</v>
      </c>
      <c r="J143" s="31" t="str">
        <f>if(H143=Events!$A$20,"Company",if(H143=Events!$A$21,"Customer",""))</f>
        <v/>
      </c>
      <c r="K143" s="31" t="str">
        <f t="array" ref="K143">xlookup(H143,Events!A:A,Events!C:C,0)</f>
        <v>Positive</v>
      </c>
      <c r="M143" s="31" t="str">
        <f>if(or(H143=Events!$A$20,H143=Events!$A$21),randbetween(150,8500),"")</f>
        <v/>
      </c>
      <c r="N143" s="31" t="str">
        <f>if(H143=Events!$A$12,randbetween(200,3500),"")</f>
        <v/>
      </c>
    </row>
    <row r="144">
      <c r="A144" s="28" t="s">
        <v>50</v>
      </c>
      <c r="B144" s="28" t="str">
        <f t="array" ref="B144">xlookup(A144,Workers!A:A,Workers!B:B,0)</f>
        <v>Nexus Builders Unlimited</v>
      </c>
      <c r="C144" s="29">
        <v>44730.0</v>
      </c>
      <c r="D144" s="28">
        <f t="shared" si="1"/>
        <v>6</v>
      </c>
      <c r="E144" s="28">
        <f t="shared" si="2"/>
        <v>7</v>
      </c>
      <c r="F144" s="28" t="b">
        <f t="shared" si="3"/>
        <v>1</v>
      </c>
      <c r="G144" s="30" t="s">
        <v>41</v>
      </c>
      <c r="H144" s="28" t="s">
        <v>99</v>
      </c>
      <c r="I144" s="28">
        <f t="array" ref="I144">xlookup(H144,Events!A:A,Events!B:B,0)</f>
        <v>0</v>
      </c>
      <c r="J144" s="28" t="str">
        <f>if(H144=Events!$A$20,"Company",if(H144=Events!$A$21,"Customer",""))</f>
        <v/>
      </c>
      <c r="K144" s="28" t="str">
        <f t="array" ref="K144">xlookup(H144,Events!A:A,Events!C:C,0)</f>
        <v>Neutral</v>
      </c>
      <c r="L144" s="34" t="s">
        <v>109</v>
      </c>
      <c r="M144" s="28" t="str">
        <f>if(or(H144=Events!$A$20,H144=Events!$A$21),randbetween(150,8500),"")</f>
        <v/>
      </c>
      <c r="N144" s="28">
        <f>if(H144=Events!$A$12,randbetween(200,3500),"")</f>
        <v>482</v>
      </c>
    </row>
    <row r="145">
      <c r="A145" s="31" t="s">
        <v>68</v>
      </c>
      <c r="B145" s="31" t="str">
        <f t="array" ref="B145">xlookup(A145,Workers!A:A,Workers!B:B,0)</f>
        <v>Nexus Builders Unlimited</v>
      </c>
      <c r="C145" s="32">
        <v>44730.0</v>
      </c>
      <c r="D145" s="31">
        <f t="shared" si="1"/>
        <v>6</v>
      </c>
      <c r="E145" s="31">
        <f t="shared" si="2"/>
        <v>7</v>
      </c>
      <c r="F145" s="31" t="b">
        <f t="shared" si="3"/>
        <v>1</v>
      </c>
      <c r="G145" s="33" t="s">
        <v>41</v>
      </c>
      <c r="H145" s="31" t="s">
        <v>101</v>
      </c>
      <c r="I145" s="31">
        <f t="array" ref="I145">xlookup(H145,Events!A:A,Events!B:B,0)</f>
        <v>-3</v>
      </c>
      <c r="J145" s="31" t="str">
        <f>if(H145=Events!$A$20,"Company",if(H145=Events!$A$21,"Customer",""))</f>
        <v/>
      </c>
      <c r="K145" s="31" t="str">
        <f t="array" ref="K145">xlookup(H145,Events!A:A,Events!C:C,0)</f>
        <v>Negative</v>
      </c>
      <c r="M145" s="31" t="str">
        <f>if(or(H145=Events!$A$20,H145=Events!$A$21),randbetween(150,8500),"")</f>
        <v/>
      </c>
      <c r="N145" s="31" t="str">
        <f>if(H145=Events!$A$12,randbetween(200,3500),"")</f>
        <v/>
      </c>
    </row>
    <row r="146">
      <c r="A146" s="28" t="s">
        <v>48</v>
      </c>
      <c r="B146" s="28" t="str">
        <f t="array" ref="B146">xlookup(A146,Workers!A:A,Workers!B:B,0)</f>
        <v>Nexus Builders Unlimited</v>
      </c>
      <c r="C146" s="29">
        <v>44731.0</v>
      </c>
      <c r="D146" s="28">
        <f t="shared" si="1"/>
        <v>6</v>
      </c>
      <c r="E146" s="28">
        <f t="shared" si="2"/>
        <v>1</v>
      </c>
      <c r="F146" s="28" t="b">
        <f t="shared" si="3"/>
        <v>0</v>
      </c>
      <c r="G146" s="30" t="s">
        <v>30</v>
      </c>
      <c r="H146" s="28" t="s">
        <v>102</v>
      </c>
      <c r="I146" s="28">
        <f t="array" ref="I146">xlookup(H146,Events!A:A,Events!B:B,0)</f>
        <v>-4</v>
      </c>
      <c r="J146" s="28" t="str">
        <f>if(H146=Events!$A$20,"Company",if(H146=Events!$A$21,"Customer",""))</f>
        <v/>
      </c>
      <c r="K146" s="28" t="str">
        <f t="array" ref="K146">xlookup(H146,Events!A:A,Events!C:C,0)</f>
        <v>Negative</v>
      </c>
      <c r="M146" s="28" t="str">
        <f>if(or(H146=Events!$A$20,H146=Events!$A$21),randbetween(150,8500),"")</f>
        <v/>
      </c>
      <c r="N146" s="28" t="str">
        <f>if(H146=Events!$A$12,randbetween(200,3500),"")</f>
        <v/>
      </c>
    </row>
    <row r="147">
      <c r="A147" s="31" t="s">
        <v>52</v>
      </c>
      <c r="B147" s="31" t="str">
        <f t="array" ref="B147">xlookup(A147,Workers!A:A,Workers!B:B,0)</f>
        <v>Nexus Builders Unlimited</v>
      </c>
      <c r="C147" s="32">
        <v>44733.0</v>
      </c>
      <c r="D147" s="31">
        <f t="shared" si="1"/>
        <v>6</v>
      </c>
      <c r="E147" s="31">
        <f t="shared" si="2"/>
        <v>3</v>
      </c>
      <c r="F147" s="31" t="b">
        <f t="shared" si="3"/>
        <v>0</v>
      </c>
      <c r="G147" s="33" t="s">
        <v>53</v>
      </c>
      <c r="H147" s="31" t="s">
        <v>103</v>
      </c>
      <c r="I147" s="31">
        <f t="array" ref="I147">xlookup(H147,Events!A:A,Events!B:B,0)</f>
        <v>-2</v>
      </c>
      <c r="J147" s="31" t="str">
        <f>if(H147=Events!$A$20,"Company",if(H147=Events!$A$21,"Customer",""))</f>
        <v/>
      </c>
      <c r="K147" s="31" t="str">
        <f t="array" ref="K147">xlookup(H147,Events!A:A,Events!C:C,0)</f>
        <v>Negative</v>
      </c>
      <c r="M147" s="31" t="str">
        <f>if(or(H147=Events!$A$20,H147=Events!$A$21),randbetween(150,8500),"")</f>
        <v/>
      </c>
      <c r="N147" s="31" t="str">
        <f>if(H147=Events!$A$12,randbetween(200,3500),"")</f>
        <v/>
      </c>
    </row>
    <row r="148">
      <c r="A148" s="28" t="s">
        <v>28</v>
      </c>
      <c r="B148" s="28" t="str">
        <f t="array" ref="B148">xlookup(A148,Workers!A:A,Workers!B:B,0)</f>
        <v>Nexus Builders Unlimited</v>
      </c>
      <c r="C148" s="29">
        <v>44735.0</v>
      </c>
      <c r="D148" s="28">
        <f t="shared" si="1"/>
        <v>6</v>
      </c>
      <c r="E148" s="28">
        <f t="shared" si="2"/>
        <v>5</v>
      </c>
      <c r="F148" s="28" t="b">
        <f t="shared" si="3"/>
        <v>0</v>
      </c>
      <c r="G148" s="30" t="s">
        <v>53</v>
      </c>
      <c r="H148" s="28" t="s">
        <v>104</v>
      </c>
      <c r="I148" s="28">
        <f t="array" ref="I148">xlookup(H148,Events!A:A,Events!B:B,0)</f>
        <v>-3</v>
      </c>
      <c r="J148" s="28" t="str">
        <f>if(H148=Events!$A$20,"Company",if(H148=Events!$A$21,"Customer",""))</f>
        <v/>
      </c>
      <c r="K148" s="28" t="str">
        <f t="array" ref="K148">xlookup(H148,Events!A:A,Events!C:C,0)</f>
        <v>Negative</v>
      </c>
      <c r="M148" s="28" t="str">
        <f>if(or(H148=Events!$A$20,H148=Events!$A$21),randbetween(150,8500),"")</f>
        <v/>
      </c>
      <c r="N148" s="28" t="str">
        <f>if(H148=Events!$A$12,randbetween(200,3500),"")</f>
        <v/>
      </c>
    </row>
    <row r="149">
      <c r="A149" s="31" t="s">
        <v>55</v>
      </c>
      <c r="B149" s="31" t="str">
        <f t="array" ref="B149">xlookup(A149,Workers!A:A,Workers!B:B,0)</f>
        <v>Nexus Builders Unlimited</v>
      </c>
      <c r="C149" s="32">
        <v>44736.0</v>
      </c>
      <c r="D149" s="31">
        <f t="shared" si="1"/>
        <v>6</v>
      </c>
      <c r="E149" s="31">
        <f t="shared" si="2"/>
        <v>6</v>
      </c>
      <c r="F149" s="31" t="b">
        <f t="shared" si="3"/>
        <v>1</v>
      </c>
      <c r="G149" s="33" t="s">
        <v>53</v>
      </c>
      <c r="H149" s="31" t="s">
        <v>105</v>
      </c>
      <c r="I149" s="31">
        <f t="array" ref="I149">xlookup(H149,Events!A:A,Events!B:B,0)</f>
        <v>-2</v>
      </c>
      <c r="J149" s="31" t="str">
        <f>if(H149=Events!$A$20,"Company",if(H149=Events!$A$21,"Customer",""))</f>
        <v/>
      </c>
      <c r="K149" s="31" t="str">
        <f t="array" ref="K149">xlookup(H149,Events!A:A,Events!C:C,0)</f>
        <v>Negative</v>
      </c>
      <c r="M149" s="31" t="str">
        <f>if(or(H149=Events!$A$20,H149=Events!$A$21),randbetween(150,8500),"")</f>
        <v/>
      </c>
      <c r="N149" s="31" t="str">
        <f>if(H149=Events!$A$12,randbetween(200,3500),"")</f>
        <v/>
      </c>
    </row>
    <row r="150">
      <c r="A150" s="28" t="s">
        <v>21</v>
      </c>
      <c r="B150" s="28" t="str">
        <f t="array" ref="B150">xlookup(A150,Workers!A:A,Workers!B:B,0)</f>
        <v>Nexus Builders Unlimited</v>
      </c>
      <c r="C150" s="29">
        <v>44736.0</v>
      </c>
      <c r="D150" s="28">
        <f t="shared" si="1"/>
        <v>6</v>
      </c>
      <c r="E150" s="28">
        <f t="shared" si="2"/>
        <v>6</v>
      </c>
      <c r="F150" s="28" t="b">
        <f t="shared" si="3"/>
        <v>1</v>
      </c>
      <c r="G150" s="30" t="s">
        <v>45</v>
      </c>
      <c r="H150" s="28" t="s">
        <v>106</v>
      </c>
      <c r="I150" s="28">
        <f t="array" ref="I150">xlookup(H150,Events!A:A,Events!B:B,0)</f>
        <v>-3</v>
      </c>
      <c r="J150" s="28" t="str">
        <f>if(H150=Events!$A$20,"Company",if(H150=Events!$A$21,"Customer",""))</f>
        <v/>
      </c>
      <c r="K150" s="28" t="str">
        <f t="array" ref="K150">xlookup(H150,Events!A:A,Events!C:C,0)</f>
        <v>Negative</v>
      </c>
      <c r="M150" s="28" t="str">
        <f>if(or(H150=Events!$A$20,H150=Events!$A$21),randbetween(150,8500),"")</f>
        <v/>
      </c>
      <c r="N150" s="28" t="str">
        <f>if(H150=Events!$A$12,randbetween(200,3500),"")</f>
        <v/>
      </c>
    </row>
    <row r="151">
      <c r="A151" s="31" t="s">
        <v>34</v>
      </c>
      <c r="B151" s="31" t="str">
        <f t="array" ref="B151">xlookup(A151,Workers!A:A,Workers!B:B,0)</f>
        <v>Nexus Builders Unlimited</v>
      </c>
      <c r="C151" s="32">
        <v>44738.0</v>
      </c>
      <c r="D151" s="31">
        <f t="shared" si="1"/>
        <v>6</v>
      </c>
      <c r="E151" s="31">
        <f t="shared" si="2"/>
        <v>1</v>
      </c>
      <c r="F151" s="31" t="b">
        <f t="shared" si="3"/>
        <v>0</v>
      </c>
      <c r="G151" s="33" t="s">
        <v>49</v>
      </c>
      <c r="H151" s="31" t="s">
        <v>107</v>
      </c>
      <c r="I151" s="31">
        <f t="array" ref="I151">xlookup(H151,Events!A:A,Events!B:B,0)</f>
        <v>-4</v>
      </c>
      <c r="J151" s="31" t="str">
        <f>if(H151=Events!$A$20,"Company",if(H151=Events!$A$21,"Customer",""))</f>
        <v/>
      </c>
      <c r="K151" s="31" t="str">
        <f t="array" ref="K151">xlookup(H151,Events!A:A,Events!C:C,0)</f>
        <v>Negative</v>
      </c>
      <c r="M151" s="31" t="str">
        <f>if(or(H151=Events!$A$20,H151=Events!$A$21),randbetween(150,8500),"")</f>
        <v/>
      </c>
      <c r="N151" s="31" t="str">
        <f>if(H151=Events!$A$12,randbetween(200,3500),"")</f>
        <v/>
      </c>
    </row>
    <row r="152">
      <c r="A152" s="28" t="s">
        <v>39</v>
      </c>
      <c r="B152" s="28" t="str">
        <f t="array" ref="B152">xlookup(A152,Workers!A:A,Workers!B:B,0)</f>
        <v>Precision Builders Group</v>
      </c>
      <c r="C152" s="29">
        <v>44738.0</v>
      </c>
      <c r="D152" s="28">
        <f t="shared" si="1"/>
        <v>6</v>
      </c>
      <c r="E152" s="28">
        <f t="shared" si="2"/>
        <v>1</v>
      </c>
      <c r="F152" s="28" t="b">
        <f t="shared" si="3"/>
        <v>0</v>
      </c>
      <c r="G152" s="30" t="s">
        <v>45</v>
      </c>
      <c r="H152" s="28" t="s">
        <v>108</v>
      </c>
      <c r="I152" s="28">
        <f t="array" ref="I152">xlookup(H152,Events!A:A,Events!B:B,0)</f>
        <v>-5</v>
      </c>
      <c r="J152" s="28" t="str">
        <f>if(H152=Events!$A$20,"Company",if(H152=Events!$A$21,"Customer",""))</f>
        <v>Company</v>
      </c>
      <c r="K152" s="28" t="str">
        <f t="array" ref="K152">xlookup(H152,Events!A:A,Events!C:C,0)</f>
        <v>Negative</v>
      </c>
      <c r="L152" s="34" t="s">
        <v>109</v>
      </c>
      <c r="M152" s="28">
        <f>if(or(H152=Events!$A$20,H152=Events!$A$21),randbetween(150,8500),"")</f>
        <v>4814</v>
      </c>
      <c r="N152" s="28" t="str">
        <f>if(H152=Events!$A$12,randbetween(200,3500),"")</f>
        <v/>
      </c>
    </row>
    <row r="153">
      <c r="A153" s="31" t="s">
        <v>57</v>
      </c>
      <c r="B153" s="31" t="str">
        <f t="array" ref="B153">xlookup(A153,Workers!A:A,Workers!B:B,0)</f>
        <v>Precision Builders Group</v>
      </c>
      <c r="C153" s="32">
        <v>44739.0</v>
      </c>
      <c r="D153" s="31">
        <f t="shared" si="1"/>
        <v>6</v>
      </c>
      <c r="E153" s="31">
        <f t="shared" si="2"/>
        <v>2</v>
      </c>
      <c r="F153" s="31" t="b">
        <f t="shared" si="3"/>
        <v>0</v>
      </c>
      <c r="G153" s="33" t="s">
        <v>49</v>
      </c>
      <c r="H153" s="31" t="s">
        <v>110</v>
      </c>
      <c r="I153" s="31">
        <f t="array" ref="I153">xlookup(H153,Events!A:A,Events!B:B,0)</f>
        <v>-6</v>
      </c>
      <c r="J153" s="31" t="str">
        <f>if(H153=Events!$A$20,"Company",if(H153=Events!$A$21,"Customer",""))</f>
        <v>Customer</v>
      </c>
      <c r="K153" s="31" t="str">
        <f t="array" ref="K153">xlookup(H153,Events!A:A,Events!C:C,0)</f>
        <v>Negative</v>
      </c>
      <c r="L153" s="35" t="s">
        <v>109</v>
      </c>
      <c r="M153" s="31">
        <f>if(or(H153=Events!$A$20,H153=Events!$A$21),randbetween(150,8500),"")</f>
        <v>3400</v>
      </c>
      <c r="N153" s="31" t="str">
        <f>if(H153=Events!$A$12,randbetween(200,3500),"")</f>
        <v/>
      </c>
    </row>
    <row r="154">
      <c r="A154" s="28" t="s">
        <v>59</v>
      </c>
      <c r="B154" s="28" t="str">
        <f t="array" ref="B154">xlookup(A154,Workers!A:A,Workers!B:B,0)</f>
        <v>Precision Builders Group</v>
      </c>
      <c r="C154" s="29">
        <v>44739.0</v>
      </c>
      <c r="D154" s="28">
        <f t="shared" si="1"/>
        <v>6</v>
      </c>
      <c r="E154" s="28">
        <f t="shared" si="2"/>
        <v>2</v>
      </c>
      <c r="F154" s="28" t="b">
        <f t="shared" si="3"/>
        <v>0</v>
      </c>
      <c r="G154" s="30" t="s">
        <v>53</v>
      </c>
      <c r="H154" s="28" t="s">
        <v>111</v>
      </c>
      <c r="I154" s="28">
        <f t="array" ref="I154">xlookup(H154,Events!A:A,Events!B:B,0)</f>
        <v>-4</v>
      </c>
      <c r="J154" s="28" t="str">
        <f>if(H154=Events!$A$20,"Company",if(H154=Events!$A$21,"Customer",""))</f>
        <v/>
      </c>
      <c r="K154" s="28" t="str">
        <f t="array" ref="K154">xlookup(H154,Events!A:A,Events!C:C,0)</f>
        <v>Negative</v>
      </c>
      <c r="M154" s="28" t="str">
        <f>if(or(H154=Events!$A$20,H154=Events!$A$21),randbetween(150,8500),"")</f>
        <v/>
      </c>
      <c r="N154" s="28" t="str">
        <f>if(H154=Events!$A$12,randbetween(200,3500),"")</f>
        <v/>
      </c>
    </row>
    <row r="155">
      <c r="A155" s="31" t="s">
        <v>78</v>
      </c>
      <c r="B155" s="31" t="str">
        <f t="array" ref="B155">xlookup(A155,Workers!A:A,Workers!B:B,0)</f>
        <v>Precision Builders Group</v>
      </c>
      <c r="C155" s="32">
        <v>44741.0</v>
      </c>
      <c r="D155" s="31">
        <f t="shared" si="1"/>
        <v>6</v>
      </c>
      <c r="E155" s="31">
        <f t="shared" si="2"/>
        <v>4</v>
      </c>
      <c r="F155" s="31" t="b">
        <f t="shared" si="3"/>
        <v>0</v>
      </c>
      <c r="G155" s="33" t="s">
        <v>41</v>
      </c>
      <c r="H155" s="31" t="s">
        <v>112</v>
      </c>
      <c r="I155" s="31">
        <f t="array" ref="I155">xlookup(H155,Events!A:A,Events!B:B,0)</f>
        <v>-6</v>
      </c>
      <c r="J155" s="31" t="str">
        <f>if(H155=Events!$A$20,"Company",if(H155=Events!$A$21,"Customer",""))</f>
        <v/>
      </c>
      <c r="K155" s="31" t="str">
        <f t="array" ref="K155">xlookup(H155,Events!A:A,Events!C:C,0)</f>
        <v>Negative</v>
      </c>
      <c r="M155" s="31" t="str">
        <f>if(or(H155=Events!$A$20,H155=Events!$A$21),randbetween(150,8500),"")</f>
        <v/>
      </c>
      <c r="N155" s="31" t="str">
        <f>if(H155=Events!$A$12,randbetween(200,3500),"")</f>
        <v/>
      </c>
    </row>
    <row r="156">
      <c r="A156" s="28" t="s">
        <v>31</v>
      </c>
      <c r="B156" s="28" t="str">
        <f t="array" ref="B156">xlookup(A156,Workers!A:A,Workers!B:B,0)</f>
        <v>Precision Builders Group</v>
      </c>
      <c r="C156" s="29">
        <v>44742.0</v>
      </c>
      <c r="D156" s="28">
        <f t="shared" si="1"/>
        <v>6</v>
      </c>
      <c r="E156" s="28">
        <f t="shared" si="2"/>
        <v>5</v>
      </c>
      <c r="F156" s="28" t="b">
        <f t="shared" si="3"/>
        <v>0</v>
      </c>
      <c r="G156" s="30" t="s">
        <v>53</v>
      </c>
      <c r="H156" s="28" t="s">
        <v>89</v>
      </c>
      <c r="I156" s="28">
        <f t="array" ref="I156">xlookup(H156,Events!A:A,Events!B:B,0)</f>
        <v>5</v>
      </c>
      <c r="J156" s="28" t="str">
        <f>if(H156=Events!$A$20,"Company",if(H156=Events!$A$21,"Customer",""))</f>
        <v/>
      </c>
      <c r="K156" s="28" t="str">
        <f t="array" ref="K156">xlookup(H156,Events!A:A,Events!C:C,0)</f>
        <v>Positive</v>
      </c>
      <c r="M156" s="28" t="str">
        <f>if(or(H156=Events!$A$20,H156=Events!$A$21),randbetween(150,8500),"")</f>
        <v/>
      </c>
      <c r="N156" s="28" t="str">
        <f>if(H156=Events!$A$12,randbetween(200,3500),"")</f>
        <v/>
      </c>
    </row>
    <row r="157">
      <c r="A157" s="31" t="s">
        <v>75</v>
      </c>
      <c r="B157" s="31" t="str">
        <f t="array" ref="B157">xlookup(A157,Workers!A:A,Workers!B:B,0)</f>
        <v>Precision Builders Group</v>
      </c>
      <c r="C157" s="32">
        <v>44743.0</v>
      </c>
      <c r="D157" s="31">
        <f t="shared" si="1"/>
        <v>7</v>
      </c>
      <c r="E157" s="31">
        <f t="shared" si="2"/>
        <v>6</v>
      </c>
      <c r="F157" s="31" t="b">
        <f t="shared" si="3"/>
        <v>1</v>
      </c>
      <c r="G157" s="33" t="s">
        <v>45</v>
      </c>
      <c r="H157" s="31" t="s">
        <v>90</v>
      </c>
      <c r="I157" s="31">
        <f t="array" ref="I157">xlookup(H157,Events!A:A,Events!B:B,0)</f>
        <v>3</v>
      </c>
      <c r="J157" s="31" t="str">
        <f>if(H157=Events!$A$20,"Company",if(H157=Events!$A$21,"Customer",""))</f>
        <v/>
      </c>
      <c r="K157" s="31" t="str">
        <f t="array" ref="K157">xlookup(H157,Events!A:A,Events!C:C,0)</f>
        <v>Positive</v>
      </c>
      <c r="M157" s="31" t="str">
        <f>if(or(H157=Events!$A$20,H157=Events!$A$21),randbetween(150,8500),"")</f>
        <v/>
      </c>
      <c r="N157" s="31" t="str">
        <f>if(H157=Events!$A$12,randbetween(200,3500),"")</f>
        <v/>
      </c>
    </row>
    <row r="158">
      <c r="A158" s="28" t="s">
        <v>42</v>
      </c>
      <c r="B158" s="28" t="str">
        <f t="array" ref="B158">xlookup(A158,Workers!A:A,Workers!B:B,0)</f>
        <v>Precision Builders Group</v>
      </c>
      <c r="C158" s="29">
        <v>44743.0</v>
      </c>
      <c r="D158" s="28">
        <f t="shared" si="1"/>
        <v>7</v>
      </c>
      <c r="E158" s="28">
        <f t="shared" si="2"/>
        <v>6</v>
      </c>
      <c r="F158" s="28" t="b">
        <f t="shared" si="3"/>
        <v>1</v>
      </c>
      <c r="G158" s="30" t="s">
        <v>45</v>
      </c>
      <c r="H158" s="28" t="s">
        <v>91</v>
      </c>
      <c r="I158" s="28">
        <f t="array" ref="I158">xlookup(H158,Events!A:A,Events!B:B,0)</f>
        <v>4</v>
      </c>
      <c r="J158" s="28" t="str">
        <f>if(H158=Events!$A$20,"Company",if(H158=Events!$A$21,"Customer",""))</f>
        <v/>
      </c>
      <c r="K158" s="28" t="str">
        <f t="array" ref="K158">xlookup(H158,Events!A:A,Events!C:C,0)</f>
        <v>Positive</v>
      </c>
      <c r="M158" s="28" t="str">
        <f>if(or(H158=Events!$A$20,H158=Events!$A$21),randbetween(150,8500),"")</f>
        <v/>
      </c>
      <c r="N158" s="28" t="str">
        <f>if(H158=Events!$A$12,randbetween(200,3500),"")</f>
        <v/>
      </c>
    </row>
    <row r="159">
      <c r="A159" s="31" t="s">
        <v>46</v>
      </c>
      <c r="B159" s="31" t="str">
        <f t="array" ref="B159">xlookup(A159,Workers!A:A,Workers!B:B,0)</f>
        <v>Precision Builders Group</v>
      </c>
      <c r="C159" s="32">
        <v>44744.0</v>
      </c>
      <c r="D159" s="31">
        <f t="shared" si="1"/>
        <v>7</v>
      </c>
      <c r="E159" s="31">
        <f t="shared" si="2"/>
        <v>7</v>
      </c>
      <c r="F159" s="31" t="b">
        <f t="shared" si="3"/>
        <v>1</v>
      </c>
      <c r="G159" s="33" t="s">
        <v>36</v>
      </c>
      <c r="H159" s="31" t="s">
        <v>92</v>
      </c>
      <c r="I159" s="31">
        <f t="array" ref="I159">xlookup(H159,Events!A:A,Events!B:B,0)</f>
        <v>2</v>
      </c>
      <c r="J159" s="31" t="str">
        <f>if(H159=Events!$A$20,"Company",if(H159=Events!$A$21,"Customer",""))</f>
        <v/>
      </c>
      <c r="K159" s="31" t="str">
        <f t="array" ref="K159">xlookup(H159,Events!A:A,Events!C:C,0)</f>
        <v>Positive</v>
      </c>
      <c r="M159" s="31" t="str">
        <f>if(or(H159=Events!$A$20,H159=Events!$A$21),randbetween(150,8500),"")</f>
        <v/>
      </c>
      <c r="N159" s="31" t="str">
        <f>if(H159=Events!$A$12,randbetween(200,3500),"")</f>
        <v/>
      </c>
    </row>
    <row r="160">
      <c r="A160" s="28" t="s">
        <v>83</v>
      </c>
      <c r="B160" s="28" t="str">
        <f t="array" ref="B160">xlookup(A160,Workers!A:A,Workers!B:B,0)</f>
        <v>Precision Builders Group</v>
      </c>
      <c r="C160" s="29">
        <v>44745.0</v>
      </c>
      <c r="D160" s="28">
        <f t="shared" si="1"/>
        <v>7</v>
      </c>
      <c r="E160" s="28">
        <f t="shared" si="2"/>
        <v>1</v>
      </c>
      <c r="F160" s="28" t="b">
        <f t="shared" si="3"/>
        <v>0</v>
      </c>
      <c r="G160" s="30" t="s">
        <v>49</v>
      </c>
      <c r="H160" s="28" t="s">
        <v>93</v>
      </c>
      <c r="I160" s="28">
        <f t="array" ref="I160">xlookup(H160,Events!A:A,Events!B:B,0)</f>
        <v>3</v>
      </c>
      <c r="J160" s="28" t="str">
        <f>if(H160=Events!$A$20,"Company",if(H160=Events!$A$21,"Customer",""))</f>
        <v/>
      </c>
      <c r="K160" s="28" t="str">
        <f t="array" ref="K160">xlookup(H160,Events!A:A,Events!C:C,0)</f>
        <v>Positive</v>
      </c>
      <c r="M160" s="28" t="str">
        <f>if(or(H160=Events!$A$20,H160=Events!$A$21),randbetween(150,8500),"")</f>
        <v/>
      </c>
      <c r="N160" s="28" t="str">
        <f>if(H160=Events!$A$12,randbetween(200,3500),"")</f>
        <v/>
      </c>
    </row>
    <row r="161">
      <c r="A161" s="31" t="s">
        <v>43</v>
      </c>
      <c r="B161" s="31" t="str">
        <f t="array" ref="B161">xlookup(A161,Workers!A:A,Workers!B:B,0)</f>
        <v>Precision Builders Group</v>
      </c>
      <c r="C161" s="32">
        <v>44747.0</v>
      </c>
      <c r="D161" s="31">
        <f t="shared" si="1"/>
        <v>7</v>
      </c>
      <c r="E161" s="31">
        <f t="shared" si="2"/>
        <v>3</v>
      </c>
      <c r="F161" s="31" t="b">
        <f t="shared" si="3"/>
        <v>0</v>
      </c>
      <c r="G161" s="33" t="s">
        <v>41</v>
      </c>
      <c r="H161" s="31" t="s">
        <v>94</v>
      </c>
      <c r="I161" s="31">
        <f t="array" ref="I161">xlookup(H161,Events!A:A,Events!B:B,0)</f>
        <v>4</v>
      </c>
      <c r="J161" s="31" t="str">
        <f>if(H161=Events!$A$20,"Company",if(H161=Events!$A$21,"Customer",""))</f>
        <v/>
      </c>
      <c r="K161" s="31" t="str">
        <f t="array" ref="K161">xlookup(H161,Events!A:A,Events!C:C,0)</f>
        <v>Positive</v>
      </c>
      <c r="M161" s="31" t="str">
        <f>if(or(H161=Events!$A$20,H161=Events!$A$21),randbetween(150,8500),"")</f>
        <v/>
      </c>
      <c r="N161" s="31" t="str">
        <f>if(H161=Events!$A$12,randbetween(200,3500),"")</f>
        <v/>
      </c>
    </row>
    <row r="162">
      <c r="A162" s="28" t="s">
        <v>72</v>
      </c>
      <c r="B162" s="28" t="str">
        <f t="array" ref="B162">xlookup(A162,Workers!A:A,Workers!B:B,0)</f>
        <v>Stellar Structures Construction</v>
      </c>
      <c r="C162" s="29">
        <v>44747.0</v>
      </c>
      <c r="D162" s="28">
        <f t="shared" si="1"/>
        <v>7</v>
      </c>
      <c r="E162" s="28">
        <f t="shared" si="2"/>
        <v>3</v>
      </c>
      <c r="F162" s="28" t="b">
        <f t="shared" si="3"/>
        <v>0</v>
      </c>
      <c r="G162" s="30" t="s">
        <v>30</v>
      </c>
      <c r="H162" s="28" t="s">
        <v>95</v>
      </c>
      <c r="I162" s="28">
        <f t="array" ref="I162">xlookup(H162,Events!A:A,Events!B:B,0)</f>
        <v>3</v>
      </c>
      <c r="J162" s="28" t="str">
        <f>if(H162=Events!$A$20,"Company",if(H162=Events!$A$21,"Customer",""))</f>
        <v/>
      </c>
      <c r="K162" s="28" t="str">
        <f t="array" ref="K162">xlookup(H162,Events!A:A,Events!C:C,0)</f>
        <v>Positive</v>
      </c>
      <c r="M162" s="28" t="str">
        <f>if(or(H162=Events!$A$20,H162=Events!$A$21),randbetween(150,8500),"")</f>
        <v/>
      </c>
      <c r="N162" s="28" t="str">
        <f>if(H162=Events!$A$12,randbetween(200,3500),"")</f>
        <v/>
      </c>
    </row>
    <row r="163">
      <c r="A163" s="31" t="s">
        <v>61</v>
      </c>
      <c r="B163" s="31" t="str">
        <f t="array" ref="B163">xlookup(A163,Workers!A:A,Workers!B:B,0)</f>
        <v>Stellar Structures Construction</v>
      </c>
      <c r="C163" s="32">
        <v>44748.0</v>
      </c>
      <c r="D163" s="31">
        <f t="shared" si="1"/>
        <v>7</v>
      </c>
      <c r="E163" s="31">
        <f t="shared" si="2"/>
        <v>4</v>
      </c>
      <c r="F163" s="31" t="b">
        <f t="shared" si="3"/>
        <v>0</v>
      </c>
      <c r="G163" s="33" t="s">
        <v>41</v>
      </c>
      <c r="H163" s="31" t="s">
        <v>96</v>
      </c>
      <c r="I163" s="31">
        <f t="array" ref="I163">xlookup(H163,Events!A:A,Events!B:B,0)</f>
        <v>5</v>
      </c>
      <c r="J163" s="31" t="str">
        <f>if(H163=Events!$A$20,"Company",if(H163=Events!$A$21,"Customer",""))</f>
        <v/>
      </c>
      <c r="K163" s="31" t="str">
        <f t="array" ref="K163">xlookup(H163,Events!A:A,Events!C:C,0)</f>
        <v>Positive</v>
      </c>
      <c r="M163" s="31" t="str">
        <f>if(or(H163=Events!$A$20,H163=Events!$A$21),randbetween(150,8500),"")</f>
        <v/>
      </c>
      <c r="N163" s="31" t="str">
        <f>if(H163=Events!$A$12,randbetween(200,3500),"")</f>
        <v/>
      </c>
    </row>
    <row r="164">
      <c r="A164" s="28" t="s">
        <v>20</v>
      </c>
      <c r="B164" s="28" t="str">
        <f t="array" ref="B164">xlookup(A164,Workers!A:A,Workers!B:B,0)</f>
        <v>Stellar Structures Construction</v>
      </c>
      <c r="C164" s="29">
        <v>44749.0</v>
      </c>
      <c r="D164" s="28">
        <f t="shared" si="1"/>
        <v>7</v>
      </c>
      <c r="E164" s="28">
        <f t="shared" si="2"/>
        <v>5</v>
      </c>
      <c r="F164" s="28" t="b">
        <f t="shared" si="3"/>
        <v>0</v>
      </c>
      <c r="G164" s="30" t="s">
        <v>30</v>
      </c>
      <c r="H164" s="28" t="s">
        <v>97</v>
      </c>
      <c r="I164" s="28">
        <f t="array" ref="I164">xlookup(H164,Events!A:A,Events!B:B,0)</f>
        <v>6</v>
      </c>
      <c r="J164" s="28" t="str">
        <f>if(H164=Events!$A$20,"Company",if(H164=Events!$A$21,"Customer",""))</f>
        <v/>
      </c>
      <c r="K164" s="28" t="str">
        <f t="array" ref="K164">xlookup(H164,Events!A:A,Events!C:C,0)</f>
        <v>Positive</v>
      </c>
      <c r="M164" s="28" t="str">
        <f>if(or(H164=Events!$A$20,H164=Events!$A$21),randbetween(150,8500),"")</f>
        <v/>
      </c>
      <c r="N164" s="28" t="str">
        <f>if(H164=Events!$A$12,randbetween(200,3500),"")</f>
        <v/>
      </c>
    </row>
    <row r="165">
      <c r="A165" s="31" t="s">
        <v>33</v>
      </c>
      <c r="B165" s="31" t="str">
        <f t="array" ref="B165">xlookup(A165,Workers!A:A,Workers!B:B,0)</f>
        <v>Stellar Structures Construction</v>
      </c>
      <c r="C165" s="32">
        <v>44749.0</v>
      </c>
      <c r="D165" s="31">
        <f t="shared" si="1"/>
        <v>7</v>
      </c>
      <c r="E165" s="31">
        <f t="shared" si="2"/>
        <v>5</v>
      </c>
      <c r="F165" s="31" t="b">
        <f t="shared" si="3"/>
        <v>0</v>
      </c>
      <c r="G165" s="33" t="s">
        <v>36</v>
      </c>
      <c r="H165" s="31" t="s">
        <v>98</v>
      </c>
      <c r="I165" s="31">
        <f t="array" ref="I165">xlookup(H165,Events!A:A,Events!B:B,0)</f>
        <v>4</v>
      </c>
      <c r="J165" s="31" t="str">
        <f>if(H165=Events!$A$20,"Company",if(H165=Events!$A$21,"Customer",""))</f>
        <v/>
      </c>
      <c r="K165" s="31" t="str">
        <f t="array" ref="K165">xlookup(H165,Events!A:A,Events!C:C,0)</f>
        <v>Positive</v>
      </c>
      <c r="M165" s="31" t="str">
        <f>if(or(H165=Events!$A$20,H165=Events!$A$21),randbetween(150,8500),"")</f>
        <v/>
      </c>
      <c r="N165" s="31" t="str">
        <f>if(H165=Events!$A$12,randbetween(200,3500),"")</f>
        <v/>
      </c>
    </row>
    <row r="166">
      <c r="A166" s="28" t="s">
        <v>81</v>
      </c>
      <c r="B166" s="28" t="str">
        <f t="array" ref="B166">xlookup(A166,Workers!A:A,Workers!B:B,0)</f>
        <v>Stellar Structures Construction</v>
      </c>
      <c r="C166" s="29">
        <v>44750.0</v>
      </c>
      <c r="D166" s="28">
        <f t="shared" si="1"/>
        <v>7</v>
      </c>
      <c r="E166" s="28">
        <f t="shared" si="2"/>
        <v>6</v>
      </c>
      <c r="F166" s="28" t="b">
        <f t="shared" si="3"/>
        <v>1</v>
      </c>
      <c r="G166" s="30" t="s">
        <v>25</v>
      </c>
      <c r="H166" s="28" t="s">
        <v>99</v>
      </c>
      <c r="I166" s="28">
        <f t="array" ref="I166">xlookup(H166,Events!A:A,Events!B:B,0)</f>
        <v>0</v>
      </c>
      <c r="J166" s="28" t="str">
        <f>if(H166=Events!$A$20,"Company",if(H166=Events!$A$21,"Customer",""))</f>
        <v/>
      </c>
      <c r="K166" s="28" t="str">
        <f t="array" ref="K166">xlookup(H166,Events!A:A,Events!C:C,0)</f>
        <v>Neutral</v>
      </c>
      <c r="L166" s="28" t="s">
        <v>100</v>
      </c>
      <c r="M166" s="28" t="str">
        <f>if(or(H166=Events!$A$20,H166=Events!$A$21),randbetween(150,8500),"")</f>
        <v/>
      </c>
      <c r="N166" s="28">
        <f>if(H166=Events!$A$12,randbetween(200,3500),"")</f>
        <v>749</v>
      </c>
    </row>
    <row r="167">
      <c r="A167" s="31" t="s">
        <v>58</v>
      </c>
      <c r="B167" s="31" t="str">
        <f t="array" ref="B167">xlookup(A167,Workers!A:A,Workers!B:B,0)</f>
        <v>Stellar Structures Construction</v>
      </c>
      <c r="C167" s="32">
        <v>44751.0</v>
      </c>
      <c r="D167" s="31">
        <f t="shared" si="1"/>
        <v>7</v>
      </c>
      <c r="E167" s="31">
        <f t="shared" si="2"/>
        <v>7</v>
      </c>
      <c r="F167" s="31" t="b">
        <f t="shared" si="3"/>
        <v>1</v>
      </c>
      <c r="G167" s="33" t="s">
        <v>45</v>
      </c>
      <c r="H167" s="31" t="s">
        <v>101</v>
      </c>
      <c r="I167" s="31">
        <f t="array" ref="I167">xlookup(H167,Events!A:A,Events!B:B,0)</f>
        <v>-3</v>
      </c>
      <c r="J167" s="31" t="str">
        <f>if(H167=Events!$A$20,"Company",if(H167=Events!$A$21,"Customer",""))</f>
        <v/>
      </c>
      <c r="K167" s="31" t="str">
        <f t="array" ref="K167">xlookup(H167,Events!A:A,Events!C:C,0)</f>
        <v>Negative</v>
      </c>
      <c r="M167" s="31" t="str">
        <f>if(or(H167=Events!$A$20,H167=Events!$A$21),randbetween(150,8500),"")</f>
        <v/>
      </c>
      <c r="N167" s="31" t="str">
        <f>if(H167=Events!$A$12,randbetween(200,3500),"")</f>
        <v/>
      </c>
    </row>
    <row r="168">
      <c r="A168" s="28" t="s">
        <v>76</v>
      </c>
      <c r="B168" s="28" t="str">
        <f t="array" ref="B168">xlookup(A168,Workers!A:A,Workers!B:B,0)</f>
        <v>Stellar Structures Construction</v>
      </c>
      <c r="C168" s="29">
        <v>44751.0</v>
      </c>
      <c r="D168" s="28">
        <f t="shared" si="1"/>
        <v>7</v>
      </c>
      <c r="E168" s="28">
        <f t="shared" si="2"/>
        <v>7</v>
      </c>
      <c r="F168" s="28" t="b">
        <f t="shared" si="3"/>
        <v>1</v>
      </c>
      <c r="G168" s="30" t="s">
        <v>30</v>
      </c>
      <c r="H168" s="28" t="s">
        <v>102</v>
      </c>
      <c r="I168" s="28">
        <f t="array" ref="I168">xlookup(H168,Events!A:A,Events!B:B,0)</f>
        <v>-4</v>
      </c>
      <c r="J168" s="28" t="str">
        <f>if(H168=Events!$A$20,"Company",if(H168=Events!$A$21,"Customer",""))</f>
        <v/>
      </c>
      <c r="K168" s="28" t="str">
        <f t="array" ref="K168">xlookup(H168,Events!A:A,Events!C:C,0)</f>
        <v>Negative</v>
      </c>
      <c r="M168" s="28" t="str">
        <f>if(or(H168=Events!$A$20,H168=Events!$A$21),randbetween(150,8500),"")</f>
        <v/>
      </c>
      <c r="N168" s="28" t="str">
        <f>if(H168=Events!$A$12,randbetween(200,3500),"")</f>
        <v/>
      </c>
    </row>
    <row r="169">
      <c r="A169" s="31" t="s">
        <v>60</v>
      </c>
      <c r="B169" s="31" t="str">
        <f t="array" ref="B169">xlookup(A169,Workers!A:A,Workers!B:B,0)</f>
        <v>Stellar Structures Construction</v>
      </c>
      <c r="C169" s="32">
        <v>44751.0</v>
      </c>
      <c r="D169" s="31">
        <f t="shared" si="1"/>
        <v>7</v>
      </c>
      <c r="E169" s="31">
        <f t="shared" si="2"/>
        <v>7</v>
      </c>
      <c r="F169" s="31" t="b">
        <f t="shared" si="3"/>
        <v>1</v>
      </c>
      <c r="G169" s="33" t="s">
        <v>30</v>
      </c>
      <c r="H169" s="31" t="s">
        <v>103</v>
      </c>
      <c r="I169" s="31">
        <f t="array" ref="I169">xlookup(H169,Events!A:A,Events!B:B,0)</f>
        <v>-2</v>
      </c>
      <c r="J169" s="31" t="str">
        <f>if(H169=Events!$A$20,"Company",if(H169=Events!$A$21,"Customer",""))</f>
        <v/>
      </c>
      <c r="K169" s="31" t="str">
        <f t="array" ref="K169">xlookup(H169,Events!A:A,Events!C:C,0)</f>
        <v>Negative</v>
      </c>
      <c r="M169" s="31" t="str">
        <f>if(or(H169=Events!$A$20,H169=Events!$A$21),randbetween(150,8500),"")</f>
        <v/>
      </c>
      <c r="N169" s="31" t="str">
        <f>if(H169=Events!$A$12,randbetween(200,3500),"")</f>
        <v/>
      </c>
    </row>
    <row r="170">
      <c r="A170" s="28" t="s">
        <v>18</v>
      </c>
      <c r="B170" s="28" t="str">
        <f t="array" ref="B170">xlookup(A170,Workers!A:A,Workers!B:B,0)</f>
        <v>Stellar Structures Construction</v>
      </c>
      <c r="C170" s="29">
        <v>44754.0</v>
      </c>
      <c r="D170" s="28">
        <f t="shared" si="1"/>
        <v>7</v>
      </c>
      <c r="E170" s="28">
        <f t="shared" si="2"/>
        <v>3</v>
      </c>
      <c r="F170" s="28" t="b">
        <f t="shared" si="3"/>
        <v>0</v>
      </c>
      <c r="G170" s="30" t="s">
        <v>49</v>
      </c>
      <c r="H170" s="28" t="s">
        <v>104</v>
      </c>
      <c r="I170" s="28">
        <f t="array" ref="I170">xlookup(H170,Events!A:A,Events!B:B,0)</f>
        <v>-3</v>
      </c>
      <c r="J170" s="28" t="str">
        <f>if(H170=Events!$A$20,"Company",if(H170=Events!$A$21,"Customer",""))</f>
        <v/>
      </c>
      <c r="K170" s="28" t="str">
        <f t="array" ref="K170">xlookup(H170,Events!A:A,Events!C:C,0)</f>
        <v>Negative</v>
      </c>
      <c r="M170" s="28" t="str">
        <f>if(or(H170=Events!$A$20,H170=Events!$A$21),randbetween(150,8500),"")</f>
        <v/>
      </c>
      <c r="N170" s="28" t="str">
        <f>if(H170=Events!$A$12,randbetween(200,3500),"")</f>
        <v/>
      </c>
    </row>
    <row r="171">
      <c r="A171" s="31" t="s">
        <v>63</v>
      </c>
      <c r="B171" s="31" t="str">
        <f t="array" ref="B171">xlookup(A171,Workers!A:A,Workers!B:B,0)</f>
        <v>Vanguard Builders Alliance</v>
      </c>
      <c r="C171" s="32">
        <v>44755.0</v>
      </c>
      <c r="D171" s="31">
        <f t="shared" si="1"/>
        <v>7</v>
      </c>
      <c r="E171" s="31">
        <f t="shared" si="2"/>
        <v>4</v>
      </c>
      <c r="F171" s="31" t="b">
        <f t="shared" si="3"/>
        <v>0</v>
      </c>
      <c r="G171" s="33" t="s">
        <v>49</v>
      </c>
      <c r="H171" s="31" t="s">
        <v>105</v>
      </c>
      <c r="I171" s="31">
        <f t="array" ref="I171">xlookup(H171,Events!A:A,Events!B:B,0)</f>
        <v>-2</v>
      </c>
      <c r="J171" s="31" t="str">
        <f>if(H171=Events!$A$20,"Company",if(H171=Events!$A$21,"Customer",""))</f>
        <v/>
      </c>
      <c r="K171" s="31" t="str">
        <f t="array" ref="K171">xlookup(H171,Events!A:A,Events!C:C,0)</f>
        <v>Negative</v>
      </c>
      <c r="M171" s="31" t="str">
        <f>if(or(H171=Events!$A$20,H171=Events!$A$21),randbetween(150,8500),"")</f>
        <v/>
      </c>
      <c r="N171" s="31" t="str">
        <f>if(H171=Events!$A$12,randbetween(200,3500),"")</f>
        <v/>
      </c>
    </row>
    <row r="172">
      <c r="A172" s="28" t="s">
        <v>69</v>
      </c>
      <c r="B172" s="28" t="str">
        <f t="array" ref="B172">xlookup(A172,Workers!A:A,Workers!B:B,0)</f>
        <v>Vanguard Builders Alliance</v>
      </c>
      <c r="C172" s="29">
        <v>44757.0</v>
      </c>
      <c r="D172" s="28">
        <f t="shared" si="1"/>
        <v>7</v>
      </c>
      <c r="E172" s="28">
        <f t="shared" si="2"/>
        <v>6</v>
      </c>
      <c r="F172" s="28" t="b">
        <f t="shared" si="3"/>
        <v>1</v>
      </c>
      <c r="G172" s="30" t="s">
        <v>25</v>
      </c>
      <c r="H172" s="28" t="s">
        <v>106</v>
      </c>
      <c r="I172" s="28">
        <f t="array" ref="I172">xlookup(H172,Events!A:A,Events!B:B,0)</f>
        <v>-3</v>
      </c>
      <c r="J172" s="28" t="str">
        <f>if(H172=Events!$A$20,"Company",if(H172=Events!$A$21,"Customer",""))</f>
        <v/>
      </c>
      <c r="K172" s="28" t="str">
        <f t="array" ref="K172">xlookup(H172,Events!A:A,Events!C:C,0)</f>
        <v>Negative</v>
      </c>
      <c r="M172" s="28" t="str">
        <f>if(or(H172=Events!$A$20,H172=Events!$A$21),randbetween(150,8500),"")</f>
        <v/>
      </c>
      <c r="N172" s="28" t="str">
        <f>if(H172=Events!$A$12,randbetween(200,3500),"")</f>
        <v/>
      </c>
    </row>
    <row r="173">
      <c r="A173" s="31" t="s">
        <v>66</v>
      </c>
      <c r="B173" s="31" t="str">
        <f t="array" ref="B173">xlookup(A173,Workers!A:A,Workers!B:B,0)</f>
        <v>Vanguard Builders Alliance</v>
      </c>
      <c r="C173" s="32">
        <v>44758.0</v>
      </c>
      <c r="D173" s="31">
        <f t="shared" si="1"/>
        <v>7</v>
      </c>
      <c r="E173" s="31">
        <f t="shared" si="2"/>
        <v>7</v>
      </c>
      <c r="F173" s="31" t="b">
        <f t="shared" si="3"/>
        <v>1</v>
      </c>
      <c r="G173" s="33" t="s">
        <v>53</v>
      </c>
      <c r="H173" s="31" t="s">
        <v>107</v>
      </c>
      <c r="I173" s="31">
        <f t="array" ref="I173">xlookup(H173,Events!A:A,Events!B:B,0)</f>
        <v>-4</v>
      </c>
      <c r="J173" s="31" t="str">
        <f>if(H173=Events!$A$20,"Company",if(H173=Events!$A$21,"Customer",""))</f>
        <v/>
      </c>
      <c r="K173" s="31" t="str">
        <f t="array" ref="K173">xlookup(H173,Events!A:A,Events!C:C,0)</f>
        <v>Negative</v>
      </c>
      <c r="M173" s="31" t="str">
        <f>if(or(H173=Events!$A$20,H173=Events!$A$21),randbetween(150,8500),"")</f>
        <v/>
      </c>
      <c r="N173" s="31" t="str">
        <f>if(H173=Events!$A$12,randbetween(200,3500),"")</f>
        <v/>
      </c>
    </row>
    <row r="174">
      <c r="A174" s="28" t="s">
        <v>44</v>
      </c>
      <c r="B174" s="28" t="str">
        <f t="array" ref="B174">xlookup(A174,Workers!A:A,Workers!B:B,0)</f>
        <v>Vanguard Builders Alliance</v>
      </c>
      <c r="C174" s="29">
        <v>44759.0</v>
      </c>
      <c r="D174" s="28">
        <f t="shared" si="1"/>
        <v>7</v>
      </c>
      <c r="E174" s="28">
        <f t="shared" si="2"/>
        <v>1</v>
      </c>
      <c r="F174" s="28" t="b">
        <f t="shared" si="3"/>
        <v>0</v>
      </c>
      <c r="G174" s="30" t="s">
        <v>30</v>
      </c>
      <c r="H174" s="28" t="s">
        <v>108</v>
      </c>
      <c r="I174" s="28">
        <f t="array" ref="I174">xlookup(H174,Events!A:A,Events!B:B,0)</f>
        <v>-5</v>
      </c>
      <c r="J174" s="28" t="str">
        <f>if(H174=Events!$A$20,"Company",if(H174=Events!$A$21,"Customer",""))</f>
        <v>Company</v>
      </c>
      <c r="K174" s="28" t="str">
        <f t="array" ref="K174">xlookup(H174,Events!A:A,Events!C:C,0)</f>
        <v>Negative</v>
      </c>
      <c r="L174" s="28" t="s">
        <v>100</v>
      </c>
      <c r="M174" s="28">
        <f>if(or(H174=Events!$A$20,H174=Events!$A$21),randbetween(150,8500),"")</f>
        <v>5999</v>
      </c>
      <c r="N174" s="28" t="str">
        <f>if(H174=Events!$A$12,randbetween(200,3500),"")</f>
        <v/>
      </c>
    </row>
    <row r="175">
      <c r="A175" s="31" t="s">
        <v>65</v>
      </c>
      <c r="B175" s="31" t="str">
        <f t="array" ref="B175">xlookup(A175,Workers!A:A,Workers!B:B,0)</f>
        <v>Vanguard Builders Alliance</v>
      </c>
      <c r="C175" s="32">
        <v>44760.0</v>
      </c>
      <c r="D175" s="31">
        <f t="shared" si="1"/>
        <v>7</v>
      </c>
      <c r="E175" s="31">
        <f t="shared" si="2"/>
        <v>2</v>
      </c>
      <c r="F175" s="31" t="b">
        <f t="shared" si="3"/>
        <v>0</v>
      </c>
      <c r="G175" s="33" t="s">
        <v>30</v>
      </c>
      <c r="H175" s="31" t="s">
        <v>110</v>
      </c>
      <c r="I175" s="31">
        <f t="array" ref="I175">xlookup(H175,Events!A:A,Events!B:B,0)</f>
        <v>-6</v>
      </c>
      <c r="J175" s="31" t="str">
        <f>if(H175=Events!$A$20,"Company",if(H175=Events!$A$21,"Customer",""))</f>
        <v>Customer</v>
      </c>
      <c r="K175" s="31" t="str">
        <f t="array" ref="K175">xlookup(H175,Events!A:A,Events!C:C,0)</f>
        <v>Negative</v>
      </c>
      <c r="L175" s="31" t="s">
        <v>100</v>
      </c>
      <c r="M175" s="31">
        <f>if(or(H175=Events!$A$20,H175=Events!$A$21),randbetween(150,8500),"")</f>
        <v>804</v>
      </c>
      <c r="N175" s="31" t="str">
        <f>if(H175=Events!$A$12,randbetween(200,3500),"")</f>
        <v/>
      </c>
    </row>
    <row r="176">
      <c r="A176" s="28" t="s">
        <v>67</v>
      </c>
      <c r="B176" s="28" t="str">
        <f t="array" ref="B176">xlookup(A176,Workers!A:A,Workers!B:B,0)</f>
        <v>Vanguard Builders Alliance</v>
      </c>
      <c r="C176" s="29">
        <v>44761.0</v>
      </c>
      <c r="D176" s="28">
        <f t="shared" si="1"/>
        <v>7</v>
      </c>
      <c r="E176" s="28">
        <f t="shared" si="2"/>
        <v>3</v>
      </c>
      <c r="F176" s="28" t="b">
        <f t="shared" si="3"/>
        <v>0</v>
      </c>
      <c r="G176" s="30" t="s">
        <v>45</v>
      </c>
      <c r="H176" s="28" t="s">
        <v>111</v>
      </c>
      <c r="I176" s="28">
        <f t="array" ref="I176">xlookup(H176,Events!A:A,Events!B:B,0)</f>
        <v>-4</v>
      </c>
      <c r="J176" s="28" t="str">
        <f>if(H176=Events!$A$20,"Company",if(H176=Events!$A$21,"Customer",""))</f>
        <v/>
      </c>
      <c r="K176" s="28" t="str">
        <f t="array" ref="K176">xlookup(H176,Events!A:A,Events!C:C,0)</f>
        <v>Negative</v>
      </c>
      <c r="M176" s="28" t="str">
        <f>if(or(H176=Events!$A$20,H176=Events!$A$21),randbetween(150,8500),"")</f>
        <v/>
      </c>
      <c r="N176" s="28" t="str">
        <f>if(H176=Events!$A$12,randbetween(200,3500),"")</f>
        <v/>
      </c>
    </row>
    <row r="177">
      <c r="A177" s="31" t="s">
        <v>79</v>
      </c>
      <c r="B177" s="31" t="str">
        <f t="array" ref="B177">xlookup(A177,Workers!A:A,Workers!B:B,0)</f>
        <v>ProCraft Builders Co.</v>
      </c>
      <c r="C177" s="32">
        <v>44762.0</v>
      </c>
      <c r="D177" s="31">
        <f t="shared" si="1"/>
        <v>7</v>
      </c>
      <c r="E177" s="31">
        <f t="shared" si="2"/>
        <v>4</v>
      </c>
      <c r="F177" s="31" t="b">
        <f t="shared" si="3"/>
        <v>0</v>
      </c>
      <c r="G177" s="33" t="s">
        <v>53</v>
      </c>
      <c r="H177" s="31" t="s">
        <v>112</v>
      </c>
      <c r="I177" s="31">
        <f t="array" ref="I177">xlookup(H177,Events!A:A,Events!B:B,0)</f>
        <v>-6</v>
      </c>
      <c r="J177" s="31" t="str">
        <f>if(H177=Events!$A$20,"Company",if(H177=Events!$A$21,"Customer",""))</f>
        <v/>
      </c>
      <c r="K177" s="31" t="str">
        <f t="array" ref="K177">xlookup(H177,Events!A:A,Events!C:C,0)</f>
        <v>Negative</v>
      </c>
      <c r="M177" s="31" t="str">
        <f>if(or(H177=Events!$A$20,H177=Events!$A$21),randbetween(150,8500),"")</f>
        <v/>
      </c>
      <c r="N177" s="31" t="str">
        <f>if(H177=Events!$A$12,randbetween(200,3500),"")</f>
        <v/>
      </c>
    </row>
    <row r="178">
      <c r="A178" s="28" t="s">
        <v>37</v>
      </c>
      <c r="B178" s="28" t="str">
        <f t="array" ref="B178">xlookup(A178,Workers!A:A,Workers!B:B,0)</f>
        <v>ProCraft Builders Co.</v>
      </c>
      <c r="C178" s="29">
        <v>44762.0</v>
      </c>
      <c r="D178" s="28">
        <f t="shared" si="1"/>
        <v>7</v>
      </c>
      <c r="E178" s="28">
        <f t="shared" si="2"/>
        <v>4</v>
      </c>
      <c r="F178" s="28" t="b">
        <f t="shared" si="3"/>
        <v>0</v>
      </c>
      <c r="G178" s="30" t="s">
        <v>53</v>
      </c>
      <c r="H178" s="28" t="s">
        <v>89</v>
      </c>
      <c r="I178" s="28">
        <f t="array" ref="I178">xlookup(H178,Events!A:A,Events!B:B,0)</f>
        <v>5</v>
      </c>
      <c r="J178" s="28" t="str">
        <f>if(H178=Events!$A$20,"Company",if(H178=Events!$A$21,"Customer",""))</f>
        <v/>
      </c>
      <c r="K178" s="28" t="str">
        <f t="array" ref="K178">xlookup(H178,Events!A:A,Events!C:C,0)</f>
        <v>Positive</v>
      </c>
      <c r="M178" s="28" t="str">
        <f>if(or(H178=Events!$A$20,H178=Events!$A$21),randbetween(150,8500),"")</f>
        <v/>
      </c>
      <c r="N178" s="28" t="str">
        <f>if(H178=Events!$A$12,randbetween(200,3500),"")</f>
        <v/>
      </c>
    </row>
    <row r="179">
      <c r="A179" s="31" t="s">
        <v>74</v>
      </c>
      <c r="B179" s="31" t="str">
        <f t="array" ref="B179">xlookup(A179,Workers!A:A,Workers!B:B,0)</f>
        <v>ProCraft Builders Co.</v>
      </c>
      <c r="C179" s="32">
        <v>44764.0</v>
      </c>
      <c r="D179" s="31">
        <f t="shared" si="1"/>
        <v>7</v>
      </c>
      <c r="E179" s="31">
        <f t="shared" si="2"/>
        <v>6</v>
      </c>
      <c r="F179" s="31" t="b">
        <f t="shared" si="3"/>
        <v>1</v>
      </c>
      <c r="G179" s="33" t="s">
        <v>56</v>
      </c>
      <c r="H179" s="31" t="s">
        <v>90</v>
      </c>
      <c r="I179" s="31">
        <f t="array" ref="I179">xlookup(H179,Events!A:A,Events!B:B,0)</f>
        <v>3</v>
      </c>
      <c r="J179" s="31" t="str">
        <f>if(H179=Events!$A$20,"Company",if(H179=Events!$A$21,"Customer",""))</f>
        <v/>
      </c>
      <c r="K179" s="31" t="str">
        <f t="array" ref="K179">xlookup(H179,Events!A:A,Events!C:C,0)</f>
        <v>Positive</v>
      </c>
      <c r="M179" s="31" t="str">
        <f>if(or(H179=Events!$A$20,H179=Events!$A$21),randbetween(150,8500),"")</f>
        <v/>
      </c>
      <c r="N179" s="31" t="str">
        <f>if(H179=Events!$A$12,randbetween(200,3500),"")</f>
        <v/>
      </c>
    </row>
    <row r="180">
      <c r="A180" s="28" t="s">
        <v>71</v>
      </c>
      <c r="B180" s="28" t="str">
        <f t="array" ref="B180">xlookup(A180,Workers!A:A,Workers!B:B,0)</f>
        <v>ProCraft Builders Co.</v>
      </c>
      <c r="C180" s="29">
        <v>44766.0</v>
      </c>
      <c r="D180" s="28">
        <f t="shared" si="1"/>
        <v>7</v>
      </c>
      <c r="E180" s="28">
        <f t="shared" si="2"/>
        <v>1</v>
      </c>
      <c r="F180" s="28" t="b">
        <f t="shared" si="3"/>
        <v>0</v>
      </c>
      <c r="G180" s="30" t="s">
        <v>53</v>
      </c>
      <c r="H180" s="28" t="s">
        <v>91</v>
      </c>
      <c r="I180" s="28">
        <f t="array" ref="I180">xlookup(H180,Events!A:A,Events!B:B,0)</f>
        <v>4</v>
      </c>
      <c r="J180" s="28" t="str">
        <f>if(H180=Events!$A$20,"Company",if(H180=Events!$A$21,"Customer",""))</f>
        <v/>
      </c>
      <c r="K180" s="28" t="str">
        <f t="array" ref="K180">xlookup(H180,Events!A:A,Events!C:C,0)</f>
        <v>Positive</v>
      </c>
      <c r="M180" s="28" t="str">
        <f>if(or(H180=Events!$A$20,H180=Events!$A$21),randbetween(150,8500),"")</f>
        <v/>
      </c>
      <c r="N180" s="28" t="str">
        <f>if(H180=Events!$A$12,randbetween(200,3500),"")</f>
        <v/>
      </c>
    </row>
    <row r="181">
      <c r="A181" s="31" t="s">
        <v>77</v>
      </c>
      <c r="B181" s="31" t="str">
        <f t="array" ref="B181">xlookup(A181,Workers!A:A,Workers!B:B,0)</f>
        <v>ProCraft Builders Co.</v>
      </c>
      <c r="C181" s="32">
        <v>44768.0</v>
      </c>
      <c r="D181" s="31">
        <f t="shared" si="1"/>
        <v>7</v>
      </c>
      <c r="E181" s="31">
        <f t="shared" si="2"/>
        <v>3</v>
      </c>
      <c r="F181" s="31" t="b">
        <f t="shared" si="3"/>
        <v>0</v>
      </c>
      <c r="G181" s="33" t="s">
        <v>30</v>
      </c>
      <c r="H181" s="31" t="s">
        <v>92</v>
      </c>
      <c r="I181" s="31">
        <f t="array" ref="I181">xlookup(H181,Events!A:A,Events!B:B,0)</f>
        <v>2</v>
      </c>
      <c r="J181" s="31" t="str">
        <f>if(H181=Events!$A$20,"Company",if(H181=Events!$A$21,"Customer",""))</f>
        <v/>
      </c>
      <c r="K181" s="31" t="str">
        <f t="array" ref="K181">xlookup(H181,Events!A:A,Events!C:C,0)</f>
        <v>Positive</v>
      </c>
      <c r="M181" s="31" t="str">
        <f>if(or(H181=Events!$A$20,H181=Events!$A$21),randbetween(150,8500),"")</f>
        <v/>
      </c>
      <c r="N181" s="31" t="str">
        <f>if(H181=Events!$A$12,randbetween(200,3500),"")</f>
        <v/>
      </c>
    </row>
    <row r="182">
      <c r="A182" s="28" t="s">
        <v>82</v>
      </c>
      <c r="B182" s="28" t="str">
        <f t="array" ref="B182">xlookup(A182,Workers!A:A,Workers!B:B,0)</f>
        <v>ProCraft Builders Co.</v>
      </c>
      <c r="C182" s="29">
        <v>44769.0</v>
      </c>
      <c r="D182" s="28">
        <f t="shared" si="1"/>
        <v>7</v>
      </c>
      <c r="E182" s="28">
        <f t="shared" si="2"/>
        <v>4</v>
      </c>
      <c r="F182" s="28" t="b">
        <f t="shared" si="3"/>
        <v>0</v>
      </c>
      <c r="G182" s="30" t="s">
        <v>53</v>
      </c>
      <c r="H182" s="28" t="s">
        <v>93</v>
      </c>
      <c r="I182" s="28">
        <f t="array" ref="I182">xlookup(H182,Events!A:A,Events!B:B,0)</f>
        <v>3</v>
      </c>
      <c r="J182" s="28" t="str">
        <f>if(H182=Events!$A$20,"Company",if(H182=Events!$A$21,"Customer",""))</f>
        <v/>
      </c>
      <c r="K182" s="28" t="str">
        <f t="array" ref="K182">xlookup(H182,Events!A:A,Events!C:C,0)</f>
        <v>Positive</v>
      </c>
      <c r="M182" s="28" t="str">
        <f>if(or(H182=Events!$A$20,H182=Events!$A$21),randbetween(150,8500),"")</f>
        <v/>
      </c>
      <c r="N182" s="28" t="str">
        <f>if(H182=Events!$A$12,randbetween(200,3500),"")</f>
        <v/>
      </c>
    </row>
    <row r="183">
      <c r="A183" s="31" t="s">
        <v>51</v>
      </c>
      <c r="B183" s="31" t="str">
        <f t="array" ref="B183">xlookup(A183,Workers!A:A,Workers!B:B,0)</f>
        <v>ProCraft Builders Co.</v>
      </c>
      <c r="C183" s="32">
        <v>44771.0</v>
      </c>
      <c r="D183" s="31">
        <f t="shared" si="1"/>
        <v>7</v>
      </c>
      <c r="E183" s="31">
        <f t="shared" si="2"/>
        <v>6</v>
      </c>
      <c r="F183" s="31" t="b">
        <f t="shared" si="3"/>
        <v>1</v>
      </c>
      <c r="G183" s="33" t="s">
        <v>45</v>
      </c>
      <c r="H183" s="31" t="s">
        <v>94</v>
      </c>
      <c r="I183" s="31">
        <f t="array" ref="I183">xlookup(H183,Events!A:A,Events!B:B,0)</f>
        <v>4</v>
      </c>
      <c r="J183" s="31" t="str">
        <f>if(H183=Events!$A$20,"Company",if(H183=Events!$A$21,"Customer",""))</f>
        <v/>
      </c>
      <c r="K183" s="31" t="str">
        <f t="array" ref="K183">xlookup(H183,Events!A:A,Events!C:C,0)</f>
        <v>Positive</v>
      </c>
      <c r="M183" s="31" t="str">
        <f>if(or(H183=Events!$A$20,H183=Events!$A$21),randbetween(150,8500),"")</f>
        <v/>
      </c>
      <c r="N183" s="31" t="str">
        <f>if(H183=Events!$A$12,randbetween(200,3500),"")</f>
        <v/>
      </c>
    </row>
    <row r="184">
      <c r="A184" s="28" t="s">
        <v>70</v>
      </c>
      <c r="B184" s="28" t="str">
        <f t="array" ref="B184">xlookup(A184,Workers!A:A,Workers!B:B,0)</f>
        <v>ProCraft Builders Co.</v>
      </c>
      <c r="C184" s="29">
        <v>44772.0</v>
      </c>
      <c r="D184" s="28">
        <f t="shared" si="1"/>
        <v>7</v>
      </c>
      <c r="E184" s="28">
        <f t="shared" si="2"/>
        <v>7</v>
      </c>
      <c r="F184" s="28" t="b">
        <f t="shared" si="3"/>
        <v>1</v>
      </c>
      <c r="G184" s="30" t="s">
        <v>45</v>
      </c>
      <c r="H184" s="28" t="s">
        <v>95</v>
      </c>
      <c r="I184" s="28">
        <f t="array" ref="I184">xlookup(H184,Events!A:A,Events!B:B,0)</f>
        <v>3</v>
      </c>
      <c r="J184" s="28" t="str">
        <f>if(H184=Events!$A$20,"Company",if(H184=Events!$A$21,"Customer",""))</f>
        <v/>
      </c>
      <c r="K184" s="28" t="str">
        <f t="array" ref="K184">xlookup(H184,Events!A:A,Events!C:C,0)</f>
        <v>Positive</v>
      </c>
      <c r="M184" s="28" t="str">
        <f>if(or(H184=Events!$A$20,H184=Events!$A$21),randbetween(150,8500),"")</f>
        <v/>
      </c>
      <c r="N184" s="28" t="str">
        <f>if(H184=Events!$A$12,randbetween(200,3500),"")</f>
        <v/>
      </c>
    </row>
    <row r="185">
      <c r="A185" s="31" t="s">
        <v>47</v>
      </c>
      <c r="B185" s="31" t="str">
        <f t="array" ref="B185">xlookup(A185,Workers!A:A,Workers!B:B,0)</f>
        <v>Summit Construct Solutions</v>
      </c>
      <c r="C185" s="32">
        <v>44772.0</v>
      </c>
      <c r="D185" s="31">
        <f t="shared" si="1"/>
        <v>7</v>
      </c>
      <c r="E185" s="31">
        <f t="shared" si="2"/>
        <v>7</v>
      </c>
      <c r="F185" s="31" t="b">
        <f t="shared" si="3"/>
        <v>1</v>
      </c>
      <c r="G185" s="33" t="s">
        <v>49</v>
      </c>
      <c r="H185" s="31" t="s">
        <v>96</v>
      </c>
      <c r="I185" s="31">
        <f t="array" ref="I185">xlookup(H185,Events!A:A,Events!B:B,0)</f>
        <v>5</v>
      </c>
      <c r="J185" s="31" t="str">
        <f>if(H185=Events!$A$20,"Company",if(H185=Events!$A$21,"Customer",""))</f>
        <v/>
      </c>
      <c r="K185" s="31" t="str">
        <f t="array" ref="K185">xlookup(H185,Events!A:A,Events!C:C,0)</f>
        <v>Positive</v>
      </c>
      <c r="M185" s="31" t="str">
        <f>if(or(H185=Events!$A$20,H185=Events!$A$21),randbetween(150,8500),"")</f>
        <v/>
      </c>
      <c r="N185" s="31" t="str">
        <f>if(H185=Events!$A$12,randbetween(200,3500),"")</f>
        <v/>
      </c>
    </row>
    <row r="186">
      <c r="A186" s="28" t="s">
        <v>38</v>
      </c>
      <c r="B186" s="28" t="str">
        <f t="array" ref="B186">xlookup(A186,Workers!A:A,Workers!B:B,0)</f>
        <v>Summit Construct Solutions</v>
      </c>
      <c r="C186" s="29">
        <v>44777.0</v>
      </c>
      <c r="D186" s="28">
        <f t="shared" si="1"/>
        <v>8</v>
      </c>
      <c r="E186" s="28">
        <f t="shared" si="2"/>
        <v>5</v>
      </c>
      <c r="F186" s="28" t="b">
        <f t="shared" si="3"/>
        <v>0</v>
      </c>
      <c r="G186" s="30" t="s">
        <v>30</v>
      </c>
      <c r="H186" s="28" t="s">
        <v>97</v>
      </c>
      <c r="I186" s="28">
        <f t="array" ref="I186">xlookup(H186,Events!A:A,Events!B:B,0)</f>
        <v>6</v>
      </c>
      <c r="J186" s="28" t="str">
        <f>if(H186=Events!$A$20,"Company",if(H186=Events!$A$21,"Customer",""))</f>
        <v/>
      </c>
      <c r="K186" s="28" t="str">
        <f t="array" ref="K186">xlookup(H186,Events!A:A,Events!C:C,0)</f>
        <v>Positive</v>
      </c>
      <c r="M186" s="28" t="str">
        <f>if(or(H186=Events!$A$20,H186=Events!$A$21),randbetween(150,8500),"")</f>
        <v/>
      </c>
      <c r="N186" s="28" t="str">
        <f>if(H186=Events!$A$12,randbetween(200,3500),"")</f>
        <v/>
      </c>
    </row>
    <row r="187">
      <c r="A187" s="31" t="s">
        <v>27</v>
      </c>
      <c r="B187" s="31" t="str">
        <f t="array" ref="B187">xlookup(A187,Workers!A:A,Workers!B:B,0)</f>
        <v>Summit Construct Solutions</v>
      </c>
      <c r="C187" s="32">
        <v>44778.0</v>
      </c>
      <c r="D187" s="31">
        <f t="shared" si="1"/>
        <v>8</v>
      </c>
      <c r="E187" s="31">
        <f t="shared" si="2"/>
        <v>6</v>
      </c>
      <c r="F187" s="31" t="b">
        <f t="shared" si="3"/>
        <v>1</v>
      </c>
      <c r="G187" s="33" t="s">
        <v>30</v>
      </c>
      <c r="H187" s="31" t="s">
        <v>98</v>
      </c>
      <c r="I187" s="31">
        <f t="array" ref="I187">xlookup(H187,Events!A:A,Events!B:B,0)</f>
        <v>4</v>
      </c>
      <c r="J187" s="31" t="str">
        <f>if(H187=Events!$A$20,"Company",if(H187=Events!$A$21,"Customer",""))</f>
        <v/>
      </c>
      <c r="K187" s="31" t="str">
        <f t="array" ref="K187">xlookup(H187,Events!A:A,Events!C:C,0)</f>
        <v>Positive</v>
      </c>
      <c r="M187" s="31" t="str">
        <f>if(or(H187=Events!$A$20,H187=Events!$A$21),randbetween(150,8500),"")</f>
        <v/>
      </c>
      <c r="N187" s="31" t="str">
        <f>if(H187=Events!$A$12,randbetween(200,3500),"")</f>
        <v/>
      </c>
    </row>
    <row r="188">
      <c r="A188" s="28" t="s">
        <v>80</v>
      </c>
      <c r="B188" s="28" t="str">
        <f t="array" ref="B188">xlookup(A188,Workers!A:A,Workers!B:B,0)</f>
        <v>Summit Construct Solutions</v>
      </c>
      <c r="C188" s="29">
        <v>44783.0</v>
      </c>
      <c r="D188" s="28">
        <f t="shared" si="1"/>
        <v>8</v>
      </c>
      <c r="E188" s="28">
        <f t="shared" si="2"/>
        <v>4</v>
      </c>
      <c r="F188" s="28" t="b">
        <f t="shared" si="3"/>
        <v>0</v>
      </c>
      <c r="G188" s="30" t="s">
        <v>45</v>
      </c>
      <c r="H188" s="28" t="s">
        <v>99</v>
      </c>
      <c r="I188" s="28">
        <f t="array" ref="I188">xlookup(H188,Events!A:A,Events!B:B,0)</f>
        <v>0</v>
      </c>
      <c r="J188" s="28" t="str">
        <f>if(H188=Events!$A$20,"Company",if(H188=Events!$A$21,"Customer",""))</f>
        <v/>
      </c>
      <c r="K188" s="28" t="str">
        <f t="array" ref="K188">xlookup(H188,Events!A:A,Events!C:C,0)</f>
        <v>Neutral</v>
      </c>
      <c r="L188" s="28" t="s">
        <v>100</v>
      </c>
      <c r="M188" s="28" t="str">
        <f>if(or(H188=Events!$A$20,H188=Events!$A$21),randbetween(150,8500),"")</f>
        <v/>
      </c>
      <c r="N188" s="28">
        <f>if(H188=Events!$A$12,randbetween(200,3500),"")</f>
        <v>927</v>
      </c>
    </row>
    <row r="189">
      <c r="A189" s="31" t="s">
        <v>54</v>
      </c>
      <c r="B189" s="31" t="str">
        <f t="array" ref="B189">xlookup(A189,Workers!A:A,Workers!B:B,0)</f>
        <v>Summit Construct Solutions</v>
      </c>
      <c r="C189" s="32">
        <v>44784.0</v>
      </c>
      <c r="D189" s="31">
        <f t="shared" si="1"/>
        <v>8</v>
      </c>
      <c r="E189" s="31">
        <f t="shared" si="2"/>
        <v>5</v>
      </c>
      <c r="F189" s="31" t="b">
        <f t="shared" si="3"/>
        <v>0</v>
      </c>
      <c r="G189" s="33" t="s">
        <v>30</v>
      </c>
      <c r="H189" s="31" t="s">
        <v>101</v>
      </c>
      <c r="I189" s="31">
        <f t="array" ref="I189">xlookup(H189,Events!A:A,Events!B:B,0)</f>
        <v>-3</v>
      </c>
      <c r="J189" s="31" t="str">
        <f>if(H189=Events!$A$20,"Company",if(H189=Events!$A$21,"Customer",""))</f>
        <v/>
      </c>
      <c r="K189" s="31" t="str">
        <f t="array" ref="K189">xlookup(H189,Events!A:A,Events!C:C,0)</f>
        <v>Negative</v>
      </c>
      <c r="M189" s="31" t="str">
        <f>if(or(H189=Events!$A$20,H189=Events!$A$21),randbetween(150,8500),"")</f>
        <v/>
      </c>
      <c r="N189" s="31" t="str">
        <f>if(H189=Events!$A$12,randbetween(200,3500),"")</f>
        <v/>
      </c>
    </row>
    <row r="190">
      <c r="A190" s="28" t="s">
        <v>62</v>
      </c>
      <c r="B190" s="28" t="str">
        <f t="array" ref="B190">xlookup(A190,Workers!A:A,Workers!B:B,0)</f>
        <v>Summit Construct Solutions</v>
      </c>
      <c r="C190" s="29">
        <v>44784.0</v>
      </c>
      <c r="D190" s="28">
        <f t="shared" si="1"/>
        <v>8</v>
      </c>
      <c r="E190" s="28">
        <f t="shared" si="2"/>
        <v>5</v>
      </c>
      <c r="F190" s="28" t="b">
        <f t="shared" si="3"/>
        <v>0</v>
      </c>
      <c r="G190" s="30" t="s">
        <v>36</v>
      </c>
      <c r="H190" s="28" t="s">
        <v>102</v>
      </c>
      <c r="I190" s="28">
        <f t="array" ref="I190">xlookup(H190,Events!A:A,Events!B:B,0)</f>
        <v>-4</v>
      </c>
      <c r="J190" s="28" t="str">
        <f>if(H190=Events!$A$20,"Company",if(H190=Events!$A$21,"Customer",""))</f>
        <v/>
      </c>
      <c r="K190" s="28" t="str">
        <f t="array" ref="K190">xlookup(H190,Events!A:A,Events!C:C,0)</f>
        <v>Negative</v>
      </c>
      <c r="M190" s="28" t="str">
        <f>if(or(H190=Events!$A$20,H190=Events!$A$21),randbetween(150,8500),"")</f>
        <v/>
      </c>
      <c r="N190" s="28" t="str">
        <f>if(H190=Events!$A$12,randbetween(200,3500),"")</f>
        <v/>
      </c>
    </row>
    <row r="191">
      <c r="A191" s="31" t="s">
        <v>64</v>
      </c>
      <c r="B191" s="31" t="str">
        <f t="array" ref="B191">xlookup(A191,Workers!A:A,Workers!B:B,0)</f>
        <v>Summit Construct Solutions</v>
      </c>
      <c r="C191" s="32">
        <v>44786.0</v>
      </c>
      <c r="D191" s="31">
        <f t="shared" si="1"/>
        <v>8</v>
      </c>
      <c r="E191" s="31">
        <f t="shared" si="2"/>
        <v>7</v>
      </c>
      <c r="F191" s="31" t="b">
        <f t="shared" si="3"/>
        <v>1</v>
      </c>
      <c r="G191" s="33" t="s">
        <v>30</v>
      </c>
      <c r="H191" s="31" t="s">
        <v>103</v>
      </c>
      <c r="I191" s="31">
        <f t="array" ref="I191">xlookup(H191,Events!A:A,Events!B:B,0)</f>
        <v>-2</v>
      </c>
      <c r="J191" s="31" t="str">
        <f>if(H191=Events!$A$20,"Company",if(H191=Events!$A$21,"Customer",""))</f>
        <v/>
      </c>
      <c r="K191" s="31" t="str">
        <f t="array" ref="K191">xlookup(H191,Events!A:A,Events!C:C,0)</f>
        <v>Negative</v>
      </c>
      <c r="M191" s="31" t="str">
        <f>if(or(H191=Events!$A$20,H191=Events!$A$21),randbetween(150,8500),"")</f>
        <v/>
      </c>
      <c r="N191" s="31" t="str">
        <f>if(H191=Events!$A$12,randbetween(200,3500),"")</f>
        <v/>
      </c>
    </row>
    <row r="192">
      <c r="A192" s="28" t="s">
        <v>73</v>
      </c>
      <c r="B192" s="28" t="str">
        <f t="array" ref="B192">xlookup(A192,Workers!A:A,Workers!B:B,0)</f>
        <v>Summit Construct Solutions</v>
      </c>
      <c r="C192" s="29">
        <v>44786.0</v>
      </c>
      <c r="D192" s="28">
        <f t="shared" si="1"/>
        <v>8</v>
      </c>
      <c r="E192" s="28">
        <f t="shared" si="2"/>
        <v>7</v>
      </c>
      <c r="F192" s="28" t="b">
        <f t="shared" si="3"/>
        <v>1</v>
      </c>
      <c r="G192" s="30" t="s">
        <v>53</v>
      </c>
      <c r="H192" s="28" t="s">
        <v>104</v>
      </c>
      <c r="I192" s="28">
        <f t="array" ref="I192">xlookup(H192,Events!A:A,Events!B:B,0)</f>
        <v>-3</v>
      </c>
      <c r="J192" s="28" t="str">
        <f>if(H192=Events!$A$20,"Company",if(H192=Events!$A$21,"Customer",""))</f>
        <v/>
      </c>
      <c r="K192" s="28" t="str">
        <f t="array" ref="K192">xlookup(H192,Events!A:A,Events!C:C,0)</f>
        <v>Negative</v>
      </c>
      <c r="M192" s="28" t="str">
        <f>if(or(H192=Events!$A$20,H192=Events!$A$21),randbetween(150,8500),"")</f>
        <v/>
      </c>
      <c r="N192" s="28" t="str">
        <f>if(H192=Events!$A$12,randbetween(200,3500),"")</f>
        <v/>
      </c>
    </row>
    <row r="193">
      <c r="A193" s="31" t="s">
        <v>26</v>
      </c>
      <c r="B193" s="31" t="str">
        <f t="array" ref="B193">xlookup(A193,Workers!A:A,Workers!B:B,0)</f>
        <v>Summit Construct Solutions</v>
      </c>
      <c r="C193" s="32">
        <v>44789.0</v>
      </c>
      <c r="D193" s="31">
        <f t="shared" si="1"/>
        <v>8</v>
      </c>
      <c r="E193" s="31">
        <f t="shared" si="2"/>
        <v>3</v>
      </c>
      <c r="F193" s="31" t="b">
        <f t="shared" si="3"/>
        <v>0</v>
      </c>
      <c r="G193" s="33" t="s">
        <v>45</v>
      </c>
      <c r="H193" s="31" t="s">
        <v>105</v>
      </c>
      <c r="I193" s="31">
        <f t="array" ref="I193">xlookup(H193,Events!A:A,Events!B:B,0)</f>
        <v>-2</v>
      </c>
      <c r="J193" s="31" t="str">
        <f>if(H193=Events!$A$20,"Company",if(H193=Events!$A$21,"Customer",""))</f>
        <v/>
      </c>
      <c r="K193" s="31" t="str">
        <f t="array" ref="K193">xlookup(H193,Events!A:A,Events!C:C,0)</f>
        <v>Negative</v>
      </c>
      <c r="M193" s="31" t="str">
        <f>if(or(H193=Events!$A$20,H193=Events!$A$21),randbetween(150,8500),"")</f>
        <v/>
      </c>
      <c r="N193" s="31" t="str">
        <f>if(H193=Events!$A$12,randbetween(200,3500),"")</f>
        <v/>
      </c>
    </row>
    <row r="194">
      <c r="A194" s="28" t="s">
        <v>50</v>
      </c>
      <c r="B194" s="28" t="str">
        <f t="array" ref="B194">xlookup(A194,Workers!A:A,Workers!B:B,0)</f>
        <v>Nexus Builders Unlimited</v>
      </c>
      <c r="C194" s="29">
        <v>44790.0</v>
      </c>
      <c r="D194" s="28">
        <f t="shared" si="1"/>
        <v>8</v>
      </c>
      <c r="E194" s="28">
        <f t="shared" si="2"/>
        <v>4</v>
      </c>
      <c r="F194" s="28" t="b">
        <f t="shared" si="3"/>
        <v>0</v>
      </c>
      <c r="G194" s="30" t="s">
        <v>45</v>
      </c>
      <c r="H194" s="28" t="s">
        <v>106</v>
      </c>
      <c r="I194" s="28">
        <f t="array" ref="I194">xlookup(H194,Events!A:A,Events!B:B,0)</f>
        <v>-3</v>
      </c>
      <c r="J194" s="28" t="str">
        <f>if(H194=Events!$A$20,"Company",if(H194=Events!$A$21,"Customer",""))</f>
        <v/>
      </c>
      <c r="K194" s="28" t="str">
        <f t="array" ref="K194">xlookup(H194,Events!A:A,Events!C:C,0)</f>
        <v>Negative</v>
      </c>
      <c r="M194" s="28" t="str">
        <f>if(or(H194=Events!$A$20,H194=Events!$A$21),randbetween(150,8500),"")</f>
        <v/>
      </c>
      <c r="N194" s="28" t="str">
        <f>if(H194=Events!$A$12,randbetween(200,3500),"")</f>
        <v/>
      </c>
    </row>
    <row r="195">
      <c r="A195" s="31" t="s">
        <v>68</v>
      </c>
      <c r="B195" s="31" t="str">
        <f t="array" ref="B195">xlookup(A195,Workers!A:A,Workers!B:B,0)</f>
        <v>Nexus Builders Unlimited</v>
      </c>
      <c r="C195" s="32">
        <v>44791.0</v>
      </c>
      <c r="D195" s="31">
        <f t="shared" si="1"/>
        <v>8</v>
      </c>
      <c r="E195" s="31">
        <f t="shared" si="2"/>
        <v>5</v>
      </c>
      <c r="F195" s="31" t="b">
        <f t="shared" si="3"/>
        <v>0</v>
      </c>
      <c r="G195" s="33" t="s">
        <v>56</v>
      </c>
      <c r="H195" s="31" t="s">
        <v>107</v>
      </c>
      <c r="I195" s="31">
        <f t="array" ref="I195">xlookup(H195,Events!A:A,Events!B:B,0)</f>
        <v>-4</v>
      </c>
      <c r="J195" s="31" t="str">
        <f>if(H195=Events!$A$20,"Company",if(H195=Events!$A$21,"Customer",""))</f>
        <v/>
      </c>
      <c r="K195" s="31" t="str">
        <f t="array" ref="K195">xlookup(H195,Events!A:A,Events!C:C,0)</f>
        <v>Negative</v>
      </c>
      <c r="M195" s="31" t="str">
        <f>if(or(H195=Events!$A$20,H195=Events!$A$21),randbetween(150,8500),"")</f>
        <v/>
      </c>
      <c r="N195" s="31" t="str">
        <f>if(H195=Events!$A$12,randbetween(200,3500),"")</f>
        <v/>
      </c>
    </row>
    <row r="196">
      <c r="A196" s="28" t="s">
        <v>48</v>
      </c>
      <c r="B196" s="28" t="str">
        <f t="array" ref="B196">xlookup(A196,Workers!A:A,Workers!B:B,0)</f>
        <v>Nexus Builders Unlimited</v>
      </c>
      <c r="C196" s="29">
        <v>44794.0</v>
      </c>
      <c r="D196" s="28">
        <f t="shared" si="1"/>
        <v>8</v>
      </c>
      <c r="E196" s="28">
        <f t="shared" si="2"/>
        <v>1</v>
      </c>
      <c r="F196" s="28" t="b">
        <f t="shared" si="3"/>
        <v>0</v>
      </c>
      <c r="G196" s="30" t="s">
        <v>36</v>
      </c>
      <c r="H196" s="28" t="s">
        <v>108</v>
      </c>
      <c r="I196" s="28">
        <f t="array" ref="I196">xlookup(H196,Events!A:A,Events!B:B,0)</f>
        <v>-5</v>
      </c>
      <c r="J196" s="28" t="str">
        <f>if(H196=Events!$A$20,"Company",if(H196=Events!$A$21,"Customer",""))</f>
        <v>Company</v>
      </c>
      <c r="K196" s="28" t="str">
        <f t="array" ref="K196">xlookup(H196,Events!A:A,Events!C:C,0)</f>
        <v>Negative</v>
      </c>
      <c r="L196" s="28" t="s">
        <v>100</v>
      </c>
      <c r="M196" s="28">
        <f>if(or(H196=Events!$A$20,H196=Events!$A$21),randbetween(150,8500),"")</f>
        <v>6462</v>
      </c>
      <c r="N196" s="28" t="str">
        <f>if(H196=Events!$A$12,randbetween(200,3500),"")</f>
        <v/>
      </c>
    </row>
    <row r="197">
      <c r="A197" s="31" t="s">
        <v>52</v>
      </c>
      <c r="B197" s="31" t="str">
        <f t="array" ref="B197">xlookup(A197,Workers!A:A,Workers!B:B,0)</f>
        <v>Nexus Builders Unlimited</v>
      </c>
      <c r="C197" s="32">
        <v>44795.0</v>
      </c>
      <c r="D197" s="31">
        <f t="shared" si="1"/>
        <v>8</v>
      </c>
      <c r="E197" s="31">
        <f t="shared" si="2"/>
        <v>2</v>
      </c>
      <c r="F197" s="31" t="b">
        <f t="shared" si="3"/>
        <v>0</v>
      </c>
      <c r="G197" s="33" t="s">
        <v>30</v>
      </c>
      <c r="H197" s="31" t="s">
        <v>110</v>
      </c>
      <c r="I197" s="31">
        <f t="array" ref="I197">xlookup(H197,Events!A:A,Events!B:B,0)</f>
        <v>-6</v>
      </c>
      <c r="J197" s="31" t="str">
        <f>if(H197=Events!$A$20,"Company",if(H197=Events!$A$21,"Customer",""))</f>
        <v>Customer</v>
      </c>
      <c r="K197" s="31" t="str">
        <f t="array" ref="K197">xlookup(H197,Events!A:A,Events!C:C,0)</f>
        <v>Negative</v>
      </c>
      <c r="L197" s="31" t="s">
        <v>100</v>
      </c>
      <c r="M197" s="31">
        <f>if(or(H197=Events!$A$20,H197=Events!$A$21),randbetween(150,8500),"")</f>
        <v>1258</v>
      </c>
      <c r="N197" s="31" t="str">
        <f>if(H197=Events!$A$12,randbetween(200,3500),"")</f>
        <v/>
      </c>
    </row>
    <row r="198">
      <c r="A198" s="28" t="s">
        <v>28</v>
      </c>
      <c r="B198" s="28" t="str">
        <f t="array" ref="B198">xlookup(A198,Workers!A:A,Workers!B:B,0)</f>
        <v>Nexus Builders Unlimited</v>
      </c>
      <c r="C198" s="29">
        <v>44795.0</v>
      </c>
      <c r="D198" s="28">
        <f t="shared" si="1"/>
        <v>8</v>
      </c>
      <c r="E198" s="28">
        <f t="shared" si="2"/>
        <v>2</v>
      </c>
      <c r="F198" s="28" t="b">
        <f t="shared" si="3"/>
        <v>0</v>
      </c>
      <c r="G198" s="30" t="s">
        <v>41</v>
      </c>
      <c r="H198" s="28" t="s">
        <v>111</v>
      </c>
      <c r="I198" s="28">
        <f t="array" ref="I198">xlookup(H198,Events!A:A,Events!B:B,0)</f>
        <v>-4</v>
      </c>
      <c r="J198" s="28" t="str">
        <f>if(H198=Events!$A$20,"Company",if(H198=Events!$A$21,"Customer",""))</f>
        <v/>
      </c>
      <c r="K198" s="28" t="str">
        <f t="array" ref="K198">xlookup(H198,Events!A:A,Events!C:C,0)</f>
        <v>Negative</v>
      </c>
      <c r="M198" s="28" t="str">
        <f>if(or(H198=Events!$A$20,H198=Events!$A$21),randbetween(150,8500),"")</f>
        <v/>
      </c>
      <c r="N198" s="28" t="str">
        <f>if(H198=Events!$A$12,randbetween(200,3500),"")</f>
        <v/>
      </c>
    </row>
    <row r="199">
      <c r="A199" s="31" t="s">
        <v>55</v>
      </c>
      <c r="B199" s="31" t="str">
        <f t="array" ref="B199">xlookup(A199,Workers!A:A,Workers!B:B,0)</f>
        <v>Nexus Builders Unlimited</v>
      </c>
      <c r="C199" s="32">
        <v>44796.0</v>
      </c>
      <c r="D199" s="31">
        <f t="shared" si="1"/>
        <v>8</v>
      </c>
      <c r="E199" s="31">
        <f t="shared" si="2"/>
        <v>3</v>
      </c>
      <c r="F199" s="31" t="b">
        <f t="shared" si="3"/>
        <v>0</v>
      </c>
      <c r="G199" s="33" t="s">
        <v>41</v>
      </c>
      <c r="H199" s="31" t="s">
        <v>112</v>
      </c>
      <c r="I199" s="31">
        <f t="array" ref="I199">xlookup(H199,Events!A:A,Events!B:B,0)</f>
        <v>-6</v>
      </c>
      <c r="J199" s="31" t="str">
        <f>if(H199=Events!$A$20,"Company",if(H199=Events!$A$21,"Customer",""))</f>
        <v/>
      </c>
      <c r="K199" s="31" t="str">
        <f t="array" ref="K199">xlookup(H199,Events!A:A,Events!C:C,0)</f>
        <v>Negative</v>
      </c>
      <c r="M199" s="31" t="str">
        <f>if(or(H199=Events!$A$20,H199=Events!$A$21),randbetween(150,8500),"")</f>
        <v/>
      </c>
      <c r="N199" s="31" t="str">
        <f>if(H199=Events!$A$12,randbetween(200,3500),"")</f>
        <v/>
      </c>
    </row>
    <row r="200">
      <c r="A200" s="28" t="s">
        <v>21</v>
      </c>
      <c r="B200" s="28" t="str">
        <f t="array" ref="B200">xlookup(A200,Workers!A:A,Workers!B:B,0)</f>
        <v>Nexus Builders Unlimited</v>
      </c>
      <c r="C200" s="29">
        <v>44799.0</v>
      </c>
      <c r="D200" s="28">
        <f t="shared" si="1"/>
        <v>8</v>
      </c>
      <c r="E200" s="28">
        <f t="shared" si="2"/>
        <v>6</v>
      </c>
      <c r="F200" s="28" t="b">
        <f t="shared" si="3"/>
        <v>1</v>
      </c>
      <c r="G200" s="30" t="s">
        <v>49</v>
      </c>
      <c r="H200" s="28" t="s">
        <v>89</v>
      </c>
      <c r="I200" s="28">
        <f t="array" ref="I200">xlookup(H200,Events!A:A,Events!B:B,0)</f>
        <v>5</v>
      </c>
      <c r="J200" s="28" t="str">
        <f>if(H200=Events!$A$20,"Company",if(H200=Events!$A$21,"Customer",""))</f>
        <v/>
      </c>
      <c r="K200" s="28" t="str">
        <f t="array" ref="K200">xlookup(H200,Events!A:A,Events!C:C,0)</f>
        <v>Positive</v>
      </c>
      <c r="M200" s="28" t="str">
        <f>if(or(H200=Events!$A$20,H200=Events!$A$21),randbetween(150,8500),"")</f>
        <v/>
      </c>
      <c r="N200" s="28" t="str">
        <f>if(H200=Events!$A$12,randbetween(200,3500),"")</f>
        <v/>
      </c>
    </row>
    <row r="201">
      <c r="A201" s="31" t="s">
        <v>34</v>
      </c>
      <c r="B201" s="31" t="str">
        <f t="array" ref="B201">xlookup(A201,Workers!A:A,Workers!B:B,0)</f>
        <v>Nexus Builders Unlimited</v>
      </c>
      <c r="C201" s="32">
        <v>44801.0</v>
      </c>
      <c r="D201" s="31">
        <f t="shared" si="1"/>
        <v>8</v>
      </c>
      <c r="E201" s="31">
        <f t="shared" si="2"/>
        <v>1</v>
      </c>
      <c r="F201" s="31" t="b">
        <f t="shared" si="3"/>
        <v>0</v>
      </c>
      <c r="G201" s="33" t="s">
        <v>49</v>
      </c>
      <c r="H201" s="31" t="s">
        <v>90</v>
      </c>
      <c r="I201" s="31">
        <f t="array" ref="I201">xlookup(H201,Events!A:A,Events!B:B,0)</f>
        <v>3</v>
      </c>
      <c r="J201" s="31" t="str">
        <f>if(H201=Events!$A$20,"Company",if(H201=Events!$A$21,"Customer",""))</f>
        <v/>
      </c>
      <c r="K201" s="31" t="str">
        <f t="array" ref="K201">xlookup(H201,Events!A:A,Events!C:C,0)</f>
        <v>Positive</v>
      </c>
      <c r="M201" s="31" t="str">
        <f>if(or(H201=Events!$A$20,H201=Events!$A$21),randbetween(150,8500),"")</f>
        <v/>
      </c>
      <c r="N201" s="31" t="str">
        <f>if(H201=Events!$A$12,randbetween(200,3500),"")</f>
        <v/>
      </c>
    </row>
    <row r="202">
      <c r="A202" s="28" t="s">
        <v>39</v>
      </c>
      <c r="B202" s="28" t="str">
        <f t="array" ref="B202">xlookup(A202,Workers!A:A,Workers!B:B,0)</f>
        <v>Precision Builders Group</v>
      </c>
      <c r="C202" s="29">
        <v>44803.0</v>
      </c>
      <c r="D202" s="28">
        <f t="shared" si="1"/>
        <v>8</v>
      </c>
      <c r="E202" s="28">
        <f t="shared" si="2"/>
        <v>3</v>
      </c>
      <c r="F202" s="28" t="b">
        <f t="shared" si="3"/>
        <v>0</v>
      </c>
      <c r="G202" s="30" t="s">
        <v>30</v>
      </c>
      <c r="H202" s="28" t="s">
        <v>91</v>
      </c>
      <c r="I202" s="28">
        <f t="array" ref="I202">xlookup(H202,Events!A:A,Events!B:B,0)</f>
        <v>4</v>
      </c>
      <c r="J202" s="28" t="str">
        <f>if(H202=Events!$A$20,"Company",if(H202=Events!$A$21,"Customer",""))</f>
        <v/>
      </c>
      <c r="K202" s="28" t="str">
        <f t="array" ref="K202">xlookup(H202,Events!A:A,Events!C:C,0)</f>
        <v>Positive</v>
      </c>
      <c r="M202" s="28" t="str">
        <f>if(or(H202=Events!$A$20,H202=Events!$A$21),randbetween(150,8500),"")</f>
        <v/>
      </c>
      <c r="N202" s="28" t="str">
        <f>if(H202=Events!$A$12,randbetween(200,3500),"")</f>
        <v/>
      </c>
    </row>
    <row r="203">
      <c r="A203" s="31" t="s">
        <v>57</v>
      </c>
      <c r="B203" s="31" t="str">
        <f t="array" ref="B203">xlookup(A203,Workers!A:A,Workers!B:B,0)</f>
        <v>Precision Builders Group</v>
      </c>
      <c r="C203" s="32">
        <v>44805.0</v>
      </c>
      <c r="D203" s="31">
        <f t="shared" si="1"/>
        <v>9</v>
      </c>
      <c r="E203" s="31">
        <f t="shared" si="2"/>
        <v>5</v>
      </c>
      <c r="F203" s="31" t="b">
        <f t="shared" si="3"/>
        <v>0</v>
      </c>
      <c r="G203" s="33" t="s">
        <v>30</v>
      </c>
      <c r="H203" s="31" t="s">
        <v>92</v>
      </c>
      <c r="I203" s="31">
        <f t="array" ref="I203">xlookup(H203,Events!A:A,Events!B:B,0)</f>
        <v>2</v>
      </c>
      <c r="J203" s="31" t="str">
        <f>if(H203=Events!$A$20,"Company",if(H203=Events!$A$21,"Customer",""))</f>
        <v/>
      </c>
      <c r="K203" s="31" t="str">
        <f t="array" ref="K203">xlookup(H203,Events!A:A,Events!C:C,0)</f>
        <v>Positive</v>
      </c>
      <c r="M203" s="31" t="str">
        <f>if(or(H203=Events!$A$20,H203=Events!$A$21),randbetween(150,8500),"")</f>
        <v/>
      </c>
      <c r="N203" s="31" t="str">
        <f>if(H203=Events!$A$12,randbetween(200,3500),"")</f>
        <v/>
      </c>
    </row>
    <row r="204">
      <c r="A204" s="28" t="s">
        <v>59</v>
      </c>
      <c r="B204" s="28" t="str">
        <f t="array" ref="B204">xlookup(A204,Workers!A:A,Workers!B:B,0)</f>
        <v>Precision Builders Group</v>
      </c>
      <c r="C204" s="29">
        <v>44805.0</v>
      </c>
      <c r="D204" s="28">
        <f t="shared" si="1"/>
        <v>9</v>
      </c>
      <c r="E204" s="28">
        <f t="shared" si="2"/>
        <v>5</v>
      </c>
      <c r="F204" s="28" t="b">
        <f t="shared" si="3"/>
        <v>0</v>
      </c>
      <c r="G204" s="30" t="s">
        <v>49</v>
      </c>
      <c r="H204" s="28" t="s">
        <v>93</v>
      </c>
      <c r="I204" s="28">
        <f t="array" ref="I204">xlookup(H204,Events!A:A,Events!B:B,0)</f>
        <v>3</v>
      </c>
      <c r="J204" s="28" t="str">
        <f>if(H204=Events!$A$20,"Company",if(H204=Events!$A$21,"Customer",""))</f>
        <v/>
      </c>
      <c r="K204" s="28" t="str">
        <f t="array" ref="K204">xlookup(H204,Events!A:A,Events!C:C,0)</f>
        <v>Positive</v>
      </c>
      <c r="M204" s="28" t="str">
        <f>if(or(H204=Events!$A$20,H204=Events!$A$21),randbetween(150,8500),"")</f>
        <v/>
      </c>
      <c r="N204" s="28" t="str">
        <f>if(H204=Events!$A$12,randbetween(200,3500),"")</f>
        <v/>
      </c>
    </row>
    <row r="205">
      <c r="A205" s="31" t="s">
        <v>78</v>
      </c>
      <c r="B205" s="31" t="str">
        <f t="array" ref="B205">xlookup(A205,Workers!A:A,Workers!B:B,0)</f>
        <v>Precision Builders Group</v>
      </c>
      <c r="C205" s="32">
        <v>44805.0</v>
      </c>
      <c r="D205" s="31">
        <f t="shared" si="1"/>
        <v>9</v>
      </c>
      <c r="E205" s="31">
        <f t="shared" si="2"/>
        <v>5</v>
      </c>
      <c r="F205" s="31" t="b">
        <f t="shared" si="3"/>
        <v>0</v>
      </c>
      <c r="G205" s="33" t="s">
        <v>36</v>
      </c>
      <c r="H205" s="31" t="s">
        <v>94</v>
      </c>
      <c r="I205" s="31">
        <f t="array" ref="I205">xlookup(H205,Events!A:A,Events!B:B,0)</f>
        <v>4</v>
      </c>
      <c r="J205" s="31" t="str">
        <f>if(H205=Events!$A$20,"Company",if(H205=Events!$A$21,"Customer",""))</f>
        <v/>
      </c>
      <c r="K205" s="31" t="str">
        <f t="array" ref="K205">xlookup(H205,Events!A:A,Events!C:C,0)</f>
        <v>Positive</v>
      </c>
      <c r="M205" s="31" t="str">
        <f>if(or(H205=Events!$A$20,H205=Events!$A$21),randbetween(150,8500),"")</f>
        <v/>
      </c>
      <c r="N205" s="31" t="str">
        <f>if(H205=Events!$A$12,randbetween(200,3500),"")</f>
        <v/>
      </c>
    </row>
    <row r="206">
      <c r="A206" s="28" t="s">
        <v>31</v>
      </c>
      <c r="B206" s="28" t="str">
        <f t="array" ref="B206">xlookup(A206,Workers!A:A,Workers!B:B,0)</f>
        <v>Precision Builders Group</v>
      </c>
      <c r="C206" s="29">
        <v>44806.0</v>
      </c>
      <c r="D206" s="28">
        <f t="shared" si="1"/>
        <v>9</v>
      </c>
      <c r="E206" s="28">
        <f t="shared" si="2"/>
        <v>6</v>
      </c>
      <c r="F206" s="28" t="b">
        <f t="shared" si="3"/>
        <v>1</v>
      </c>
      <c r="G206" s="30" t="s">
        <v>49</v>
      </c>
      <c r="H206" s="28" t="s">
        <v>95</v>
      </c>
      <c r="I206" s="28">
        <f t="array" ref="I206">xlookup(H206,Events!A:A,Events!B:B,0)</f>
        <v>3</v>
      </c>
      <c r="J206" s="28" t="str">
        <f>if(H206=Events!$A$20,"Company",if(H206=Events!$A$21,"Customer",""))</f>
        <v/>
      </c>
      <c r="K206" s="28" t="str">
        <f t="array" ref="K206">xlookup(H206,Events!A:A,Events!C:C,0)</f>
        <v>Positive</v>
      </c>
      <c r="M206" s="28" t="str">
        <f>if(or(H206=Events!$A$20,H206=Events!$A$21),randbetween(150,8500),"")</f>
        <v/>
      </c>
      <c r="N206" s="28" t="str">
        <f>if(H206=Events!$A$12,randbetween(200,3500),"")</f>
        <v/>
      </c>
    </row>
    <row r="207">
      <c r="A207" s="31" t="s">
        <v>75</v>
      </c>
      <c r="B207" s="31" t="str">
        <f t="array" ref="B207">xlookup(A207,Workers!A:A,Workers!B:B,0)</f>
        <v>Precision Builders Group</v>
      </c>
      <c r="C207" s="32">
        <v>44808.0</v>
      </c>
      <c r="D207" s="31">
        <f t="shared" si="1"/>
        <v>9</v>
      </c>
      <c r="E207" s="31">
        <f t="shared" si="2"/>
        <v>1</v>
      </c>
      <c r="F207" s="31" t="b">
        <f t="shared" si="3"/>
        <v>0</v>
      </c>
      <c r="G207" s="33" t="s">
        <v>36</v>
      </c>
      <c r="H207" s="31" t="s">
        <v>96</v>
      </c>
      <c r="I207" s="31">
        <f t="array" ref="I207">xlookup(H207,Events!A:A,Events!B:B,0)</f>
        <v>5</v>
      </c>
      <c r="J207" s="31" t="str">
        <f>if(H207=Events!$A$20,"Company",if(H207=Events!$A$21,"Customer",""))</f>
        <v/>
      </c>
      <c r="K207" s="31" t="str">
        <f t="array" ref="K207">xlookup(H207,Events!A:A,Events!C:C,0)</f>
        <v>Positive</v>
      </c>
      <c r="M207" s="31" t="str">
        <f>if(or(H207=Events!$A$20,H207=Events!$A$21),randbetween(150,8500),"")</f>
        <v/>
      </c>
      <c r="N207" s="31" t="str">
        <f>if(H207=Events!$A$12,randbetween(200,3500),"")</f>
        <v/>
      </c>
    </row>
    <row r="208">
      <c r="A208" s="28" t="s">
        <v>42</v>
      </c>
      <c r="B208" s="28" t="str">
        <f t="array" ref="B208">xlookup(A208,Workers!A:A,Workers!B:B,0)</f>
        <v>Precision Builders Group</v>
      </c>
      <c r="C208" s="29">
        <v>44809.0</v>
      </c>
      <c r="D208" s="28">
        <f t="shared" si="1"/>
        <v>9</v>
      </c>
      <c r="E208" s="28">
        <f t="shared" si="2"/>
        <v>2</v>
      </c>
      <c r="F208" s="28" t="b">
        <f t="shared" si="3"/>
        <v>0</v>
      </c>
      <c r="G208" s="30" t="s">
        <v>25</v>
      </c>
      <c r="H208" s="28" t="s">
        <v>97</v>
      </c>
      <c r="I208" s="28">
        <f t="array" ref="I208">xlookup(H208,Events!A:A,Events!B:B,0)</f>
        <v>6</v>
      </c>
      <c r="J208" s="28" t="str">
        <f>if(H208=Events!$A$20,"Company",if(H208=Events!$A$21,"Customer",""))</f>
        <v/>
      </c>
      <c r="K208" s="28" t="str">
        <f t="array" ref="K208">xlookup(H208,Events!A:A,Events!C:C,0)</f>
        <v>Positive</v>
      </c>
      <c r="M208" s="28" t="str">
        <f>if(or(H208=Events!$A$20,H208=Events!$A$21),randbetween(150,8500),"")</f>
        <v/>
      </c>
      <c r="N208" s="28" t="str">
        <f>if(H208=Events!$A$12,randbetween(200,3500),"")</f>
        <v/>
      </c>
    </row>
    <row r="209">
      <c r="A209" s="31" t="s">
        <v>46</v>
      </c>
      <c r="B209" s="31" t="str">
        <f t="array" ref="B209">xlookup(A209,Workers!A:A,Workers!B:B,0)</f>
        <v>Precision Builders Group</v>
      </c>
      <c r="C209" s="32">
        <v>44810.0</v>
      </c>
      <c r="D209" s="31">
        <f t="shared" si="1"/>
        <v>9</v>
      </c>
      <c r="E209" s="31">
        <f t="shared" si="2"/>
        <v>3</v>
      </c>
      <c r="F209" s="31" t="b">
        <f t="shared" si="3"/>
        <v>0</v>
      </c>
      <c r="G209" s="33" t="s">
        <v>49</v>
      </c>
      <c r="H209" s="31" t="s">
        <v>98</v>
      </c>
      <c r="I209" s="31">
        <f t="array" ref="I209">xlookup(H209,Events!A:A,Events!B:B,0)</f>
        <v>4</v>
      </c>
      <c r="J209" s="31" t="str">
        <f>if(H209=Events!$A$20,"Company",if(H209=Events!$A$21,"Customer",""))</f>
        <v/>
      </c>
      <c r="K209" s="31" t="str">
        <f t="array" ref="K209">xlookup(H209,Events!A:A,Events!C:C,0)</f>
        <v>Positive</v>
      </c>
      <c r="M209" s="31" t="str">
        <f>if(or(H209=Events!$A$20,H209=Events!$A$21),randbetween(150,8500),"")</f>
        <v/>
      </c>
      <c r="N209" s="31" t="str">
        <f>if(H209=Events!$A$12,randbetween(200,3500),"")</f>
        <v/>
      </c>
    </row>
    <row r="210">
      <c r="A210" s="28" t="s">
        <v>83</v>
      </c>
      <c r="B210" s="28" t="str">
        <f t="array" ref="B210">xlookup(A210,Workers!A:A,Workers!B:B,0)</f>
        <v>Precision Builders Group</v>
      </c>
      <c r="C210" s="29">
        <v>44811.0</v>
      </c>
      <c r="D210" s="28">
        <f t="shared" si="1"/>
        <v>9</v>
      </c>
      <c r="E210" s="28">
        <f t="shared" si="2"/>
        <v>4</v>
      </c>
      <c r="F210" s="28" t="b">
        <f t="shared" si="3"/>
        <v>0</v>
      </c>
      <c r="G210" s="30" t="s">
        <v>25</v>
      </c>
      <c r="H210" s="28" t="s">
        <v>99</v>
      </c>
      <c r="I210" s="28">
        <f t="array" ref="I210">xlookup(H210,Events!A:A,Events!B:B,0)</f>
        <v>0</v>
      </c>
      <c r="J210" s="28" t="str">
        <f>if(H210=Events!$A$20,"Company",if(H210=Events!$A$21,"Customer",""))</f>
        <v/>
      </c>
      <c r="K210" s="28" t="str">
        <f t="array" ref="K210">xlookup(H210,Events!A:A,Events!C:C,0)</f>
        <v>Neutral</v>
      </c>
      <c r="L210" s="28" t="s">
        <v>100</v>
      </c>
      <c r="M210" s="28" t="str">
        <f>if(or(H210=Events!$A$20,H210=Events!$A$21),randbetween(150,8500),"")</f>
        <v/>
      </c>
      <c r="N210" s="28">
        <f>if(H210=Events!$A$12,randbetween(200,3500),"")</f>
        <v>291</v>
      </c>
    </row>
    <row r="211">
      <c r="A211" s="31" t="s">
        <v>43</v>
      </c>
      <c r="B211" s="31" t="str">
        <f t="array" ref="B211">xlookup(A211,Workers!A:A,Workers!B:B,0)</f>
        <v>Precision Builders Group</v>
      </c>
      <c r="C211" s="32">
        <v>44812.0</v>
      </c>
      <c r="D211" s="31">
        <f t="shared" si="1"/>
        <v>9</v>
      </c>
      <c r="E211" s="31">
        <f t="shared" si="2"/>
        <v>5</v>
      </c>
      <c r="F211" s="31" t="b">
        <f t="shared" si="3"/>
        <v>0</v>
      </c>
      <c r="G211" s="33" t="s">
        <v>53</v>
      </c>
      <c r="H211" s="31" t="s">
        <v>101</v>
      </c>
      <c r="I211" s="31">
        <f t="array" ref="I211">xlookup(H211,Events!A:A,Events!B:B,0)</f>
        <v>-3</v>
      </c>
      <c r="J211" s="31" t="str">
        <f>if(H211=Events!$A$20,"Company",if(H211=Events!$A$21,"Customer",""))</f>
        <v/>
      </c>
      <c r="K211" s="31" t="str">
        <f t="array" ref="K211">xlookup(H211,Events!A:A,Events!C:C,0)</f>
        <v>Negative</v>
      </c>
      <c r="M211" s="31" t="str">
        <f>if(or(H211=Events!$A$20,H211=Events!$A$21),randbetween(150,8500),"")</f>
        <v/>
      </c>
      <c r="N211" s="31" t="str">
        <f>if(H211=Events!$A$12,randbetween(200,3500),"")</f>
        <v/>
      </c>
    </row>
    <row r="212">
      <c r="A212" s="28" t="s">
        <v>72</v>
      </c>
      <c r="B212" s="28" t="str">
        <f t="array" ref="B212">xlookup(A212,Workers!A:A,Workers!B:B,0)</f>
        <v>Stellar Structures Construction</v>
      </c>
      <c r="C212" s="29">
        <v>44812.0</v>
      </c>
      <c r="D212" s="28">
        <f t="shared" si="1"/>
        <v>9</v>
      </c>
      <c r="E212" s="28">
        <f t="shared" si="2"/>
        <v>5</v>
      </c>
      <c r="F212" s="28" t="b">
        <f t="shared" si="3"/>
        <v>0</v>
      </c>
      <c r="G212" s="30" t="s">
        <v>30</v>
      </c>
      <c r="H212" s="28" t="s">
        <v>102</v>
      </c>
      <c r="I212" s="28">
        <f t="array" ref="I212">xlookup(H212,Events!A:A,Events!B:B,0)</f>
        <v>-4</v>
      </c>
      <c r="J212" s="28" t="str">
        <f>if(H212=Events!$A$20,"Company",if(H212=Events!$A$21,"Customer",""))</f>
        <v/>
      </c>
      <c r="K212" s="28" t="str">
        <f t="array" ref="K212">xlookup(H212,Events!A:A,Events!C:C,0)</f>
        <v>Negative</v>
      </c>
      <c r="M212" s="28" t="str">
        <f>if(or(H212=Events!$A$20,H212=Events!$A$21),randbetween(150,8500),"")</f>
        <v/>
      </c>
      <c r="N212" s="28" t="str">
        <f>if(H212=Events!$A$12,randbetween(200,3500),"")</f>
        <v/>
      </c>
    </row>
    <row r="213">
      <c r="A213" s="31" t="s">
        <v>61</v>
      </c>
      <c r="B213" s="31" t="str">
        <f t="array" ref="B213">xlookup(A213,Workers!A:A,Workers!B:B,0)</f>
        <v>Stellar Structures Construction</v>
      </c>
      <c r="C213" s="32">
        <v>44812.0</v>
      </c>
      <c r="D213" s="31">
        <f t="shared" si="1"/>
        <v>9</v>
      </c>
      <c r="E213" s="31">
        <f t="shared" si="2"/>
        <v>5</v>
      </c>
      <c r="F213" s="31" t="b">
        <f t="shared" si="3"/>
        <v>0</v>
      </c>
      <c r="G213" s="33" t="s">
        <v>53</v>
      </c>
      <c r="H213" s="31" t="s">
        <v>103</v>
      </c>
      <c r="I213" s="31">
        <f t="array" ref="I213">xlookup(H213,Events!A:A,Events!B:B,0)</f>
        <v>-2</v>
      </c>
      <c r="J213" s="31" t="str">
        <f>if(H213=Events!$A$20,"Company",if(H213=Events!$A$21,"Customer",""))</f>
        <v/>
      </c>
      <c r="K213" s="31" t="str">
        <f t="array" ref="K213">xlookup(H213,Events!A:A,Events!C:C,0)</f>
        <v>Negative</v>
      </c>
      <c r="M213" s="31" t="str">
        <f>if(or(H213=Events!$A$20,H213=Events!$A$21),randbetween(150,8500),"")</f>
        <v/>
      </c>
      <c r="N213" s="31" t="str">
        <f>if(H213=Events!$A$12,randbetween(200,3500),"")</f>
        <v/>
      </c>
    </row>
    <row r="214">
      <c r="A214" s="28" t="s">
        <v>20</v>
      </c>
      <c r="B214" s="28" t="str">
        <f t="array" ref="B214">xlookup(A214,Workers!A:A,Workers!B:B,0)</f>
        <v>Stellar Structures Construction</v>
      </c>
      <c r="C214" s="29">
        <v>44813.0</v>
      </c>
      <c r="D214" s="28">
        <f t="shared" si="1"/>
        <v>9</v>
      </c>
      <c r="E214" s="28">
        <f t="shared" si="2"/>
        <v>6</v>
      </c>
      <c r="F214" s="28" t="b">
        <f t="shared" si="3"/>
        <v>1</v>
      </c>
      <c r="G214" s="30" t="s">
        <v>41</v>
      </c>
      <c r="H214" s="28" t="s">
        <v>104</v>
      </c>
      <c r="I214" s="28">
        <f t="array" ref="I214">xlookup(H214,Events!A:A,Events!B:B,0)</f>
        <v>-3</v>
      </c>
      <c r="J214" s="28" t="str">
        <f>if(H214=Events!$A$20,"Company",if(H214=Events!$A$21,"Customer",""))</f>
        <v/>
      </c>
      <c r="K214" s="28" t="str">
        <f t="array" ref="K214">xlookup(H214,Events!A:A,Events!C:C,0)</f>
        <v>Negative</v>
      </c>
      <c r="M214" s="28" t="str">
        <f>if(or(H214=Events!$A$20,H214=Events!$A$21),randbetween(150,8500),"")</f>
        <v/>
      </c>
      <c r="N214" s="28" t="str">
        <f>if(H214=Events!$A$12,randbetween(200,3500),"")</f>
        <v/>
      </c>
    </row>
    <row r="215">
      <c r="A215" s="31" t="s">
        <v>33</v>
      </c>
      <c r="B215" s="31" t="str">
        <f t="array" ref="B215">xlookup(A215,Workers!A:A,Workers!B:B,0)</f>
        <v>Stellar Structures Construction</v>
      </c>
      <c r="C215" s="32">
        <v>44814.0</v>
      </c>
      <c r="D215" s="31">
        <f t="shared" si="1"/>
        <v>9</v>
      </c>
      <c r="E215" s="31">
        <f t="shared" si="2"/>
        <v>7</v>
      </c>
      <c r="F215" s="31" t="b">
        <f t="shared" si="3"/>
        <v>1</v>
      </c>
      <c r="G215" s="33" t="s">
        <v>56</v>
      </c>
      <c r="H215" s="31" t="s">
        <v>105</v>
      </c>
      <c r="I215" s="31">
        <f t="array" ref="I215">xlookup(H215,Events!A:A,Events!B:B,0)</f>
        <v>-2</v>
      </c>
      <c r="J215" s="31" t="str">
        <f>if(H215=Events!$A$20,"Company",if(H215=Events!$A$21,"Customer",""))</f>
        <v/>
      </c>
      <c r="K215" s="31" t="str">
        <f t="array" ref="K215">xlookup(H215,Events!A:A,Events!C:C,0)</f>
        <v>Negative</v>
      </c>
      <c r="M215" s="31" t="str">
        <f>if(or(H215=Events!$A$20,H215=Events!$A$21),randbetween(150,8500),"")</f>
        <v/>
      </c>
      <c r="N215" s="31" t="str">
        <f>if(H215=Events!$A$12,randbetween(200,3500),"")</f>
        <v/>
      </c>
    </row>
    <row r="216">
      <c r="A216" s="28" t="s">
        <v>81</v>
      </c>
      <c r="B216" s="28" t="str">
        <f t="array" ref="B216">xlookup(A216,Workers!A:A,Workers!B:B,0)</f>
        <v>Stellar Structures Construction</v>
      </c>
      <c r="C216" s="29">
        <v>44815.0</v>
      </c>
      <c r="D216" s="28">
        <f t="shared" si="1"/>
        <v>9</v>
      </c>
      <c r="E216" s="28">
        <f t="shared" si="2"/>
        <v>1</v>
      </c>
      <c r="F216" s="28" t="b">
        <f t="shared" si="3"/>
        <v>0</v>
      </c>
      <c r="G216" s="30" t="s">
        <v>56</v>
      </c>
      <c r="H216" s="28" t="s">
        <v>106</v>
      </c>
      <c r="I216" s="28">
        <f t="array" ref="I216">xlookup(H216,Events!A:A,Events!B:B,0)</f>
        <v>-3</v>
      </c>
      <c r="J216" s="28" t="str">
        <f>if(H216=Events!$A$20,"Company",if(H216=Events!$A$21,"Customer",""))</f>
        <v/>
      </c>
      <c r="K216" s="28" t="str">
        <f t="array" ref="K216">xlookup(H216,Events!A:A,Events!C:C,0)</f>
        <v>Negative</v>
      </c>
      <c r="M216" s="28" t="str">
        <f>if(or(H216=Events!$A$20,H216=Events!$A$21),randbetween(150,8500),"")</f>
        <v/>
      </c>
      <c r="N216" s="28" t="str">
        <f>if(H216=Events!$A$12,randbetween(200,3500),"")</f>
        <v/>
      </c>
    </row>
    <row r="217">
      <c r="A217" s="31" t="s">
        <v>58</v>
      </c>
      <c r="B217" s="31" t="str">
        <f t="array" ref="B217">xlookup(A217,Workers!A:A,Workers!B:B,0)</f>
        <v>Stellar Structures Construction</v>
      </c>
      <c r="C217" s="32">
        <v>44818.0</v>
      </c>
      <c r="D217" s="31">
        <f t="shared" si="1"/>
        <v>9</v>
      </c>
      <c r="E217" s="31">
        <f t="shared" si="2"/>
        <v>4</v>
      </c>
      <c r="F217" s="31" t="b">
        <f t="shared" si="3"/>
        <v>0</v>
      </c>
      <c r="G217" s="33" t="s">
        <v>45</v>
      </c>
      <c r="H217" s="31" t="s">
        <v>107</v>
      </c>
      <c r="I217" s="31">
        <f t="array" ref="I217">xlookup(H217,Events!A:A,Events!B:B,0)</f>
        <v>-4</v>
      </c>
      <c r="J217" s="31" t="str">
        <f>if(H217=Events!$A$20,"Company",if(H217=Events!$A$21,"Customer",""))</f>
        <v/>
      </c>
      <c r="K217" s="31" t="str">
        <f t="array" ref="K217">xlookup(H217,Events!A:A,Events!C:C,0)</f>
        <v>Negative</v>
      </c>
      <c r="M217" s="31" t="str">
        <f>if(or(H217=Events!$A$20,H217=Events!$A$21),randbetween(150,8500),"")</f>
        <v/>
      </c>
      <c r="N217" s="31" t="str">
        <f>if(H217=Events!$A$12,randbetween(200,3500),"")</f>
        <v/>
      </c>
    </row>
    <row r="218">
      <c r="A218" s="28" t="s">
        <v>76</v>
      </c>
      <c r="B218" s="28" t="str">
        <f t="array" ref="B218">xlookup(A218,Workers!A:A,Workers!B:B,0)</f>
        <v>Stellar Structures Construction</v>
      </c>
      <c r="C218" s="29">
        <v>44820.0</v>
      </c>
      <c r="D218" s="28">
        <f t="shared" si="1"/>
        <v>9</v>
      </c>
      <c r="E218" s="28">
        <f t="shared" si="2"/>
        <v>6</v>
      </c>
      <c r="F218" s="28" t="b">
        <f t="shared" si="3"/>
        <v>1</v>
      </c>
      <c r="G218" s="30" t="s">
        <v>30</v>
      </c>
      <c r="H218" s="28" t="s">
        <v>108</v>
      </c>
      <c r="I218" s="28">
        <f t="array" ref="I218">xlookup(H218,Events!A:A,Events!B:B,0)</f>
        <v>-5</v>
      </c>
      <c r="J218" s="28" t="str">
        <f>if(H218=Events!$A$20,"Company",if(H218=Events!$A$21,"Customer",""))</f>
        <v>Company</v>
      </c>
      <c r="K218" s="28" t="str">
        <f t="array" ref="K218">xlookup(H218,Events!A:A,Events!C:C,0)</f>
        <v>Negative</v>
      </c>
      <c r="L218" s="34" t="s">
        <v>100</v>
      </c>
      <c r="M218" s="28">
        <f>if(or(H218=Events!$A$20,H218=Events!$A$21),randbetween(150,8500),"")</f>
        <v>2948</v>
      </c>
      <c r="N218" s="28" t="str">
        <f>if(H218=Events!$A$12,randbetween(200,3500),"")</f>
        <v/>
      </c>
    </row>
    <row r="219">
      <c r="A219" s="31" t="s">
        <v>60</v>
      </c>
      <c r="B219" s="31" t="str">
        <f t="array" ref="B219">xlookup(A219,Workers!A:A,Workers!B:B,0)</f>
        <v>Stellar Structures Construction</v>
      </c>
      <c r="C219" s="32">
        <v>44820.0</v>
      </c>
      <c r="D219" s="31">
        <f t="shared" si="1"/>
        <v>9</v>
      </c>
      <c r="E219" s="31">
        <f t="shared" si="2"/>
        <v>6</v>
      </c>
      <c r="F219" s="31" t="b">
        <f t="shared" si="3"/>
        <v>1</v>
      </c>
      <c r="G219" s="33" t="s">
        <v>45</v>
      </c>
      <c r="H219" s="31" t="s">
        <v>110</v>
      </c>
      <c r="I219" s="31">
        <f t="array" ref="I219">xlookup(H219,Events!A:A,Events!B:B,0)</f>
        <v>-6</v>
      </c>
      <c r="J219" s="31" t="str">
        <f>if(H219=Events!$A$20,"Company",if(H219=Events!$A$21,"Customer",""))</f>
        <v>Customer</v>
      </c>
      <c r="K219" s="31" t="str">
        <f t="array" ref="K219">xlookup(H219,Events!A:A,Events!C:C,0)</f>
        <v>Negative</v>
      </c>
      <c r="L219" s="35" t="s">
        <v>109</v>
      </c>
      <c r="M219" s="31">
        <f>if(or(H219=Events!$A$20,H219=Events!$A$21),randbetween(150,8500),"")</f>
        <v>2155</v>
      </c>
      <c r="N219" s="31" t="str">
        <f>if(H219=Events!$A$12,randbetween(200,3500),"")</f>
        <v/>
      </c>
    </row>
    <row r="220">
      <c r="A220" s="28" t="s">
        <v>18</v>
      </c>
      <c r="B220" s="28" t="str">
        <f t="array" ref="B220">xlookup(A220,Workers!A:A,Workers!B:B,0)</f>
        <v>Stellar Structures Construction</v>
      </c>
      <c r="C220" s="29">
        <v>44822.0</v>
      </c>
      <c r="D220" s="28">
        <f t="shared" si="1"/>
        <v>9</v>
      </c>
      <c r="E220" s="28">
        <f t="shared" si="2"/>
        <v>1</v>
      </c>
      <c r="F220" s="28" t="b">
        <f t="shared" si="3"/>
        <v>0</v>
      </c>
      <c r="G220" s="30" t="s">
        <v>53</v>
      </c>
      <c r="H220" s="28" t="s">
        <v>111</v>
      </c>
      <c r="I220" s="28">
        <f t="array" ref="I220">xlookup(H220,Events!A:A,Events!B:B,0)</f>
        <v>-4</v>
      </c>
      <c r="J220" s="28" t="str">
        <f>if(H220=Events!$A$20,"Company",if(H220=Events!$A$21,"Customer",""))</f>
        <v/>
      </c>
      <c r="K220" s="28" t="str">
        <f t="array" ref="K220">xlookup(H220,Events!A:A,Events!C:C,0)</f>
        <v>Negative</v>
      </c>
      <c r="M220" s="28" t="str">
        <f>if(or(H220=Events!$A$20,H220=Events!$A$21),randbetween(150,8500),"")</f>
        <v/>
      </c>
      <c r="N220" s="28" t="str">
        <f>if(H220=Events!$A$12,randbetween(200,3500),"")</f>
        <v/>
      </c>
    </row>
    <row r="221">
      <c r="A221" s="31" t="s">
        <v>63</v>
      </c>
      <c r="B221" s="31" t="str">
        <f t="array" ref="B221">xlookup(A221,Workers!A:A,Workers!B:B,0)</f>
        <v>Vanguard Builders Alliance</v>
      </c>
      <c r="C221" s="32">
        <v>44823.0</v>
      </c>
      <c r="D221" s="31">
        <f t="shared" si="1"/>
        <v>9</v>
      </c>
      <c r="E221" s="31">
        <f t="shared" si="2"/>
        <v>2</v>
      </c>
      <c r="F221" s="31" t="b">
        <f t="shared" si="3"/>
        <v>0</v>
      </c>
      <c r="G221" s="33" t="s">
        <v>56</v>
      </c>
      <c r="H221" s="31" t="s">
        <v>112</v>
      </c>
      <c r="I221" s="31">
        <f t="array" ref="I221">xlookup(H221,Events!A:A,Events!B:B,0)</f>
        <v>-6</v>
      </c>
      <c r="J221" s="31" t="str">
        <f>if(H221=Events!$A$20,"Company",if(H221=Events!$A$21,"Customer",""))</f>
        <v/>
      </c>
      <c r="K221" s="31" t="str">
        <f t="array" ref="K221">xlookup(H221,Events!A:A,Events!C:C,0)</f>
        <v>Negative</v>
      </c>
      <c r="M221" s="31" t="str">
        <f>if(or(H221=Events!$A$20,H221=Events!$A$21),randbetween(150,8500),"")</f>
        <v/>
      </c>
      <c r="N221" s="31" t="str">
        <f>if(H221=Events!$A$12,randbetween(200,3500),"")</f>
        <v/>
      </c>
    </row>
    <row r="222">
      <c r="A222" s="28" t="s">
        <v>69</v>
      </c>
      <c r="B222" s="28" t="str">
        <f t="array" ref="B222">xlookup(A222,Workers!A:A,Workers!B:B,0)</f>
        <v>Vanguard Builders Alliance</v>
      </c>
      <c r="C222" s="29">
        <v>44823.0</v>
      </c>
      <c r="D222" s="28">
        <f t="shared" si="1"/>
        <v>9</v>
      </c>
      <c r="E222" s="28">
        <f t="shared" si="2"/>
        <v>2</v>
      </c>
      <c r="F222" s="28" t="b">
        <f t="shared" si="3"/>
        <v>0</v>
      </c>
      <c r="G222" s="30" t="s">
        <v>53</v>
      </c>
      <c r="H222" s="28" t="s">
        <v>89</v>
      </c>
      <c r="I222" s="28">
        <f t="array" ref="I222">xlookup(H222,Events!A:A,Events!B:B,0)</f>
        <v>5</v>
      </c>
      <c r="J222" s="28" t="str">
        <f>if(H222=Events!$A$20,"Company",if(H222=Events!$A$21,"Customer",""))</f>
        <v/>
      </c>
      <c r="K222" s="28" t="str">
        <f t="array" ref="K222">xlookup(H222,Events!A:A,Events!C:C,0)</f>
        <v>Positive</v>
      </c>
      <c r="M222" s="28" t="str">
        <f>if(or(H222=Events!$A$20,H222=Events!$A$21),randbetween(150,8500),"")</f>
        <v/>
      </c>
      <c r="N222" s="28" t="str">
        <f>if(H222=Events!$A$12,randbetween(200,3500),"")</f>
        <v/>
      </c>
    </row>
    <row r="223">
      <c r="A223" s="31" t="s">
        <v>66</v>
      </c>
      <c r="B223" s="31" t="str">
        <f t="array" ref="B223">xlookup(A223,Workers!A:A,Workers!B:B,0)</f>
        <v>Vanguard Builders Alliance</v>
      </c>
      <c r="C223" s="32">
        <v>44823.0</v>
      </c>
      <c r="D223" s="31">
        <f t="shared" si="1"/>
        <v>9</v>
      </c>
      <c r="E223" s="31">
        <f t="shared" si="2"/>
        <v>2</v>
      </c>
      <c r="F223" s="31" t="b">
        <f t="shared" si="3"/>
        <v>0</v>
      </c>
      <c r="G223" s="33" t="s">
        <v>41</v>
      </c>
      <c r="H223" s="31" t="s">
        <v>90</v>
      </c>
      <c r="I223" s="31">
        <f t="array" ref="I223">xlookup(H223,Events!A:A,Events!B:B,0)</f>
        <v>3</v>
      </c>
      <c r="J223" s="31" t="str">
        <f>if(H223=Events!$A$20,"Company",if(H223=Events!$A$21,"Customer",""))</f>
        <v/>
      </c>
      <c r="K223" s="31" t="str">
        <f t="array" ref="K223">xlookup(H223,Events!A:A,Events!C:C,0)</f>
        <v>Positive</v>
      </c>
      <c r="M223" s="31" t="str">
        <f>if(or(H223=Events!$A$20,H223=Events!$A$21),randbetween(150,8500),"")</f>
        <v/>
      </c>
      <c r="N223" s="31" t="str">
        <f>if(H223=Events!$A$12,randbetween(200,3500),"")</f>
        <v/>
      </c>
    </row>
    <row r="224">
      <c r="A224" s="28" t="s">
        <v>44</v>
      </c>
      <c r="B224" s="28" t="str">
        <f t="array" ref="B224">xlookup(A224,Workers!A:A,Workers!B:B,0)</f>
        <v>Vanguard Builders Alliance</v>
      </c>
      <c r="C224" s="29">
        <v>44824.0</v>
      </c>
      <c r="D224" s="28">
        <f t="shared" si="1"/>
        <v>9</v>
      </c>
      <c r="E224" s="28">
        <f t="shared" si="2"/>
        <v>3</v>
      </c>
      <c r="F224" s="28" t="b">
        <f t="shared" si="3"/>
        <v>0</v>
      </c>
      <c r="G224" s="30" t="s">
        <v>45</v>
      </c>
      <c r="H224" s="28" t="s">
        <v>91</v>
      </c>
      <c r="I224" s="28">
        <f t="array" ref="I224">xlookup(H224,Events!A:A,Events!B:B,0)</f>
        <v>4</v>
      </c>
      <c r="J224" s="28" t="str">
        <f>if(H224=Events!$A$20,"Company",if(H224=Events!$A$21,"Customer",""))</f>
        <v/>
      </c>
      <c r="K224" s="28" t="str">
        <f t="array" ref="K224">xlookup(H224,Events!A:A,Events!C:C,0)</f>
        <v>Positive</v>
      </c>
      <c r="M224" s="28" t="str">
        <f>if(or(H224=Events!$A$20,H224=Events!$A$21),randbetween(150,8500),"")</f>
        <v/>
      </c>
      <c r="N224" s="28" t="str">
        <f>if(H224=Events!$A$12,randbetween(200,3500),"")</f>
        <v/>
      </c>
    </row>
    <row r="225">
      <c r="A225" s="31" t="s">
        <v>65</v>
      </c>
      <c r="B225" s="31" t="str">
        <f t="array" ref="B225">xlookup(A225,Workers!A:A,Workers!B:B,0)</f>
        <v>Vanguard Builders Alliance</v>
      </c>
      <c r="C225" s="32">
        <v>44826.0</v>
      </c>
      <c r="D225" s="31">
        <f t="shared" si="1"/>
        <v>9</v>
      </c>
      <c r="E225" s="31">
        <f t="shared" si="2"/>
        <v>5</v>
      </c>
      <c r="F225" s="31" t="b">
        <f t="shared" si="3"/>
        <v>0</v>
      </c>
      <c r="G225" s="33" t="s">
        <v>53</v>
      </c>
      <c r="H225" s="31" t="s">
        <v>92</v>
      </c>
      <c r="I225" s="31">
        <f t="array" ref="I225">xlookup(H225,Events!A:A,Events!B:B,0)</f>
        <v>2</v>
      </c>
      <c r="J225" s="31" t="str">
        <f>if(H225=Events!$A$20,"Company",if(H225=Events!$A$21,"Customer",""))</f>
        <v/>
      </c>
      <c r="K225" s="31" t="str">
        <f t="array" ref="K225">xlookup(H225,Events!A:A,Events!C:C,0)</f>
        <v>Positive</v>
      </c>
      <c r="M225" s="31" t="str">
        <f>if(or(H225=Events!$A$20,H225=Events!$A$21),randbetween(150,8500),"")</f>
        <v/>
      </c>
      <c r="N225" s="31" t="str">
        <f>if(H225=Events!$A$12,randbetween(200,3500),"")</f>
        <v/>
      </c>
    </row>
    <row r="226">
      <c r="A226" s="28" t="s">
        <v>67</v>
      </c>
      <c r="B226" s="28" t="str">
        <f t="array" ref="B226">xlookup(A226,Workers!A:A,Workers!B:B,0)</f>
        <v>Vanguard Builders Alliance</v>
      </c>
      <c r="C226" s="29">
        <v>44826.0</v>
      </c>
      <c r="D226" s="28">
        <f t="shared" si="1"/>
        <v>9</v>
      </c>
      <c r="E226" s="28">
        <f t="shared" si="2"/>
        <v>5</v>
      </c>
      <c r="F226" s="28" t="b">
        <f t="shared" si="3"/>
        <v>0</v>
      </c>
      <c r="G226" s="30" t="s">
        <v>36</v>
      </c>
      <c r="H226" s="28" t="s">
        <v>93</v>
      </c>
      <c r="I226" s="28">
        <f t="array" ref="I226">xlookup(H226,Events!A:A,Events!B:B,0)</f>
        <v>3</v>
      </c>
      <c r="J226" s="28" t="str">
        <f>if(H226=Events!$A$20,"Company",if(H226=Events!$A$21,"Customer",""))</f>
        <v/>
      </c>
      <c r="K226" s="28" t="str">
        <f t="array" ref="K226">xlookup(H226,Events!A:A,Events!C:C,0)</f>
        <v>Positive</v>
      </c>
      <c r="M226" s="28" t="str">
        <f>if(or(H226=Events!$A$20,H226=Events!$A$21),randbetween(150,8500),"")</f>
        <v/>
      </c>
      <c r="N226" s="28" t="str">
        <f>if(H226=Events!$A$12,randbetween(200,3500),"")</f>
        <v/>
      </c>
    </row>
    <row r="227">
      <c r="A227" s="31" t="s">
        <v>79</v>
      </c>
      <c r="B227" s="31" t="str">
        <f t="array" ref="B227">xlookup(A227,Workers!A:A,Workers!B:B,0)</f>
        <v>ProCraft Builders Co.</v>
      </c>
      <c r="C227" s="32">
        <v>44826.0</v>
      </c>
      <c r="D227" s="31">
        <f t="shared" si="1"/>
        <v>9</v>
      </c>
      <c r="E227" s="31">
        <f t="shared" si="2"/>
        <v>5</v>
      </c>
      <c r="F227" s="31" t="b">
        <f t="shared" si="3"/>
        <v>0</v>
      </c>
      <c r="G227" s="33" t="s">
        <v>49</v>
      </c>
      <c r="H227" s="31" t="s">
        <v>94</v>
      </c>
      <c r="I227" s="31">
        <f t="array" ref="I227">xlookup(H227,Events!A:A,Events!B:B,0)</f>
        <v>4</v>
      </c>
      <c r="J227" s="31" t="str">
        <f>if(H227=Events!$A$20,"Company",if(H227=Events!$A$21,"Customer",""))</f>
        <v/>
      </c>
      <c r="K227" s="31" t="str">
        <f t="array" ref="K227">xlookup(H227,Events!A:A,Events!C:C,0)</f>
        <v>Positive</v>
      </c>
      <c r="M227" s="31" t="str">
        <f>if(or(H227=Events!$A$20,H227=Events!$A$21),randbetween(150,8500),"")</f>
        <v/>
      </c>
      <c r="N227" s="31" t="str">
        <f>if(H227=Events!$A$12,randbetween(200,3500),"")</f>
        <v/>
      </c>
    </row>
    <row r="228">
      <c r="A228" s="28" t="s">
        <v>37</v>
      </c>
      <c r="B228" s="28" t="str">
        <f t="array" ref="B228">xlookup(A228,Workers!A:A,Workers!B:B,0)</f>
        <v>ProCraft Builders Co.</v>
      </c>
      <c r="C228" s="29">
        <v>44827.0</v>
      </c>
      <c r="D228" s="28">
        <f t="shared" si="1"/>
        <v>9</v>
      </c>
      <c r="E228" s="28">
        <f t="shared" si="2"/>
        <v>6</v>
      </c>
      <c r="F228" s="28" t="b">
        <f t="shared" si="3"/>
        <v>1</v>
      </c>
      <c r="G228" s="30" t="s">
        <v>25</v>
      </c>
      <c r="H228" s="28" t="s">
        <v>95</v>
      </c>
      <c r="I228" s="28">
        <f t="array" ref="I228">xlookup(H228,Events!A:A,Events!B:B,0)</f>
        <v>3</v>
      </c>
      <c r="J228" s="28" t="str">
        <f>if(H228=Events!$A$20,"Company",if(H228=Events!$A$21,"Customer",""))</f>
        <v/>
      </c>
      <c r="K228" s="28" t="str">
        <f t="array" ref="K228">xlookup(H228,Events!A:A,Events!C:C,0)</f>
        <v>Positive</v>
      </c>
      <c r="M228" s="28" t="str">
        <f>if(or(H228=Events!$A$20,H228=Events!$A$21),randbetween(150,8500),"")</f>
        <v/>
      </c>
      <c r="N228" s="28" t="str">
        <f>if(H228=Events!$A$12,randbetween(200,3500),"")</f>
        <v/>
      </c>
    </row>
    <row r="229">
      <c r="A229" s="31" t="s">
        <v>74</v>
      </c>
      <c r="B229" s="31" t="str">
        <f t="array" ref="B229">xlookup(A229,Workers!A:A,Workers!B:B,0)</f>
        <v>ProCraft Builders Co.</v>
      </c>
      <c r="C229" s="32">
        <v>44829.0</v>
      </c>
      <c r="D229" s="31">
        <f t="shared" si="1"/>
        <v>9</v>
      </c>
      <c r="E229" s="31">
        <f t="shared" si="2"/>
        <v>1</v>
      </c>
      <c r="F229" s="31" t="b">
        <f t="shared" si="3"/>
        <v>0</v>
      </c>
      <c r="G229" s="33" t="s">
        <v>41</v>
      </c>
      <c r="H229" s="31" t="s">
        <v>96</v>
      </c>
      <c r="I229" s="31">
        <f t="array" ref="I229">xlookup(H229,Events!A:A,Events!B:B,0)</f>
        <v>5</v>
      </c>
      <c r="J229" s="31" t="str">
        <f>if(H229=Events!$A$20,"Company",if(H229=Events!$A$21,"Customer",""))</f>
        <v/>
      </c>
      <c r="K229" s="31" t="str">
        <f t="array" ref="K229">xlookup(H229,Events!A:A,Events!C:C,0)</f>
        <v>Positive</v>
      </c>
      <c r="M229" s="31" t="str">
        <f>if(or(H229=Events!$A$20,H229=Events!$A$21),randbetween(150,8500),"")</f>
        <v/>
      </c>
      <c r="N229" s="31" t="str">
        <f>if(H229=Events!$A$12,randbetween(200,3500),"")</f>
        <v/>
      </c>
    </row>
    <row r="230">
      <c r="A230" s="28" t="s">
        <v>71</v>
      </c>
      <c r="B230" s="28" t="str">
        <f t="array" ref="B230">xlookup(A230,Workers!A:A,Workers!B:B,0)</f>
        <v>ProCraft Builders Co.</v>
      </c>
      <c r="C230" s="29">
        <v>44830.0</v>
      </c>
      <c r="D230" s="28">
        <f t="shared" si="1"/>
        <v>9</v>
      </c>
      <c r="E230" s="28">
        <f t="shared" si="2"/>
        <v>2</v>
      </c>
      <c r="F230" s="28" t="b">
        <f t="shared" si="3"/>
        <v>0</v>
      </c>
      <c r="G230" s="30" t="s">
        <v>49</v>
      </c>
      <c r="H230" s="28" t="s">
        <v>97</v>
      </c>
      <c r="I230" s="28">
        <f t="array" ref="I230">xlookup(H230,Events!A:A,Events!B:B,0)</f>
        <v>6</v>
      </c>
      <c r="J230" s="28" t="str">
        <f>if(H230=Events!$A$20,"Company",if(H230=Events!$A$21,"Customer",""))</f>
        <v/>
      </c>
      <c r="K230" s="28" t="str">
        <f t="array" ref="K230">xlookup(H230,Events!A:A,Events!C:C,0)</f>
        <v>Positive</v>
      </c>
      <c r="M230" s="28" t="str">
        <f>if(or(H230=Events!$A$20,H230=Events!$A$21),randbetween(150,8500),"")</f>
        <v/>
      </c>
      <c r="N230" s="28" t="str">
        <f>if(H230=Events!$A$12,randbetween(200,3500),"")</f>
        <v/>
      </c>
    </row>
    <row r="231">
      <c r="A231" s="31" t="s">
        <v>77</v>
      </c>
      <c r="B231" s="31" t="str">
        <f t="array" ref="B231">xlookup(A231,Workers!A:A,Workers!B:B,0)</f>
        <v>ProCraft Builders Co.</v>
      </c>
      <c r="C231" s="32">
        <v>44832.0</v>
      </c>
      <c r="D231" s="31">
        <f t="shared" si="1"/>
        <v>9</v>
      </c>
      <c r="E231" s="31">
        <f t="shared" si="2"/>
        <v>4</v>
      </c>
      <c r="F231" s="31" t="b">
        <f t="shared" si="3"/>
        <v>0</v>
      </c>
      <c r="G231" s="33" t="s">
        <v>45</v>
      </c>
      <c r="H231" s="31" t="s">
        <v>98</v>
      </c>
      <c r="I231" s="31">
        <f t="array" ref="I231">xlookup(H231,Events!A:A,Events!B:B,0)</f>
        <v>4</v>
      </c>
      <c r="J231" s="31" t="str">
        <f>if(H231=Events!$A$20,"Company",if(H231=Events!$A$21,"Customer",""))</f>
        <v/>
      </c>
      <c r="K231" s="31" t="str">
        <f t="array" ref="K231">xlookup(H231,Events!A:A,Events!C:C,0)</f>
        <v>Positive</v>
      </c>
      <c r="M231" s="31" t="str">
        <f>if(or(H231=Events!$A$20,H231=Events!$A$21),randbetween(150,8500),"")</f>
        <v/>
      </c>
      <c r="N231" s="31" t="str">
        <f>if(H231=Events!$A$12,randbetween(200,3500),"")</f>
        <v/>
      </c>
    </row>
    <row r="232">
      <c r="A232" s="28" t="s">
        <v>82</v>
      </c>
      <c r="B232" s="28" t="str">
        <f t="array" ref="B232">xlookup(A232,Workers!A:A,Workers!B:B,0)</f>
        <v>ProCraft Builders Co.</v>
      </c>
      <c r="C232" s="29">
        <v>44835.0</v>
      </c>
      <c r="D232" s="28">
        <f t="shared" si="1"/>
        <v>10</v>
      </c>
      <c r="E232" s="28">
        <f t="shared" si="2"/>
        <v>7</v>
      </c>
      <c r="F232" s="28" t="b">
        <f t="shared" si="3"/>
        <v>1</v>
      </c>
      <c r="G232" s="30" t="s">
        <v>45</v>
      </c>
      <c r="H232" s="28" t="s">
        <v>99</v>
      </c>
      <c r="I232" s="28">
        <f t="array" ref="I232">xlookup(H232,Events!A:A,Events!B:B,0)</f>
        <v>0</v>
      </c>
      <c r="J232" s="28" t="str">
        <f>if(H232=Events!$A$20,"Company",if(H232=Events!$A$21,"Customer",""))</f>
        <v/>
      </c>
      <c r="K232" s="28" t="str">
        <f t="array" ref="K232">xlookup(H232,Events!A:A,Events!C:C,0)</f>
        <v>Neutral</v>
      </c>
      <c r="L232" s="28" t="s">
        <v>100</v>
      </c>
      <c r="M232" s="28" t="str">
        <f>if(or(H232=Events!$A$20,H232=Events!$A$21),randbetween(150,8500),"")</f>
        <v/>
      </c>
      <c r="N232" s="28">
        <f>if(H232=Events!$A$12,randbetween(200,3500),"")</f>
        <v>2520</v>
      </c>
    </row>
    <row r="233">
      <c r="A233" s="31" t="s">
        <v>51</v>
      </c>
      <c r="B233" s="31" t="str">
        <f t="array" ref="B233">xlookup(A233,Workers!A:A,Workers!B:B,0)</f>
        <v>ProCraft Builders Co.</v>
      </c>
      <c r="C233" s="32">
        <v>44835.0</v>
      </c>
      <c r="D233" s="31">
        <f t="shared" si="1"/>
        <v>10</v>
      </c>
      <c r="E233" s="31">
        <f t="shared" si="2"/>
        <v>7</v>
      </c>
      <c r="F233" s="31" t="b">
        <f t="shared" si="3"/>
        <v>1</v>
      </c>
      <c r="G233" s="33" t="s">
        <v>49</v>
      </c>
      <c r="H233" s="31" t="s">
        <v>101</v>
      </c>
      <c r="I233" s="31">
        <f t="array" ref="I233">xlookup(H233,Events!A:A,Events!B:B,0)</f>
        <v>-3</v>
      </c>
      <c r="J233" s="31" t="str">
        <f>if(H233=Events!$A$20,"Company",if(H233=Events!$A$21,"Customer",""))</f>
        <v/>
      </c>
      <c r="K233" s="31" t="str">
        <f t="array" ref="K233">xlookup(H233,Events!A:A,Events!C:C,0)</f>
        <v>Negative</v>
      </c>
      <c r="M233" s="31" t="str">
        <f>if(or(H233=Events!$A$20,H233=Events!$A$21),randbetween(150,8500),"")</f>
        <v/>
      </c>
      <c r="N233" s="31" t="str">
        <f>if(H233=Events!$A$12,randbetween(200,3500),"")</f>
        <v/>
      </c>
    </row>
    <row r="234">
      <c r="A234" s="28" t="s">
        <v>70</v>
      </c>
      <c r="B234" s="28" t="str">
        <f t="array" ref="B234">xlookup(A234,Workers!A:A,Workers!B:B,0)</f>
        <v>ProCraft Builders Co.</v>
      </c>
      <c r="C234" s="29">
        <v>44838.0</v>
      </c>
      <c r="D234" s="28">
        <f t="shared" si="1"/>
        <v>10</v>
      </c>
      <c r="E234" s="28">
        <f t="shared" si="2"/>
        <v>3</v>
      </c>
      <c r="F234" s="28" t="b">
        <f t="shared" si="3"/>
        <v>0</v>
      </c>
      <c r="G234" s="30" t="s">
        <v>53</v>
      </c>
      <c r="H234" s="28" t="s">
        <v>102</v>
      </c>
      <c r="I234" s="28">
        <f t="array" ref="I234">xlookup(H234,Events!A:A,Events!B:B,0)</f>
        <v>-4</v>
      </c>
      <c r="J234" s="28" t="str">
        <f>if(H234=Events!$A$20,"Company",if(H234=Events!$A$21,"Customer",""))</f>
        <v/>
      </c>
      <c r="K234" s="28" t="str">
        <f t="array" ref="K234">xlookup(H234,Events!A:A,Events!C:C,0)</f>
        <v>Negative</v>
      </c>
      <c r="M234" s="28" t="str">
        <f>if(or(H234=Events!$A$20,H234=Events!$A$21),randbetween(150,8500),"")</f>
        <v/>
      </c>
      <c r="N234" s="28" t="str">
        <f>if(H234=Events!$A$12,randbetween(200,3500),"")</f>
        <v/>
      </c>
    </row>
    <row r="235">
      <c r="A235" s="31" t="s">
        <v>47</v>
      </c>
      <c r="B235" s="31" t="str">
        <f t="array" ref="B235">xlookup(A235,Workers!A:A,Workers!B:B,0)</f>
        <v>Summit Construct Solutions</v>
      </c>
      <c r="C235" s="32">
        <v>44838.0</v>
      </c>
      <c r="D235" s="31">
        <f t="shared" si="1"/>
        <v>10</v>
      </c>
      <c r="E235" s="31">
        <f t="shared" si="2"/>
        <v>3</v>
      </c>
      <c r="F235" s="31" t="b">
        <f t="shared" si="3"/>
        <v>0</v>
      </c>
      <c r="G235" s="33" t="s">
        <v>36</v>
      </c>
      <c r="H235" s="31" t="s">
        <v>103</v>
      </c>
      <c r="I235" s="31">
        <f t="array" ref="I235">xlookup(H235,Events!A:A,Events!B:B,0)</f>
        <v>-2</v>
      </c>
      <c r="J235" s="31" t="str">
        <f>if(H235=Events!$A$20,"Company",if(H235=Events!$A$21,"Customer",""))</f>
        <v/>
      </c>
      <c r="K235" s="31" t="str">
        <f t="array" ref="K235">xlookup(H235,Events!A:A,Events!C:C,0)</f>
        <v>Negative</v>
      </c>
      <c r="M235" s="31" t="str">
        <f>if(or(H235=Events!$A$20,H235=Events!$A$21),randbetween(150,8500),"")</f>
        <v/>
      </c>
      <c r="N235" s="31" t="str">
        <f>if(H235=Events!$A$12,randbetween(200,3500),"")</f>
        <v/>
      </c>
    </row>
    <row r="236">
      <c r="A236" s="28" t="s">
        <v>38</v>
      </c>
      <c r="B236" s="28" t="str">
        <f t="array" ref="B236">xlookup(A236,Workers!A:A,Workers!B:B,0)</f>
        <v>Summit Construct Solutions</v>
      </c>
      <c r="C236" s="29">
        <v>44841.0</v>
      </c>
      <c r="D236" s="28">
        <f t="shared" si="1"/>
        <v>10</v>
      </c>
      <c r="E236" s="28">
        <f t="shared" si="2"/>
        <v>6</v>
      </c>
      <c r="F236" s="28" t="b">
        <f t="shared" si="3"/>
        <v>1</v>
      </c>
      <c r="G236" s="30" t="s">
        <v>41</v>
      </c>
      <c r="H236" s="28" t="s">
        <v>104</v>
      </c>
      <c r="I236" s="28">
        <f t="array" ref="I236">xlookup(H236,Events!A:A,Events!B:B,0)</f>
        <v>-3</v>
      </c>
      <c r="J236" s="28" t="str">
        <f>if(H236=Events!$A$20,"Company",if(H236=Events!$A$21,"Customer",""))</f>
        <v/>
      </c>
      <c r="K236" s="28" t="str">
        <f t="array" ref="K236">xlookup(H236,Events!A:A,Events!C:C,0)</f>
        <v>Negative</v>
      </c>
      <c r="M236" s="28" t="str">
        <f>if(or(H236=Events!$A$20,H236=Events!$A$21),randbetween(150,8500),"")</f>
        <v/>
      </c>
      <c r="N236" s="28" t="str">
        <f>if(H236=Events!$A$12,randbetween(200,3500),"")</f>
        <v/>
      </c>
    </row>
    <row r="237">
      <c r="A237" s="31" t="s">
        <v>27</v>
      </c>
      <c r="B237" s="31" t="str">
        <f t="array" ref="B237">xlookup(A237,Workers!A:A,Workers!B:B,0)</f>
        <v>Summit Construct Solutions</v>
      </c>
      <c r="C237" s="32">
        <v>44843.0</v>
      </c>
      <c r="D237" s="31">
        <f t="shared" si="1"/>
        <v>10</v>
      </c>
      <c r="E237" s="31">
        <f t="shared" si="2"/>
        <v>1</v>
      </c>
      <c r="F237" s="31" t="b">
        <f t="shared" si="3"/>
        <v>0</v>
      </c>
      <c r="G237" s="33" t="s">
        <v>30</v>
      </c>
      <c r="H237" s="31" t="s">
        <v>105</v>
      </c>
      <c r="I237" s="31">
        <f t="array" ref="I237">xlookup(H237,Events!A:A,Events!B:B,0)</f>
        <v>-2</v>
      </c>
      <c r="J237" s="31" t="str">
        <f>if(H237=Events!$A$20,"Company",if(H237=Events!$A$21,"Customer",""))</f>
        <v/>
      </c>
      <c r="K237" s="31" t="str">
        <f t="array" ref="K237">xlookup(H237,Events!A:A,Events!C:C,0)</f>
        <v>Negative</v>
      </c>
      <c r="M237" s="31" t="str">
        <f>if(or(H237=Events!$A$20,H237=Events!$A$21),randbetween(150,8500),"")</f>
        <v/>
      </c>
      <c r="N237" s="31" t="str">
        <f>if(H237=Events!$A$12,randbetween(200,3500),"")</f>
        <v/>
      </c>
    </row>
    <row r="238">
      <c r="A238" s="28" t="s">
        <v>80</v>
      </c>
      <c r="B238" s="28" t="str">
        <f t="array" ref="B238">xlookup(A238,Workers!A:A,Workers!B:B,0)</f>
        <v>Summit Construct Solutions</v>
      </c>
      <c r="C238" s="29">
        <v>44844.0</v>
      </c>
      <c r="D238" s="28">
        <f t="shared" si="1"/>
        <v>10</v>
      </c>
      <c r="E238" s="28">
        <f t="shared" si="2"/>
        <v>2</v>
      </c>
      <c r="F238" s="28" t="b">
        <f t="shared" si="3"/>
        <v>0</v>
      </c>
      <c r="G238" s="30" t="s">
        <v>30</v>
      </c>
      <c r="H238" s="28" t="s">
        <v>106</v>
      </c>
      <c r="I238" s="28">
        <f t="array" ref="I238">xlookup(H238,Events!A:A,Events!B:B,0)</f>
        <v>-3</v>
      </c>
      <c r="J238" s="28" t="str">
        <f>if(H238=Events!$A$20,"Company",if(H238=Events!$A$21,"Customer",""))</f>
        <v/>
      </c>
      <c r="K238" s="28" t="str">
        <f t="array" ref="K238">xlookup(H238,Events!A:A,Events!C:C,0)</f>
        <v>Negative</v>
      </c>
      <c r="M238" s="28" t="str">
        <f>if(or(H238=Events!$A$20,H238=Events!$A$21),randbetween(150,8500),"")</f>
        <v/>
      </c>
      <c r="N238" s="28" t="str">
        <f>if(H238=Events!$A$12,randbetween(200,3500),"")</f>
        <v/>
      </c>
    </row>
    <row r="239">
      <c r="A239" s="31" t="s">
        <v>54</v>
      </c>
      <c r="B239" s="31" t="str">
        <f t="array" ref="B239">xlookup(A239,Workers!A:A,Workers!B:B,0)</f>
        <v>Summit Construct Solutions</v>
      </c>
      <c r="C239" s="32">
        <v>44846.0</v>
      </c>
      <c r="D239" s="31">
        <f t="shared" si="1"/>
        <v>10</v>
      </c>
      <c r="E239" s="31">
        <f t="shared" si="2"/>
        <v>4</v>
      </c>
      <c r="F239" s="31" t="b">
        <f t="shared" si="3"/>
        <v>0</v>
      </c>
      <c r="G239" s="33" t="s">
        <v>53</v>
      </c>
      <c r="H239" s="31" t="s">
        <v>107</v>
      </c>
      <c r="I239" s="31">
        <f t="array" ref="I239">xlookup(H239,Events!A:A,Events!B:B,0)</f>
        <v>-4</v>
      </c>
      <c r="J239" s="31" t="str">
        <f>if(H239=Events!$A$20,"Company",if(H239=Events!$A$21,"Customer",""))</f>
        <v/>
      </c>
      <c r="K239" s="31" t="str">
        <f t="array" ref="K239">xlookup(H239,Events!A:A,Events!C:C,0)</f>
        <v>Negative</v>
      </c>
      <c r="M239" s="31" t="str">
        <f>if(or(H239=Events!$A$20,H239=Events!$A$21),randbetween(150,8500),"")</f>
        <v/>
      </c>
      <c r="N239" s="31" t="str">
        <f>if(H239=Events!$A$12,randbetween(200,3500),"")</f>
        <v/>
      </c>
    </row>
    <row r="240">
      <c r="A240" s="28" t="s">
        <v>62</v>
      </c>
      <c r="B240" s="28" t="str">
        <f t="array" ref="B240">xlookup(A240,Workers!A:A,Workers!B:B,0)</f>
        <v>Summit Construct Solutions</v>
      </c>
      <c r="C240" s="29">
        <v>44851.0</v>
      </c>
      <c r="D240" s="28">
        <f t="shared" si="1"/>
        <v>10</v>
      </c>
      <c r="E240" s="28">
        <f t="shared" si="2"/>
        <v>2</v>
      </c>
      <c r="F240" s="28" t="b">
        <f t="shared" si="3"/>
        <v>0</v>
      </c>
      <c r="G240" s="30" t="s">
        <v>49</v>
      </c>
      <c r="H240" s="28" t="s">
        <v>108</v>
      </c>
      <c r="I240" s="28">
        <f t="array" ref="I240">xlookup(H240,Events!A:A,Events!B:B,0)</f>
        <v>-5</v>
      </c>
      <c r="J240" s="28" t="str">
        <f>if(H240=Events!$A$20,"Company",if(H240=Events!$A$21,"Customer",""))</f>
        <v>Company</v>
      </c>
      <c r="K240" s="28" t="str">
        <f t="array" ref="K240">xlookup(H240,Events!A:A,Events!C:C,0)</f>
        <v>Negative</v>
      </c>
      <c r="L240" s="34" t="s">
        <v>109</v>
      </c>
      <c r="M240" s="28">
        <f>if(or(H240=Events!$A$20,H240=Events!$A$21),randbetween(150,8500),"")</f>
        <v>6388</v>
      </c>
      <c r="N240" s="28" t="str">
        <f>if(H240=Events!$A$12,randbetween(200,3500),"")</f>
        <v/>
      </c>
    </row>
    <row r="241">
      <c r="A241" s="31" t="s">
        <v>64</v>
      </c>
      <c r="B241" s="31" t="str">
        <f t="array" ref="B241">xlookup(A241,Workers!A:A,Workers!B:B,0)</f>
        <v>Summit Construct Solutions</v>
      </c>
      <c r="C241" s="32">
        <v>44853.0</v>
      </c>
      <c r="D241" s="31">
        <f t="shared" si="1"/>
        <v>10</v>
      </c>
      <c r="E241" s="31">
        <f t="shared" si="2"/>
        <v>4</v>
      </c>
      <c r="F241" s="31" t="b">
        <f t="shared" si="3"/>
        <v>0</v>
      </c>
      <c r="G241" s="33" t="s">
        <v>45</v>
      </c>
      <c r="H241" s="31" t="s">
        <v>110</v>
      </c>
      <c r="I241" s="31">
        <f t="array" ref="I241">xlookup(H241,Events!A:A,Events!B:B,0)</f>
        <v>-6</v>
      </c>
      <c r="J241" s="31" t="str">
        <f>if(H241=Events!$A$20,"Company",if(H241=Events!$A$21,"Customer",""))</f>
        <v>Customer</v>
      </c>
      <c r="K241" s="31" t="str">
        <f t="array" ref="K241">xlookup(H241,Events!A:A,Events!C:C,0)</f>
        <v>Negative</v>
      </c>
      <c r="L241" s="35" t="s">
        <v>109</v>
      </c>
      <c r="M241" s="31">
        <f>if(or(H241=Events!$A$20,H241=Events!$A$21),randbetween(150,8500),"")</f>
        <v>3642</v>
      </c>
      <c r="N241" s="31" t="str">
        <f>if(H241=Events!$A$12,randbetween(200,3500),"")</f>
        <v/>
      </c>
    </row>
    <row r="242">
      <c r="A242" s="28" t="s">
        <v>73</v>
      </c>
      <c r="B242" s="28" t="str">
        <f t="array" ref="B242">xlookup(A242,Workers!A:A,Workers!B:B,0)</f>
        <v>Summit Construct Solutions</v>
      </c>
      <c r="C242" s="29">
        <v>44854.0</v>
      </c>
      <c r="D242" s="28">
        <f t="shared" si="1"/>
        <v>10</v>
      </c>
      <c r="E242" s="28">
        <f t="shared" si="2"/>
        <v>5</v>
      </c>
      <c r="F242" s="28" t="b">
        <f t="shared" si="3"/>
        <v>0</v>
      </c>
      <c r="G242" s="30" t="s">
        <v>36</v>
      </c>
      <c r="H242" s="28" t="s">
        <v>111</v>
      </c>
      <c r="I242" s="28">
        <f t="array" ref="I242">xlookup(H242,Events!A:A,Events!B:B,0)</f>
        <v>-4</v>
      </c>
      <c r="J242" s="28" t="str">
        <f>if(H242=Events!$A$20,"Company",if(H242=Events!$A$21,"Customer",""))</f>
        <v/>
      </c>
      <c r="K242" s="28" t="str">
        <f t="array" ref="K242">xlookup(H242,Events!A:A,Events!C:C,0)</f>
        <v>Negative</v>
      </c>
      <c r="M242" s="28" t="str">
        <f>if(or(H242=Events!$A$20,H242=Events!$A$21),randbetween(150,8500),"")</f>
        <v/>
      </c>
      <c r="N242" s="28" t="str">
        <f>if(H242=Events!$A$12,randbetween(200,3500),"")</f>
        <v/>
      </c>
    </row>
    <row r="243">
      <c r="A243" s="31" t="s">
        <v>26</v>
      </c>
      <c r="B243" s="31" t="str">
        <f t="array" ref="B243">xlookup(A243,Workers!A:A,Workers!B:B,0)</f>
        <v>Summit Construct Solutions</v>
      </c>
      <c r="C243" s="32">
        <v>44858.0</v>
      </c>
      <c r="D243" s="31">
        <f t="shared" si="1"/>
        <v>10</v>
      </c>
      <c r="E243" s="31">
        <f t="shared" si="2"/>
        <v>2</v>
      </c>
      <c r="F243" s="31" t="b">
        <f t="shared" si="3"/>
        <v>0</v>
      </c>
      <c r="G243" s="33" t="s">
        <v>41</v>
      </c>
      <c r="H243" s="31" t="s">
        <v>112</v>
      </c>
      <c r="I243" s="31">
        <f t="array" ref="I243">xlookup(H243,Events!A:A,Events!B:B,0)</f>
        <v>-6</v>
      </c>
      <c r="J243" s="31" t="str">
        <f>if(H243=Events!$A$20,"Company",if(H243=Events!$A$21,"Customer",""))</f>
        <v/>
      </c>
      <c r="K243" s="31" t="str">
        <f t="array" ref="K243">xlookup(H243,Events!A:A,Events!C:C,0)</f>
        <v>Negative</v>
      </c>
      <c r="M243" s="31" t="str">
        <f>if(or(H243=Events!$A$20,H243=Events!$A$21),randbetween(150,8500),"")</f>
        <v/>
      </c>
      <c r="N243" s="31" t="str">
        <f>if(H243=Events!$A$12,randbetween(200,3500),"")</f>
        <v/>
      </c>
    </row>
    <row r="244">
      <c r="A244" s="28" t="s">
        <v>50</v>
      </c>
      <c r="B244" s="28" t="str">
        <f t="array" ref="B244">xlookup(A244,Workers!A:A,Workers!B:B,0)</f>
        <v>Nexus Builders Unlimited</v>
      </c>
      <c r="C244" s="29">
        <v>44862.0</v>
      </c>
      <c r="D244" s="28">
        <f t="shared" si="1"/>
        <v>10</v>
      </c>
      <c r="E244" s="28">
        <f t="shared" si="2"/>
        <v>6</v>
      </c>
      <c r="F244" s="28" t="b">
        <f t="shared" si="3"/>
        <v>1</v>
      </c>
      <c r="G244" s="30" t="s">
        <v>41</v>
      </c>
      <c r="H244" s="28" t="s">
        <v>89</v>
      </c>
      <c r="I244" s="28">
        <f t="array" ref="I244">xlookup(H244,Events!A:A,Events!B:B,0)</f>
        <v>5</v>
      </c>
      <c r="J244" s="28" t="str">
        <f>if(H244=Events!$A$20,"Company",if(H244=Events!$A$21,"Customer",""))</f>
        <v/>
      </c>
      <c r="K244" s="28" t="str">
        <f t="array" ref="K244">xlookup(H244,Events!A:A,Events!C:C,0)</f>
        <v>Positive</v>
      </c>
      <c r="M244" s="28" t="str">
        <f>if(or(H244=Events!$A$20,H244=Events!$A$21),randbetween(150,8500),"")</f>
        <v/>
      </c>
      <c r="N244" s="28" t="str">
        <f>if(H244=Events!$A$12,randbetween(200,3500),"")</f>
        <v/>
      </c>
    </row>
    <row r="245">
      <c r="A245" s="31" t="s">
        <v>68</v>
      </c>
      <c r="B245" s="31" t="str">
        <f t="array" ref="B245">xlookup(A245,Workers!A:A,Workers!B:B,0)</f>
        <v>Nexus Builders Unlimited</v>
      </c>
      <c r="C245" s="32">
        <v>44862.0</v>
      </c>
      <c r="D245" s="31">
        <f t="shared" si="1"/>
        <v>10</v>
      </c>
      <c r="E245" s="31">
        <f t="shared" si="2"/>
        <v>6</v>
      </c>
      <c r="F245" s="31" t="b">
        <f t="shared" si="3"/>
        <v>1</v>
      </c>
      <c r="G245" s="33" t="s">
        <v>45</v>
      </c>
      <c r="H245" s="31" t="s">
        <v>90</v>
      </c>
      <c r="I245" s="31">
        <f t="array" ref="I245">xlookup(H245,Events!A:A,Events!B:B,0)</f>
        <v>3</v>
      </c>
      <c r="J245" s="31" t="str">
        <f>if(H245=Events!$A$20,"Company",if(H245=Events!$A$21,"Customer",""))</f>
        <v/>
      </c>
      <c r="K245" s="31" t="str">
        <f t="array" ref="K245">xlookup(H245,Events!A:A,Events!C:C,0)</f>
        <v>Positive</v>
      </c>
      <c r="M245" s="31" t="str">
        <f>if(or(H245=Events!$A$20,H245=Events!$A$21),randbetween(150,8500),"")</f>
        <v/>
      </c>
      <c r="N245" s="31" t="str">
        <f>if(H245=Events!$A$12,randbetween(200,3500),"")</f>
        <v/>
      </c>
    </row>
    <row r="246">
      <c r="A246" s="28" t="s">
        <v>48</v>
      </c>
      <c r="B246" s="28" t="str">
        <f t="array" ref="B246">xlookup(A246,Workers!A:A,Workers!B:B,0)</f>
        <v>Nexus Builders Unlimited</v>
      </c>
      <c r="C246" s="29">
        <v>44864.0</v>
      </c>
      <c r="D246" s="28">
        <f t="shared" si="1"/>
        <v>10</v>
      </c>
      <c r="E246" s="28">
        <f t="shared" si="2"/>
        <v>1</v>
      </c>
      <c r="F246" s="28" t="b">
        <f t="shared" si="3"/>
        <v>0</v>
      </c>
      <c r="G246" s="30" t="s">
        <v>41</v>
      </c>
      <c r="H246" s="28" t="s">
        <v>91</v>
      </c>
      <c r="I246" s="28">
        <f t="array" ref="I246">xlookup(H246,Events!A:A,Events!B:B,0)</f>
        <v>4</v>
      </c>
      <c r="J246" s="28" t="str">
        <f>if(H246=Events!$A$20,"Company",if(H246=Events!$A$21,"Customer",""))</f>
        <v/>
      </c>
      <c r="K246" s="28" t="str">
        <f t="array" ref="K246">xlookup(H246,Events!A:A,Events!C:C,0)</f>
        <v>Positive</v>
      </c>
      <c r="M246" s="28" t="str">
        <f>if(or(H246=Events!$A$20,H246=Events!$A$21),randbetween(150,8500),"")</f>
        <v/>
      </c>
      <c r="N246" s="28" t="str">
        <f>if(H246=Events!$A$12,randbetween(200,3500),"")</f>
        <v/>
      </c>
    </row>
    <row r="247">
      <c r="A247" s="31" t="s">
        <v>52</v>
      </c>
      <c r="B247" s="31" t="str">
        <f t="array" ref="B247">xlookup(A247,Workers!A:A,Workers!B:B,0)</f>
        <v>Nexus Builders Unlimited</v>
      </c>
      <c r="C247" s="32">
        <v>44864.0</v>
      </c>
      <c r="D247" s="31">
        <f t="shared" si="1"/>
        <v>10</v>
      </c>
      <c r="E247" s="31">
        <f t="shared" si="2"/>
        <v>1</v>
      </c>
      <c r="F247" s="31" t="b">
        <f t="shared" si="3"/>
        <v>0</v>
      </c>
      <c r="G247" s="33" t="s">
        <v>36</v>
      </c>
      <c r="H247" s="31" t="s">
        <v>92</v>
      </c>
      <c r="I247" s="31">
        <f t="array" ref="I247">xlookup(H247,Events!A:A,Events!B:B,0)</f>
        <v>2</v>
      </c>
      <c r="J247" s="31" t="str">
        <f>if(H247=Events!$A$20,"Company",if(H247=Events!$A$21,"Customer",""))</f>
        <v/>
      </c>
      <c r="K247" s="31" t="str">
        <f t="array" ref="K247">xlookup(H247,Events!A:A,Events!C:C,0)</f>
        <v>Positive</v>
      </c>
      <c r="M247" s="31" t="str">
        <f>if(or(H247=Events!$A$20,H247=Events!$A$21),randbetween(150,8500),"")</f>
        <v/>
      </c>
      <c r="N247" s="31" t="str">
        <f>if(H247=Events!$A$12,randbetween(200,3500),"")</f>
        <v/>
      </c>
    </row>
    <row r="248">
      <c r="A248" s="28" t="s">
        <v>28</v>
      </c>
      <c r="B248" s="28" t="str">
        <f t="array" ref="B248">xlookup(A248,Workers!A:A,Workers!B:B,0)</f>
        <v>Nexus Builders Unlimited</v>
      </c>
      <c r="C248" s="29">
        <v>44865.0</v>
      </c>
      <c r="D248" s="28">
        <f t="shared" si="1"/>
        <v>10</v>
      </c>
      <c r="E248" s="28">
        <f t="shared" si="2"/>
        <v>2</v>
      </c>
      <c r="F248" s="28" t="b">
        <f t="shared" si="3"/>
        <v>0</v>
      </c>
      <c r="G248" s="30" t="s">
        <v>49</v>
      </c>
      <c r="H248" s="28" t="s">
        <v>93</v>
      </c>
      <c r="I248" s="28">
        <f t="array" ref="I248">xlookup(H248,Events!A:A,Events!B:B,0)</f>
        <v>3</v>
      </c>
      <c r="J248" s="28" t="str">
        <f>if(H248=Events!$A$20,"Company",if(H248=Events!$A$21,"Customer",""))</f>
        <v/>
      </c>
      <c r="K248" s="28" t="str">
        <f t="array" ref="K248">xlookup(H248,Events!A:A,Events!C:C,0)</f>
        <v>Positive</v>
      </c>
      <c r="M248" s="28" t="str">
        <f>if(or(H248=Events!$A$20,H248=Events!$A$21),randbetween(150,8500),"")</f>
        <v/>
      </c>
      <c r="N248" s="28" t="str">
        <f>if(H248=Events!$A$12,randbetween(200,3500),"")</f>
        <v/>
      </c>
    </row>
    <row r="249">
      <c r="A249" s="31" t="s">
        <v>55</v>
      </c>
      <c r="B249" s="31" t="str">
        <f t="array" ref="B249">xlookup(A249,Workers!A:A,Workers!B:B,0)</f>
        <v>Nexus Builders Unlimited</v>
      </c>
      <c r="C249" s="32">
        <v>44865.0</v>
      </c>
      <c r="D249" s="31">
        <f t="shared" si="1"/>
        <v>10</v>
      </c>
      <c r="E249" s="31">
        <f t="shared" si="2"/>
        <v>2</v>
      </c>
      <c r="F249" s="31" t="b">
        <f t="shared" si="3"/>
        <v>0</v>
      </c>
      <c r="G249" s="33" t="s">
        <v>36</v>
      </c>
      <c r="H249" s="31" t="s">
        <v>94</v>
      </c>
      <c r="I249" s="31">
        <f t="array" ref="I249">xlookup(H249,Events!A:A,Events!B:B,0)</f>
        <v>4</v>
      </c>
      <c r="J249" s="31" t="str">
        <f>if(H249=Events!$A$20,"Company",if(H249=Events!$A$21,"Customer",""))</f>
        <v/>
      </c>
      <c r="K249" s="31" t="str">
        <f t="array" ref="K249">xlookup(H249,Events!A:A,Events!C:C,0)</f>
        <v>Positive</v>
      </c>
      <c r="M249" s="31" t="str">
        <f>if(or(H249=Events!$A$20,H249=Events!$A$21),randbetween(150,8500),"")</f>
        <v/>
      </c>
      <c r="N249" s="31" t="str">
        <f>if(H249=Events!$A$12,randbetween(200,3500),"")</f>
        <v/>
      </c>
    </row>
    <row r="250">
      <c r="A250" s="28" t="s">
        <v>21</v>
      </c>
      <c r="B250" s="28" t="str">
        <f t="array" ref="B250">xlookup(A250,Workers!A:A,Workers!B:B,0)</f>
        <v>Nexus Builders Unlimited</v>
      </c>
      <c r="C250" s="29">
        <v>44867.0</v>
      </c>
      <c r="D250" s="28">
        <f t="shared" si="1"/>
        <v>11</v>
      </c>
      <c r="E250" s="28">
        <f t="shared" si="2"/>
        <v>4</v>
      </c>
      <c r="F250" s="28" t="b">
        <f t="shared" si="3"/>
        <v>0</v>
      </c>
      <c r="G250" s="30" t="s">
        <v>36</v>
      </c>
      <c r="H250" s="28" t="s">
        <v>95</v>
      </c>
      <c r="I250" s="28">
        <f t="array" ref="I250">xlookup(H250,Events!A:A,Events!B:B,0)</f>
        <v>3</v>
      </c>
      <c r="J250" s="28" t="str">
        <f>if(H250=Events!$A$20,"Company",if(H250=Events!$A$21,"Customer",""))</f>
        <v/>
      </c>
      <c r="K250" s="28" t="str">
        <f t="array" ref="K250">xlookup(H250,Events!A:A,Events!C:C,0)</f>
        <v>Positive</v>
      </c>
      <c r="M250" s="28" t="str">
        <f>if(or(H250=Events!$A$20,H250=Events!$A$21),randbetween(150,8500),"")</f>
        <v/>
      </c>
      <c r="N250" s="28" t="str">
        <f>if(H250=Events!$A$12,randbetween(200,3500),"")</f>
        <v/>
      </c>
    </row>
    <row r="251">
      <c r="A251" s="31" t="s">
        <v>34</v>
      </c>
      <c r="B251" s="31" t="str">
        <f t="array" ref="B251">xlookup(A251,Workers!A:A,Workers!B:B,0)</f>
        <v>Nexus Builders Unlimited</v>
      </c>
      <c r="C251" s="32">
        <v>44871.0</v>
      </c>
      <c r="D251" s="31">
        <f t="shared" si="1"/>
        <v>11</v>
      </c>
      <c r="E251" s="31">
        <f t="shared" si="2"/>
        <v>1</v>
      </c>
      <c r="F251" s="31" t="b">
        <f t="shared" si="3"/>
        <v>0</v>
      </c>
      <c r="G251" s="33" t="s">
        <v>49</v>
      </c>
      <c r="H251" s="31" t="s">
        <v>96</v>
      </c>
      <c r="I251" s="31">
        <f t="array" ref="I251">xlookup(H251,Events!A:A,Events!B:B,0)</f>
        <v>5</v>
      </c>
      <c r="J251" s="31" t="str">
        <f>if(H251=Events!$A$20,"Company",if(H251=Events!$A$21,"Customer",""))</f>
        <v/>
      </c>
      <c r="K251" s="31" t="str">
        <f t="array" ref="K251">xlookup(H251,Events!A:A,Events!C:C,0)</f>
        <v>Positive</v>
      </c>
      <c r="M251" s="31" t="str">
        <f>if(or(H251=Events!$A$20,H251=Events!$A$21),randbetween(150,8500),"")</f>
        <v/>
      </c>
      <c r="N251" s="31" t="str">
        <f>if(H251=Events!$A$12,randbetween(200,3500),"")</f>
        <v/>
      </c>
    </row>
    <row r="252">
      <c r="A252" s="28" t="s">
        <v>39</v>
      </c>
      <c r="B252" s="28" t="str">
        <f t="array" ref="B252">xlookup(A252,Workers!A:A,Workers!B:B,0)</f>
        <v>Precision Builders Group</v>
      </c>
      <c r="C252" s="29">
        <v>44873.0</v>
      </c>
      <c r="D252" s="28">
        <f t="shared" si="1"/>
        <v>11</v>
      </c>
      <c r="E252" s="28">
        <f t="shared" si="2"/>
        <v>3</v>
      </c>
      <c r="F252" s="28" t="b">
        <f t="shared" si="3"/>
        <v>0</v>
      </c>
      <c r="G252" s="30" t="s">
        <v>36</v>
      </c>
      <c r="H252" s="28" t="s">
        <v>97</v>
      </c>
      <c r="I252" s="28">
        <f t="array" ref="I252">xlookup(H252,Events!A:A,Events!B:B,0)</f>
        <v>6</v>
      </c>
      <c r="J252" s="28" t="str">
        <f>if(H252=Events!$A$20,"Company",if(H252=Events!$A$21,"Customer",""))</f>
        <v/>
      </c>
      <c r="K252" s="28" t="str">
        <f t="array" ref="K252">xlookup(H252,Events!A:A,Events!C:C,0)</f>
        <v>Positive</v>
      </c>
      <c r="M252" s="28" t="str">
        <f>if(or(H252=Events!$A$20,H252=Events!$A$21),randbetween(150,8500),"")</f>
        <v/>
      </c>
      <c r="N252" s="28" t="str">
        <f>if(H252=Events!$A$12,randbetween(200,3500),"")</f>
        <v/>
      </c>
    </row>
    <row r="253">
      <c r="A253" s="31" t="s">
        <v>57</v>
      </c>
      <c r="B253" s="31" t="str">
        <f t="array" ref="B253">xlookup(A253,Workers!A:A,Workers!B:B,0)</f>
        <v>Precision Builders Group</v>
      </c>
      <c r="C253" s="32">
        <v>44873.0</v>
      </c>
      <c r="D253" s="31">
        <f t="shared" si="1"/>
        <v>11</v>
      </c>
      <c r="E253" s="31">
        <f t="shared" si="2"/>
        <v>3</v>
      </c>
      <c r="F253" s="31" t="b">
        <f t="shared" si="3"/>
        <v>0</v>
      </c>
      <c r="G253" s="33" t="s">
        <v>36</v>
      </c>
      <c r="H253" s="31" t="s">
        <v>98</v>
      </c>
      <c r="I253" s="31">
        <f t="array" ref="I253">xlookup(H253,Events!A:A,Events!B:B,0)</f>
        <v>4</v>
      </c>
      <c r="J253" s="31" t="str">
        <f>if(H253=Events!$A$20,"Company",if(H253=Events!$A$21,"Customer",""))</f>
        <v/>
      </c>
      <c r="K253" s="31" t="str">
        <f t="array" ref="K253">xlookup(H253,Events!A:A,Events!C:C,0)</f>
        <v>Positive</v>
      </c>
      <c r="M253" s="31" t="str">
        <f>if(or(H253=Events!$A$20,H253=Events!$A$21),randbetween(150,8500),"")</f>
        <v/>
      </c>
      <c r="N253" s="31" t="str">
        <f>if(H253=Events!$A$12,randbetween(200,3500),"")</f>
        <v/>
      </c>
    </row>
    <row r="254">
      <c r="A254" s="28" t="s">
        <v>59</v>
      </c>
      <c r="B254" s="28" t="str">
        <f t="array" ref="B254">xlookup(A254,Workers!A:A,Workers!B:B,0)</f>
        <v>Precision Builders Group</v>
      </c>
      <c r="C254" s="29">
        <v>44875.0</v>
      </c>
      <c r="D254" s="28">
        <f t="shared" si="1"/>
        <v>11</v>
      </c>
      <c r="E254" s="28">
        <f t="shared" si="2"/>
        <v>5</v>
      </c>
      <c r="F254" s="28" t="b">
        <f t="shared" si="3"/>
        <v>0</v>
      </c>
      <c r="G254" s="30" t="s">
        <v>53</v>
      </c>
      <c r="H254" s="28" t="s">
        <v>99</v>
      </c>
      <c r="I254" s="28">
        <f t="array" ref="I254">xlookup(H254,Events!A:A,Events!B:B,0)</f>
        <v>0</v>
      </c>
      <c r="J254" s="28" t="str">
        <f>if(H254=Events!$A$20,"Company",if(H254=Events!$A$21,"Customer",""))</f>
        <v/>
      </c>
      <c r="K254" s="28" t="str">
        <f t="array" ref="K254">xlookup(H254,Events!A:A,Events!C:C,0)</f>
        <v>Neutral</v>
      </c>
      <c r="L254" s="34" t="s">
        <v>109</v>
      </c>
      <c r="M254" s="28" t="str">
        <f>if(or(H254=Events!$A$20,H254=Events!$A$21),randbetween(150,8500),"")</f>
        <v/>
      </c>
      <c r="N254" s="28">
        <f>if(H254=Events!$A$12,randbetween(200,3500),"")</f>
        <v>1192</v>
      </c>
    </row>
    <row r="255">
      <c r="A255" s="31" t="s">
        <v>78</v>
      </c>
      <c r="B255" s="31" t="str">
        <f t="array" ref="B255">xlookup(A255,Workers!A:A,Workers!B:B,0)</f>
        <v>Precision Builders Group</v>
      </c>
      <c r="C255" s="32">
        <v>44876.0</v>
      </c>
      <c r="D255" s="31">
        <f t="shared" si="1"/>
        <v>11</v>
      </c>
      <c r="E255" s="31">
        <f t="shared" si="2"/>
        <v>6</v>
      </c>
      <c r="F255" s="31" t="b">
        <f t="shared" si="3"/>
        <v>1</v>
      </c>
      <c r="G255" s="33" t="s">
        <v>41</v>
      </c>
      <c r="H255" s="31" t="s">
        <v>101</v>
      </c>
      <c r="I255" s="31">
        <f t="array" ref="I255">xlookup(H255,Events!A:A,Events!B:B,0)</f>
        <v>-3</v>
      </c>
      <c r="J255" s="31" t="str">
        <f>if(H255=Events!$A$20,"Company",if(H255=Events!$A$21,"Customer",""))</f>
        <v/>
      </c>
      <c r="K255" s="31" t="str">
        <f t="array" ref="K255">xlookup(H255,Events!A:A,Events!C:C,0)</f>
        <v>Negative</v>
      </c>
      <c r="M255" s="31" t="str">
        <f>if(or(H255=Events!$A$20,H255=Events!$A$21),randbetween(150,8500),"")</f>
        <v/>
      </c>
      <c r="N255" s="31" t="str">
        <f>if(H255=Events!$A$12,randbetween(200,3500),"")</f>
        <v/>
      </c>
    </row>
    <row r="256">
      <c r="A256" s="28" t="s">
        <v>31</v>
      </c>
      <c r="B256" s="28" t="str">
        <f t="array" ref="B256">xlookup(A256,Workers!A:A,Workers!B:B,0)</f>
        <v>Precision Builders Group</v>
      </c>
      <c r="C256" s="29">
        <v>44878.0</v>
      </c>
      <c r="D256" s="28">
        <f t="shared" si="1"/>
        <v>11</v>
      </c>
      <c r="E256" s="28">
        <f t="shared" si="2"/>
        <v>1</v>
      </c>
      <c r="F256" s="28" t="b">
        <f t="shared" si="3"/>
        <v>0</v>
      </c>
      <c r="G256" s="30" t="s">
        <v>53</v>
      </c>
      <c r="H256" s="28" t="s">
        <v>102</v>
      </c>
      <c r="I256" s="28">
        <f t="array" ref="I256">xlookup(H256,Events!A:A,Events!B:B,0)</f>
        <v>-4</v>
      </c>
      <c r="J256" s="28" t="str">
        <f>if(H256=Events!$A$20,"Company",if(H256=Events!$A$21,"Customer",""))</f>
        <v/>
      </c>
      <c r="K256" s="28" t="str">
        <f t="array" ref="K256">xlookup(H256,Events!A:A,Events!C:C,0)</f>
        <v>Negative</v>
      </c>
      <c r="M256" s="28" t="str">
        <f>if(or(H256=Events!$A$20,H256=Events!$A$21),randbetween(150,8500),"")</f>
        <v/>
      </c>
      <c r="N256" s="28" t="str">
        <f>if(H256=Events!$A$12,randbetween(200,3500),"")</f>
        <v/>
      </c>
    </row>
    <row r="257">
      <c r="A257" s="31" t="s">
        <v>75</v>
      </c>
      <c r="B257" s="31" t="str">
        <f t="array" ref="B257">xlookup(A257,Workers!A:A,Workers!B:B,0)</f>
        <v>Precision Builders Group</v>
      </c>
      <c r="C257" s="32">
        <v>44880.0</v>
      </c>
      <c r="D257" s="31">
        <f t="shared" si="1"/>
        <v>11</v>
      </c>
      <c r="E257" s="31">
        <f t="shared" si="2"/>
        <v>3</v>
      </c>
      <c r="F257" s="31" t="b">
        <f t="shared" si="3"/>
        <v>0</v>
      </c>
      <c r="G257" s="33" t="s">
        <v>30</v>
      </c>
      <c r="H257" s="31" t="s">
        <v>103</v>
      </c>
      <c r="I257" s="31">
        <f t="array" ref="I257">xlookup(H257,Events!A:A,Events!B:B,0)</f>
        <v>-2</v>
      </c>
      <c r="J257" s="31" t="str">
        <f>if(H257=Events!$A$20,"Company",if(H257=Events!$A$21,"Customer",""))</f>
        <v/>
      </c>
      <c r="K257" s="31" t="str">
        <f t="array" ref="K257">xlookup(H257,Events!A:A,Events!C:C,0)</f>
        <v>Negative</v>
      </c>
      <c r="M257" s="31" t="str">
        <f>if(or(H257=Events!$A$20,H257=Events!$A$21),randbetween(150,8500),"")</f>
        <v/>
      </c>
      <c r="N257" s="31" t="str">
        <f>if(H257=Events!$A$12,randbetween(200,3500),"")</f>
        <v/>
      </c>
    </row>
    <row r="258">
      <c r="A258" s="28" t="s">
        <v>42</v>
      </c>
      <c r="B258" s="28" t="str">
        <f t="array" ref="B258">xlookup(A258,Workers!A:A,Workers!B:B,0)</f>
        <v>Precision Builders Group</v>
      </c>
      <c r="C258" s="29">
        <v>44882.0</v>
      </c>
      <c r="D258" s="28">
        <f t="shared" si="1"/>
        <v>11</v>
      </c>
      <c r="E258" s="28">
        <f t="shared" si="2"/>
        <v>5</v>
      </c>
      <c r="F258" s="28" t="b">
        <f t="shared" si="3"/>
        <v>0</v>
      </c>
      <c r="G258" s="30" t="s">
        <v>41</v>
      </c>
      <c r="H258" s="28" t="s">
        <v>104</v>
      </c>
      <c r="I258" s="28">
        <f t="array" ref="I258">xlookup(H258,Events!A:A,Events!B:B,0)</f>
        <v>-3</v>
      </c>
      <c r="J258" s="28" t="str">
        <f>if(H258=Events!$A$20,"Company",if(H258=Events!$A$21,"Customer",""))</f>
        <v/>
      </c>
      <c r="K258" s="28" t="str">
        <f t="array" ref="K258">xlookup(H258,Events!A:A,Events!C:C,0)</f>
        <v>Negative</v>
      </c>
      <c r="M258" s="28" t="str">
        <f>if(or(H258=Events!$A$20,H258=Events!$A$21),randbetween(150,8500),"")</f>
        <v/>
      </c>
      <c r="N258" s="28" t="str">
        <f>if(H258=Events!$A$12,randbetween(200,3500),"")</f>
        <v/>
      </c>
    </row>
    <row r="259">
      <c r="A259" s="31" t="s">
        <v>46</v>
      </c>
      <c r="B259" s="31" t="str">
        <f t="array" ref="B259">xlookup(A259,Workers!A:A,Workers!B:B,0)</f>
        <v>Precision Builders Group</v>
      </c>
      <c r="C259" s="32">
        <v>44882.0</v>
      </c>
      <c r="D259" s="31">
        <f t="shared" si="1"/>
        <v>11</v>
      </c>
      <c r="E259" s="31">
        <f t="shared" si="2"/>
        <v>5</v>
      </c>
      <c r="F259" s="31" t="b">
        <f t="shared" si="3"/>
        <v>0</v>
      </c>
      <c r="G259" s="33" t="s">
        <v>53</v>
      </c>
      <c r="H259" s="31" t="s">
        <v>105</v>
      </c>
      <c r="I259" s="31">
        <f t="array" ref="I259">xlookup(H259,Events!A:A,Events!B:B,0)</f>
        <v>-2</v>
      </c>
      <c r="J259" s="31" t="str">
        <f>if(H259=Events!$A$20,"Company",if(H259=Events!$A$21,"Customer",""))</f>
        <v/>
      </c>
      <c r="K259" s="31" t="str">
        <f t="array" ref="K259">xlookup(H259,Events!A:A,Events!C:C,0)</f>
        <v>Negative</v>
      </c>
      <c r="M259" s="31" t="str">
        <f>if(or(H259=Events!$A$20,H259=Events!$A$21),randbetween(150,8500),"")</f>
        <v/>
      </c>
      <c r="N259" s="31" t="str">
        <f>if(H259=Events!$A$12,randbetween(200,3500),"")</f>
        <v/>
      </c>
    </row>
    <row r="260">
      <c r="A260" s="28" t="s">
        <v>83</v>
      </c>
      <c r="B260" s="28" t="str">
        <f t="array" ref="B260">xlookup(A260,Workers!A:A,Workers!B:B,0)</f>
        <v>Precision Builders Group</v>
      </c>
      <c r="C260" s="29">
        <v>44883.0</v>
      </c>
      <c r="D260" s="28">
        <f t="shared" si="1"/>
        <v>11</v>
      </c>
      <c r="E260" s="28">
        <f t="shared" si="2"/>
        <v>6</v>
      </c>
      <c r="F260" s="28" t="b">
        <f t="shared" si="3"/>
        <v>1</v>
      </c>
      <c r="G260" s="30" t="s">
        <v>45</v>
      </c>
      <c r="H260" s="28" t="s">
        <v>106</v>
      </c>
      <c r="I260" s="28">
        <f t="array" ref="I260">xlookup(H260,Events!A:A,Events!B:B,0)</f>
        <v>-3</v>
      </c>
      <c r="J260" s="28" t="str">
        <f>if(H260=Events!$A$20,"Company",if(H260=Events!$A$21,"Customer",""))</f>
        <v/>
      </c>
      <c r="K260" s="28" t="str">
        <f t="array" ref="K260">xlookup(H260,Events!A:A,Events!C:C,0)</f>
        <v>Negative</v>
      </c>
      <c r="M260" s="28" t="str">
        <f>if(or(H260=Events!$A$20,H260=Events!$A$21),randbetween(150,8500),"")</f>
        <v/>
      </c>
      <c r="N260" s="28" t="str">
        <f>if(H260=Events!$A$12,randbetween(200,3500),"")</f>
        <v/>
      </c>
    </row>
    <row r="261">
      <c r="A261" s="31" t="s">
        <v>43</v>
      </c>
      <c r="B261" s="31" t="str">
        <f t="array" ref="B261">xlookup(A261,Workers!A:A,Workers!B:B,0)</f>
        <v>Precision Builders Group</v>
      </c>
      <c r="C261" s="32">
        <v>44883.0</v>
      </c>
      <c r="D261" s="31">
        <f t="shared" si="1"/>
        <v>11</v>
      </c>
      <c r="E261" s="31">
        <f t="shared" si="2"/>
        <v>6</v>
      </c>
      <c r="F261" s="31" t="b">
        <f t="shared" si="3"/>
        <v>1</v>
      </c>
      <c r="G261" s="33" t="s">
        <v>41</v>
      </c>
      <c r="H261" s="31" t="s">
        <v>107</v>
      </c>
      <c r="I261" s="31">
        <f t="array" ref="I261">xlookup(H261,Events!A:A,Events!B:B,0)</f>
        <v>-4</v>
      </c>
      <c r="J261" s="31" t="str">
        <f>if(H261=Events!$A$20,"Company",if(H261=Events!$A$21,"Customer",""))</f>
        <v/>
      </c>
      <c r="K261" s="31" t="str">
        <f t="array" ref="K261">xlookup(H261,Events!A:A,Events!C:C,0)</f>
        <v>Negative</v>
      </c>
      <c r="M261" s="31" t="str">
        <f>if(or(H261=Events!$A$20,H261=Events!$A$21),randbetween(150,8500),"")</f>
        <v/>
      </c>
      <c r="N261" s="31" t="str">
        <f>if(H261=Events!$A$12,randbetween(200,3500),"")</f>
        <v/>
      </c>
    </row>
    <row r="262">
      <c r="A262" s="28" t="s">
        <v>72</v>
      </c>
      <c r="B262" s="28" t="str">
        <f t="array" ref="B262">xlookup(A262,Workers!A:A,Workers!B:B,0)</f>
        <v>Stellar Structures Construction</v>
      </c>
      <c r="C262" s="29">
        <v>44885.0</v>
      </c>
      <c r="D262" s="28">
        <f t="shared" si="1"/>
        <v>11</v>
      </c>
      <c r="E262" s="28">
        <f t="shared" si="2"/>
        <v>1</v>
      </c>
      <c r="F262" s="28" t="b">
        <f t="shared" si="3"/>
        <v>0</v>
      </c>
      <c r="G262" s="30" t="s">
        <v>30</v>
      </c>
      <c r="H262" s="28" t="s">
        <v>108</v>
      </c>
      <c r="I262" s="28">
        <f t="array" ref="I262">xlookup(H262,Events!A:A,Events!B:B,0)</f>
        <v>-5</v>
      </c>
      <c r="J262" s="28" t="str">
        <f>if(H262=Events!$A$20,"Company",if(H262=Events!$A$21,"Customer",""))</f>
        <v>Company</v>
      </c>
      <c r="K262" s="28" t="str">
        <f t="array" ref="K262">xlookup(H262,Events!A:A,Events!C:C,0)</f>
        <v>Negative</v>
      </c>
      <c r="L262" s="28" t="s">
        <v>100</v>
      </c>
      <c r="M262" s="28">
        <f>if(or(H262=Events!$A$20,H262=Events!$A$21),randbetween(150,8500),"")</f>
        <v>753</v>
      </c>
      <c r="N262" s="28" t="str">
        <f>if(H262=Events!$A$12,randbetween(200,3500),"")</f>
        <v/>
      </c>
    </row>
    <row r="263">
      <c r="A263" s="31" t="s">
        <v>61</v>
      </c>
      <c r="B263" s="31" t="str">
        <f t="array" ref="B263">xlookup(A263,Workers!A:A,Workers!B:B,0)</f>
        <v>Stellar Structures Construction</v>
      </c>
      <c r="C263" s="32">
        <v>44886.0</v>
      </c>
      <c r="D263" s="31">
        <f t="shared" si="1"/>
        <v>11</v>
      </c>
      <c r="E263" s="31">
        <f t="shared" si="2"/>
        <v>2</v>
      </c>
      <c r="F263" s="31" t="b">
        <f t="shared" si="3"/>
        <v>0</v>
      </c>
      <c r="G263" s="33" t="s">
        <v>49</v>
      </c>
      <c r="H263" s="31" t="s">
        <v>110</v>
      </c>
      <c r="I263" s="31">
        <f t="array" ref="I263">xlookup(H263,Events!A:A,Events!B:B,0)</f>
        <v>-6</v>
      </c>
      <c r="J263" s="31" t="str">
        <f>if(H263=Events!$A$20,"Company",if(H263=Events!$A$21,"Customer",""))</f>
        <v>Customer</v>
      </c>
      <c r="K263" s="31" t="str">
        <f t="array" ref="K263">xlookup(H263,Events!A:A,Events!C:C,0)</f>
        <v>Negative</v>
      </c>
      <c r="L263" s="31" t="s">
        <v>100</v>
      </c>
      <c r="M263" s="31">
        <f>if(or(H263=Events!$A$20,H263=Events!$A$21),randbetween(150,8500),"")</f>
        <v>4425</v>
      </c>
      <c r="N263" s="31" t="str">
        <f>if(H263=Events!$A$12,randbetween(200,3500),"")</f>
        <v/>
      </c>
    </row>
    <row r="264">
      <c r="A264" s="28" t="s">
        <v>20</v>
      </c>
      <c r="B264" s="28" t="str">
        <f t="array" ref="B264">xlookup(A264,Workers!A:A,Workers!B:B,0)</f>
        <v>Stellar Structures Construction</v>
      </c>
      <c r="C264" s="29">
        <v>44886.0</v>
      </c>
      <c r="D264" s="28">
        <f t="shared" si="1"/>
        <v>11</v>
      </c>
      <c r="E264" s="28">
        <f t="shared" si="2"/>
        <v>2</v>
      </c>
      <c r="F264" s="28" t="b">
        <f t="shared" si="3"/>
        <v>0</v>
      </c>
      <c r="G264" s="30" t="s">
        <v>30</v>
      </c>
      <c r="H264" s="28" t="s">
        <v>111</v>
      </c>
      <c r="I264" s="28">
        <f t="array" ref="I264">xlookup(H264,Events!A:A,Events!B:B,0)</f>
        <v>-4</v>
      </c>
      <c r="J264" s="28" t="str">
        <f>if(H264=Events!$A$20,"Company",if(H264=Events!$A$21,"Customer",""))</f>
        <v/>
      </c>
      <c r="K264" s="28" t="str">
        <f t="array" ref="K264">xlookup(H264,Events!A:A,Events!C:C,0)</f>
        <v>Negative</v>
      </c>
      <c r="M264" s="28" t="str">
        <f>if(or(H264=Events!$A$20,H264=Events!$A$21),randbetween(150,8500),"")</f>
        <v/>
      </c>
      <c r="N264" s="28" t="str">
        <f>if(H264=Events!$A$12,randbetween(200,3500),"")</f>
        <v/>
      </c>
    </row>
    <row r="265">
      <c r="A265" s="31" t="s">
        <v>33</v>
      </c>
      <c r="B265" s="31" t="str">
        <f t="array" ref="B265">xlookup(A265,Workers!A:A,Workers!B:B,0)</f>
        <v>Stellar Structures Construction</v>
      </c>
      <c r="C265" s="32">
        <v>44886.0</v>
      </c>
      <c r="D265" s="31">
        <f t="shared" si="1"/>
        <v>11</v>
      </c>
      <c r="E265" s="31">
        <f t="shared" si="2"/>
        <v>2</v>
      </c>
      <c r="F265" s="31" t="b">
        <f t="shared" si="3"/>
        <v>0</v>
      </c>
      <c r="G265" s="33" t="s">
        <v>53</v>
      </c>
      <c r="H265" s="31" t="s">
        <v>112</v>
      </c>
      <c r="I265" s="31">
        <f t="array" ref="I265">xlookup(H265,Events!A:A,Events!B:B,0)</f>
        <v>-6</v>
      </c>
      <c r="J265" s="31" t="str">
        <f>if(H265=Events!$A$20,"Company",if(H265=Events!$A$21,"Customer",""))</f>
        <v/>
      </c>
      <c r="K265" s="31" t="str">
        <f t="array" ref="K265">xlookup(H265,Events!A:A,Events!C:C,0)</f>
        <v>Negative</v>
      </c>
      <c r="M265" s="31" t="str">
        <f>if(or(H265=Events!$A$20,H265=Events!$A$21),randbetween(150,8500),"")</f>
        <v/>
      </c>
      <c r="N265" s="31" t="str">
        <f>if(H265=Events!$A$12,randbetween(200,3500),"")</f>
        <v/>
      </c>
    </row>
    <row r="266">
      <c r="A266" s="28" t="s">
        <v>81</v>
      </c>
      <c r="B266" s="28" t="str">
        <f t="array" ref="B266">xlookup(A266,Workers!A:A,Workers!B:B,0)</f>
        <v>Stellar Structures Construction</v>
      </c>
      <c r="C266" s="29">
        <v>44888.0</v>
      </c>
      <c r="D266" s="28">
        <f t="shared" si="1"/>
        <v>11</v>
      </c>
      <c r="E266" s="28">
        <f t="shared" si="2"/>
        <v>4</v>
      </c>
      <c r="F266" s="28" t="b">
        <f t="shared" si="3"/>
        <v>0</v>
      </c>
      <c r="G266" s="30" t="s">
        <v>45</v>
      </c>
      <c r="H266" s="28" t="s">
        <v>89</v>
      </c>
      <c r="I266" s="28">
        <f t="array" ref="I266">xlookup(H266,Events!A:A,Events!B:B,0)</f>
        <v>5</v>
      </c>
      <c r="J266" s="28" t="str">
        <f>if(H266=Events!$A$20,"Company",if(H266=Events!$A$21,"Customer",""))</f>
        <v/>
      </c>
      <c r="K266" s="28" t="str">
        <f t="array" ref="K266">xlookup(H266,Events!A:A,Events!C:C,0)</f>
        <v>Positive</v>
      </c>
      <c r="M266" s="28" t="str">
        <f>if(or(H266=Events!$A$20,H266=Events!$A$21),randbetween(150,8500),"")</f>
        <v/>
      </c>
      <c r="N266" s="28" t="str">
        <f>if(H266=Events!$A$12,randbetween(200,3500),"")</f>
        <v/>
      </c>
    </row>
    <row r="267">
      <c r="A267" s="31" t="s">
        <v>58</v>
      </c>
      <c r="B267" s="31" t="str">
        <f t="array" ref="B267">xlookup(A267,Workers!A:A,Workers!B:B,0)</f>
        <v>Stellar Structures Construction</v>
      </c>
      <c r="C267" s="32">
        <v>44889.0</v>
      </c>
      <c r="D267" s="31">
        <f t="shared" si="1"/>
        <v>11</v>
      </c>
      <c r="E267" s="31">
        <f t="shared" si="2"/>
        <v>5</v>
      </c>
      <c r="F267" s="31" t="b">
        <f t="shared" si="3"/>
        <v>0</v>
      </c>
      <c r="G267" s="33" t="s">
        <v>53</v>
      </c>
      <c r="H267" s="31" t="s">
        <v>90</v>
      </c>
      <c r="I267" s="31">
        <f t="array" ref="I267">xlookup(H267,Events!A:A,Events!B:B,0)</f>
        <v>3</v>
      </c>
      <c r="J267" s="31" t="str">
        <f>if(H267=Events!$A$20,"Company",if(H267=Events!$A$21,"Customer",""))</f>
        <v/>
      </c>
      <c r="K267" s="31" t="str">
        <f t="array" ref="K267">xlookup(H267,Events!A:A,Events!C:C,0)</f>
        <v>Positive</v>
      </c>
      <c r="M267" s="31" t="str">
        <f>if(or(H267=Events!$A$20,H267=Events!$A$21),randbetween(150,8500),"")</f>
        <v/>
      </c>
      <c r="N267" s="31" t="str">
        <f>if(H267=Events!$A$12,randbetween(200,3500),"")</f>
        <v/>
      </c>
    </row>
    <row r="268">
      <c r="A268" s="28" t="s">
        <v>76</v>
      </c>
      <c r="B268" s="28" t="str">
        <f t="array" ref="B268">xlookup(A268,Workers!A:A,Workers!B:B,0)</f>
        <v>Stellar Structures Construction</v>
      </c>
      <c r="C268" s="29">
        <v>44889.0</v>
      </c>
      <c r="D268" s="28">
        <f t="shared" si="1"/>
        <v>11</v>
      </c>
      <c r="E268" s="28">
        <f t="shared" si="2"/>
        <v>5</v>
      </c>
      <c r="F268" s="28" t="b">
        <f t="shared" si="3"/>
        <v>0</v>
      </c>
      <c r="G268" s="30" t="s">
        <v>45</v>
      </c>
      <c r="H268" s="28" t="s">
        <v>91</v>
      </c>
      <c r="I268" s="28">
        <f t="array" ref="I268">xlookup(H268,Events!A:A,Events!B:B,0)</f>
        <v>4</v>
      </c>
      <c r="J268" s="28" t="str">
        <f>if(H268=Events!$A$20,"Company",if(H268=Events!$A$21,"Customer",""))</f>
        <v/>
      </c>
      <c r="K268" s="28" t="str">
        <f t="array" ref="K268">xlookup(H268,Events!A:A,Events!C:C,0)</f>
        <v>Positive</v>
      </c>
      <c r="M268" s="28" t="str">
        <f>if(or(H268=Events!$A$20,H268=Events!$A$21),randbetween(150,8500),"")</f>
        <v/>
      </c>
      <c r="N268" s="28" t="str">
        <f>if(H268=Events!$A$12,randbetween(200,3500),"")</f>
        <v/>
      </c>
    </row>
    <row r="269">
      <c r="A269" s="31" t="s">
        <v>60</v>
      </c>
      <c r="B269" s="31" t="str">
        <f t="array" ref="B269">xlookup(A269,Workers!A:A,Workers!B:B,0)</f>
        <v>Stellar Structures Construction</v>
      </c>
      <c r="C269" s="32">
        <v>44895.0</v>
      </c>
      <c r="D269" s="31">
        <f t="shared" si="1"/>
        <v>11</v>
      </c>
      <c r="E269" s="31">
        <f t="shared" si="2"/>
        <v>4</v>
      </c>
      <c r="F269" s="31" t="b">
        <f t="shared" si="3"/>
        <v>0</v>
      </c>
      <c r="G269" s="33" t="s">
        <v>30</v>
      </c>
      <c r="H269" s="31" t="s">
        <v>92</v>
      </c>
      <c r="I269" s="31">
        <f t="array" ref="I269">xlookup(H269,Events!A:A,Events!B:B,0)</f>
        <v>2</v>
      </c>
      <c r="J269" s="31" t="str">
        <f>if(H269=Events!$A$20,"Company",if(H269=Events!$A$21,"Customer",""))</f>
        <v/>
      </c>
      <c r="K269" s="31" t="str">
        <f t="array" ref="K269">xlookup(H269,Events!A:A,Events!C:C,0)</f>
        <v>Positive</v>
      </c>
      <c r="M269" s="31" t="str">
        <f>if(or(H269=Events!$A$20,H269=Events!$A$21),randbetween(150,8500),"")</f>
        <v/>
      </c>
      <c r="N269" s="31" t="str">
        <f>if(H269=Events!$A$12,randbetween(200,3500),"")</f>
        <v/>
      </c>
    </row>
    <row r="270">
      <c r="A270" s="28" t="s">
        <v>18</v>
      </c>
      <c r="B270" s="28" t="str">
        <f t="array" ref="B270">xlookup(A270,Workers!A:A,Workers!B:B,0)</f>
        <v>Stellar Structures Construction</v>
      </c>
      <c r="C270" s="29">
        <v>44895.0</v>
      </c>
      <c r="D270" s="28">
        <f t="shared" si="1"/>
        <v>11</v>
      </c>
      <c r="E270" s="28">
        <f t="shared" si="2"/>
        <v>4</v>
      </c>
      <c r="F270" s="28" t="b">
        <f t="shared" si="3"/>
        <v>0</v>
      </c>
      <c r="G270" s="30" t="s">
        <v>30</v>
      </c>
      <c r="H270" s="28" t="s">
        <v>93</v>
      </c>
      <c r="I270" s="28">
        <f t="array" ref="I270">xlookup(H270,Events!A:A,Events!B:B,0)</f>
        <v>3</v>
      </c>
      <c r="J270" s="28" t="str">
        <f>if(H270=Events!$A$20,"Company",if(H270=Events!$A$21,"Customer",""))</f>
        <v/>
      </c>
      <c r="K270" s="28" t="str">
        <f t="array" ref="K270">xlookup(H270,Events!A:A,Events!C:C,0)</f>
        <v>Positive</v>
      </c>
      <c r="M270" s="28" t="str">
        <f>if(or(H270=Events!$A$20,H270=Events!$A$21),randbetween(150,8500),"")</f>
        <v/>
      </c>
      <c r="N270" s="28" t="str">
        <f>if(H270=Events!$A$12,randbetween(200,3500),"")</f>
        <v/>
      </c>
    </row>
    <row r="271">
      <c r="A271" s="31" t="s">
        <v>63</v>
      </c>
      <c r="B271" s="31" t="str">
        <f t="array" ref="B271">xlookup(A271,Workers!A:A,Workers!B:B,0)</f>
        <v>Vanguard Builders Alliance</v>
      </c>
      <c r="C271" s="32">
        <v>44895.0</v>
      </c>
      <c r="D271" s="31">
        <f t="shared" si="1"/>
        <v>11</v>
      </c>
      <c r="E271" s="31">
        <f t="shared" si="2"/>
        <v>4</v>
      </c>
      <c r="F271" s="31" t="b">
        <f t="shared" si="3"/>
        <v>0</v>
      </c>
      <c r="G271" s="33" t="s">
        <v>49</v>
      </c>
      <c r="H271" s="31" t="s">
        <v>94</v>
      </c>
      <c r="I271" s="31">
        <f t="array" ref="I271">xlookup(H271,Events!A:A,Events!B:B,0)</f>
        <v>4</v>
      </c>
      <c r="J271" s="31" t="str">
        <f>if(H271=Events!$A$20,"Company",if(H271=Events!$A$21,"Customer",""))</f>
        <v/>
      </c>
      <c r="K271" s="31" t="str">
        <f t="array" ref="K271">xlookup(H271,Events!A:A,Events!C:C,0)</f>
        <v>Positive</v>
      </c>
      <c r="M271" s="31" t="str">
        <f>if(or(H271=Events!$A$20,H271=Events!$A$21),randbetween(150,8500),"")</f>
        <v/>
      </c>
      <c r="N271" s="31" t="str">
        <f>if(H271=Events!$A$12,randbetween(200,3500),"")</f>
        <v/>
      </c>
    </row>
    <row r="272">
      <c r="A272" s="28" t="s">
        <v>69</v>
      </c>
      <c r="B272" s="28" t="str">
        <f t="array" ref="B272">xlookup(A272,Workers!A:A,Workers!B:B,0)</f>
        <v>Vanguard Builders Alliance</v>
      </c>
      <c r="C272" s="29">
        <v>44896.0</v>
      </c>
      <c r="D272" s="28">
        <f t="shared" si="1"/>
        <v>12</v>
      </c>
      <c r="E272" s="28">
        <f t="shared" si="2"/>
        <v>5</v>
      </c>
      <c r="F272" s="28" t="b">
        <f t="shared" si="3"/>
        <v>0</v>
      </c>
      <c r="G272" s="30" t="s">
        <v>41</v>
      </c>
      <c r="H272" s="28" t="s">
        <v>95</v>
      </c>
      <c r="I272" s="28">
        <f t="array" ref="I272">xlookup(H272,Events!A:A,Events!B:B,0)</f>
        <v>3</v>
      </c>
      <c r="J272" s="28" t="str">
        <f>if(H272=Events!$A$20,"Company",if(H272=Events!$A$21,"Customer",""))</f>
        <v/>
      </c>
      <c r="K272" s="28" t="str">
        <f t="array" ref="K272">xlookup(H272,Events!A:A,Events!C:C,0)</f>
        <v>Positive</v>
      </c>
      <c r="M272" s="28" t="str">
        <f>if(or(H272=Events!$A$20,H272=Events!$A$21),randbetween(150,8500),"")</f>
        <v/>
      </c>
      <c r="N272" s="28" t="str">
        <f>if(H272=Events!$A$12,randbetween(200,3500),"")</f>
        <v/>
      </c>
    </row>
    <row r="273">
      <c r="A273" s="31" t="s">
        <v>66</v>
      </c>
      <c r="B273" s="31" t="str">
        <f t="array" ref="B273">xlookup(A273,Workers!A:A,Workers!B:B,0)</f>
        <v>Vanguard Builders Alliance</v>
      </c>
      <c r="C273" s="32">
        <v>44897.0</v>
      </c>
      <c r="D273" s="31">
        <f t="shared" si="1"/>
        <v>12</v>
      </c>
      <c r="E273" s="31">
        <f t="shared" si="2"/>
        <v>6</v>
      </c>
      <c r="F273" s="31" t="b">
        <f t="shared" si="3"/>
        <v>1</v>
      </c>
      <c r="G273" s="33" t="s">
        <v>30</v>
      </c>
      <c r="H273" s="31" t="s">
        <v>96</v>
      </c>
      <c r="I273" s="31">
        <f t="array" ref="I273">xlookup(H273,Events!A:A,Events!B:B,0)</f>
        <v>5</v>
      </c>
      <c r="J273" s="31" t="str">
        <f>if(H273=Events!$A$20,"Company",if(H273=Events!$A$21,"Customer",""))</f>
        <v/>
      </c>
      <c r="K273" s="31" t="str">
        <f t="array" ref="K273">xlookup(H273,Events!A:A,Events!C:C,0)</f>
        <v>Positive</v>
      </c>
      <c r="M273" s="31" t="str">
        <f>if(or(H273=Events!$A$20,H273=Events!$A$21),randbetween(150,8500),"")</f>
        <v/>
      </c>
      <c r="N273" s="31" t="str">
        <f>if(H273=Events!$A$12,randbetween(200,3500),"")</f>
        <v/>
      </c>
    </row>
    <row r="274">
      <c r="A274" s="28" t="s">
        <v>44</v>
      </c>
      <c r="B274" s="28" t="str">
        <f t="array" ref="B274">xlookup(A274,Workers!A:A,Workers!B:B,0)</f>
        <v>Vanguard Builders Alliance</v>
      </c>
      <c r="C274" s="29">
        <v>44898.0</v>
      </c>
      <c r="D274" s="28">
        <f t="shared" si="1"/>
        <v>12</v>
      </c>
      <c r="E274" s="28">
        <f t="shared" si="2"/>
        <v>7</v>
      </c>
      <c r="F274" s="28" t="b">
        <f t="shared" si="3"/>
        <v>1</v>
      </c>
      <c r="G274" s="30" t="s">
        <v>41</v>
      </c>
      <c r="H274" s="28" t="s">
        <v>97</v>
      </c>
      <c r="I274" s="28">
        <f t="array" ref="I274">xlookup(H274,Events!A:A,Events!B:B,0)</f>
        <v>6</v>
      </c>
      <c r="J274" s="28" t="str">
        <f>if(H274=Events!$A$20,"Company",if(H274=Events!$A$21,"Customer",""))</f>
        <v/>
      </c>
      <c r="K274" s="28" t="str">
        <f t="array" ref="K274">xlookup(H274,Events!A:A,Events!C:C,0)</f>
        <v>Positive</v>
      </c>
      <c r="M274" s="28" t="str">
        <f>if(or(H274=Events!$A$20,H274=Events!$A$21),randbetween(150,8500),"")</f>
        <v/>
      </c>
      <c r="N274" s="28" t="str">
        <f>if(H274=Events!$A$12,randbetween(200,3500),"")</f>
        <v/>
      </c>
    </row>
    <row r="275">
      <c r="A275" s="31" t="s">
        <v>65</v>
      </c>
      <c r="B275" s="31" t="str">
        <f t="array" ref="B275">xlookup(A275,Workers!A:A,Workers!B:B,0)</f>
        <v>Vanguard Builders Alliance</v>
      </c>
      <c r="C275" s="32">
        <v>44898.0</v>
      </c>
      <c r="D275" s="31">
        <f t="shared" si="1"/>
        <v>12</v>
      </c>
      <c r="E275" s="31">
        <f t="shared" si="2"/>
        <v>7</v>
      </c>
      <c r="F275" s="31" t="b">
        <f t="shared" si="3"/>
        <v>1</v>
      </c>
      <c r="G275" s="33" t="s">
        <v>41</v>
      </c>
      <c r="H275" s="31" t="s">
        <v>98</v>
      </c>
      <c r="I275" s="31">
        <f t="array" ref="I275">xlookup(H275,Events!A:A,Events!B:B,0)</f>
        <v>4</v>
      </c>
      <c r="J275" s="31" t="str">
        <f>if(H275=Events!$A$20,"Company",if(H275=Events!$A$21,"Customer",""))</f>
        <v/>
      </c>
      <c r="K275" s="31" t="str">
        <f t="array" ref="K275">xlookup(H275,Events!A:A,Events!C:C,0)</f>
        <v>Positive</v>
      </c>
      <c r="M275" s="31" t="str">
        <f>if(or(H275=Events!$A$20,H275=Events!$A$21),randbetween(150,8500),"")</f>
        <v/>
      </c>
      <c r="N275" s="31" t="str">
        <f>if(H275=Events!$A$12,randbetween(200,3500),"")</f>
        <v/>
      </c>
    </row>
    <row r="276">
      <c r="A276" s="28" t="s">
        <v>67</v>
      </c>
      <c r="B276" s="28" t="str">
        <f t="array" ref="B276">xlookup(A276,Workers!A:A,Workers!B:B,0)</f>
        <v>Vanguard Builders Alliance</v>
      </c>
      <c r="C276" s="29">
        <v>44899.0</v>
      </c>
      <c r="D276" s="28">
        <f t="shared" si="1"/>
        <v>12</v>
      </c>
      <c r="E276" s="28">
        <f t="shared" si="2"/>
        <v>1</v>
      </c>
      <c r="F276" s="28" t="b">
        <f t="shared" si="3"/>
        <v>0</v>
      </c>
      <c r="G276" s="30" t="s">
        <v>56</v>
      </c>
      <c r="H276" s="28" t="s">
        <v>99</v>
      </c>
      <c r="I276" s="28">
        <f t="array" ref="I276">xlookup(H276,Events!A:A,Events!B:B,0)</f>
        <v>0</v>
      </c>
      <c r="J276" s="28" t="str">
        <f>if(H276=Events!$A$20,"Company",if(H276=Events!$A$21,"Customer",""))</f>
        <v/>
      </c>
      <c r="K276" s="28" t="str">
        <f t="array" ref="K276">xlookup(H276,Events!A:A,Events!C:C,0)</f>
        <v>Neutral</v>
      </c>
      <c r="L276" s="28" t="s">
        <v>100</v>
      </c>
      <c r="M276" s="28" t="str">
        <f>if(or(H276=Events!$A$20,H276=Events!$A$21),randbetween(150,8500),"")</f>
        <v/>
      </c>
      <c r="N276" s="28">
        <f>if(H276=Events!$A$12,randbetween(200,3500),"")</f>
        <v>2216</v>
      </c>
    </row>
    <row r="277">
      <c r="A277" s="31" t="s">
        <v>79</v>
      </c>
      <c r="B277" s="31" t="str">
        <f t="array" ref="B277">xlookup(A277,Workers!A:A,Workers!B:B,0)</f>
        <v>ProCraft Builders Co.</v>
      </c>
      <c r="C277" s="32">
        <v>44901.0</v>
      </c>
      <c r="D277" s="31">
        <f t="shared" si="1"/>
        <v>12</v>
      </c>
      <c r="E277" s="31">
        <f t="shared" si="2"/>
        <v>3</v>
      </c>
      <c r="F277" s="31" t="b">
        <f t="shared" si="3"/>
        <v>0</v>
      </c>
      <c r="G277" s="33" t="s">
        <v>25</v>
      </c>
      <c r="H277" s="31" t="s">
        <v>101</v>
      </c>
      <c r="I277" s="31">
        <f t="array" ref="I277">xlookup(H277,Events!A:A,Events!B:B,0)</f>
        <v>-3</v>
      </c>
      <c r="J277" s="31" t="str">
        <f>if(H277=Events!$A$20,"Company",if(H277=Events!$A$21,"Customer",""))</f>
        <v/>
      </c>
      <c r="K277" s="31" t="str">
        <f t="array" ref="K277">xlookup(H277,Events!A:A,Events!C:C,0)</f>
        <v>Negative</v>
      </c>
      <c r="M277" s="31" t="str">
        <f>if(or(H277=Events!$A$20,H277=Events!$A$21),randbetween(150,8500),"")</f>
        <v/>
      </c>
      <c r="N277" s="31" t="str">
        <f>if(H277=Events!$A$12,randbetween(200,3500),"")</f>
        <v/>
      </c>
    </row>
    <row r="278">
      <c r="A278" s="28" t="s">
        <v>37</v>
      </c>
      <c r="B278" s="28" t="str">
        <f t="array" ref="B278">xlookup(A278,Workers!A:A,Workers!B:B,0)</f>
        <v>ProCraft Builders Co.</v>
      </c>
      <c r="C278" s="29">
        <v>44901.0</v>
      </c>
      <c r="D278" s="28">
        <f t="shared" si="1"/>
        <v>12</v>
      </c>
      <c r="E278" s="28">
        <f t="shared" si="2"/>
        <v>3</v>
      </c>
      <c r="F278" s="28" t="b">
        <f t="shared" si="3"/>
        <v>0</v>
      </c>
      <c r="G278" s="30" t="s">
        <v>53</v>
      </c>
      <c r="H278" s="28" t="s">
        <v>102</v>
      </c>
      <c r="I278" s="28">
        <f t="array" ref="I278">xlookup(H278,Events!A:A,Events!B:B,0)</f>
        <v>-4</v>
      </c>
      <c r="J278" s="28" t="str">
        <f>if(H278=Events!$A$20,"Company",if(H278=Events!$A$21,"Customer",""))</f>
        <v/>
      </c>
      <c r="K278" s="28" t="str">
        <f t="array" ref="K278">xlookup(H278,Events!A:A,Events!C:C,0)</f>
        <v>Negative</v>
      </c>
      <c r="M278" s="28" t="str">
        <f>if(or(H278=Events!$A$20,H278=Events!$A$21),randbetween(150,8500),"")</f>
        <v/>
      </c>
      <c r="N278" s="28" t="str">
        <f>if(H278=Events!$A$12,randbetween(200,3500),"")</f>
        <v/>
      </c>
    </row>
    <row r="279">
      <c r="A279" s="31" t="s">
        <v>74</v>
      </c>
      <c r="B279" s="31" t="str">
        <f t="array" ref="B279">xlookup(A279,Workers!A:A,Workers!B:B,0)</f>
        <v>ProCraft Builders Co.</v>
      </c>
      <c r="C279" s="32">
        <v>44901.0</v>
      </c>
      <c r="D279" s="31">
        <f t="shared" si="1"/>
        <v>12</v>
      </c>
      <c r="E279" s="31">
        <f t="shared" si="2"/>
        <v>3</v>
      </c>
      <c r="F279" s="31" t="b">
        <f t="shared" si="3"/>
        <v>0</v>
      </c>
      <c r="G279" s="33" t="s">
        <v>36</v>
      </c>
      <c r="H279" s="31" t="s">
        <v>103</v>
      </c>
      <c r="I279" s="31">
        <f t="array" ref="I279">xlookup(H279,Events!A:A,Events!B:B,0)</f>
        <v>-2</v>
      </c>
      <c r="J279" s="31" t="str">
        <f>if(H279=Events!$A$20,"Company",if(H279=Events!$A$21,"Customer",""))</f>
        <v/>
      </c>
      <c r="K279" s="31" t="str">
        <f t="array" ref="K279">xlookup(H279,Events!A:A,Events!C:C,0)</f>
        <v>Negative</v>
      </c>
      <c r="M279" s="31" t="str">
        <f>if(or(H279=Events!$A$20,H279=Events!$A$21),randbetween(150,8500),"")</f>
        <v/>
      </c>
      <c r="N279" s="31" t="str">
        <f>if(H279=Events!$A$12,randbetween(200,3500),"")</f>
        <v/>
      </c>
    </row>
    <row r="280">
      <c r="A280" s="28" t="s">
        <v>71</v>
      </c>
      <c r="B280" s="28" t="str">
        <f t="array" ref="B280">xlookup(A280,Workers!A:A,Workers!B:B,0)</f>
        <v>ProCraft Builders Co.</v>
      </c>
      <c r="C280" s="29">
        <v>44902.0</v>
      </c>
      <c r="D280" s="28">
        <f t="shared" si="1"/>
        <v>12</v>
      </c>
      <c r="E280" s="28">
        <f t="shared" si="2"/>
        <v>4</v>
      </c>
      <c r="F280" s="28" t="b">
        <f t="shared" si="3"/>
        <v>0</v>
      </c>
      <c r="G280" s="30" t="s">
        <v>45</v>
      </c>
      <c r="H280" s="28" t="s">
        <v>104</v>
      </c>
      <c r="I280" s="28">
        <f t="array" ref="I280">xlookup(H280,Events!A:A,Events!B:B,0)</f>
        <v>-3</v>
      </c>
      <c r="J280" s="28" t="str">
        <f>if(H280=Events!$A$20,"Company",if(H280=Events!$A$21,"Customer",""))</f>
        <v/>
      </c>
      <c r="K280" s="28" t="str">
        <f t="array" ref="K280">xlookup(H280,Events!A:A,Events!C:C,0)</f>
        <v>Negative</v>
      </c>
      <c r="M280" s="28" t="str">
        <f>if(or(H280=Events!$A$20,H280=Events!$A$21),randbetween(150,8500),"")</f>
        <v/>
      </c>
      <c r="N280" s="28" t="str">
        <f>if(H280=Events!$A$12,randbetween(200,3500),"")</f>
        <v/>
      </c>
    </row>
    <row r="281">
      <c r="A281" s="31" t="s">
        <v>77</v>
      </c>
      <c r="B281" s="31" t="str">
        <f t="array" ref="B281">xlookup(A281,Workers!A:A,Workers!B:B,0)</f>
        <v>ProCraft Builders Co.</v>
      </c>
      <c r="C281" s="32">
        <v>44902.0</v>
      </c>
      <c r="D281" s="31">
        <f t="shared" si="1"/>
        <v>12</v>
      </c>
      <c r="E281" s="31">
        <f t="shared" si="2"/>
        <v>4</v>
      </c>
      <c r="F281" s="31" t="b">
        <f t="shared" si="3"/>
        <v>0</v>
      </c>
      <c r="G281" s="33" t="s">
        <v>49</v>
      </c>
      <c r="H281" s="31" t="s">
        <v>105</v>
      </c>
      <c r="I281" s="31">
        <f t="array" ref="I281">xlookup(H281,Events!A:A,Events!B:B,0)</f>
        <v>-2</v>
      </c>
      <c r="J281" s="31" t="str">
        <f>if(H281=Events!$A$20,"Company",if(H281=Events!$A$21,"Customer",""))</f>
        <v/>
      </c>
      <c r="K281" s="31" t="str">
        <f t="array" ref="K281">xlookup(H281,Events!A:A,Events!C:C,0)</f>
        <v>Negative</v>
      </c>
      <c r="M281" s="31" t="str">
        <f>if(or(H281=Events!$A$20,H281=Events!$A$21),randbetween(150,8500),"")</f>
        <v/>
      </c>
      <c r="N281" s="31" t="str">
        <f>if(H281=Events!$A$12,randbetween(200,3500),"")</f>
        <v/>
      </c>
    </row>
    <row r="282">
      <c r="A282" s="28" t="s">
        <v>82</v>
      </c>
      <c r="B282" s="28" t="str">
        <f t="array" ref="B282">xlookup(A282,Workers!A:A,Workers!B:B,0)</f>
        <v>ProCraft Builders Co.</v>
      </c>
      <c r="C282" s="29">
        <v>44904.0</v>
      </c>
      <c r="D282" s="28">
        <f t="shared" si="1"/>
        <v>12</v>
      </c>
      <c r="E282" s="28">
        <f t="shared" si="2"/>
        <v>6</v>
      </c>
      <c r="F282" s="28" t="b">
        <f t="shared" si="3"/>
        <v>1</v>
      </c>
      <c r="G282" s="30" t="s">
        <v>45</v>
      </c>
      <c r="H282" s="28" t="s">
        <v>106</v>
      </c>
      <c r="I282" s="28">
        <f t="array" ref="I282">xlookup(H282,Events!A:A,Events!B:B,0)</f>
        <v>-3</v>
      </c>
      <c r="J282" s="28" t="str">
        <f>if(H282=Events!$A$20,"Company",if(H282=Events!$A$21,"Customer",""))</f>
        <v/>
      </c>
      <c r="K282" s="28" t="str">
        <f t="array" ref="K282">xlookup(H282,Events!A:A,Events!C:C,0)</f>
        <v>Negative</v>
      </c>
      <c r="M282" s="28" t="str">
        <f>if(or(H282=Events!$A$20,H282=Events!$A$21),randbetween(150,8500),"")</f>
        <v/>
      </c>
      <c r="N282" s="28" t="str">
        <f>if(H282=Events!$A$12,randbetween(200,3500),"")</f>
        <v/>
      </c>
    </row>
    <row r="283">
      <c r="A283" s="31" t="s">
        <v>51</v>
      </c>
      <c r="B283" s="31" t="str">
        <f t="array" ref="B283">xlookup(A283,Workers!A:A,Workers!B:B,0)</f>
        <v>ProCraft Builders Co.</v>
      </c>
      <c r="C283" s="32">
        <v>44905.0</v>
      </c>
      <c r="D283" s="31">
        <f t="shared" si="1"/>
        <v>12</v>
      </c>
      <c r="E283" s="31">
        <f t="shared" si="2"/>
        <v>7</v>
      </c>
      <c r="F283" s="31" t="b">
        <f t="shared" si="3"/>
        <v>1</v>
      </c>
      <c r="G283" s="33" t="s">
        <v>56</v>
      </c>
      <c r="H283" s="31" t="s">
        <v>107</v>
      </c>
      <c r="I283" s="31">
        <f t="array" ref="I283">xlookup(H283,Events!A:A,Events!B:B,0)</f>
        <v>-4</v>
      </c>
      <c r="J283" s="31" t="str">
        <f>if(H283=Events!$A$20,"Company",if(H283=Events!$A$21,"Customer",""))</f>
        <v/>
      </c>
      <c r="K283" s="31" t="str">
        <f t="array" ref="K283">xlookup(H283,Events!A:A,Events!C:C,0)</f>
        <v>Negative</v>
      </c>
      <c r="M283" s="31" t="str">
        <f>if(or(H283=Events!$A$20,H283=Events!$A$21),randbetween(150,8500),"")</f>
        <v/>
      </c>
      <c r="N283" s="31" t="str">
        <f>if(H283=Events!$A$12,randbetween(200,3500),"")</f>
        <v/>
      </c>
    </row>
    <row r="284">
      <c r="A284" s="28" t="s">
        <v>70</v>
      </c>
      <c r="B284" s="28" t="str">
        <f t="array" ref="B284">xlookup(A284,Workers!A:A,Workers!B:B,0)</f>
        <v>ProCraft Builders Co.</v>
      </c>
      <c r="C284" s="29">
        <v>44906.0</v>
      </c>
      <c r="D284" s="28">
        <f t="shared" si="1"/>
        <v>12</v>
      </c>
      <c r="E284" s="28">
        <f t="shared" si="2"/>
        <v>1</v>
      </c>
      <c r="F284" s="28" t="b">
        <f t="shared" si="3"/>
        <v>0</v>
      </c>
      <c r="G284" s="30" t="s">
        <v>45</v>
      </c>
      <c r="H284" s="28" t="s">
        <v>108</v>
      </c>
      <c r="I284" s="28">
        <f t="array" ref="I284">xlookup(H284,Events!A:A,Events!B:B,0)</f>
        <v>-5</v>
      </c>
      <c r="J284" s="28" t="str">
        <f>if(H284=Events!$A$20,"Company",if(H284=Events!$A$21,"Customer",""))</f>
        <v>Company</v>
      </c>
      <c r="K284" s="28" t="str">
        <f t="array" ref="K284">xlookup(H284,Events!A:A,Events!C:C,0)</f>
        <v>Negative</v>
      </c>
      <c r="L284" s="34" t="s">
        <v>109</v>
      </c>
      <c r="M284" s="28">
        <f>if(or(H284=Events!$A$20,H284=Events!$A$21),randbetween(150,8500),"")</f>
        <v>8167</v>
      </c>
      <c r="N284" s="28" t="str">
        <f>if(H284=Events!$A$12,randbetween(200,3500),"")</f>
        <v/>
      </c>
    </row>
    <row r="285">
      <c r="A285" s="31" t="s">
        <v>47</v>
      </c>
      <c r="B285" s="31" t="str">
        <f t="array" ref="B285">xlookup(A285,Workers!A:A,Workers!B:B,0)</f>
        <v>Summit Construct Solutions</v>
      </c>
      <c r="C285" s="32">
        <v>44906.0</v>
      </c>
      <c r="D285" s="31">
        <f t="shared" si="1"/>
        <v>12</v>
      </c>
      <c r="E285" s="31">
        <f t="shared" si="2"/>
        <v>1</v>
      </c>
      <c r="F285" s="31" t="b">
        <f t="shared" si="3"/>
        <v>0</v>
      </c>
      <c r="G285" s="33" t="s">
        <v>53</v>
      </c>
      <c r="H285" s="31" t="s">
        <v>110</v>
      </c>
      <c r="I285" s="31">
        <f t="array" ref="I285">xlookup(H285,Events!A:A,Events!B:B,0)</f>
        <v>-6</v>
      </c>
      <c r="J285" s="31" t="str">
        <f>if(H285=Events!$A$20,"Company",if(H285=Events!$A$21,"Customer",""))</f>
        <v>Customer</v>
      </c>
      <c r="K285" s="31" t="str">
        <f t="array" ref="K285">xlookup(H285,Events!A:A,Events!C:C,0)</f>
        <v>Negative</v>
      </c>
      <c r="L285" s="35" t="s">
        <v>109</v>
      </c>
      <c r="M285" s="31">
        <f>if(or(H285=Events!$A$20,H285=Events!$A$21),randbetween(150,8500),"")</f>
        <v>6028</v>
      </c>
      <c r="N285" s="31" t="str">
        <f>if(H285=Events!$A$12,randbetween(200,3500),"")</f>
        <v/>
      </c>
    </row>
    <row r="286">
      <c r="A286" s="28" t="s">
        <v>38</v>
      </c>
      <c r="B286" s="28" t="str">
        <f t="array" ref="B286">xlookup(A286,Workers!A:A,Workers!B:B,0)</f>
        <v>Summit Construct Solutions</v>
      </c>
      <c r="C286" s="29">
        <v>44906.0</v>
      </c>
      <c r="D286" s="28">
        <f t="shared" si="1"/>
        <v>12</v>
      </c>
      <c r="E286" s="28">
        <f t="shared" si="2"/>
        <v>1</v>
      </c>
      <c r="F286" s="28" t="b">
        <f t="shared" si="3"/>
        <v>0</v>
      </c>
      <c r="G286" s="30" t="s">
        <v>30</v>
      </c>
      <c r="H286" s="28" t="s">
        <v>111</v>
      </c>
      <c r="I286" s="28">
        <f t="array" ref="I286">xlookup(H286,Events!A:A,Events!B:B,0)</f>
        <v>-4</v>
      </c>
      <c r="J286" s="28" t="str">
        <f>if(H286=Events!$A$20,"Company",if(H286=Events!$A$21,"Customer",""))</f>
        <v/>
      </c>
      <c r="K286" s="28" t="str">
        <f t="array" ref="K286">xlookup(H286,Events!A:A,Events!C:C,0)</f>
        <v>Negative</v>
      </c>
      <c r="M286" s="28" t="str">
        <f>if(or(H286=Events!$A$20,H286=Events!$A$21),randbetween(150,8500),"")</f>
        <v/>
      </c>
      <c r="N286" s="28" t="str">
        <f>if(H286=Events!$A$12,randbetween(200,3500),"")</f>
        <v/>
      </c>
    </row>
    <row r="287">
      <c r="A287" s="31" t="s">
        <v>27</v>
      </c>
      <c r="B287" s="31" t="str">
        <f t="array" ref="B287">xlookup(A287,Workers!A:A,Workers!B:B,0)</f>
        <v>Summit Construct Solutions</v>
      </c>
      <c r="C287" s="32">
        <v>44907.0</v>
      </c>
      <c r="D287" s="31">
        <f t="shared" si="1"/>
        <v>12</v>
      </c>
      <c r="E287" s="31">
        <f t="shared" si="2"/>
        <v>2</v>
      </c>
      <c r="F287" s="31" t="b">
        <f t="shared" si="3"/>
        <v>0</v>
      </c>
      <c r="G287" s="33" t="s">
        <v>41</v>
      </c>
      <c r="H287" s="31" t="s">
        <v>112</v>
      </c>
      <c r="I287" s="31">
        <f t="array" ref="I287">xlookup(H287,Events!A:A,Events!B:B,0)</f>
        <v>-6</v>
      </c>
      <c r="J287" s="31" t="str">
        <f>if(H287=Events!$A$20,"Company",if(H287=Events!$A$21,"Customer",""))</f>
        <v/>
      </c>
      <c r="K287" s="31" t="str">
        <f t="array" ref="K287">xlookup(H287,Events!A:A,Events!C:C,0)</f>
        <v>Negative</v>
      </c>
      <c r="M287" s="31" t="str">
        <f>if(or(H287=Events!$A$20,H287=Events!$A$21),randbetween(150,8500),"")</f>
        <v/>
      </c>
      <c r="N287" s="31" t="str">
        <f>if(H287=Events!$A$12,randbetween(200,3500),"")</f>
        <v/>
      </c>
    </row>
    <row r="288">
      <c r="A288" s="28" t="s">
        <v>80</v>
      </c>
      <c r="B288" s="28" t="str">
        <f t="array" ref="B288">xlookup(A288,Workers!A:A,Workers!B:B,0)</f>
        <v>Summit Construct Solutions</v>
      </c>
      <c r="C288" s="29">
        <v>44908.0</v>
      </c>
      <c r="D288" s="28">
        <f t="shared" si="1"/>
        <v>12</v>
      </c>
      <c r="E288" s="28">
        <f t="shared" si="2"/>
        <v>3</v>
      </c>
      <c r="F288" s="28" t="b">
        <f t="shared" si="3"/>
        <v>0</v>
      </c>
      <c r="G288" s="30" t="s">
        <v>36</v>
      </c>
      <c r="H288" s="30" t="s">
        <v>96</v>
      </c>
      <c r="I288" s="28">
        <f t="array" ref="I288">xlookup(H288,Events!A:A,Events!B:B,0)</f>
        <v>5</v>
      </c>
      <c r="J288" s="28" t="str">
        <f>if(H288=Events!$A$20,"Company",if(H288=Events!$A$21,"Customer",""))</f>
        <v/>
      </c>
      <c r="K288" s="28" t="str">
        <f t="array" ref="K288">xlookup(H288,Events!A:A,Events!C:C,0)</f>
        <v>Positive</v>
      </c>
      <c r="M288" s="28" t="str">
        <f>if(or(H288=Events!$A$20,H288=Events!$A$21),randbetween(150,8500),"")</f>
        <v/>
      </c>
      <c r="N288" s="28" t="str">
        <f>if(H288=Events!$A$12,randbetween(200,3500),"")</f>
        <v/>
      </c>
    </row>
    <row r="289">
      <c r="A289" s="31" t="s">
        <v>54</v>
      </c>
      <c r="B289" s="31" t="str">
        <f t="array" ref="B289">xlookup(A289,Workers!A:A,Workers!B:B,0)</f>
        <v>Summit Construct Solutions</v>
      </c>
      <c r="C289" s="32">
        <v>44909.0</v>
      </c>
      <c r="D289" s="31">
        <f t="shared" si="1"/>
        <v>12</v>
      </c>
      <c r="E289" s="31">
        <f t="shared" si="2"/>
        <v>4</v>
      </c>
      <c r="F289" s="31" t="b">
        <f t="shared" si="3"/>
        <v>0</v>
      </c>
      <c r="G289" s="33" t="s">
        <v>25</v>
      </c>
      <c r="H289" s="33" t="s">
        <v>96</v>
      </c>
      <c r="I289" s="31">
        <f t="array" ref="I289">xlookup(H289,Events!A:A,Events!B:B,0)</f>
        <v>5</v>
      </c>
      <c r="J289" s="31" t="str">
        <f>if(H289=Events!$A$20,"Company",if(H289=Events!$A$21,"Customer",""))</f>
        <v/>
      </c>
      <c r="K289" s="31" t="str">
        <f t="array" ref="K289">xlookup(H289,Events!A:A,Events!C:C,0)</f>
        <v>Positive</v>
      </c>
      <c r="M289" s="31" t="str">
        <f>if(or(H289=Events!$A$20,H289=Events!$A$21),randbetween(150,8500),"")</f>
        <v/>
      </c>
      <c r="N289" s="31" t="str">
        <f>if(H289=Events!$A$12,randbetween(200,3500),"")</f>
        <v/>
      </c>
    </row>
    <row r="290">
      <c r="A290" s="28" t="s">
        <v>62</v>
      </c>
      <c r="B290" s="28" t="str">
        <f t="array" ref="B290">xlookup(A290,Workers!A:A,Workers!B:B,0)</f>
        <v>Summit Construct Solutions</v>
      </c>
      <c r="C290" s="29">
        <v>44910.0</v>
      </c>
      <c r="D290" s="28">
        <f t="shared" si="1"/>
        <v>12</v>
      </c>
      <c r="E290" s="28">
        <f t="shared" si="2"/>
        <v>5</v>
      </c>
      <c r="F290" s="28" t="b">
        <f t="shared" si="3"/>
        <v>0</v>
      </c>
      <c r="G290" s="30" t="s">
        <v>53</v>
      </c>
      <c r="H290" s="30" t="s">
        <v>96</v>
      </c>
      <c r="I290" s="28">
        <f t="array" ref="I290">xlookup(H290,Events!A:A,Events!B:B,0)</f>
        <v>5</v>
      </c>
      <c r="J290" s="28" t="str">
        <f>if(H290=Events!$A$20,"Company",if(H290=Events!$A$21,"Customer",""))</f>
        <v/>
      </c>
      <c r="K290" s="28" t="str">
        <f t="array" ref="K290">xlookup(H290,Events!A:A,Events!C:C,0)</f>
        <v>Positive</v>
      </c>
      <c r="M290" s="28" t="str">
        <f>if(or(H290=Events!$A$20,H290=Events!$A$21),randbetween(150,8500),"")</f>
        <v/>
      </c>
      <c r="N290" s="28" t="str">
        <f>if(H290=Events!$A$12,randbetween(200,3500),"")</f>
        <v/>
      </c>
    </row>
    <row r="291">
      <c r="A291" s="31" t="s">
        <v>64</v>
      </c>
      <c r="B291" s="31" t="str">
        <f t="array" ref="B291">xlookup(A291,Workers!A:A,Workers!B:B,0)</f>
        <v>Summit Construct Solutions</v>
      </c>
      <c r="C291" s="32">
        <v>44914.0</v>
      </c>
      <c r="D291" s="31">
        <f t="shared" si="1"/>
        <v>12</v>
      </c>
      <c r="E291" s="31">
        <f t="shared" si="2"/>
        <v>2</v>
      </c>
      <c r="F291" s="31" t="b">
        <f t="shared" si="3"/>
        <v>0</v>
      </c>
      <c r="G291" s="33" t="s">
        <v>45</v>
      </c>
      <c r="H291" s="33" t="s">
        <v>96</v>
      </c>
      <c r="I291" s="31">
        <f t="array" ref="I291">xlookup(H291,Events!A:A,Events!B:B,0)</f>
        <v>5</v>
      </c>
      <c r="J291" s="31" t="str">
        <f>if(H291=Events!$A$20,"Company",if(H291=Events!$A$21,"Customer",""))</f>
        <v/>
      </c>
      <c r="K291" s="31" t="str">
        <f t="array" ref="K291">xlookup(H291,Events!A:A,Events!C:C,0)</f>
        <v>Positive</v>
      </c>
      <c r="M291" s="31" t="str">
        <f>if(or(H291=Events!$A$20,H291=Events!$A$21),randbetween(150,8500),"")</f>
        <v/>
      </c>
      <c r="N291" s="31" t="str">
        <f>if(H291=Events!$A$12,randbetween(200,3500),"")</f>
        <v/>
      </c>
    </row>
    <row r="292">
      <c r="A292" s="28" t="s">
        <v>73</v>
      </c>
      <c r="B292" s="28" t="str">
        <f t="array" ref="B292">xlookup(A292,Workers!A:A,Workers!B:B,0)</f>
        <v>Summit Construct Solutions</v>
      </c>
      <c r="C292" s="29">
        <v>44914.0</v>
      </c>
      <c r="D292" s="28">
        <f t="shared" si="1"/>
        <v>12</v>
      </c>
      <c r="E292" s="28">
        <f t="shared" si="2"/>
        <v>2</v>
      </c>
      <c r="F292" s="28" t="b">
        <f t="shared" si="3"/>
        <v>0</v>
      </c>
      <c r="G292" s="30" t="s">
        <v>49</v>
      </c>
      <c r="H292" s="30" t="s">
        <v>96</v>
      </c>
      <c r="I292" s="28">
        <f t="array" ref="I292">xlookup(H292,Events!A:A,Events!B:B,0)</f>
        <v>5</v>
      </c>
      <c r="J292" s="28" t="str">
        <f>if(H292=Events!$A$20,"Company",if(H292=Events!$A$21,"Customer",""))</f>
        <v/>
      </c>
      <c r="K292" s="28" t="str">
        <f t="array" ref="K292">xlookup(H292,Events!A:A,Events!C:C,0)</f>
        <v>Positive</v>
      </c>
      <c r="M292" s="28" t="str">
        <f>if(or(H292=Events!$A$20,H292=Events!$A$21),randbetween(150,8500),"")</f>
        <v/>
      </c>
      <c r="N292" s="28" t="str">
        <f>if(H292=Events!$A$12,randbetween(200,3500),"")</f>
        <v/>
      </c>
    </row>
    <row r="293">
      <c r="A293" s="31" t="s">
        <v>26</v>
      </c>
      <c r="B293" s="31" t="str">
        <f t="array" ref="B293">xlookup(A293,Workers!A:A,Workers!B:B,0)</f>
        <v>Summit Construct Solutions</v>
      </c>
      <c r="C293" s="32">
        <v>44915.0</v>
      </c>
      <c r="D293" s="31">
        <f t="shared" si="1"/>
        <v>12</v>
      </c>
      <c r="E293" s="31">
        <f t="shared" si="2"/>
        <v>3</v>
      </c>
      <c r="F293" s="31" t="b">
        <f t="shared" si="3"/>
        <v>0</v>
      </c>
      <c r="G293" s="33" t="s">
        <v>45</v>
      </c>
      <c r="H293" s="33" t="s">
        <v>96</v>
      </c>
      <c r="I293" s="31">
        <f t="array" ref="I293">xlookup(H293,Events!A:A,Events!B:B,0)</f>
        <v>5</v>
      </c>
      <c r="J293" s="31" t="str">
        <f>if(H293=Events!$A$20,"Company",if(H293=Events!$A$21,"Customer",""))</f>
        <v/>
      </c>
      <c r="K293" s="31" t="str">
        <f t="array" ref="K293">xlookup(H293,Events!A:A,Events!C:C,0)</f>
        <v>Positive</v>
      </c>
      <c r="M293" s="31" t="str">
        <f>if(or(H293=Events!$A$20,H293=Events!$A$21),randbetween(150,8500),"")</f>
        <v/>
      </c>
      <c r="N293" s="31" t="str">
        <f>if(H293=Events!$A$12,randbetween(200,3500),"")</f>
        <v/>
      </c>
    </row>
    <row r="294">
      <c r="A294" s="28" t="s">
        <v>50</v>
      </c>
      <c r="B294" s="28" t="str">
        <f t="array" ref="B294">xlookup(A294,Workers!A:A,Workers!B:B,0)</f>
        <v>Nexus Builders Unlimited</v>
      </c>
      <c r="C294" s="29">
        <v>44915.0</v>
      </c>
      <c r="D294" s="28">
        <f t="shared" si="1"/>
        <v>12</v>
      </c>
      <c r="E294" s="28">
        <f t="shared" si="2"/>
        <v>3</v>
      </c>
      <c r="F294" s="28" t="b">
        <f t="shared" si="3"/>
        <v>0</v>
      </c>
      <c r="G294" s="30" t="s">
        <v>36</v>
      </c>
      <c r="H294" s="30" t="s">
        <v>96</v>
      </c>
      <c r="I294" s="28">
        <f t="array" ref="I294">xlookup(H294,Events!A:A,Events!B:B,0)</f>
        <v>5</v>
      </c>
      <c r="J294" s="28" t="str">
        <f>if(H294=Events!$A$20,"Company",if(H294=Events!$A$21,"Customer",""))</f>
        <v/>
      </c>
      <c r="K294" s="28" t="str">
        <f t="array" ref="K294">xlookup(H294,Events!A:A,Events!C:C,0)</f>
        <v>Positive</v>
      </c>
      <c r="M294" s="28" t="str">
        <f>if(or(H294=Events!$A$20,H294=Events!$A$21),randbetween(150,8500),"")</f>
        <v/>
      </c>
      <c r="N294" s="28" t="str">
        <f>if(H294=Events!$A$12,randbetween(200,3500),"")</f>
        <v/>
      </c>
    </row>
    <row r="295">
      <c r="A295" s="31" t="s">
        <v>68</v>
      </c>
      <c r="B295" s="31" t="str">
        <f t="array" ref="B295">xlookup(A295,Workers!A:A,Workers!B:B,0)</f>
        <v>Nexus Builders Unlimited</v>
      </c>
      <c r="C295" s="32">
        <v>44917.0</v>
      </c>
      <c r="D295" s="31">
        <f t="shared" si="1"/>
        <v>12</v>
      </c>
      <c r="E295" s="31">
        <f t="shared" si="2"/>
        <v>5</v>
      </c>
      <c r="F295" s="31" t="b">
        <f t="shared" si="3"/>
        <v>0</v>
      </c>
      <c r="G295" s="33" t="s">
        <v>30</v>
      </c>
      <c r="H295" s="33" t="s">
        <v>96</v>
      </c>
      <c r="I295" s="31">
        <f t="array" ref="I295">xlookup(H295,Events!A:A,Events!B:B,0)</f>
        <v>5</v>
      </c>
      <c r="J295" s="31" t="str">
        <f>if(H295=Events!$A$20,"Company",if(H295=Events!$A$21,"Customer",""))</f>
        <v/>
      </c>
      <c r="K295" s="31" t="str">
        <f t="array" ref="K295">xlookup(H295,Events!A:A,Events!C:C,0)</f>
        <v>Positive</v>
      </c>
      <c r="M295" s="31" t="str">
        <f>if(or(H295=Events!$A$20,H295=Events!$A$21),randbetween(150,8500),"")</f>
        <v/>
      </c>
      <c r="N295" s="31" t="str">
        <f>if(H295=Events!$A$12,randbetween(200,3500),"")</f>
        <v/>
      </c>
    </row>
    <row r="296">
      <c r="A296" s="28" t="s">
        <v>48</v>
      </c>
      <c r="B296" s="28" t="str">
        <f t="array" ref="B296">xlookup(A296,Workers!A:A,Workers!B:B,0)</f>
        <v>Nexus Builders Unlimited</v>
      </c>
      <c r="C296" s="29">
        <v>44918.0</v>
      </c>
      <c r="D296" s="28">
        <f t="shared" si="1"/>
        <v>12</v>
      </c>
      <c r="E296" s="28">
        <f t="shared" si="2"/>
        <v>6</v>
      </c>
      <c r="F296" s="28" t="b">
        <f t="shared" si="3"/>
        <v>1</v>
      </c>
      <c r="G296" s="30" t="s">
        <v>45</v>
      </c>
      <c r="H296" s="30" t="s">
        <v>96</v>
      </c>
      <c r="I296" s="28">
        <f t="array" ref="I296">xlookup(H296,Events!A:A,Events!B:B,0)</f>
        <v>5</v>
      </c>
      <c r="J296" s="28" t="str">
        <f>if(H296=Events!$A$20,"Company",if(H296=Events!$A$21,"Customer",""))</f>
        <v/>
      </c>
      <c r="K296" s="28" t="str">
        <f t="array" ref="K296">xlookup(H296,Events!A:A,Events!C:C,0)</f>
        <v>Positive</v>
      </c>
      <c r="M296" s="28" t="str">
        <f>if(or(H296=Events!$A$20,H296=Events!$A$21),randbetween(150,8500),"")</f>
        <v/>
      </c>
      <c r="N296" s="28" t="str">
        <f>if(H296=Events!$A$12,randbetween(200,3500),"")</f>
        <v/>
      </c>
    </row>
    <row r="297">
      <c r="A297" s="31" t="s">
        <v>52</v>
      </c>
      <c r="B297" s="31" t="str">
        <f t="array" ref="B297">xlookup(A297,Workers!A:A,Workers!B:B,0)</f>
        <v>Nexus Builders Unlimited</v>
      </c>
      <c r="C297" s="32">
        <v>44919.0</v>
      </c>
      <c r="D297" s="31">
        <f t="shared" si="1"/>
        <v>12</v>
      </c>
      <c r="E297" s="31">
        <f t="shared" si="2"/>
        <v>7</v>
      </c>
      <c r="F297" s="31" t="b">
        <f t="shared" si="3"/>
        <v>1</v>
      </c>
      <c r="G297" s="33" t="s">
        <v>45</v>
      </c>
      <c r="H297" s="33" t="s">
        <v>96</v>
      </c>
      <c r="I297" s="31">
        <f t="array" ref="I297">xlookup(H297,Events!A:A,Events!B:B,0)</f>
        <v>5</v>
      </c>
      <c r="J297" s="31" t="str">
        <f>if(H297=Events!$A$20,"Company",if(H297=Events!$A$21,"Customer",""))</f>
        <v/>
      </c>
      <c r="K297" s="31" t="str">
        <f t="array" ref="K297">xlookup(H297,Events!A:A,Events!C:C,0)</f>
        <v>Positive</v>
      </c>
      <c r="M297" s="31" t="str">
        <f>if(or(H297=Events!$A$20,H297=Events!$A$21),randbetween(150,8500),"")</f>
        <v/>
      </c>
      <c r="N297" s="31" t="str">
        <f>if(H297=Events!$A$12,randbetween(200,3500),"")</f>
        <v/>
      </c>
    </row>
    <row r="298">
      <c r="A298" s="28" t="s">
        <v>28</v>
      </c>
      <c r="B298" s="28" t="str">
        <f t="array" ref="B298">xlookup(A298,Workers!A:A,Workers!B:B,0)</f>
        <v>Nexus Builders Unlimited</v>
      </c>
      <c r="C298" s="29">
        <v>44920.0</v>
      </c>
      <c r="D298" s="28">
        <f t="shared" si="1"/>
        <v>12</v>
      </c>
      <c r="E298" s="28">
        <f t="shared" si="2"/>
        <v>1</v>
      </c>
      <c r="F298" s="28" t="b">
        <f t="shared" si="3"/>
        <v>0</v>
      </c>
      <c r="G298" s="30" t="s">
        <v>53</v>
      </c>
      <c r="H298" s="30" t="s">
        <v>96</v>
      </c>
      <c r="I298" s="28">
        <f t="array" ref="I298">xlookup(H298,Events!A:A,Events!B:B,0)</f>
        <v>5</v>
      </c>
      <c r="J298" s="28" t="str">
        <f>if(H298=Events!$A$20,"Company",if(H298=Events!$A$21,"Customer",""))</f>
        <v/>
      </c>
      <c r="K298" s="28" t="str">
        <f t="array" ref="K298">xlookup(H298,Events!A:A,Events!C:C,0)</f>
        <v>Positive</v>
      </c>
      <c r="M298" s="28" t="str">
        <f>if(or(H298=Events!$A$20,H298=Events!$A$21),randbetween(150,8500),"")</f>
        <v/>
      </c>
      <c r="N298" s="28" t="str">
        <f>if(H298=Events!$A$12,randbetween(200,3500),"")</f>
        <v/>
      </c>
    </row>
    <row r="299">
      <c r="A299" s="31" t="s">
        <v>55</v>
      </c>
      <c r="B299" s="31" t="str">
        <f t="array" ref="B299">xlookup(A299,Workers!A:A,Workers!B:B,0)</f>
        <v>Nexus Builders Unlimited</v>
      </c>
      <c r="C299" s="32">
        <v>44922.0</v>
      </c>
      <c r="D299" s="31">
        <f t="shared" si="1"/>
        <v>12</v>
      </c>
      <c r="E299" s="31">
        <f t="shared" si="2"/>
        <v>3</v>
      </c>
      <c r="F299" s="31" t="b">
        <f t="shared" si="3"/>
        <v>0</v>
      </c>
      <c r="G299" s="33" t="s">
        <v>45</v>
      </c>
      <c r="H299" s="33" t="s">
        <v>96</v>
      </c>
      <c r="I299" s="31">
        <f t="array" ref="I299">xlookup(H299,Events!A:A,Events!B:B,0)</f>
        <v>5</v>
      </c>
      <c r="J299" s="31" t="str">
        <f>if(H299=Events!$A$20,"Company",if(H299=Events!$A$21,"Customer",""))</f>
        <v/>
      </c>
      <c r="K299" s="31" t="str">
        <f t="array" ref="K299">xlookup(H299,Events!A:A,Events!C:C,0)</f>
        <v>Positive</v>
      </c>
      <c r="M299" s="31" t="str">
        <f>if(or(H299=Events!$A$20,H299=Events!$A$21),randbetween(150,8500),"")</f>
        <v/>
      </c>
      <c r="N299" s="31" t="str">
        <f>if(H299=Events!$A$12,randbetween(200,3500),"")</f>
        <v/>
      </c>
    </row>
    <row r="300">
      <c r="A300" s="28" t="s">
        <v>21</v>
      </c>
      <c r="B300" s="28" t="str">
        <f t="array" ref="B300">xlookup(A300,Workers!A:A,Workers!B:B,0)</f>
        <v>Nexus Builders Unlimited</v>
      </c>
      <c r="C300" s="29">
        <v>44925.0</v>
      </c>
      <c r="D300" s="28">
        <f t="shared" si="1"/>
        <v>12</v>
      </c>
      <c r="E300" s="28">
        <f t="shared" si="2"/>
        <v>6</v>
      </c>
      <c r="F300" s="28" t="b">
        <f t="shared" si="3"/>
        <v>1</v>
      </c>
      <c r="G300" s="30" t="s">
        <v>25</v>
      </c>
      <c r="H300" s="30" t="s">
        <v>96</v>
      </c>
      <c r="I300" s="28">
        <f t="array" ref="I300">xlookup(H300,Events!A:A,Events!B:B,0)</f>
        <v>5</v>
      </c>
      <c r="J300" s="28" t="str">
        <f>if(H300=Events!$A$20,"Company",if(H300=Events!$A$21,"Customer",""))</f>
        <v/>
      </c>
      <c r="K300" s="28" t="str">
        <f t="array" ref="K300">xlookup(H300,Events!A:A,Events!C:C,0)</f>
        <v>Positive</v>
      </c>
      <c r="M300" s="28" t="str">
        <f>if(or(H300=Events!$A$20,H300=Events!$A$21),randbetween(150,8500),"")</f>
        <v/>
      </c>
      <c r="N300" s="28" t="str">
        <f>if(H300=Events!$A$12,randbetween(200,3500),"")</f>
        <v/>
      </c>
    </row>
    <row r="301">
      <c r="A301" s="31" t="s">
        <v>34</v>
      </c>
      <c r="B301" s="31" t="str">
        <f t="array" ref="B301">xlookup(A301,Workers!A:A,Workers!B:B,0)</f>
        <v>Nexus Builders Unlimited</v>
      </c>
      <c r="C301" s="32">
        <v>44925.0</v>
      </c>
      <c r="D301" s="31">
        <f t="shared" si="1"/>
        <v>12</v>
      </c>
      <c r="E301" s="31">
        <f t="shared" si="2"/>
        <v>6</v>
      </c>
      <c r="F301" s="31" t="b">
        <f t="shared" si="3"/>
        <v>1</v>
      </c>
      <c r="G301" s="33" t="s">
        <v>36</v>
      </c>
      <c r="H301" s="33" t="s">
        <v>96</v>
      </c>
      <c r="I301" s="31">
        <f t="array" ref="I301">xlookup(H301,Events!A:A,Events!B:B,0)</f>
        <v>5</v>
      </c>
      <c r="J301" s="31" t="str">
        <f>if(H301=Events!$A$20,"Company",if(H301=Events!$A$21,"Customer",""))</f>
        <v/>
      </c>
      <c r="K301" s="31" t="str">
        <f t="array" ref="K301">xlookup(H301,Events!A:A,Events!C:C,0)</f>
        <v>Positive</v>
      </c>
      <c r="M301" s="31" t="str">
        <f>if(or(H301=Events!$A$20,H301=Events!$A$21),randbetween(150,8500),"")</f>
        <v/>
      </c>
      <c r="N301" s="31" t="str">
        <f>if(H301=Events!$A$12,randbetween(200,3500),"")</f>
        <v/>
      </c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</row>
    <row r="1001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</row>
  </sheetData>
  <autoFilter ref="$A$1:$N$2"/>
  <customSheetViews>
    <customSheetView guid="{865F4BA6-527C-47EC-8EB1-7DBB91AE0AB8}" filter="1" showAutoFilter="1">
      <autoFilter ref="$A$1:$N$301"/>
    </customSheetView>
  </customSheetViews>
  <dataValidations>
    <dataValidation type="list" allowBlank="1" showErrorMessage="1" sqref="L12 L20:L21 L34 L42:L43 L56 L64:L65 L78 L86:L87 L108:L109 L122 L130:L131 L144 L152:L153 L166 L174:L175 L188 L196:L197 L210 L218:L219 L232 L240:L241 L254 L262:L263 L276 L284:L285">
      <formula1>"Closed,Open"</formula1>
    </dataValidation>
    <dataValidation type="list" allowBlank="1" showErrorMessage="1" sqref="A2:A301">
      <formula1>Workers!$A:$A</formula1>
    </dataValidation>
    <dataValidation type="list" allowBlank="1" showErrorMessage="1" sqref="H2:H301">
      <formula1>Events!$A$2:$A$23</formula1>
    </dataValidation>
    <dataValidation type="list" allowBlank="1" showErrorMessage="1" sqref="G2:G301">
      <formula1>Events!$H:$H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6" t="s">
        <v>39</v>
      </c>
      <c r="B1" s="36" t="s">
        <v>113</v>
      </c>
    </row>
    <row r="2">
      <c r="A2" s="36" t="s">
        <v>57</v>
      </c>
      <c r="B2" s="36" t="s">
        <v>113</v>
      </c>
    </row>
    <row r="3">
      <c r="A3" s="36" t="s">
        <v>59</v>
      </c>
      <c r="B3" s="36" t="s">
        <v>113</v>
      </c>
    </row>
    <row r="4">
      <c r="A4" s="36" t="s">
        <v>78</v>
      </c>
      <c r="B4" s="36" t="s">
        <v>113</v>
      </c>
    </row>
    <row r="5">
      <c r="A5" s="36" t="s">
        <v>31</v>
      </c>
      <c r="B5" s="36" t="s">
        <v>113</v>
      </c>
    </row>
    <row r="6">
      <c r="A6" s="36" t="s">
        <v>75</v>
      </c>
      <c r="B6" s="36" t="s">
        <v>113</v>
      </c>
    </row>
    <row r="7">
      <c r="A7" s="36" t="s">
        <v>42</v>
      </c>
      <c r="B7" s="36" t="s">
        <v>113</v>
      </c>
    </row>
    <row r="8">
      <c r="A8" s="36" t="s">
        <v>46</v>
      </c>
      <c r="B8" s="36" t="s">
        <v>113</v>
      </c>
    </row>
    <row r="9">
      <c r="A9" s="36" t="s">
        <v>83</v>
      </c>
      <c r="B9" s="36" t="s">
        <v>113</v>
      </c>
    </row>
    <row r="10">
      <c r="A10" s="36" t="s">
        <v>43</v>
      </c>
      <c r="B10" s="36" t="s">
        <v>113</v>
      </c>
    </row>
    <row r="11">
      <c r="A11" s="36" t="s">
        <v>72</v>
      </c>
      <c r="B11" s="36" t="s">
        <v>114</v>
      </c>
    </row>
    <row r="12">
      <c r="A12" s="36" t="s">
        <v>61</v>
      </c>
      <c r="B12" s="36" t="s">
        <v>114</v>
      </c>
    </row>
    <row r="13">
      <c r="A13" s="36" t="s">
        <v>20</v>
      </c>
      <c r="B13" s="36" t="s">
        <v>114</v>
      </c>
    </row>
    <row r="14">
      <c r="A14" s="36" t="s">
        <v>33</v>
      </c>
      <c r="B14" s="36" t="s">
        <v>114</v>
      </c>
    </row>
    <row r="15">
      <c r="A15" s="36" t="s">
        <v>81</v>
      </c>
      <c r="B15" s="36" t="s">
        <v>114</v>
      </c>
    </row>
    <row r="16">
      <c r="A16" s="36" t="s">
        <v>58</v>
      </c>
      <c r="B16" s="36" t="s">
        <v>114</v>
      </c>
    </row>
    <row r="17">
      <c r="A17" s="36" t="s">
        <v>76</v>
      </c>
      <c r="B17" s="36" t="s">
        <v>114</v>
      </c>
    </row>
    <row r="18">
      <c r="A18" s="36" t="s">
        <v>60</v>
      </c>
      <c r="B18" s="36" t="s">
        <v>114</v>
      </c>
    </row>
    <row r="19">
      <c r="A19" s="36" t="s">
        <v>18</v>
      </c>
      <c r="B19" s="36" t="s">
        <v>114</v>
      </c>
    </row>
    <row r="20">
      <c r="A20" s="36" t="s">
        <v>63</v>
      </c>
      <c r="B20" s="36" t="s">
        <v>115</v>
      </c>
    </row>
    <row r="21">
      <c r="A21" s="36" t="s">
        <v>69</v>
      </c>
      <c r="B21" s="36" t="s">
        <v>115</v>
      </c>
    </row>
    <row r="22">
      <c r="A22" s="36" t="s">
        <v>66</v>
      </c>
      <c r="B22" s="36" t="s">
        <v>115</v>
      </c>
    </row>
    <row r="23">
      <c r="A23" s="36" t="s">
        <v>44</v>
      </c>
      <c r="B23" s="36" t="s">
        <v>115</v>
      </c>
    </row>
    <row r="24">
      <c r="A24" s="36" t="s">
        <v>65</v>
      </c>
      <c r="B24" s="36" t="s">
        <v>115</v>
      </c>
    </row>
    <row r="25">
      <c r="A25" s="36" t="s">
        <v>67</v>
      </c>
      <c r="B25" s="36" t="s">
        <v>115</v>
      </c>
    </row>
    <row r="26">
      <c r="A26" s="36" t="s">
        <v>79</v>
      </c>
      <c r="B26" s="36" t="s">
        <v>116</v>
      </c>
    </row>
    <row r="27">
      <c r="A27" s="36" t="s">
        <v>37</v>
      </c>
      <c r="B27" s="36" t="s">
        <v>116</v>
      </c>
    </row>
    <row r="28">
      <c r="A28" s="36" t="s">
        <v>74</v>
      </c>
      <c r="B28" s="36" t="s">
        <v>116</v>
      </c>
    </row>
    <row r="29">
      <c r="A29" s="36" t="s">
        <v>71</v>
      </c>
      <c r="B29" s="36" t="s">
        <v>116</v>
      </c>
    </row>
    <row r="30">
      <c r="A30" s="36" t="s">
        <v>77</v>
      </c>
      <c r="B30" s="36" t="s">
        <v>116</v>
      </c>
    </row>
    <row r="31">
      <c r="A31" s="36" t="s">
        <v>82</v>
      </c>
      <c r="B31" s="36" t="s">
        <v>116</v>
      </c>
    </row>
    <row r="32">
      <c r="A32" s="36" t="s">
        <v>51</v>
      </c>
      <c r="B32" s="36" t="s">
        <v>116</v>
      </c>
    </row>
    <row r="33">
      <c r="A33" s="36" t="s">
        <v>70</v>
      </c>
      <c r="B33" s="36" t="s">
        <v>116</v>
      </c>
    </row>
    <row r="34">
      <c r="A34" s="36" t="s">
        <v>47</v>
      </c>
      <c r="B34" s="36" t="s">
        <v>117</v>
      </c>
    </row>
    <row r="35">
      <c r="A35" s="36" t="s">
        <v>38</v>
      </c>
      <c r="B35" s="36" t="s">
        <v>117</v>
      </c>
    </row>
    <row r="36">
      <c r="A36" s="36" t="s">
        <v>27</v>
      </c>
      <c r="B36" s="36" t="s">
        <v>117</v>
      </c>
    </row>
    <row r="37">
      <c r="A37" s="36" t="s">
        <v>80</v>
      </c>
      <c r="B37" s="36" t="s">
        <v>117</v>
      </c>
    </row>
    <row r="38">
      <c r="A38" s="36" t="s">
        <v>54</v>
      </c>
      <c r="B38" s="36" t="s">
        <v>117</v>
      </c>
    </row>
    <row r="39">
      <c r="A39" s="36" t="s">
        <v>62</v>
      </c>
      <c r="B39" s="36" t="s">
        <v>117</v>
      </c>
    </row>
    <row r="40">
      <c r="A40" s="36" t="s">
        <v>64</v>
      </c>
      <c r="B40" s="36" t="s">
        <v>117</v>
      </c>
    </row>
    <row r="41">
      <c r="A41" s="36" t="s">
        <v>73</v>
      </c>
      <c r="B41" s="36" t="s">
        <v>117</v>
      </c>
    </row>
    <row r="42">
      <c r="A42" s="36" t="s">
        <v>26</v>
      </c>
      <c r="B42" s="36" t="s">
        <v>117</v>
      </c>
    </row>
    <row r="43">
      <c r="A43" s="36" t="s">
        <v>50</v>
      </c>
      <c r="B43" s="36" t="s">
        <v>118</v>
      </c>
    </row>
    <row r="44">
      <c r="A44" s="36" t="s">
        <v>68</v>
      </c>
      <c r="B44" s="36" t="s">
        <v>118</v>
      </c>
    </row>
    <row r="45">
      <c r="A45" s="36" t="s">
        <v>48</v>
      </c>
      <c r="B45" s="36" t="s">
        <v>118</v>
      </c>
    </row>
    <row r="46">
      <c r="A46" s="36" t="s">
        <v>52</v>
      </c>
      <c r="B46" s="36" t="s">
        <v>118</v>
      </c>
    </row>
    <row r="47">
      <c r="A47" s="36" t="s">
        <v>28</v>
      </c>
      <c r="B47" s="36" t="s">
        <v>118</v>
      </c>
    </row>
    <row r="48">
      <c r="A48" s="36" t="s">
        <v>55</v>
      </c>
      <c r="B48" s="36" t="s">
        <v>118</v>
      </c>
    </row>
    <row r="49">
      <c r="A49" s="36" t="s">
        <v>21</v>
      </c>
      <c r="B49" s="36" t="s">
        <v>118</v>
      </c>
    </row>
    <row r="50">
      <c r="A50" s="36" t="s">
        <v>34</v>
      </c>
      <c r="B50" s="36" t="s">
        <v>118</v>
      </c>
    </row>
    <row r="51">
      <c r="A51" s="37" t="s">
        <v>119</v>
      </c>
      <c r="B51" s="3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5"/>
  </cols>
  <sheetData>
    <row r="1">
      <c r="A1" s="38" t="s">
        <v>120</v>
      </c>
      <c r="B1" s="38" t="s">
        <v>121</v>
      </c>
      <c r="C1" s="39" t="s">
        <v>23</v>
      </c>
      <c r="D1" s="37"/>
      <c r="E1" s="37" t="s">
        <v>122</v>
      </c>
      <c r="F1" s="37" t="s">
        <v>123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</row>
    <row r="2">
      <c r="A2" s="40" t="s">
        <v>89</v>
      </c>
      <c r="B2" s="41">
        <f>+5</f>
        <v>5</v>
      </c>
      <c r="C2" s="42" t="s">
        <v>40</v>
      </c>
      <c r="D2" s="37"/>
      <c r="E2" s="37" t="s">
        <v>22</v>
      </c>
      <c r="F2" s="37" t="s">
        <v>109</v>
      </c>
      <c r="G2" s="37"/>
      <c r="H2" s="37" t="s">
        <v>25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</row>
    <row r="3">
      <c r="A3" s="43" t="s">
        <v>90</v>
      </c>
      <c r="B3" s="44">
        <f>+3</f>
        <v>3</v>
      </c>
      <c r="C3" s="45" t="s">
        <v>40</v>
      </c>
      <c r="D3" s="37"/>
      <c r="E3" s="37" t="s">
        <v>19</v>
      </c>
      <c r="F3" s="37" t="s">
        <v>100</v>
      </c>
      <c r="G3" s="37"/>
      <c r="H3" s="37" t="s">
        <v>56</v>
      </c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</row>
    <row r="4">
      <c r="A4" s="40" t="s">
        <v>91</v>
      </c>
      <c r="B4" s="41">
        <f>+4</f>
        <v>4</v>
      </c>
      <c r="C4" s="42" t="s">
        <v>40</v>
      </c>
      <c r="D4" s="37"/>
      <c r="E4" s="37"/>
      <c r="F4" s="37"/>
      <c r="G4" s="37"/>
      <c r="H4" s="37" t="s">
        <v>36</v>
      </c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</row>
    <row r="5">
      <c r="A5" s="43" t="s">
        <v>92</v>
      </c>
      <c r="B5" s="44">
        <f>+2</f>
        <v>2</v>
      </c>
      <c r="C5" s="45" t="s">
        <v>40</v>
      </c>
      <c r="D5" s="37"/>
      <c r="E5" s="37"/>
      <c r="F5" s="37"/>
      <c r="G5" s="37"/>
      <c r="H5" s="37" t="s">
        <v>45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</row>
    <row r="6">
      <c r="A6" s="40" t="s">
        <v>93</v>
      </c>
      <c r="B6" s="41">
        <f>+3</f>
        <v>3</v>
      </c>
      <c r="C6" s="42" t="s">
        <v>40</v>
      </c>
      <c r="D6" s="37"/>
      <c r="E6" s="37"/>
      <c r="F6" s="37"/>
      <c r="G6" s="37"/>
      <c r="H6" s="37" t="s">
        <v>53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</row>
    <row r="7">
      <c r="A7" s="43" t="s">
        <v>94</v>
      </c>
      <c r="B7" s="44">
        <f>+4</f>
        <v>4</v>
      </c>
      <c r="C7" s="45" t="s">
        <v>40</v>
      </c>
      <c r="D7" s="37"/>
      <c r="E7" s="37"/>
      <c r="F7" s="37"/>
      <c r="G7" s="37"/>
      <c r="H7" s="37" t="s">
        <v>30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</row>
    <row r="8">
      <c r="A8" s="40" t="s">
        <v>95</v>
      </c>
      <c r="B8" s="41">
        <f>+3</f>
        <v>3</v>
      </c>
      <c r="C8" s="42" t="s">
        <v>40</v>
      </c>
      <c r="D8" s="37"/>
      <c r="E8" s="37"/>
      <c r="F8" s="37"/>
      <c r="G8" s="37"/>
      <c r="H8" s="37" t="s">
        <v>49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</row>
    <row r="9">
      <c r="A9" s="43" t="s">
        <v>96</v>
      </c>
      <c r="B9" s="44">
        <f>+5</f>
        <v>5</v>
      </c>
      <c r="C9" s="45" t="s">
        <v>40</v>
      </c>
      <c r="D9" s="37"/>
      <c r="E9" s="37"/>
      <c r="F9" s="37"/>
      <c r="G9" s="37"/>
      <c r="H9" s="37" t="s">
        <v>41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</row>
    <row r="10">
      <c r="A10" s="40" t="s">
        <v>97</v>
      </c>
      <c r="B10" s="41">
        <f>+6</f>
        <v>6</v>
      </c>
      <c r="C10" s="42" t="s">
        <v>40</v>
      </c>
      <c r="D10" s="37"/>
      <c r="E10" s="37"/>
      <c r="F10" s="37"/>
      <c r="G10" s="37"/>
      <c r="H10" s="37" t="s">
        <v>56</v>
      </c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</row>
    <row r="11">
      <c r="A11" s="43" t="s">
        <v>98</v>
      </c>
      <c r="B11" s="44">
        <f>+4</f>
        <v>4</v>
      </c>
      <c r="C11" s="45" t="s">
        <v>40</v>
      </c>
      <c r="D11" s="37"/>
      <c r="E11" s="37"/>
      <c r="F11" s="37"/>
      <c r="G11" s="37"/>
      <c r="H11" s="37" t="s">
        <v>36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</row>
    <row r="12">
      <c r="A12" s="42" t="s">
        <v>99</v>
      </c>
      <c r="B12" s="46">
        <v>0.0</v>
      </c>
      <c r="C12" s="42" t="s">
        <v>35</v>
      </c>
      <c r="D12" s="37"/>
      <c r="E12" s="37"/>
      <c r="F12" s="37"/>
      <c r="G12" s="37"/>
      <c r="H12" s="37" t="s">
        <v>45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</row>
    <row r="13">
      <c r="A13" s="43" t="s">
        <v>101</v>
      </c>
      <c r="B13" s="44">
        <v>-3.0</v>
      </c>
      <c r="C13" s="45" t="s">
        <v>29</v>
      </c>
      <c r="D13" s="37"/>
      <c r="E13" s="37"/>
      <c r="F13" s="37"/>
      <c r="G13" s="37"/>
      <c r="H13" s="37" t="s">
        <v>53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</row>
    <row r="14">
      <c r="A14" s="40" t="s">
        <v>102</v>
      </c>
      <c r="B14" s="41">
        <v>-4.0</v>
      </c>
      <c r="C14" s="42" t="s">
        <v>29</v>
      </c>
      <c r="D14" s="37"/>
      <c r="E14" s="37"/>
      <c r="F14" s="37"/>
      <c r="G14" s="37"/>
      <c r="H14" s="37" t="s">
        <v>30</v>
      </c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</row>
    <row r="15">
      <c r="A15" s="43" t="s">
        <v>103</v>
      </c>
      <c r="B15" s="44">
        <v>-2.0</v>
      </c>
      <c r="C15" s="45" t="s">
        <v>29</v>
      </c>
      <c r="D15" s="37"/>
      <c r="E15" s="37"/>
      <c r="F15" s="37"/>
      <c r="G15" s="37"/>
      <c r="H15" s="37" t="s">
        <v>49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</row>
    <row r="16">
      <c r="A16" s="40" t="s">
        <v>104</v>
      </c>
      <c r="B16" s="41">
        <v>-3.0</v>
      </c>
      <c r="C16" s="42" t="s">
        <v>29</v>
      </c>
      <c r="D16" s="37"/>
      <c r="E16" s="37"/>
      <c r="F16" s="37"/>
      <c r="G16" s="37"/>
      <c r="H16" s="37" t="s">
        <v>41</v>
      </c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</row>
    <row r="17">
      <c r="A17" s="43" t="s">
        <v>105</v>
      </c>
      <c r="B17" s="44">
        <v>-2.0</v>
      </c>
      <c r="C17" s="45" t="s">
        <v>29</v>
      </c>
      <c r="D17" s="37"/>
      <c r="E17" s="37"/>
      <c r="F17" s="37"/>
      <c r="G17" s="37"/>
      <c r="H17" s="37" t="s">
        <v>36</v>
      </c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>
      <c r="A18" s="40" t="s">
        <v>106</v>
      </c>
      <c r="B18" s="41">
        <v>-3.0</v>
      </c>
      <c r="C18" s="42" t="s">
        <v>29</v>
      </c>
      <c r="D18" s="37"/>
      <c r="E18" s="37"/>
      <c r="F18" s="37"/>
      <c r="G18" s="37"/>
      <c r="H18" s="37" t="s">
        <v>45</v>
      </c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</row>
    <row r="19">
      <c r="A19" s="43" t="s">
        <v>107</v>
      </c>
      <c r="B19" s="44">
        <v>-4.0</v>
      </c>
      <c r="C19" s="45" t="s">
        <v>29</v>
      </c>
      <c r="D19" s="37"/>
      <c r="E19" s="37"/>
      <c r="F19" s="37"/>
      <c r="G19" s="37"/>
      <c r="H19" s="37" t="s">
        <v>53</v>
      </c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</row>
    <row r="20">
      <c r="A20" s="40" t="s">
        <v>108</v>
      </c>
      <c r="B20" s="41">
        <v>-5.0</v>
      </c>
      <c r="C20" s="42" t="s">
        <v>29</v>
      </c>
      <c r="D20" s="37"/>
      <c r="E20" s="37"/>
      <c r="F20" s="37"/>
      <c r="G20" s="37"/>
      <c r="H20" s="37" t="s">
        <v>30</v>
      </c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</row>
    <row r="21">
      <c r="A21" s="43" t="s">
        <v>110</v>
      </c>
      <c r="B21" s="44">
        <v>-6.0</v>
      </c>
      <c r="C21" s="45" t="s">
        <v>29</v>
      </c>
      <c r="D21" s="37"/>
      <c r="E21" s="37"/>
      <c r="F21" s="37"/>
      <c r="G21" s="37"/>
      <c r="H21" s="37" t="s">
        <v>49</v>
      </c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>
      <c r="A22" s="40" t="s">
        <v>111</v>
      </c>
      <c r="B22" s="41">
        <v>-4.0</v>
      </c>
      <c r="C22" s="42" t="s">
        <v>29</v>
      </c>
      <c r="D22" s="37"/>
      <c r="E22" s="37"/>
      <c r="F22" s="37"/>
      <c r="G22" s="37"/>
      <c r="H22" s="37" t="s">
        <v>41</v>
      </c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>
      <c r="A23" s="43" t="s">
        <v>112</v>
      </c>
      <c r="B23" s="44">
        <v>-6.0</v>
      </c>
      <c r="C23" s="45" t="s">
        <v>29</v>
      </c>
      <c r="D23" s="37"/>
      <c r="E23" s="37"/>
      <c r="F23" s="37"/>
      <c r="G23" s="37"/>
      <c r="H23" s="37" t="s">
        <v>45</v>
      </c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>
      <c r="A24" s="37"/>
      <c r="B24" s="37"/>
      <c r="C24" s="37"/>
      <c r="D24" s="37"/>
      <c r="E24" s="37"/>
      <c r="F24" s="37"/>
      <c r="G24" s="37"/>
      <c r="H24" s="37" t="s">
        <v>53</v>
      </c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>
      <c r="A25" s="37"/>
      <c r="B25" s="37"/>
      <c r="C25" s="37"/>
      <c r="D25" s="37"/>
      <c r="E25" s="37"/>
      <c r="F25" s="37"/>
      <c r="G25" s="37"/>
      <c r="H25" s="37" t="s">
        <v>30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>
      <c r="A26" s="37"/>
      <c r="B26" s="37"/>
      <c r="C26" s="37"/>
      <c r="D26" s="37"/>
      <c r="E26" s="37"/>
      <c r="F26" s="37"/>
      <c r="G26" s="37"/>
      <c r="H26" s="37" t="s">
        <v>49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</row>
    <row r="27">
      <c r="A27" s="37"/>
      <c r="B27" s="37"/>
      <c r="C27" s="37"/>
      <c r="D27" s="37"/>
      <c r="E27" s="37"/>
      <c r="F27" s="37"/>
      <c r="G27" s="37"/>
      <c r="H27" s="37" t="s">
        <v>41</v>
      </c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</row>
    <row r="28">
      <c r="A28" s="37"/>
      <c r="B28" s="37"/>
      <c r="C28" s="37"/>
      <c r="D28" s="37"/>
      <c r="E28" s="37"/>
      <c r="F28" s="37"/>
      <c r="G28" s="37"/>
      <c r="H28" s="37" t="s">
        <v>53</v>
      </c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</row>
    <row r="29">
      <c r="A29" s="37"/>
      <c r="B29" s="37"/>
      <c r="C29" s="37"/>
      <c r="D29" s="37"/>
      <c r="E29" s="37"/>
      <c r="F29" s="37"/>
      <c r="G29" s="37"/>
      <c r="H29" s="37" t="s">
        <v>30</v>
      </c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</row>
    <row r="30">
      <c r="A30" s="37"/>
      <c r="B30" s="37"/>
      <c r="C30" s="37"/>
      <c r="D30" s="37"/>
      <c r="E30" s="37"/>
      <c r="F30" s="37"/>
      <c r="G30" s="37"/>
      <c r="H30" s="37" t="s">
        <v>49</v>
      </c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</row>
    <row r="31">
      <c r="A31" s="37"/>
      <c r="B31" s="37"/>
      <c r="C31" s="37"/>
      <c r="D31" s="37"/>
      <c r="E31" s="37"/>
      <c r="F31" s="37"/>
      <c r="G31" s="37"/>
      <c r="H31" s="37" t="s">
        <v>41</v>
      </c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</row>
    <row r="3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</row>
    <row r="3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</row>
    <row r="37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</row>
    <row r="3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</row>
    <row r="39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</row>
    <row r="4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</row>
    <row r="4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</row>
    <row r="4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</row>
    <row r="47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</row>
    <row r="4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</row>
  </sheetData>
  <autoFilter ref="$A$1:$C$23"/>
  <drawing r:id="rId1"/>
</worksheet>
</file>