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azr\Documents\Studies\GIKI\5th Semester\Economy (MS-391)\Project\Analysis\"/>
    </mc:Choice>
  </mc:AlternateContent>
  <xr:revisionPtr revIDLastSave="0" documentId="13_ncr:1_{8C93FF5C-57D6-461D-8E59-178A9BE37484}" xr6:coauthVersionLast="47" xr6:coauthVersionMax="47" xr10:uidLastSave="{00000000-0000-0000-0000-000000000000}"/>
  <bookViews>
    <workbookView xWindow="-28920" yWindow="-120" windowWidth="29040" windowHeight="15720" xr2:uid="{154BBE7A-68FA-412C-93B6-F5C752340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E24" i="1"/>
  <c r="E27" i="1"/>
  <c r="E28" i="1" s="1"/>
  <c r="E25" i="1"/>
  <c r="E22" i="1"/>
  <c r="E23" i="1"/>
  <c r="E21" i="1"/>
  <c r="E26" i="1" l="1"/>
</calcChain>
</file>

<file path=xl/sharedStrings.xml><?xml version="1.0" encoding="utf-8"?>
<sst xmlns="http://schemas.openxmlformats.org/spreadsheetml/2006/main" count="20" uniqueCount="20">
  <si>
    <t>Initial Cost</t>
  </si>
  <si>
    <t>Salvage Value</t>
  </si>
  <si>
    <t>Interest Rate (%)</t>
  </si>
  <si>
    <t>Number of Years</t>
  </si>
  <si>
    <t>Annual Operating Costs (Annuity)</t>
  </si>
  <si>
    <t>Annual Revenue(Annuity)</t>
  </si>
  <si>
    <t>Present  Worth (PW)</t>
  </si>
  <si>
    <t>Future Worth (FW)</t>
  </si>
  <si>
    <t>Annual Worth(AW)</t>
  </si>
  <si>
    <t>Capital Recovery Factor(CRF)</t>
  </si>
  <si>
    <t>Time Value of Money(TVM)</t>
  </si>
  <si>
    <t>Internal Rate of Return(IROR)</t>
  </si>
  <si>
    <t>Year</t>
  </si>
  <si>
    <t>Cash Flow</t>
  </si>
  <si>
    <t>Net Present Value(NPV)</t>
  </si>
  <si>
    <t>Benefit Cost Ratio(BCR)</t>
  </si>
  <si>
    <t>Analysis of Blockchain Based Verification for Academic Certificates</t>
  </si>
  <si>
    <t>Verification Fee = 3500 (New System)</t>
  </si>
  <si>
    <t>Verification Fee = 1000 (Old System)</t>
  </si>
  <si>
    <t>Number of Graduates Every year = 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</si>
</sst>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7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8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4565-5086-457F-8FBA-43C1694F0DD9}">
  <dimension ref="A1:I33"/>
  <sheetViews>
    <sheetView tabSelected="1" topLeftCell="A10" zoomScale="150" zoomScaleNormal="150" workbookViewId="0">
      <selection activeCell="A21" sqref="A21"/>
    </sheetView>
  </sheetViews>
  <sheetFormatPr defaultRowHeight="14.4" x14ac:dyDescent="0.3"/>
  <cols>
    <col min="1" max="1" width="26.44140625" customWidth="1"/>
    <col min="2" max="2" width="24.5546875" customWidth="1"/>
    <col min="3" max="3" width="8.88671875" customWidth="1"/>
    <col min="4" max="4" width="31.5546875" customWidth="1"/>
    <col min="5" max="5" width="26.21875" customWidth="1"/>
    <col min="6" max="6" width="9.88671875" customWidth="1"/>
    <col min="7" max="7" width="8.88671875" hidden="1" customWidth="1"/>
    <col min="8" max="8" width="17.33203125" customWidth="1"/>
    <col min="9" max="9" width="25.5546875" customWidth="1"/>
  </cols>
  <sheetData>
    <row r="1" spans="1:9" x14ac:dyDescent="0.3">
      <c r="C1" s="1"/>
    </row>
    <row r="2" spans="1:9" x14ac:dyDescent="0.3">
      <c r="C2" s="1"/>
    </row>
    <row r="3" spans="1:9" x14ac:dyDescent="0.3">
      <c r="C3" s="1"/>
    </row>
    <row r="4" spans="1:9" x14ac:dyDescent="0.3">
      <c r="C4" s="1"/>
    </row>
    <row r="5" spans="1:9" x14ac:dyDescent="0.3">
      <c r="C5" s="1"/>
    </row>
    <row r="6" spans="1:9" x14ac:dyDescent="0.3">
      <c r="C6" s="1"/>
    </row>
    <row r="7" spans="1:9" x14ac:dyDescent="0.3">
      <c r="C7" s="1"/>
    </row>
    <row r="8" spans="1:9" x14ac:dyDescent="0.3">
      <c r="C8" s="1"/>
    </row>
    <row r="9" spans="1:9" x14ac:dyDescent="0.3">
      <c r="C9" s="1"/>
    </row>
    <row r="10" spans="1:9" x14ac:dyDescent="0.3">
      <c r="C10" s="1"/>
    </row>
    <row r="11" spans="1:9" ht="23.4" x14ac:dyDescent="0.45">
      <c r="C11" s="24" t="s">
        <v>16</v>
      </c>
      <c r="D11" s="24"/>
      <c r="E11" s="24"/>
      <c r="F11" s="24"/>
      <c r="G11" s="24"/>
      <c r="H11" s="24"/>
      <c r="I11" s="18"/>
    </row>
    <row r="12" spans="1:9" x14ac:dyDescent="0.3">
      <c r="C12" s="1"/>
      <c r="H12" s="17"/>
    </row>
    <row r="13" spans="1:9" x14ac:dyDescent="0.3">
      <c r="C13" s="1"/>
      <c r="F13" s="1"/>
    </row>
    <row r="14" spans="1:9" x14ac:dyDescent="0.3">
      <c r="C14" s="1"/>
      <c r="D14" s="1"/>
      <c r="E14" s="1"/>
      <c r="F14" s="1"/>
    </row>
    <row r="15" spans="1:9" x14ac:dyDescent="0.3">
      <c r="A15" s="1"/>
      <c r="B15" s="1"/>
      <c r="C15" s="1"/>
      <c r="D15" s="15" t="s">
        <v>0</v>
      </c>
      <c r="E15" s="16">
        <v>525000000</v>
      </c>
      <c r="F15" s="5" t="s">
        <v>12</v>
      </c>
      <c r="G15" s="1"/>
      <c r="H15" s="5" t="s">
        <v>13</v>
      </c>
    </row>
    <row r="16" spans="1:9" x14ac:dyDescent="0.3">
      <c r="D16" s="15" t="s">
        <v>1</v>
      </c>
      <c r="E16" s="16">
        <v>145950000</v>
      </c>
      <c r="F16" s="2">
        <v>0</v>
      </c>
      <c r="G16" s="1"/>
      <c r="H16" s="3">
        <v>-525000000</v>
      </c>
    </row>
    <row r="17" spans="4:8" x14ac:dyDescent="0.3">
      <c r="D17" s="11" t="s">
        <v>2</v>
      </c>
      <c r="E17" s="12">
        <v>0.12</v>
      </c>
      <c r="F17" s="2">
        <v>1</v>
      </c>
      <c r="G17" s="1"/>
      <c r="H17" s="3">
        <f>E20-E19</f>
        <v>47250000</v>
      </c>
    </row>
    <row r="18" spans="4:8" x14ac:dyDescent="0.3">
      <c r="D18" s="11" t="s">
        <v>3</v>
      </c>
      <c r="E18" s="11">
        <v>10</v>
      </c>
      <c r="F18" s="2">
        <v>2</v>
      </c>
      <c r="G18" s="1"/>
      <c r="H18" s="3">
        <f>E20-E19</f>
        <v>47250000</v>
      </c>
    </row>
    <row r="19" spans="4:8" x14ac:dyDescent="0.3">
      <c r="D19" s="13" t="s">
        <v>4</v>
      </c>
      <c r="E19" s="14">
        <v>77750000</v>
      </c>
      <c r="F19" s="2">
        <v>3</v>
      </c>
      <c r="G19" s="1"/>
      <c r="H19" s="3">
        <f>E20-E19</f>
        <v>47250000</v>
      </c>
    </row>
    <row r="20" spans="4:8" x14ac:dyDescent="0.3">
      <c r="D20" s="13" t="s">
        <v>5</v>
      </c>
      <c r="E20" s="14">
        <v>125000000</v>
      </c>
      <c r="F20" s="2">
        <v>4</v>
      </c>
      <c r="G20" s="1"/>
      <c r="H20" s="3">
        <f>E20-E19</f>
        <v>47250000</v>
      </c>
    </row>
    <row r="21" spans="4:8" x14ac:dyDescent="0.3">
      <c r="D21" s="20" t="s">
        <v>6</v>
      </c>
      <c r="E21" s="10">
        <f>E16 / (1 + E17)^E18</f>
        <v>46991993.880412079</v>
      </c>
      <c r="F21" s="2">
        <v>5</v>
      </c>
      <c r="G21" s="1"/>
      <c r="H21" s="3">
        <f>E20-E19</f>
        <v>47250000</v>
      </c>
    </row>
    <row r="22" spans="4:8" x14ac:dyDescent="0.3">
      <c r="D22" s="20" t="s">
        <v>7</v>
      </c>
      <c r="E22" s="10">
        <f xml:space="preserve"> E15 * (1 + E17)^E18</f>
        <v>1630570309.3807108</v>
      </c>
      <c r="F22" s="2">
        <v>6</v>
      </c>
      <c r="G22" s="1"/>
      <c r="H22" s="3">
        <f>E20-E19</f>
        <v>47250000</v>
      </c>
    </row>
    <row r="23" spans="4:8" x14ac:dyDescent="0.3">
      <c r="D23" s="20" t="s">
        <v>8</v>
      </c>
      <c r="E23" s="10">
        <f>E15 * (E17 * (1 + E17)^E18) / ((1 + E17)^E18 - 1) - E19</f>
        <v>15166686.183918133</v>
      </c>
      <c r="F23" s="2">
        <v>7</v>
      </c>
      <c r="G23" s="1"/>
      <c r="H23" s="3">
        <f>E20-E19</f>
        <v>47250000</v>
      </c>
    </row>
    <row r="24" spans="4:8" x14ac:dyDescent="0.3">
      <c r="D24" s="19" t="s">
        <v>9</v>
      </c>
      <c r="E24" s="6">
        <f>(E17 * (1 + E17)^E18 / ((1 + E17)^E18 - 1))*E15</f>
        <v>92916686.183918133</v>
      </c>
      <c r="F24" s="2">
        <v>8</v>
      </c>
      <c r="G24" s="1"/>
      <c r="H24" s="3">
        <f>E20-E19</f>
        <v>47250000</v>
      </c>
    </row>
    <row r="25" spans="4:8" x14ac:dyDescent="0.3">
      <c r="D25" s="19" t="s">
        <v>10</v>
      </c>
      <c r="E25" s="6">
        <f>E15 * (1 + E17)^E18</f>
        <v>1630570309.3807108</v>
      </c>
      <c r="F25" s="2">
        <v>9</v>
      </c>
      <c r="G25" s="1"/>
      <c r="H25" s="3">
        <f>E20-E19</f>
        <v>47250000</v>
      </c>
    </row>
    <row r="26" spans="4:8" x14ac:dyDescent="0.3">
      <c r="D26" s="19" t="s">
        <v>11</v>
      </c>
      <c r="E26" s="7">
        <f>IRR(H16:H26)</f>
        <v>2.5787785904938243E-2</v>
      </c>
      <c r="F26" s="2">
        <v>10</v>
      </c>
      <c r="G26" s="1"/>
      <c r="H26" s="4">
        <f>E20-E19+E16</f>
        <v>193200000</v>
      </c>
    </row>
    <row r="27" spans="4:8" x14ac:dyDescent="0.3">
      <c r="D27" s="19" t="s">
        <v>14</v>
      </c>
      <c r="E27" s="8">
        <f>NPV(E17,H16:H26)+E15</f>
        <v>336575921.40430832</v>
      </c>
      <c r="F27" s="1"/>
      <c r="G27" s="1"/>
      <c r="H27" s="1"/>
    </row>
    <row r="28" spans="4:8" x14ac:dyDescent="0.3">
      <c r="D28" s="19" t="s">
        <v>15</v>
      </c>
      <c r="E28" s="9">
        <f>(E27+E15)/E15</f>
        <v>1.6410969931510635</v>
      </c>
      <c r="F28" s="1"/>
      <c r="G28" s="1"/>
      <c r="H28" s="1"/>
    </row>
    <row r="30" spans="4:8" ht="18" x14ac:dyDescent="0.3">
      <c r="D30" s="23" t="s">
        <v>18</v>
      </c>
      <c r="E30" s="23"/>
      <c r="F30" s="23"/>
      <c r="G30" s="23"/>
      <c r="H30" s="23"/>
    </row>
    <row r="31" spans="4:8" ht="18" x14ac:dyDescent="0.3">
      <c r="D31" s="22" t="s">
        <v>17</v>
      </c>
      <c r="E31" s="22"/>
      <c r="F31" s="22"/>
      <c r="G31" s="22"/>
      <c r="H31" s="22"/>
    </row>
    <row r="33" spans="4:8" ht="21" x14ac:dyDescent="0.4">
      <c r="D33" s="21" t="s">
        <v>19</v>
      </c>
      <c r="E33" s="21"/>
      <c r="F33" s="21"/>
      <c r="G33" s="21"/>
      <c r="H33" s="21"/>
    </row>
  </sheetData>
  <mergeCells count="4">
    <mergeCell ref="D33:H33"/>
    <mergeCell ref="D31:H31"/>
    <mergeCell ref="D30:H30"/>
    <mergeCell ref="C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u2022428</dc:creator>
  <cp:lastModifiedBy>u2022506</cp:lastModifiedBy>
  <dcterms:created xsi:type="dcterms:W3CDTF">2024-12-21T14:34:01Z</dcterms:created>
  <dcterms:modified xsi:type="dcterms:W3CDTF">2024-12-22T06:20:58Z</dcterms:modified>
</cp:coreProperties>
</file>