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62321358-7016-4BE2-9044-57B26E5FC635}" xr6:coauthVersionLast="47" xr6:coauthVersionMax="47" xr10:uidLastSave="{00000000-0000-0000-0000-000000000000}"/>
  <bookViews>
    <workbookView xWindow="-110" yWindow="-110" windowWidth="19420" windowHeight="10300" xr2:uid="{5EAA2C23-BF82-4D05-AB5D-DF62B11709BA}"/>
  </bookViews>
  <sheets>
    <sheet name="Car ID,Make,Make (Full Name),Mo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41" i="1"/>
  <c r="E41" i="1" s="1"/>
  <c r="E3" i="1"/>
  <c r="E4" i="1"/>
  <c r="E5" i="1"/>
  <c r="E6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53" i="1"/>
  <c r="D52" i="1"/>
  <c r="D51" i="1"/>
  <c r="D50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E15" i="1" s="1"/>
  <c r="D14" i="1"/>
  <c r="D13" i="1"/>
  <c r="D12" i="1"/>
  <c r="D11" i="1"/>
  <c r="D10" i="1"/>
  <c r="D9" i="1"/>
  <c r="D8" i="1"/>
  <c r="D7" i="1"/>
  <c r="E7" i="1" s="1"/>
  <c r="D6" i="1"/>
  <c r="D5" i="1"/>
  <c r="D4" i="1"/>
  <c r="D3" i="1"/>
  <c r="D2" i="1"/>
  <c r="B2" i="1"/>
  <c r="C2" i="1" s="1"/>
  <c r="C3" i="1"/>
  <c r="C4" i="1"/>
  <c r="C5" i="1"/>
  <c r="C6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B53" i="1"/>
  <c r="B3" i="1"/>
  <c r="B4" i="1"/>
  <c r="B5" i="1"/>
  <c r="B6" i="1"/>
  <c r="B7" i="1"/>
  <c r="C7" i="1" s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C38" i="1" s="1"/>
  <c r="B39" i="1"/>
  <c r="B40" i="1"/>
  <c r="B41" i="1"/>
  <c r="C41" i="1" s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<sst xmlns="http://schemas.openxmlformats.org/spreadsheetml/2006/main" count="204" uniqueCount="122">
  <si>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</si>
  <si>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</si>
  <si>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</si>
  <si>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</si>
  <si>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</si>
  <si>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</si>
  <si>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</si>
  <si>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</si>
  <si>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</si>
  <si>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</si>
  <si>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</si>
  <si>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</si>
  <si>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</si>
  <si>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</si>
  <si>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</si>
  <si>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</si>
  <si>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</si>
  <si>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</si>
  <si>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</si>
  <si>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</si>
  <si>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</si>
  <si>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</si>
  <si>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</si>
  <si>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</si>
  <si>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</si>
  <si>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</si>
  <si>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</si>
  <si>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</si>
  <si>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</si>
  <si>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</si>
  <si>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</si>
  <si>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</si>
  <si>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</si>
  <si>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</si>
  <si>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</si>
  <si>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</si>
  <si>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</si>
  <si>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</si>
  <si>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</si>
  <si>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</si>
  <si>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</si>
  <si>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</si>
  <si>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</si>
  <si>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</si>
  <si>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</si>
  <si>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</si>
  <si>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</si>
  <si>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</si>
  <si>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</si>
  <si>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</si>
  <si>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</si>
  <si>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</si>
  <si>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</si>
  <si>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</si>
  <si>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</si>
  <si>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</si>
  <si>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</si>
  <si>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</si>
  <si>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</si>
  <si>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</si>
  <si>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</si>
  <si>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</si>
  <si>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</si>
  <si>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</si>
  <si>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</si>
  <si>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</si>
  <si>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</si>
  <si>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</si>
  <si>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</si>
  <si>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</si>
  <si>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</si>
  <si>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</si>
  <si>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</si>
  <si>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</si>
  <si>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</si>
  <si>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</si>
  <si>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</si>
  <si>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</si>
  <si>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</si>
  <si>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</si>
  <si>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</si>
  <si>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</si>
  <si>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</si>
  <si>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</si>
  <si>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HY</t>
  </si>
  <si>
    <t>CR</t>
  </si>
  <si>
    <t>FD</t>
  </si>
  <si>
    <t>TY</t>
  </si>
  <si>
    <t>HO</t>
  </si>
  <si>
    <t>GM</t>
  </si>
  <si>
    <t>Hyundai</t>
  </si>
  <si>
    <t>Chrysler</t>
  </si>
  <si>
    <t>Ford</t>
  </si>
  <si>
    <t>Toyota</t>
  </si>
  <si>
    <t>Honda</t>
  </si>
  <si>
    <t>General Motors</t>
  </si>
  <si>
    <t>ELA</t>
  </si>
  <si>
    <t>CAM</t>
  </si>
  <si>
    <t>CAR</t>
  </si>
  <si>
    <t>CIV</t>
  </si>
  <si>
    <t>PTC</t>
  </si>
  <si>
    <t>ODY</t>
  </si>
  <si>
    <t>SLV</t>
  </si>
  <si>
    <t>FCS</t>
  </si>
  <si>
    <t>MTG</t>
  </si>
  <si>
    <t>COR</t>
  </si>
  <si>
    <t>CMR</t>
  </si>
  <si>
    <t>Camry</t>
  </si>
  <si>
    <t>Corolla</t>
  </si>
  <si>
    <t>Civic</t>
  </si>
  <si>
    <t>Focus</t>
  </si>
  <si>
    <t>Mustang</t>
  </si>
  <si>
    <t>Camero</t>
  </si>
  <si>
    <t>Elantra</t>
  </si>
  <si>
    <t>Caravan</t>
  </si>
  <si>
    <t>Odeysey</t>
  </si>
  <si>
    <t>PT Cruiser</t>
  </si>
  <si>
    <t>Silverado</t>
  </si>
  <si>
    <t>HO01ODY040</t>
  </si>
  <si>
    <t>FD06FCS006</t>
  </si>
  <si>
    <t>GM09CMR014</t>
  </si>
  <si>
    <t>HO05ODY037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</si>
</sst>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0A47-A1E5-4F84-B211-5A80B78F73A6}">
  <dimension ref="A1:N66"/>
  <sheetViews>
    <sheetView tabSelected="1" workbookViewId="0">
      <selection activeCell="M58" sqref="M58"/>
    </sheetView>
  </sheetViews>
  <sheetFormatPr defaultRowHeight="14.5" x14ac:dyDescent="0.35"/>
  <cols>
    <col min="1" max="1" width="12.90625" customWidth="1"/>
    <col min="3" max="3" width="14" customWidth="1"/>
    <col min="5" max="5" width="9.7265625" customWidth="1"/>
    <col min="6" max="6" width="11.90625" customWidth="1"/>
    <col min="8" max="8" width="11.08984375" bestFit="1" customWidth="1"/>
    <col min="9" max="9" width="9.08984375" bestFit="1" customWidth="1"/>
    <col min="12" max="12" width="10.6328125" customWidth="1"/>
    <col min="13" max="13" width="11.7265625" customWidth="1"/>
    <col min="14" max="14" width="16.90625" customWidth="1"/>
  </cols>
  <sheetData>
    <row r="1" spans="1:14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IF(24-F2&lt;0,(100-F2)+24,24-F2)</f>
        <v>18</v>
      </c>
      <c r="H2" s="3">
        <v>40326.800000000003</v>
      </c>
      <c r="I2" s="3">
        <f>H2/G2</f>
        <v>2240.3777777777777</v>
      </c>
      <c r="J2" t="s">
        <v>15</v>
      </c>
      <c r="K2" t="s">
        <v>16</v>
      </c>
      <c r="L2">
        <v>50000</v>
      </c>
      <c r="M2" t="str">
        <f>IF(H2&lt;=L2, "Yes", "Not Covered")</f>
        <v>Yes</v>
      </c>
      <c r="N2" t="str">
        <f>CONCATENATE(B2,F2,D2,UPPER(LEFT(J2,3)),MID(A2,8,3))</f>
        <v>FD06MTGBLA001</v>
      </c>
    </row>
    <row r="3" spans="1:14" x14ac:dyDescent="0.35">
      <c r="A3" t="s">
        <v>17</v>
      </c>
      <c r="B3" t="str">
        <f t="shared" ref="B3:B53" si="0">LEFT(A3,2)</f>
        <v>FD</v>
      </c>
      <c r="C3" t="str">
        <f t="shared" ref="C3:C53" si="1">VLOOKUP(B3,B$56:C$61,2)</f>
        <v>Ford</v>
      </c>
      <c r="D3" t="str">
        <f t="shared" ref="D3:D53" si="2">MID(A3,5,3)</f>
        <v>MTG</v>
      </c>
      <c r="E3" t="str">
        <f t="shared" ref="E3:E53" si="3">VLOOKUP(D3,D$56:E$66,2)</f>
        <v>Mustang</v>
      </c>
      <c r="F3" t="str">
        <f t="shared" ref="F3:F53" si="4">MID(A3,3,2)</f>
        <v>06</v>
      </c>
      <c r="G3">
        <f t="shared" ref="G3:G53" si="5">IF(24-F3&lt;0,(100-F3)+24,24-F3)</f>
        <v>18</v>
      </c>
      <c r="H3" s="3">
        <v>44974.8</v>
      </c>
      <c r="I3" s="3">
        <f t="shared" ref="I3:I53" si="6">H3/G3</f>
        <v>2498.6000000000004</v>
      </c>
      <c r="J3" t="s">
        <v>18</v>
      </c>
      <c r="K3" t="s">
        <v>19</v>
      </c>
      <c r="L3">
        <v>50000</v>
      </c>
      <c r="M3" t="str">
        <f t="shared" ref="M3:M53" si="7">IF(H3&lt;=L3, "Yes", "Not Covered")</f>
        <v>Yes</v>
      </c>
      <c r="N3" t="str">
        <f t="shared" ref="N3:N53" si="8">CONCATENATE(B3,F3,D3,UPPER(LEFT(J3,3)),MID(A3,8,3))</f>
        <v>FD06MTGWHI002</v>
      </c>
    </row>
    <row r="4" spans="1:14" x14ac:dyDescent="0.35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16</v>
      </c>
      <c r="H4" s="3">
        <v>44946.5</v>
      </c>
      <c r="I4" s="3">
        <f t="shared" si="6"/>
        <v>2809.15625</v>
      </c>
      <c r="J4" t="s">
        <v>21</v>
      </c>
      <c r="K4" t="s">
        <v>22</v>
      </c>
      <c r="L4">
        <v>50000</v>
      </c>
      <c r="M4" t="str">
        <f t="shared" si="7"/>
        <v>Yes</v>
      </c>
      <c r="N4" t="str">
        <f t="shared" si="8"/>
        <v>FD08MTGGRE003</v>
      </c>
    </row>
    <row r="5" spans="1:14" x14ac:dyDescent="0.35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16</v>
      </c>
      <c r="H5" s="3">
        <v>37558.800000000003</v>
      </c>
      <c r="I5" s="3">
        <f t="shared" si="6"/>
        <v>2347.4250000000002</v>
      </c>
      <c r="J5" t="s">
        <v>15</v>
      </c>
      <c r="K5" t="s">
        <v>24</v>
      </c>
      <c r="L5">
        <v>50000</v>
      </c>
      <c r="M5" t="str">
        <f t="shared" si="7"/>
        <v>Yes</v>
      </c>
      <c r="N5" t="str">
        <f t="shared" si="8"/>
        <v>FD08MTGBLA004</v>
      </c>
    </row>
    <row r="6" spans="1:14" x14ac:dyDescent="0.35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16</v>
      </c>
      <c r="H6" s="3">
        <v>36438.5</v>
      </c>
      <c r="I6" s="3">
        <f t="shared" si="6"/>
        <v>2277.40625</v>
      </c>
      <c r="J6" t="s">
        <v>18</v>
      </c>
      <c r="K6" t="s">
        <v>16</v>
      </c>
      <c r="L6">
        <v>50000</v>
      </c>
      <c r="M6" t="str">
        <f t="shared" si="7"/>
        <v>Yes</v>
      </c>
      <c r="N6" t="str">
        <f t="shared" si="8"/>
        <v>FD08MTGWHI005</v>
      </c>
    </row>
    <row r="7" spans="1:14" x14ac:dyDescent="0.35">
      <c r="A7" t="s">
        <v>119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18</v>
      </c>
      <c r="H7" s="3">
        <v>46311.4</v>
      </c>
      <c r="I7" s="3">
        <f t="shared" si="6"/>
        <v>2572.8555555555558</v>
      </c>
      <c r="J7" t="s">
        <v>21</v>
      </c>
      <c r="K7" t="s">
        <v>26</v>
      </c>
      <c r="L7">
        <v>75000</v>
      </c>
      <c r="M7" t="str">
        <f t="shared" si="7"/>
        <v>Yes</v>
      </c>
      <c r="N7" t="str">
        <f t="shared" si="8"/>
        <v>FD06FCSGRE006</v>
      </c>
    </row>
    <row r="8" spans="1:14" x14ac:dyDescent="0.35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18</v>
      </c>
      <c r="H8" s="3">
        <v>52229.5</v>
      </c>
      <c r="I8" s="3">
        <f t="shared" si="6"/>
        <v>2901.6388888888887</v>
      </c>
      <c r="J8" t="s">
        <v>21</v>
      </c>
      <c r="K8" t="s">
        <v>22</v>
      </c>
      <c r="L8">
        <v>75000</v>
      </c>
      <c r="M8" t="str">
        <f t="shared" si="7"/>
        <v>Yes</v>
      </c>
      <c r="N8" t="str">
        <f t="shared" si="8"/>
        <v>FD06FCSGRE007</v>
      </c>
    </row>
    <row r="9" spans="1:14" x14ac:dyDescent="0.35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15</v>
      </c>
      <c r="H9" s="3">
        <v>35137</v>
      </c>
      <c r="I9" s="3">
        <f t="shared" si="6"/>
        <v>2342.4666666666667</v>
      </c>
      <c r="J9" t="s">
        <v>15</v>
      </c>
      <c r="K9" t="s">
        <v>29</v>
      </c>
      <c r="L9">
        <v>75000</v>
      </c>
      <c r="M9" t="str">
        <f t="shared" si="7"/>
        <v>Yes</v>
      </c>
      <c r="N9" t="str">
        <f t="shared" si="8"/>
        <v>FD09FCSBLA008</v>
      </c>
    </row>
    <row r="10" spans="1:14" x14ac:dyDescent="0.35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11</v>
      </c>
      <c r="H10" s="3">
        <v>27637.1</v>
      </c>
      <c r="I10" s="3">
        <f t="shared" si="6"/>
        <v>2512.4636363636364</v>
      </c>
      <c r="J10" t="s">
        <v>15</v>
      </c>
      <c r="K10" t="s">
        <v>16</v>
      </c>
      <c r="L10">
        <v>75000</v>
      </c>
      <c r="M10" t="str">
        <f t="shared" si="7"/>
        <v>Yes</v>
      </c>
      <c r="N10" t="str">
        <f t="shared" si="8"/>
        <v>FD13FCSBLA009</v>
      </c>
    </row>
    <row r="11" spans="1:14" x14ac:dyDescent="0.35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11</v>
      </c>
      <c r="H11" s="3">
        <v>27534.799999999999</v>
      </c>
      <c r="I11" s="3">
        <f t="shared" si="6"/>
        <v>2503.1636363636362</v>
      </c>
      <c r="J11" t="s">
        <v>18</v>
      </c>
      <c r="K11" t="s">
        <v>32</v>
      </c>
      <c r="L11">
        <v>75000</v>
      </c>
      <c r="M11" t="str">
        <f t="shared" si="7"/>
        <v>Yes</v>
      </c>
      <c r="N11" t="str">
        <f t="shared" si="8"/>
        <v>FD13FCSWHI010</v>
      </c>
    </row>
    <row r="12" spans="1:14" x14ac:dyDescent="0.35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12</v>
      </c>
      <c r="H12" s="3">
        <v>19341.7</v>
      </c>
      <c r="I12" s="3">
        <f t="shared" si="6"/>
        <v>1611.8083333333334</v>
      </c>
      <c r="J12" t="s">
        <v>18</v>
      </c>
      <c r="K12" t="s">
        <v>34</v>
      </c>
      <c r="L12">
        <v>75000</v>
      </c>
      <c r="M12" t="str">
        <f t="shared" si="7"/>
        <v>Yes</v>
      </c>
      <c r="N12" t="str">
        <f t="shared" si="8"/>
        <v>FD12FCSWHI011</v>
      </c>
    </row>
    <row r="13" spans="1:14" x14ac:dyDescent="0.35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11</v>
      </c>
      <c r="H13" s="3">
        <v>22521.599999999999</v>
      </c>
      <c r="I13" s="3">
        <f t="shared" si="6"/>
        <v>2047.4181818181817</v>
      </c>
      <c r="J13" t="s">
        <v>15</v>
      </c>
      <c r="K13" t="s">
        <v>36</v>
      </c>
      <c r="L13">
        <v>75000</v>
      </c>
      <c r="M13" t="str">
        <f t="shared" si="7"/>
        <v>Yes</v>
      </c>
      <c r="N13" t="str">
        <f t="shared" si="8"/>
        <v>FD13FCSBLA012</v>
      </c>
    </row>
    <row r="14" spans="1:14" x14ac:dyDescent="0.35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11</v>
      </c>
      <c r="H14" s="3">
        <v>13682.9</v>
      </c>
      <c r="I14" s="3">
        <f t="shared" si="6"/>
        <v>1243.8999999999999</v>
      </c>
      <c r="J14" t="s">
        <v>15</v>
      </c>
      <c r="K14" t="s">
        <v>38</v>
      </c>
      <c r="L14">
        <v>75000</v>
      </c>
      <c r="M14" t="str">
        <f t="shared" si="7"/>
        <v>Yes</v>
      </c>
      <c r="N14" t="str">
        <f t="shared" si="8"/>
        <v>FD13FCSBLA013</v>
      </c>
    </row>
    <row r="15" spans="1:14" x14ac:dyDescent="0.35">
      <c r="A15" t="s">
        <v>120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15</v>
      </c>
      <c r="H15" s="3">
        <v>28464.799999999999</v>
      </c>
      <c r="I15" s="3">
        <f t="shared" si="6"/>
        <v>1897.6533333333332</v>
      </c>
      <c r="J15" t="s">
        <v>18</v>
      </c>
      <c r="K15" t="s">
        <v>39</v>
      </c>
      <c r="L15">
        <v>100000</v>
      </c>
      <c r="M15" t="str">
        <f t="shared" si="7"/>
        <v>Yes</v>
      </c>
      <c r="N15" t="str">
        <f t="shared" si="8"/>
        <v>GM09CMRWHI014</v>
      </c>
    </row>
    <row r="16" spans="1:14" x14ac:dyDescent="0.35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12</v>
      </c>
      <c r="H16" s="3">
        <v>19421.099999999999</v>
      </c>
      <c r="I16" s="3">
        <f t="shared" si="6"/>
        <v>1618.425</v>
      </c>
      <c r="J16" t="s">
        <v>15</v>
      </c>
      <c r="K16" t="s">
        <v>41</v>
      </c>
      <c r="L16">
        <v>100000</v>
      </c>
      <c r="M16" t="str">
        <f t="shared" si="7"/>
        <v>Yes</v>
      </c>
      <c r="N16" t="str">
        <f t="shared" si="8"/>
        <v>GM12CMRBLA015</v>
      </c>
    </row>
    <row r="17" spans="1:14" x14ac:dyDescent="0.35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10</v>
      </c>
      <c r="H17" s="3">
        <v>14289.6</v>
      </c>
      <c r="I17" s="3">
        <f t="shared" si="6"/>
        <v>1428.96</v>
      </c>
      <c r="J17" t="s">
        <v>18</v>
      </c>
      <c r="K17" t="s">
        <v>43</v>
      </c>
      <c r="L17">
        <v>100000</v>
      </c>
      <c r="M17" t="str">
        <f t="shared" si="7"/>
        <v>Yes</v>
      </c>
      <c r="N17" t="str">
        <f t="shared" si="8"/>
        <v>GM14CMRWHI016</v>
      </c>
    </row>
    <row r="18" spans="1:14" x14ac:dyDescent="0.35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14</v>
      </c>
      <c r="H18" s="3">
        <v>31144.400000000001</v>
      </c>
      <c r="I18" s="3">
        <f t="shared" si="6"/>
        <v>2224.6</v>
      </c>
      <c r="J18" t="s">
        <v>15</v>
      </c>
      <c r="K18" t="s">
        <v>45</v>
      </c>
      <c r="L18">
        <v>100000</v>
      </c>
      <c r="M18" t="str">
        <f t="shared" si="7"/>
        <v>Yes</v>
      </c>
      <c r="N18" t="str">
        <f t="shared" si="8"/>
        <v>GM10SLVBLA017</v>
      </c>
    </row>
    <row r="19" spans="1:14" x14ac:dyDescent="0.35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26</v>
      </c>
      <c r="H19" s="3">
        <v>83162.7</v>
      </c>
      <c r="I19" s="3">
        <f t="shared" si="6"/>
        <v>3198.5653846153846</v>
      </c>
      <c r="J19" t="s">
        <v>15</v>
      </c>
      <c r="K19" t="s">
        <v>39</v>
      </c>
      <c r="L19">
        <v>100000</v>
      </c>
      <c r="M19" t="str">
        <f t="shared" si="7"/>
        <v>Yes</v>
      </c>
      <c r="N19" t="str">
        <f t="shared" si="8"/>
        <v>GM98SLVBLA018</v>
      </c>
    </row>
    <row r="20" spans="1:14" x14ac:dyDescent="0.35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24</v>
      </c>
      <c r="H20" s="3">
        <v>80685.8</v>
      </c>
      <c r="I20" s="3">
        <f t="shared" si="6"/>
        <v>3361.9083333333333</v>
      </c>
      <c r="J20" t="s">
        <v>48</v>
      </c>
      <c r="K20" t="s">
        <v>36</v>
      </c>
      <c r="L20">
        <v>100000</v>
      </c>
      <c r="M20" t="str">
        <f t="shared" si="7"/>
        <v>Yes</v>
      </c>
      <c r="N20" t="str">
        <f t="shared" si="8"/>
        <v>GM00SLVBLU019</v>
      </c>
    </row>
    <row r="21" spans="1:14" x14ac:dyDescent="0.35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Camry</v>
      </c>
      <c r="F21" t="str">
        <f t="shared" si="4"/>
        <v>96</v>
      </c>
      <c r="G21">
        <f t="shared" si="5"/>
        <v>28</v>
      </c>
      <c r="H21" s="3">
        <v>114660.6</v>
      </c>
      <c r="I21" s="3">
        <f t="shared" si="6"/>
        <v>4095.0214285714287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35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Camry</v>
      </c>
      <c r="F22" t="str">
        <f t="shared" si="4"/>
        <v>98</v>
      </c>
      <c r="G22">
        <f t="shared" si="5"/>
        <v>26</v>
      </c>
      <c r="H22" s="3">
        <v>93382.6</v>
      </c>
      <c r="I22" s="3">
        <f t="shared" si="6"/>
        <v>3591.6384615384618</v>
      </c>
      <c r="J22" t="s">
        <v>15</v>
      </c>
      <c r="K22" t="s">
        <v>52</v>
      </c>
      <c r="L22">
        <v>100000</v>
      </c>
      <c r="M22" t="str">
        <f t="shared" si="7"/>
        <v>Yes</v>
      </c>
      <c r="N22" t="str">
        <f t="shared" si="8"/>
        <v>TY98CAMBLA021</v>
      </c>
    </row>
    <row r="23" spans="1:14" x14ac:dyDescent="0.35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Camry</v>
      </c>
      <c r="F23" t="str">
        <f t="shared" si="4"/>
        <v>00</v>
      </c>
      <c r="G23">
        <f t="shared" si="5"/>
        <v>24</v>
      </c>
      <c r="H23" s="3">
        <v>85928</v>
      </c>
      <c r="I23" s="3">
        <f t="shared" si="6"/>
        <v>3580.3333333333335</v>
      </c>
      <c r="J23" t="s">
        <v>21</v>
      </c>
      <c r="K23" t="s">
        <v>26</v>
      </c>
      <c r="L23">
        <v>100000</v>
      </c>
      <c r="M23" t="str">
        <f t="shared" si="7"/>
        <v>Yes</v>
      </c>
      <c r="N23" t="str">
        <f t="shared" si="8"/>
        <v>TY00CAMGRE022</v>
      </c>
    </row>
    <row r="24" spans="1:14" x14ac:dyDescent="0.35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Camry</v>
      </c>
      <c r="F24" t="str">
        <f t="shared" si="4"/>
        <v>02</v>
      </c>
      <c r="G24">
        <f t="shared" si="5"/>
        <v>22</v>
      </c>
      <c r="H24" s="3">
        <v>67829.100000000006</v>
      </c>
      <c r="I24" s="3">
        <f t="shared" si="6"/>
        <v>3083.1409090909092</v>
      </c>
      <c r="J24" t="s">
        <v>15</v>
      </c>
      <c r="K24" t="s">
        <v>16</v>
      </c>
      <c r="L24">
        <v>100000</v>
      </c>
      <c r="M24" t="str">
        <f t="shared" si="7"/>
        <v>Yes</v>
      </c>
      <c r="N24" t="str">
        <f t="shared" si="8"/>
        <v>TY02CAMBLA023</v>
      </c>
    </row>
    <row r="25" spans="1:14" x14ac:dyDescent="0.35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Camry</v>
      </c>
      <c r="F25" t="str">
        <f t="shared" si="4"/>
        <v>09</v>
      </c>
      <c r="G25">
        <f t="shared" si="5"/>
        <v>15</v>
      </c>
      <c r="H25" s="3">
        <v>48114.2</v>
      </c>
      <c r="I25" s="3">
        <f t="shared" si="6"/>
        <v>3207.6133333333332</v>
      </c>
      <c r="J25" t="s">
        <v>18</v>
      </c>
      <c r="K25" t="s">
        <v>29</v>
      </c>
      <c r="L25">
        <v>100000</v>
      </c>
      <c r="M25" t="str">
        <f t="shared" si="7"/>
        <v>Yes</v>
      </c>
      <c r="N25" t="str">
        <f t="shared" si="8"/>
        <v>TY09CAMWHI024</v>
      </c>
    </row>
    <row r="26" spans="1:14" x14ac:dyDescent="0.35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Corolla</v>
      </c>
      <c r="F26" t="str">
        <f t="shared" si="4"/>
        <v>02</v>
      </c>
      <c r="G26">
        <f t="shared" si="5"/>
        <v>22</v>
      </c>
      <c r="H26" s="3">
        <v>64467.4</v>
      </c>
      <c r="I26" s="3">
        <f t="shared" si="6"/>
        <v>2930.3363636363638</v>
      </c>
      <c r="J26" t="s">
        <v>57</v>
      </c>
      <c r="K26" t="s">
        <v>58</v>
      </c>
      <c r="L26">
        <v>100000</v>
      </c>
      <c r="M26" t="str">
        <f t="shared" si="7"/>
        <v>Yes</v>
      </c>
      <c r="N26" t="str">
        <f t="shared" si="8"/>
        <v>TY02CORRED025</v>
      </c>
    </row>
    <row r="27" spans="1:14" x14ac:dyDescent="0.35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Corolla</v>
      </c>
      <c r="F27" t="str">
        <f t="shared" si="4"/>
        <v>03</v>
      </c>
      <c r="G27">
        <f t="shared" si="5"/>
        <v>21</v>
      </c>
      <c r="H27" s="3">
        <v>73444.399999999994</v>
      </c>
      <c r="I27" s="3">
        <f t="shared" si="6"/>
        <v>3497.3523809523808</v>
      </c>
      <c r="J27" t="s">
        <v>15</v>
      </c>
      <c r="K27" t="s">
        <v>58</v>
      </c>
      <c r="L27">
        <v>100000</v>
      </c>
      <c r="M27" t="str">
        <f t="shared" si="7"/>
        <v>Yes</v>
      </c>
      <c r="N27" t="str">
        <f t="shared" si="8"/>
        <v>TY03CORBLA026</v>
      </c>
    </row>
    <row r="28" spans="1:14" x14ac:dyDescent="0.35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Corolla</v>
      </c>
      <c r="F28" t="str">
        <f t="shared" si="4"/>
        <v>14</v>
      </c>
      <c r="G28">
        <f t="shared" si="5"/>
        <v>10</v>
      </c>
      <c r="H28" s="3">
        <v>17556.3</v>
      </c>
      <c r="I28" s="3">
        <f t="shared" si="6"/>
        <v>1755.6299999999999</v>
      </c>
      <c r="J28" t="s">
        <v>48</v>
      </c>
      <c r="K28" t="s">
        <v>32</v>
      </c>
      <c r="L28">
        <v>100000</v>
      </c>
      <c r="M28" t="str">
        <f t="shared" si="7"/>
        <v>Yes</v>
      </c>
      <c r="N28" t="str">
        <f t="shared" si="8"/>
        <v>TY14CORBLU027</v>
      </c>
    </row>
    <row r="29" spans="1:14" x14ac:dyDescent="0.3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12</v>
      </c>
      <c r="G29">
        <f t="shared" si="5"/>
        <v>12</v>
      </c>
      <c r="H29" s="3">
        <v>29601.9</v>
      </c>
      <c r="I29" s="3">
        <f t="shared" si="6"/>
        <v>2466.8250000000003</v>
      </c>
      <c r="J29" t="s">
        <v>15</v>
      </c>
      <c r="K29" t="s">
        <v>39</v>
      </c>
      <c r="L29">
        <v>100000</v>
      </c>
      <c r="M29" t="str">
        <f t="shared" si="7"/>
        <v>Yes</v>
      </c>
      <c r="N29" t="str">
        <f t="shared" si="8"/>
        <v>TY12CORBLA028</v>
      </c>
    </row>
    <row r="30" spans="1:14" x14ac:dyDescent="0.35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Camry</v>
      </c>
      <c r="F30" t="str">
        <f t="shared" si="4"/>
        <v>12</v>
      </c>
      <c r="G30">
        <f t="shared" si="5"/>
        <v>12</v>
      </c>
      <c r="H30" s="3">
        <v>22128.2</v>
      </c>
      <c r="I30" s="3">
        <f t="shared" si="6"/>
        <v>1844.0166666666667</v>
      </c>
      <c r="J30" t="s">
        <v>48</v>
      </c>
      <c r="K30" t="s">
        <v>50</v>
      </c>
      <c r="L30">
        <v>100000</v>
      </c>
      <c r="M30" t="str">
        <f t="shared" si="7"/>
        <v>Yes</v>
      </c>
      <c r="N30" t="str">
        <f t="shared" si="8"/>
        <v>TY12CAMBLU029</v>
      </c>
    </row>
    <row r="31" spans="1:14" x14ac:dyDescent="0.35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25</v>
      </c>
      <c r="H31" s="3">
        <v>82374</v>
      </c>
      <c r="I31" s="3">
        <f t="shared" si="6"/>
        <v>3294.96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35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23</v>
      </c>
      <c r="H32" s="3">
        <v>69891.899999999994</v>
      </c>
      <c r="I32" s="3">
        <f t="shared" si="6"/>
        <v>3038.7782608695647</v>
      </c>
      <c r="J32" t="s">
        <v>48</v>
      </c>
      <c r="K32" t="s">
        <v>24</v>
      </c>
      <c r="L32">
        <v>75000</v>
      </c>
      <c r="M32" t="str">
        <f t="shared" si="7"/>
        <v>Yes</v>
      </c>
      <c r="N32" t="str">
        <f t="shared" si="8"/>
        <v>HO01CIVBLU031</v>
      </c>
    </row>
    <row r="33" spans="1:14" x14ac:dyDescent="0.35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14</v>
      </c>
      <c r="H33" s="3">
        <v>22573</v>
      </c>
      <c r="I33" s="3">
        <f t="shared" si="6"/>
        <v>1612.3571428571429</v>
      </c>
      <c r="J33" t="s">
        <v>48</v>
      </c>
      <c r="K33" t="s">
        <v>43</v>
      </c>
      <c r="L33">
        <v>75000</v>
      </c>
      <c r="M33" t="str">
        <f t="shared" si="7"/>
        <v>Yes</v>
      </c>
      <c r="N33" t="str">
        <f t="shared" si="8"/>
        <v>HO10CIVBLU032</v>
      </c>
    </row>
    <row r="34" spans="1:14" x14ac:dyDescent="0.35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14</v>
      </c>
      <c r="H34" s="3">
        <v>33477.199999999997</v>
      </c>
      <c r="I34" s="3">
        <f t="shared" si="6"/>
        <v>2391.2285714285713</v>
      </c>
      <c r="J34" t="s">
        <v>15</v>
      </c>
      <c r="K34" t="s">
        <v>52</v>
      </c>
      <c r="L34">
        <v>75000</v>
      </c>
      <c r="M34" t="str">
        <f t="shared" si="7"/>
        <v>Yes</v>
      </c>
      <c r="N34" t="str">
        <f t="shared" si="8"/>
        <v>HO10CIVBLA033</v>
      </c>
    </row>
    <row r="35" spans="1:14" x14ac:dyDescent="0.35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13</v>
      </c>
      <c r="H35" s="3">
        <v>30555.3</v>
      </c>
      <c r="I35" s="3">
        <f t="shared" si="6"/>
        <v>2350.4076923076923</v>
      </c>
      <c r="J35" t="s">
        <v>15</v>
      </c>
      <c r="K35" t="s">
        <v>22</v>
      </c>
      <c r="L35">
        <v>75000</v>
      </c>
      <c r="M35" t="str">
        <f t="shared" si="7"/>
        <v>Yes</v>
      </c>
      <c r="N35" t="str">
        <f t="shared" si="8"/>
        <v>HO11CIVBLA034</v>
      </c>
    </row>
    <row r="36" spans="1:14" x14ac:dyDescent="0.35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12</v>
      </c>
      <c r="H36" s="3">
        <v>24513.200000000001</v>
      </c>
      <c r="I36" s="3">
        <f t="shared" si="6"/>
        <v>2042.7666666666667</v>
      </c>
      <c r="J36" t="s">
        <v>15</v>
      </c>
      <c r="K36" t="s">
        <v>45</v>
      </c>
      <c r="L36">
        <v>75000</v>
      </c>
      <c r="M36" t="str">
        <f t="shared" si="7"/>
        <v>Yes</v>
      </c>
      <c r="N36" t="str">
        <f t="shared" si="8"/>
        <v>HO12CIVBLA035</v>
      </c>
    </row>
    <row r="37" spans="1:14" x14ac:dyDescent="0.35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11</v>
      </c>
      <c r="H37" s="3">
        <v>13867.6</v>
      </c>
      <c r="I37" s="3">
        <f t="shared" si="6"/>
        <v>1260.6909090909091</v>
      </c>
      <c r="J37" t="s">
        <v>15</v>
      </c>
      <c r="K37" t="s">
        <v>50</v>
      </c>
      <c r="L37">
        <v>75000</v>
      </c>
      <c r="M37" t="str">
        <f t="shared" si="7"/>
        <v>Yes</v>
      </c>
      <c r="N37" t="str">
        <f t="shared" si="8"/>
        <v>HO13CIVBLA036</v>
      </c>
    </row>
    <row r="38" spans="1:14" x14ac:dyDescent="0.35">
      <c r="A38" t="s">
        <v>121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Odeysey</v>
      </c>
      <c r="F38" t="str">
        <f t="shared" si="4"/>
        <v>05</v>
      </c>
      <c r="G38">
        <f t="shared" si="5"/>
        <v>19</v>
      </c>
      <c r="H38" s="3">
        <v>60389.5</v>
      </c>
      <c r="I38" s="3">
        <f t="shared" si="6"/>
        <v>3178.3947368421054</v>
      </c>
      <c r="J38" t="s">
        <v>18</v>
      </c>
      <c r="K38" t="s">
        <v>29</v>
      </c>
      <c r="L38">
        <v>100000</v>
      </c>
      <c r="M38" t="str">
        <f t="shared" si="7"/>
        <v>Yes</v>
      </c>
      <c r="N38" t="str">
        <f t="shared" si="8"/>
        <v>HO05ODYWHI037</v>
      </c>
    </row>
    <row r="39" spans="1:14" x14ac:dyDescent="0.35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Odeysey</v>
      </c>
      <c r="F39" t="str">
        <f t="shared" si="4"/>
        <v>07</v>
      </c>
      <c r="G39">
        <f t="shared" si="5"/>
        <v>17</v>
      </c>
      <c r="H39" s="3">
        <v>50854.1</v>
      </c>
      <c r="I39" s="3">
        <f t="shared" si="6"/>
        <v>2991.4176470588236</v>
      </c>
      <c r="J39" t="s">
        <v>15</v>
      </c>
      <c r="K39" t="s">
        <v>52</v>
      </c>
      <c r="L39">
        <v>100000</v>
      </c>
      <c r="M39" t="str">
        <f t="shared" si="7"/>
        <v>Yes</v>
      </c>
      <c r="N39" t="str">
        <f t="shared" si="8"/>
        <v>HO07ODYBLA038</v>
      </c>
    </row>
    <row r="40" spans="1:14" x14ac:dyDescent="0.35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Odeysey</v>
      </c>
      <c r="F40" t="str">
        <f t="shared" si="4"/>
        <v>08</v>
      </c>
      <c r="G40">
        <f t="shared" si="5"/>
        <v>16</v>
      </c>
      <c r="H40" s="3">
        <v>42504.6</v>
      </c>
      <c r="I40" s="3">
        <f t="shared" si="6"/>
        <v>2656.5374999999999</v>
      </c>
      <c r="J40" t="s">
        <v>18</v>
      </c>
      <c r="K40" t="s">
        <v>38</v>
      </c>
      <c r="L40">
        <v>100000</v>
      </c>
      <c r="M40" t="str">
        <f t="shared" si="7"/>
        <v>Yes</v>
      </c>
      <c r="N40" t="str">
        <f t="shared" si="8"/>
        <v>HO08ODYWHI039</v>
      </c>
    </row>
    <row r="41" spans="1:14" x14ac:dyDescent="0.35">
      <c r="A41" t="s">
        <v>118</v>
      </c>
      <c r="B41" t="str">
        <f t="shared" si="0"/>
        <v>HO</v>
      </c>
      <c r="C41" t="str">
        <f t="shared" si="1"/>
        <v>Honda</v>
      </c>
      <c r="D41" t="str">
        <f>MID(A41,5,3)</f>
        <v>ODY</v>
      </c>
      <c r="E41" t="str">
        <f t="shared" si="3"/>
        <v>Odeysey</v>
      </c>
      <c r="F41" t="str">
        <f t="shared" si="4"/>
        <v>01</v>
      </c>
      <c r="G41">
        <f t="shared" si="5"/>
        <v>23</v>
      </c>
      <c r="H41" s="3">
        <v>68658.899999999994</v>
      </c>
      <c r="I41" s="3">
        <f t="shared" si="6"/>
        <v>2985.1695652173912</v>
      </c>
      <c r="J41" t="s">
        <v>15</v>
      </c>
      <c r="K41" t="s">
        <v>16</v>
      </c>
      <c r="L41">
        <v>100000</v>
      </c>
      <c r="M41" t="str">
        <f t="shared" si="7"/>
        <v>Yes</v>
      </c>
      <c r="N41" t="str">
        <f t="shared" si="8"/>
        <v>HO01ODYBLA040</v>
      </c>
    </row>
    <row r="42" spans="1:14" x14ac:dyDescent="0.35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Odeysey</v>
      </c>
      <c r="F42" t="str">
        <f t="shared" si="4"/>
        <v>14</v>
      </c>
      <c r="G42">
        <f t="shared" si="5"/>
        <v>10</v>
      </c>
      <c r="H42" s="3">
        <v>3708.1</v>
      </c>
      <c r="I42" s="3">
        <f t="shared" si="6"/>
        <v>370.81</v>
      </c>
      <c r="J42" t="s">
        <v>15</v>
      </c>
      <c r="K42" t="s">
        <v>19</v>
      </c>
      <c r="L42">
        <v>100000</v>
      </c>
      <c r="M42" t="str">
        <f t="shared" si="7"/>
        <v>Yes</v>
      </c>
      <c r="N42" t="str">
        <f t="shared" si="8"/>
        <v>HO14ODYBLA041</v>
      </c>
    </row>
    <row r="43" spans="1:14" x14ac:dyDescent="0.35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20</v>
      </c>
      <c r="H43" s="3">
        <v>64542</v>
      </c>
      <c r="I43" s="3">
        <f t="shared" si="6"/>
        <v>3227.1</v>
      </c>
      <c r="J43" t="s">
        <v>48</v>
      </c>
      <c r="K43" t="s">
        <v>16</v>
      </c>
      <c r="L43">
        <v>75000</v>
      </c>
      <c r="M43" t="str">
        <f t="shared" si="7"/>
        <v>Yes</v>
      </c>
      <c r="N43" t="str">
        <f t="shared" si="8"/>
        <v>CR04PTCBLU042</v>
      </c>
    </row>
    <row r="44" spans="1:14" x14ac:dyDescent="0.35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17</v>
      </c>
      <c r="H44" s="3">
        <v>42074.2</v>
      </c>
      <c r="I44" s="3">
        <f t="shared" si="6"/>
        <v>2474.9529411764706</v>
      </c>
      <c r="J44" t="s">
        <v>21</v>
      </c>
      <c r="K44" t="s">
        <v>58</v>
      </c>
      <c r="L44">
        <v>75000</v>
      </c>
      <c r="M44" t="str">
        <f t="shared" si="7"/>
        <v>Yes</v>
      </c>
      <c r="N44" t="str">
        <f t="shared" si="8"/>
        <v>CR07PTCGRE043</v>
      </c>
    </row>
    <row r="45" spans="1:14" x14ac:dyDescent="0.35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13</v>
      </c>
      <c r="H45" s="3">
        <v>27394.2</v>
      </c>
      <c r="I45" s="3">
        <f t="shared" si="6"/>
        <v>2107.2461538461539</v>
      </c>
      <c r="J45" t="s">
        <v>15</v>
      </c>
      <c r="K45" t="s">
        <v>36</v>
      </c>
      <c r="L45">
        <v>75000</v>
      </c>
      <c r="M45" t="str">
        <f t="shared" si="7"/>
        <v>Yes</v>
      </c>
      <c r="N45" t="str">
        <f t="shared" si="8"/>
        <v>CR11PTCBLA044</v>
      </c>
    </row>
    <row r="46" spans="1:14" x14ac:dyDescent="0.35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25</v>
      </c>
      <c r="H46" s="3">
        <v>79420.600000000006</v>
      </c>
      <c r="I46" s="3">
        <f t="shared" si="6"/>
        <v>3176.8240000000001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35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24</v>
      </c>
      <c r="H47" s="3">
        <v>77243.100000000006</v>
      </c>
      <c r="I47" s="3">
        <f t="shared" si="6"/>
        <v>3218.4625000000001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35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20</v>
      </c>
      <c r="H48" s="3">
        <v>72527.199999999997</v>
      </c>
      <c r="I48" s="3">
        <f t="shared" si="6"/>
        <v>3626.3599999999997</v>
      </c>
      <c r="J48" t="s">
        <v>18</v>
      </c>
      <c r="K48" t="s">
        <v>41</v>
      </c>
      <c r="L48">
        <v>75000</v>
      </c>
      <c r="M48" t="str">
        <f t="shared" si="7"/>
        <v>Yes</v>
      </c>
      <c r="N48" t="str">
        <f t="shared" si="8"/>
        <v>CR04CARWHI047</v>
      </c>
    </row>
    <row r="49" spans="1:14" x14ac:dyDescent="0.35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20</v>
      </c>
      <c r="H49" s="3">
        <v>52699.4</v>
      </c>
      <c r="I49" s="3">
        <f t="shared" si="6"/>
        <v>2634.9700000000003</v>
      </c>
      <c r="J49" t="s">
        <v>57</v>
      </c>
      <c r="K49" t="s">
        <v>41</v>
      </c>
      <c r="L49">
        <v>75000</v>
      </c>
      <c r="M49" t="str">
        <f t="shared" si="7"/>
        <v>Yes</v>
      </c>
      <c r="N49" t="str">
        <f t="shared" si="8"/>
        <v>CR04CARRED048</v>
      </c>
    </row>
    <row r="50" spans="1:14" x14ac:dyDescent="0.35">
      <c r="A50" t="s">
        <v>80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13</v>
      </c>
      <c r="H50" s="3">
        <v>29102.3</v>
      </c>
      <c r="I50" s="3">
        <f t="shared" si="6"/>
        <v>2238.6384615384613</v>
      </c>
      <c r="J50" t="s">
        <v>15</v>
      </c>
      <c r="K50" t="s">
        <v>43</v>
      </c>
      <c r="L50">
        <v>100000</v>
      </c>
      <c r="M50" t="str">
        <f t="shared" si="7"/>
        <v>Yes</v>
      </c>
      <c r="N50" t="str">
        <f t="shared" si="8"/>
        <v>HY11ELABLA049</v>
      </c>
    </row>
    <row r="51" spans="1:14" x14ac:dyDescent="0.35">
      <c r="A51" t="s">
        <v>81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12</v>
      </c>
      <c r="H51" s="3">
        <v>22282</v>
      </c>
      <c r="I51" s="3">
        <f t="shared" si="6"/>
        <v>1856.8333333333333</v>
      </c>
      <c r="J51" t="s">
        <v>48</v>
      </c>
      <c r="K51" t="s">
        <v>19</v>
      </c>
      <c r="L51">
        <v>100000</v>
      </c>
      <c r="M51" t="str">
        <f t="shared" si="7"/>
        <v>Yes</v>
      </c>
      <c r="N51" t="str">
        <f t="shared" si="8"/>
        <v>HY12ELABLU050</v>
      </c>
    </row>
    <row r="52" spans="1:14" x14ac:dyDescent="0.35">
      <c r="A52" t="s">
        <v>82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11</v>
      </c>
      <c r="H52" s="3">
        <v>20223.900000000001</v>
      </c>
      <c r="I52" s="3">
        <f t="shared" si="6"/>
        <v>1838.5363636363638</v>
      </c>
      <c r="J52" t="s">
        <v>15</v>
      </c>
      <c r="K52" t="s">
        <v>32</v>
      </c>
      <c r="L52">
        <v>100000</v>
      </c>
      <c r="M52" t="str">
        <f t="shared" si="7"/>
        <v>Yes</v>
      </c>
      <c r="N52" t="str">
        <f t="shared" si="8"/>
        <v>HY13ELABLA051</v>
      </c>
    </row>
    <row r="53" spans="1:14" x14ac:dyDescent="0.35">
      <c r="A53" t="s">
        <v>83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11</v>
      </c>
      <c r="H53" s="3">
        <v>22188.5</v>
      </c>
      <c r="I53" s="3">
        <f t="shared" si="6"/>
        <v>2017.1363636363637</v>
      </c>
      <c r="J53" t="s">
        <v>48</v>
      </c>
      <c r="K53" t="s">
        <v>26</v>
      </c>
      <c r="L53">
        <v>100000</v>
      </c>
      <c r="M53" t="str">
        <f t="shared" si="7"/>
        <v>Yes</v>
      </c>
      <c r="N53" t="str">
        <f t="shared" si="8"/>
        <v>HY13ELABLU052</v>
      </c>
    </row>
    <row r="56" spans="1:14" x14ac:dyDescent="0.35">
      <c r="B56" t="s">
        <v>85</v>
      </c>
      <c r="C56" t="s">
        <v>91</v>
      </c>
      <c r="D56" t="s">
        <v>97</v>
      </c>
      <c r="E56" t="s">
        <v>107</v>
      </c>
    </row>
    <row r="57" spans="1:14" x14ac:dyDescent="0.35">
      <c r="B57" t="s">
        <v>86</v>
      </c>
      <c r="C57" t="s">
        <v>92</v>
      </c>
      <c r="D57" t="s">
        <v>98</v>
      </c>
      <c r="E57" t="s">
        <v>114</v>
      </c>
    </row>
    <row r="58" spans="1:14" x14ac:dyDescent="0.35">
      <c r="B58" t="s">
        <v>89</v>
      </c>
      <c r="C58" t="s">
        <v>95</v>
      </c>
      <c r="D58" t="s">
        <v>99</v>
      </c>
      <c r="E58" t="s">
        <v>109</v>
      </c>
    </row>
    <row r="59" spans="1:14" x14ac:dyDescent="0.35">
      <c r="B59" t="s">
        <v>88</v>
      </c>
      <c r="C59" t="s">
        <v>94</v>
      </c>
      <c r="D59" t="s">
        <v>106</v>
      </c>
      <c r="E59" t="s">
        <v>112</v>
      </c>
    </row>
    <row r="60" spans="1:14" x14ac:dyDescent="0.35">
      <c r="B60" t="s">
        <v>84</v>
      </c>
      <c r="C60" t="s">
        <v>90</v>
      </c>
      <c r="D60" t="s">
        <v>105</v>
      </c>
      <c r="E60" t="s">
        <v>108</v>
      </c>
    </row>
    <row r="61" spans="1:14" x14ac:dyDescent="0.35">
      <c r="B61" t="s">
        <v>87</v>
      </c>
      <c r="C61" t="s">
        <v>93</v>
      </c>
      <c r="D61" t="s">
        <v>96</v>
      </c>
      <c r="E61" t="s">
        <v>113</v>
      </c>
    </row>
    <row r="62" spans="1:14" x14ac:dyDescent="0.35">
      <c r="D62" t="s">
        <v>103</v>
      </c>
      <c r="E62" t="s">
        <v>110</v>
      </c>
    </row>
    <row r="63" spans="1:14" x14ac:dyDescent="0.35">
      <c r="D63" t="s">
        <v>104</v>
      </c>
      <c r="E63" t="s">
        <v>111</v>
      </c>
    </row>
    <row r="64" spans="1:14" x14ac:dyDescent="0.35">
      <c r="D64" t="s">
        <v>101</v>
      </c>
      <c r="E64" t="s">
        <v>115</v>
      </c>
    </row>
    <row r="65" spans="4:5" x14ac:dyDescent="0.35">
      <c r="D65" t="s">
        <v>100</v>
      </c>
      <c r="E65" t="s">
        <v>116</v>
      </c>
    </row>
    <row r="66" spans="4:5" x14ac:dyDescent="0.35">
      <c r="D66" t="s">
        <v>102</v>
      </c>
      <c r="E66" t="s">
        <v>117</v>
      </c>
    </row>
  </sheetData>
  <sortState xmlns:xlrd2="http://schemas.microsoft.com/office/spreadsheetml/2017/richdata2" ref="D56:E66">
    <sortCondition ref="D56:D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ID,Make,Make (Full Name),Mo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Sintax Keykey</dc:creator>
  <cp:lastModifiedBy>Sintax Keykey</cp:lastModifiedBy>
  <cp:lastPrinted>2024-11-02T05:39:49Z</cp:lastPrinted>
  <dcterms:created xsi:type="dcterms:W3CDTF">2024-11-02T05:40:04Z</dcterms:created>
  <dcterms:modified xsi:type="dcterms:W3CDTF">2024-11-02T05:40:05Z</dcterms:modified>
</cp:coreProperties>
</file>