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uX\Desktop\Новая папка\Attiny13_IR_RGB_Spectrum\"/>
    </mc:Choice>
  </mc:AlternateContent>
  <bookViews>
    <workbookView xWindow="0" yWindow="0" windowWidth="20730" windowHeight="81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C5" i="1" l="1"/>
  <c r="C6" i="1" s="1"/>
  <c r="B5" i="1"/>
  <c r="B6" i="1" s="1"/>
  <c r="B8" i="1" l="1"/>
  <c r="B7" i="1"/>
  <c r="C8" i="1"/>
  <c r="C7" i="1"/>
  <c r="D10" i="1" l="1"/>
  <c r="C15" i="1"/>
  <c r="C13" i="1"/>
  <c r="C14" i="1"/>
  <c r="C12" i="1"/>
  <c r="C11" i="1"/>
  <c r="B15" i="1"/>
  <c r="B14" i="1"/>
  <c r="B13" i="1"/>
  <c r="B12" i="1"/>
  <c r="D12" i="1" s="1"/>
  <c r="B11" i="1"/>
  <c r="D11" i="1" s="1"/>
  <c r="D15" i="1" l="1"/>
  <c r="B18" i="1"/>
  <c r="D14" i="1"/>
  <c r="B17" i="1"/>
  <c r="D13" i="1"/>
  <c r="C17" i="1"/>
  <c r="C18" i="1"/>
</calcChain>
</file>

<file path=xl/sharedStrings.xml><?xml version="1.0" encoding="utf-8"?>
<sst xmlns="http://schemas.openxmlformats.org/spreadsheetml/2006/main" count="15" uniqueCount="15">
  <si>
    <t>Timer prescaler</t>
  </si>
  <si>
    <t>Clock divider</t>
  </si>
  <si>
    <t>Clock, MHz</t>
  </si>
  <si>
    <t>Actual clock, MHz</t>
  </si>
  <si>
    <t>Timer ticks per 1ms</t>
  </si>
  <si>
    <t>Ticks per 13,5ms</t>
  </si>
  <si>
    <t>Ticks per 11,25ms</t>
  </si>
  <si>
    <t>Ticks per 9ms</t>
  </si>
  <si>
    <t>Ticks per 4,5ms</t>
  </si>
  <si>
    <t>Ticks per 2,25ms</t>
  </si>
  <si>
    <t>Ticks per 1,12ms</t>
  </si>
  <si>
    <t>START_SEQ_TICKS</t>
  </si>
  <si>
    <t>HIGH_BIT_TICKS</t>
  </si>
  <si>
    <t>Timer tick period, ms</t>
  </si>
  <si>
    <t>Timer tick frequency,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</si>
</sst>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1"/>
    <xf numFmtId="0" fontId="2" fillId="3" borderId="1" xfId="2" applyBorder="1" applyAlignment="1">
      <alignment horizontal="center"/>
    </xf>
    <xf numFmtId="0" fontId="1" fillId="2" borderId="1" xfId="1" applyAlignment="1">
      <alignment horizontal="left"/>
    </xf>
    <xf numFmtId="0" fontId="1" fillId="4" borderId="1" xfId="3" applyFont="1" applyBorder="1" applyAlignment="1">
      <alignment horizontal="center"/>
    </xf>
  </cellXfs>
  <cellStyles count="4">
    <cellStyle name="Акцент2" xfId="2" builtinId="33"/>
    <cellStyle name="Акцент6" xfId="3" builtinId="49"/>
    <cellStyle name="Контрольная ячейка" xfId="1" builtinId="23"/>
    <cellStyle name="Обычный" xfId="0" builtinId="0"/>
  </cellStyles>
  <dxfs count="7">
    <dxf>
      <font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17" sqref="B17"/>
    </sheetView>
  </sheetViews>
  <sheetFormatPr defaultRowHeight="15" x14ac:dyDescent="0.25"/>
  <cols>
    <col min="1" max="1" width="19.42578125" customWidth="1"/>
    <col min="2" max="2" width="13.5703125" style="1" customWidth="1"/>
    <col min="3" max="3" width="18.85546875" style="2" customWidth="1"/>
    <col min="4" max="4" width="48.42578125" bestFit="1" customWidth="1"/>
  </cols>
  <sheetData>
    <row r="1" spans="1:4" ht="16.5" thickTop="1" thickBot="1" x14ac:dyDescent="0.3">
      <c r="A1" s="3" t="s">
        <v>2</v>
      </c>
      <c r="B1" s="4">
        <v>4.8</v>
      </c>
      <c r="C1" s="4">
        <v>16</v>
      </c>
    </row>
    <row r="2" spans="1:4" ht="16.5" thickTop="1" thickBot="1" x14ac:dyDescent="0.3">
      <c r="A2" s="3" t="s">
        <v>1</v>
      </c>
      <c r="B2" s="4">
        <v>1</v>
      </c>
      <c r="C2" s="4">
        <v>1</v>
      </c>
    </row>
    <row r="3" spans="1:4" ht="16.5" thickTop="1" thickBot="1" x14ac:dyDescent="0.3">
      <c r="A3" s="3" t="s">
        <v>0</v>
      </c>
      <c r="B3" s="4">
        <v>256</v>
      </c>
      <c r="C3" s="4">
        <v>1024</v>
      </c>
    </row>
    <row r="4" spans="1:4" ht="15.75" thickTop="1" x14ac:dyDescent="0.25">
      <c r="C4" s="1"/>
    </row>
    <row r="5" spans="1:4" x14ac:dyDescent="0.25">
      <c r="A5" t="s">
        <v>3</v>
      </c>
      <c r="B5" s="1">
        <f>B1/B2</f>
        <v>4.8</v>
      </c>
      <c r="C5" s="1">
        <f>C1/C2</f>
        <v>16</v>
      </c>
    </row>
    <row r="6" spans="1:4" x14ac:dyDescent="0.25">
      <c r="A6" t="s">
        <v>13</v>
      </c>
      <c r="B6" s="1">
        <f>1/(B5*1000000/B3)*1000</f>
        <v>5.333333333333333E-2</v>
      </c>
      <c r="C6" s="1">
        <f>1/(C5*1000000/C3)*1000</f>
        <v>6.4000000000000001E-2</v>
      </c>
    </row>
    <row r="7" spans="1:4" x14ac:dyDescent="0.25">
      <c r="A7" t="s">
        <v>14</v>
      </c>
      <c r="B7" s="1">
        <f>1/B6*1000</f>
        <v>18750</v>
      </c>
      <c r="C7" s="1">
        <f>1/C6*1000</f>
        <v>15625</v>
      </c>
    </row>
    <row r="8" spans="1:4" x14ac:dyDescent="0.25">
      <c r="A8" t="s">
        <v>4</v>
      </c>
      <c r="B8" s="1">
        <f>1/B6</f>
        <v>18.75</v>
      </c>
      <c r="C8" s="1">
        <f>1/C6</f>
        <v>15.625</v>
      </c>
    </row>
    <row r="9" spans="1:4" x14ac:dyDescent="0.25">
      <c r="C9" s="1"/>
    </row>
    <row r="10" spans="1:4" x14ac:dyDescent="0.25">
      <c r="A10" t="s">
        <v>5</v>
      </c>
      <c r="B10" s="1">
        <f>13.5*B8</f>
        <v>253.125</v>
      </c>
      <c r="C10" s="1">
        <f>13.5*C8</f>
        <v>210.9375</v>
      </c>
      <c r="D10" t="str">
        <f>IF(OR(B10 &gt;= 255, C10 &gt;= 255), "Превышено допустимое значение счетчика (&lt; 255)", "")</f>
        <v/>
      </c>
    </row>
    <row r="11" spans="1:4" x14ac:dyDescent="0.25">
      <c r="A11" t="s">
        <v>6</v>
      </c>
      <c r="B11" s="1">
        <f>11.25*B8</f>
        <v>210.9375</v>
      </c>
      <c r="C11" s="1">
        <f>11.25*C8</f>
        <v>175.78125</v>
      </c>
      <c r="D11" t="str">
        <f t="shared" ref="D11:D15" si="0">IF(OR(B11 &gt;= 255, C11 &gt;= 255), "Превышено допустимое значение счетчика (&lt; 255)", "")</f>
        <v/>
      </c>
    </row>
    <row r="12" spans="1:4" x14ac:dyDescent="0.25">
      <c r="A12" t="s">
        <v>7</v>
      </c>
      <c r="B12" s="1">
        <f>9*B8</f>
        <v>168.75</v>
      </c>
      <c r="C12" s="1">
        <f>9*C8</f>
        <v>140.625</v>
      </c>
      <c r="D12" t="str">
        <f t="shared" si="0"/>
        <v/>
      </c>
    </row>
    <row r="13" spans="1:4" x14ac:dyDescent="0.25">
      <c r="A13" t="s">
        <v>8</v>
      </c>
      <c r="B13" s="1">
        <f>4.5*B8</f>
        <v>84.375</v>
      </c>
      <c r="C13" s="1">
        <f>4.5*C8</f>
        <v>70.3125</v>
      </c>
      <c r="D13" t="str">
        <f t="shared" si="0"/>
        <v/>
      </c>
    </row>
    <row r="14" spans="1:4" x14ac:dyDescent="0.25">
      <c r="A14" t="s">
        <v>9</v>
      </c>
      <c r="B14" s="1">
        <f>2.25*B8</f>
        <v>42.1875</v>
      </c>
      <c r="C14" s="1">
        <f>2.25*C8</f>
        <v>35.15625</v>
      </c>
      <c r="D14" t="str">
        <f t="shared" si="0"/>
        <v/>
      </c>
    </row>
    <row r="15" spans="1:4" x14ac:dyDescent="0.25">
      <c r="A15" t="s">
        <v>10</v>
      </c>
      <c r="B15" s="1">
        <f>1.12*B8</f>
        <v>21.000000000000004</v>
      </c>
      <c r="C15" s="1">
        <f>1.12*C8</f>
        <v>17.5</v>
      </c>
      <c r="D15" t="str">
        <f t="shared" si="0"/>
        <v/>
      </c>
    </row>
    <row r="16" spans="1:4" ht="15.75" thickBot="1" x14ac:dyDescent="0.3">
      <c r="C16" s="1"/>
    </row>
    <row r="17" spans="1:3" ht="16.5" thickTop="1" thickBot="1" x14ac:dyDescent="0.3">
      <c r="A17" s="5" t="s">
        <v>11</v>
      </c>
      <c r="B17" s="6">
        <f>ROUNDUP((B13+B14)/2,0)</f>
        <v>64</v>
      </c>
      <c r="C17" s="6">
        <f>ROUNDUP((C13+C14)/2,0)</f>
        <v>53</v>
      </c>
    </row>
    <row r="18" spans="1:3" ht="16.5" thickTop="1" thickBot="1" x14ac:dyDescent="0.3">
      <c r="A18" s="5" t="s">
        <v>12</v>
      </c>
      <c r="B18" s="6">
        <f>ROUNDUP((B14+B15)/2,0)</f>
        <v>32</v>
      </c>
      <c r="C18" s="6">
        <f>ROUNDUP((C14+C15)/2,0)</f>
        <v>27</v>
      </c>
    </row>
    <row r="19" spans="1:3" ht="15.75" thickTop="1" x14ac:dyDescent="0.25"/>
  </sheetData>
  <conditionalFormatting sqref="B10:B15">
    <cfRule type="cellIs" dxfId="3" priority="2" operator="greaterThan">
      <formula>254</formula>
    </cfRule>
  </conditionalFormatting>
  <conditionalFormatting sqref="C10:C15">
    <cfRule type="cellIs" dxfId="2" priority="1" operator="greaterThan">
      <formula>254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Арслан Касимов</dc:creator>
  <cp:lastModifiedBy>Пользователь Windows</cp:lastModifiedBy>
  <dcterms:created xsi:type="dcterms:W3CDTF">2018-08-31T06:19:59Z</dcterms:created>
  <dcterms:modified xsi:type="dcterms:W3CDTF">2018-10-13T12:41:37Z</dcterms:modified>
</cp:coreProperties>
</file>