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" sheetId="1" state="visible" r:id="rId2"/>
    <sheet name="preprocessed" sheetId="2" state="visible" r:id="rId3"/>
    <sheet name="preprocessed2" sheetId="3" state="visible" r:id="rId4"/>
    <sheet name="process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<sst xmlns="http://schemas.openxmlformats.org/spreadsheetml/2006/main" count="148" uniqueCount="85">
  <si>
    <t xml:space="preserve">TABL. 17. RODZINY W GOSPODARSTWACH DOMOWYCH WEDŁUG TYPÓW ORAZ LICZBY DZIECI W WIEKU 0-24 LATA W 2011 R.</t>
  </si>
  <si>
    <t xml:space="preserve">WYSZCZEGÓLNIENIE</t>
  </si>
  <si>
    <t xml:space="preserve">Ogółem </t>
  </si>
  <si>
    <t xml:space="preserve">Rodziny
z dziećmi
w wieku
0-24 lata</t>
  </si>
  <si>
    <t xml:space="preserve">Liczba dzieci w wieku 0-24 lata</t>
  </si>
  <si>
    <t xml:space="preserve">Rodziny
bez dzieci
w wieku
0-24 lata</t>
  </si>
  <si>
    <t xml:space="preserve">O G Ó Ł E M</t>
  </si>
  <si>
    <t xml:space="preserve">Małżeństwa </t>
  </si>
  <si>
    <t xml:space="preserve">Partnerzy </t>
  </si>
  <si>
    <t xml:space="preserve">Matki z dziećmi</t>
  </si>
  <si>
    <t xml:space="preserve">Ojcowie z dziećmi</t>
  </si>
  <si>
    <t xml:space="preserve">MIASTA</t>
  </si>
  <si>
    <t xml:space="preserve">R A Z E M</t>
  </si>
  <si>
    <t xml:space="preserve">WIEŚ</t>
  </si>
  <si>
    <t xml:space="preserve">rodziny bez dzieci</t>
  </si>
  <si>
    <t xml:space="preserve">rodziny z dziećmi starszymi niż 24</t>
  </si>
  <si>
    <t xml:space="preserve">rodziny z dziećmi w ogóle</t>
  </si>
  <si>
    <t xml:space="preserve">dzieci w wieku 0-24 w sumie</t>
  </si>
  <si>
    <t xml:space="preserve">liczba dzieci w rodzinie ogółem</t>
  </si>
  <si>
    <t xml:space="preserve">liczba dzieci powyżej 24 r.ż.</t>
  </si>
  <si>
    <t xml:space="preserve">Rodziny bez dzieci w ogóle</t>
  </si>
  <si>
    <t xml:space="preserve">Rodziny tylko z dziećmi starszymi niż 24 lata</t>
  </si>
  <si>
    <t xml:space="preserve">Województwo / miasta</t>
  </si>
  <si>
    <t xml:space="preserve">M,F</t>
  </si>
  <si>
    <t xml:space="preserve">gospodarstw 2-osobowych</t>
  </si>
  <si>
    <t xml:space="preserve">F</t>
  </si>
  <si>
    <t xml:space="preserve">rodzinnych</t>
  </si>
  <si>
    <t xml:space="preserve">M</t>
  </si>
  <si>
    <t xml:space="preserve">nierodzinnych</t>
  </si>
  <si>
    <t xml:space="preserve">Wrocław</t>
  </si>
  <si>
    <t xml:space="preserve">Prawdopodobieństwa względem rodziców</t>
  </si>
  <si>
    <t xml:space="preserve">gospodarstw 2-os</t>
  </si>
  <si>
    <t xml:space="preserve">F+C</t>
  </si>
  <si>
    <t xml:space="preserve">MFY+</t>
  </si>
  <si>
    <t xml:space="preserve">FY+</t>
  </si>
  <si>
    <t xml:space="preserve">MY+</t>
  </si>
  <si>
    <t xml:space="preserve">Liczby dla Wrocławia z pbb względem rodziców</t>
  </si>
  <si>
    <t xml:space="preserve">M+C</t>
  </si>
  <si>
    <t xml:space="preserve">gospodarstw rodzinnych</t>
  </si>
  <si>
    <t xml:space="preserve">gospodarstw nierodzinnych</t>
  </si>
  <si>
    <t xml:space="preserve">RAZEM</t>
  </si>
  <si>
    <t xml:space="preserve">Dzieci w sumie</t>
  </si>
  <si>
    <t xml:space="preserve">gospodarstw 3-os</t>
  </si>
  <si>
    <t xml:space="preserve">M,F,C</t>
  </si>
  <si>
    <t xml:space="preserve">F,C,C</t>
  </si>
  <si>
    <t xml:space="preserve">M,C,C</t>
  </si>
  <si>
    <t xml:space="preserve">dzieci w sumie</t>
  </si>
  <si>
    <t xml:space="preserve">liczba dzieci starszych niż 24 lata</t>
  </si>
  <si>
    <t xml:space="preserve">liczba rodzin z więcej niż 1 starszym dzieckiem</t>
  </si>
  <si>
    <t xml:space="preserve">mogą mieć dodatkowe starsze dzieci</t>
  </si>
  <si>
    <t xml:space="preserve">mogą mieć tylko starsze dzieci</t>
  </si>
  <si>
    <t xml:space="preserve">rodziny z dziećmi mogą mieć dodatkowe dzieci</t>
  </si>
  <si>
    <t xml:space="preserve">Prawdopodobieństwa całościowe (dla porównania)</t>
  </si>
  <si>
    <t xml:space="preserve">Liczby dla Wrocławia</t>
  </si>
  <si>
    <t xml:space="preserve">Structure</t>
  </si>
  <si>
    <t xml:space="preserve">Count</t>
  </si>
  <si>
    <t xml:space="preserve">Nb of people</t>
  </si>
  <si>
    <t xml:space="preserve">F,C</t>
  </si>
  <si>
    <t xml:space="preserve">M,C</t>
  </si>
  <si>
    <t xml:space="preserve">A,A</t>
  </si>
  <si>
    <t xml:space="preserve">MFC+</t>
  </si>
  <si>
    <t xml:space="preserve">FC+</t>
  </si>
  <si>
    <t xml:space="preserve">MC+</t>
  </si>
  <si>
    <t xml:space="preserve">structure</t>
  </si>
  <si>
    <t xml:space="preserve">nb_of_people</t>
  </si>
  <si>
    <t xml:space="preserve">total</t>
  </si>
  <si>
    <t xml:space="preserve">total_with_young_adults</t>
  </si>
  <si>
    <t xml:space="preserve">MF</t>
  </si>
  <si>
    <t xml:space="preserve">FC</t>
  </si>
  <si>
    <t xml:space="preserve">MC</t>
  </si>
  <si>
    <t xml:space="preserve">MFC</t>
  </si>
  <si>
    <t xml:space="preserve">FCC</t>
  </si>
  <si>
    <t xml:space="preserve">MCC</t>
  </si>
  <si>
    <t xml:space="preserve">MFCC</t>
  </si>
  <si>
    <t xml:space="preserve">FCCC</t>
  </si>
  <si>
    <t xml:space="preserve">MCCC</t>
  </si>
  <si>
    <t xml:space="preserve">MFCCC</t>
  </si>
  <si>
    <t xml:space="preserve">FCCCC</t>
  </si>
  <si>
    <t xml:space="preserve">MCCCC</t>
  </si>
  <si>
    <t xml:space="preserve">MFCCCC</t>
  </si>
  <si>
    <t xml:space="preserve">total_per_headcount</t>
  </si>
  <si>
    <t xml:space="preserve">total_with_young_adults_per_headcount</t>
  </si>
  <si>
    <t xml:space="preserve">prob_per_headcount</t>
  </si>
  <si>
    <t xml:space="preserve">prob_with_young_adults_per_headcount</t>
  </si>
  <si>
    <t xml:space="preserve">MFCCCCC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</si>
</sst>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*."/>
    <numFmt numFmtId="167" formatCode="0"/>
    <numFmt numFmtId="168" formatCode="0.000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238"/>
    </font>
    <font>
      <sz val="10"/>
      <name val="Times New Roman CE"/>
      <family val="1"/>
      <charset val="238"/>
    </font>
    <font>
      <b val="true"/>
      <sz val="10"/>
      <color rgb="FFFFFFFF"/>
      <name val="Times New Roman"/>
      <family val="1"/>
      <charset val="238"/>
    </font>
    <font>
      <b val="true"/>
      <sz val="10"/>
      <name val="Times New Roman"/>
      <family val="1"/>
      <charset val="238"/>
    </font>
    <font>
      <b val="true"/>
      <i val="true"/>
      <sz val="8"/>
      <color rgb="FF0070C0"/>
      <name val="Times New Roman"/>
      <family val="1"/>
      <charset val="238"/>
    </font>
    <font>
      <b val="true"/>
      <i val="true"/>
      <sz val="1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i val="true"/>
      <sz val="10"/>
      <name val="Times New Roman"/>
      <family val="1"/>
      <charset val="238"/>
    </font>
    <font>
      <sz val="11"/>
      <color rgb="FF000000"/>
      <name val="Calibri"/>
      <family val="0"/>
    </font>
    <font>
      <sz val="10"/>
      <color rgb="FFCE181E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0C0"/>
        <bgColor rgb="FF008080"/>
      </patternFill>
    </fill>
    <fill>
      <patternFill patternType="solid">
        <fgColor rgb="FFD9D9D9"/>
        <bgColor rgb="FFC0C0C0"/>
      </patternFill>
    </fill>
    <fill>
      <patternFill patternType="solid">
        <fgColor rgb="FFFFF2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102240</xdr:rowOff>
    </xdr:from>
    <xdr:to>
      <xdr:col>1</xdr:col>
      <xdr:colOff>40680</xdr:colOff>
      <xdr:row>0</xdr:row>
      <xdr:rowOff>443160</xdr:rowOff>
    </xdr:to>
    <xdr:sp>
      <xdr:nvSpPr>
        <xdr:cNvPr id="0" name="CustomShape 1">
          <a:hlinkClick r:id="rId1"/>
        </xdr:cNvPr>
        <xdr:cNvSpPr/>
      </xdr:nvSpPr>
      <xdr:spPr>
        <a:xfrm>
          <a:off x="0" y="102240"/>
          <a:ext cx="1683360" cy="34092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827640</xdr:colOff>
      <xdr:row>0</xdr:row>
      <xdr:rowOff>0</xdr:rowOff>
    </xdr:from>
    <xdr:to>
      <xdr:col>0</xdr:col>
      <xdr:colOff>1340280</xdr:colOff>
      <xdr:row>0</xdr:row>
      <xdr:rowOff>443160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827640" y="0"/>
          <a:ext cx="512640" cy="443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 zeroHeight="false" outlineLevelRow="0" outlineLevelCol="0"/>
  <cols>
    <col collapsed="false" customWidth="true" hidden="false" outlineLevel="0" max="1" min="1" style="1" width="23.28"/>
    <col collapsed="false" customWidth="true" hidden="false" outlineLevel="0" max="9" min="2" style="1" width="16.71"/>
    <col collapsed="false" customWidth="true" hidden="false" outlineLevel="0" max="1025" min="10" style="2" width="8.71"/>
  </cols>
  <sheetData>
    <row r="1" customFormat="false" ht="35.25" hidden="false" customHeight="true" outlineLevel="0" collapsed="false"/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5"/>
    </row>
    <row r="4" s="11" customFormat="true" ht="15" hidden="false" customHeight="true" outlineLevel="0" collapsed="false">
      <c r="A4" s="6" t="s">
        <v>1</v>
      </c>
      <c r="B4" s="7" t="s">
        <v>2</v>
      </c>
      <c r="C4" s="7" t="s">
        <v>3</v>
      </c>
      <c r="D4" s="8" t="s">
        <v>4</v>
      </c>
      <c r="E4" s="8"/>
      <c r="F4" s="8"/>
      <c r="G4" s="8"/>
      <c r="H4" s="9" t="s">
        <v>5</v>
      </c>
      <c r="I4" s="10"/>
    </row>
    <row r="5" s="11" customFormat="true" ht="15" hidden="false" customHeight="true" outlineLevel="0" collapsed="false">
      <c r="A5" s="6"/>
      <c r="B5" s="7"/>
      <c r="C5" s="7"/>
      <c r="D5" s="8"/>
      <c r="E5" s="8"/>
      <c r="F5" s="8"/>
      <c r="G5" s="8"/>
      <c r="H5" s="9"/>
      <c r="I5" s="10"/>
    </row>
    <row r="6" s="11" customFormat="true" ht="15" hidden="false" customHeight="true" outlineLevel="0" collapsed="false">
      <c r="A6" s="6"/>
      <c r="B6" s="7"/>
      <c r="C6" s="7"/>
      <c r="D6" s="7" t="n">
        <v>1</v>
      </c>
      <c r="E6" s="7" t="n">
        <v>2</v>
      </c>
      <c r="F6" s="7" t="n">
        <v>3</v>
      </c>
      <c r="G6" s="7" t="n">
        <v>4</v>
      </c>
      <c r="H6" s="9"/>
      <c r="I6" s="10"/>
    </row>
    <row r="7" s="11" customFormat="true" ht="15" hidden="false" customHeight="true" outlineLevel="0" collapsed="false">
      <c r="A7" s="6"/>
      <c r="B7" s="7"/>
      <c r="C7" s="7"/>
      <c r="D7" s="7"/>
      <c r="E7" s="7"/>
      <c r="F7" s="7"/>
      <c r="G7" s="7"/>
      <c r="H7" s="9"/>
      <c r="I7" s="10"/>
    </row>
    <row r="8" customFormat="false" ht="19.5" hidden="false" customHeight="true" outlineLevel="0" collapsed="false">
      <c r="A8" s="12"/>
      <c r="B8" s="13" t="s">
        <v>6</v>
      </c>
      <c r="C8" s="13"/>
      <c r="D8" s="13"/>
      <c r="E8" s="13"/>
      <c r="F8" s="13"/>
      <c r="G8" s="13"/>
      <c r="H8" s="13"/>
      <c r="I8" s="14"/>
    </row>
    <row r="9" customFormat="false" ht="18" hidden="false" customHeight="true" outlineLevel="0" collapsed="false">
      <c r="A9" s="15" t="s">
        <v>6</v>
      </c>
      <c r="B9" s="16" t="n">
        <v>845200</v>
      </c>
      <c r="C9" s="17" t="n">
        <v>444751</v>
      </c>
      <c r="D9" s="17" t="n">
        <v>250478</v>
      </c>
      <c r="E9" s="17" t="n">
        <v>150570</v>
      </c>
      <c r="F9" s="17" t="n">
        <v>33340</v>
      </c>
      <c r="G9" s="17" t="n">
        <v>10364</v>
      </c>
      <c r="H9" s="18" t="n">
        <v>400449</v>
      </c>
      <c r="I9" s="19"/>
    </row>
    <row r="10" customFormat="false" ht="18" hidden="false" customHeight="true" outlineLevel="0" collapsed="false">
      <c r="A10" s="20" t="s">
        <v>7</v>
      </c>
      <c r="B10" s="21" t="n">
        <v>591320</v>
      </c>
      <c r="C10" s="22" t="n">
        <v>295345</v>
      </c>
      <c r="D10" s="22" t="n">
        <v>149298</v>
      </c>
      <c r="E10" s="22" t="n">
        <v>113601</v>
      </c>
      <c r="F10" s="22" t="n">
        <v>25038</v>
      </c>
      <c r="G10" s="22" t="n">
        <v>7408</v>
      </c>
      <c r="H10" s="23" t="n">
        <v>295975</v>
      </c>
      <c r="I10" s="24"/>
    </row>
    <row r="11" customFormat="false" ht="18" hidden="false" customHeight="true" outlineLevel="0" collapsed="false">
      <c r="A11" s="20" t="s">
        <v>8</v>
      </c>
      <c r="B11" s="21" t="n">
        <v>36114</v>
      </c>
      <c r="C11" s="22" t="n">
        <v>17411</v>
      </c>
      <c r="D11" s="22" t="n">
        <v>10331</v>
      </c>
      <c r="E11" s="22" t="n">
        <v>4867</v>
      </c>
      <c r="F11" s="22" t="n">
        <v>1467</v>
      </c>
      <c r="G11" s="22" t="n">
        <v>747</v>
      </c>
      <c r="H11" s="23" t="n">
        <v>18703</v>
      </c>
      <c r="I11" s="24"/>
    </row>
    <row r="12" customFormat="false" ht="18" hidden="false" customHeight="true" outlineLevel="0" collapsed="false">
      <c r="A12" s="20" t="s">
        <v>9</v>
      </c>
      <c r="B12" s="21" t="n">
        <v>187944</v>
      </c>
      <c r="C12" s="22" t="n">
        <v>114900</v>
      </c>
      <c r="D12" s="22" t="n">
        <v>77789</v>
      </c>
      <c r="E12" s="22" t="n">
        <v>28819</v>
      </c>
      <c r="F12" s="22" t="n">
        <v>6265</v>
      </c>
      <c r="G12" s="22" t="n">
        <v>2026</v>
      </c>
      <c r="H12" s="23" t="n">
        <v>73045</v>
      </c>
      <c r="I12" s="24"/>
    </row>
    <row r="13" customFormat="false" ht="18" hidden="false" customHeight="true" outlineLevel="0" collapsed="false">
      <c r="A13" s="20" t="s">
        <v>10</v>
      </c>
      <c r="B13" s="21" t="n">
        <v>29822</v>
      </c>
      <c r="C13" s="22" t="n">
        <v>17096</v>
      </c>
      <c r="D13" s="22" t="n">
        <v>13060</v>
      </c>
      <c r="E13" s="22" t="n">
        <v>3283</v>
      </c>
      <c r="F13" s="22" t="n">
        <v>570</v>
      </c>
      <c r="G13" s="22" t="n">
        <v>183</v>
      </c>
      <c r="H13" s="23" t="n">
        <v>12726</v>
      </c>
      <c r="I13" s="24"/>
    </row>
    <row r="14" customFormat="false" ht="19.5" hidden="false" customHeight="true" outlineLevel="0" collapsed="false">
      <c r="A14" s="12"/>
      <c r="B14" s="25" t="s">
        <v>11</v>
      </c>
      <c r="C14" s="25"/>
      <c r="D14" s="25"/>
      <c r="E14" s="25"/>
      <c r="F14" s="25"/>
      <c r="G14" s="25"/>
      <c r="H14" s="25"/>
      <c r="I14" s="26"/>
    </row>
    <row r="15" customFormat="false" ht="18" hidden="false" customHeight="true" outlineLevel="0" collapsed="false">
      <c r="A15" s="15" t="s">
        <v>12</v>
      </c>
      <c r="B15" s="16" t="n">
        <v>597011</v>
      </c>
      <c r="C15" s="17" t="n">
        <v>298921</v>
      </c>
      <c r="D15" s="17" t="n">
        <v>178817</v>
      </c>
      <c r="E15" s="17" t="n">
        <v>97323</v>
      </c>
      <c r="F15" s="17" t="n">
        <v>18048</v>
      </c>
      <c r="G15" s="17" t="n">
        <v>4733</v>
      </c>
      <c r="H15" s="18" t="n">
        <v>298090</v>
      </c>
      <c r="I15" s="19"/>
    </row>
    <row r="16" customFormat="false" ht="18" hidden="false" customHeight="true" outlineLevel="0" collapsed="false">
      <c r="A16" s="20" t="s">
        <v>7</v>
      </c>
      <c r="B16" s="21" t="n">
        <v>407421</v>
      </c>
      <c r="C16" s="22" t="n">
        <v>188809</v>
      </c>
      <c r="D16" s="22" t="n">
        <v>102654</v>
      </c>
      <c r="E16" s="22" t="n">
        <v>70507</v>
      </c>
      <c r="F16" s="22" t="n">
        <v>12645</v>
      </c>
      <c r="G16" s="22" t="n">
        <v>3003</v>
      </c>
      <c r="H16" s="23" t="n">
        <v>218613</v>
      </c>
      <c r="I16" s="24"/>
    </row>
    <row r="17" customFormat="false" ht="18" hidden="false" customHeight="true" outlineLevel="0" collapsed="false">
      <c r="A17" s="20" t="s">
        <v>8</v>
      </c>
      <c r="B17" s="21" t="n">
        <v>28697</v>
      </c>
      <c r="C17" s="22" t="n">
        <v>12668</v>
      </c>
      <c r="D17" s="22" t="n">
        <v>7912</v>
      </c>
      <c r="E17" s="22" t="n">
        <v>3461</v>
      </c>
      <c r="F17" s="22" t="n">
        <v>885</v>
      </c>
      <c r="G17" s="22" t="n">
        <v>409</v>
      </c>
      <c r="H17" s="23" t="n">
        <v>16029</v>
      </c>
      <c r="I17" s="24"/>
    </row>
    <row r="18" customFormat="false" ht="18" hidden="false" customHeight="true" outlineLevel="0" collapsed="false">
      <c r="A18" s="20" t="s">
        <v>9</v>
      </c>
      <c r="B18" s="21" t="n">
        <v>139085</v>
      </c>
      <c r="C18" s="22" t="n">
        <v>85162</v>
      </c>
      <c r="D18" s="22" t="n">
        <v>58719</v>
      </c>
      <c r="E18" s="22" t="n">
        <v>21037</v>
      </c>
      <c r="F18" s="22" t="n">
        <v>4196</v>
      </c>
      <c r="G18" s="22" t="n">
        <v>1210</v>
      </c>
      <c r="H18" s="23" t="n">
        <v>53923</v>
      </c>
      <c r="I18" s="24"/>
    </row>
    <row r="19" customFormat="false" ht="18" hidden="false" customHeight="true" outlineLevel="0" collapsed="false">
      <c r="A19" s="20" t="s">
        <v>10</v>
      </c>
      <c r="B19" s="21" t="n">
        <v>21808</v>
      </c>
      <c r="C19" s="22" t="n">
        <v>12283</v>
      </c>
      <c r="D19" s="22" t="n">
        <v>9533</v>
      </c>
      <c r="E19" s="22" t="n">
        <v>2318</v>
      </c>
      <c r="F19" s="22" t="n">
        <v>321</v>
      </c>
      <c r="G19" s="22" t="n">
        <v>111</v>
      </c>
      <c r="H19" s="23" t="n">
        <v>9524</v>
      </c>
      <c r="I19" s="24"/>
    </row>
    <row r="20" customFormat="false" ht="19.5" hidden="false" customHeight="true" outlineLevel="0" collapsed="false">
      <c r="A20" s="27"/>
      <c r="B20" s="25" t="s">
        <v>13</v>
      </c>
      <c r="C20" s="25"/>
      <c r="D20" s="25"/>
      <c r="E20" s="25"/>
      <c r="F20" s="25"/>
      <c r="G20" s="25"/>
      <c r="H20" s="25"/>
      <c r="I20" s="26"/>
    </row>
    <row r="21" customFormat="false" ht="18" hidden="false" customHeight="true" outlineLevel="0" collapsed="false">
      <c r="A21" s="15" t="s">
        <v>12</v>
      </c>
      <c r="B21" s="16" t="n">
        <v>248189</v>
      </c>
      <c r="C21" s="17" t="n">
        <v>145830</v>
      </c>
      <c r="D21" s="17" t="n">
        <v>71660</v>
      </c>
      <c r="E21" s="17" t="n">
        <v>53246</v>
      </c>
      <c r="F21" s="17" t="n">
        <v>15292</v>
      </c>
      <c r="G21" s="17" t="n">
        <v>5631</v>
      </c>
      <c r="H21" s="18" t="n">
        <v>102359</v>
      </c>
      <c r="I21" s="19"/>
    </row>
    <row r="22" customFormat="false" ht="18" hidden="false" customHeight="true" outlineLevel="0" collapsed="false">
      <c r="A22" s="20" t="s">
        <v>7</v>
      </c>
      <c r="B22" s="21" t="n">
        <v>183899</v>
      </c>
      <c r="C22" s="22" t="n">
        <v>106536</v>
      </c>
      <c r="D22" s="22" t="n">
        <v>46644</v>
      </c>
      <c r="E22" s="22" t="n">
        <v>43093</v>
      </c>
      <c r="F22" s="22" t="n">
        <v>12393</v>
      </c>
      <c r="G22" s="22" t="n">
        <v>4405</v>
      </c>
      <c r="H22" s="23" t="n">
        <v>77363</v>
      </c>
      <c r="I22" s="24"/>
    </row>
    <row r="23" customFormat="false" ht="18" hidden="false" customHeight="true" outlineLevel="0" collapsed="false">
      <c r="A23" s="20" t="s">
        <v>8</v>
      </c>
      <c r="B23" s="21" t="n">
        <v>7417</v>
      </c>
      <c r="C23" s="22" t="n">
        <v>4744</v>
      </c>
      <c r="D23" s="22" t="n">
        <v>2419</v>
      </c>
      <c r="E23" s="22" t="n">
        <v>1405</v>
      </c>
      <c r="F23" s="22" t="n">
        <v>582</v>
      </c>
      <c r="G23" s="22" t="n">
        <v>337</v>
      </c>
      <c r="H23" s="23" t="n">
        <v>2674</v>
      </c>
      <c r="I23" s="24"/>
    </row>
    <row r="24" customFormat="false" ht="18" hidden="false" customHeight="true" outlineLevel="0" collapsed="false">
      <c r="A24" s="20" t="s">
        <v>9</v>
      </c>
      <c r="B24" s="21" t="n">
        <v>48859</v>
      </c>
      <c r="C24" s="22" t="n">
        <v>29738</v>
      </c>
      <c r="D24" s="22" t="n">
        <v>19070</v>
      </c>
      <c r="E24" s="22" t="n">
        <v>7782</v>
      </c>
      <c r="F24" s="22" t="n">
        <v>2069</v>
      </c>
      <c r="G24" s="22" t="n">
        <v>817</v>
      </c>
      <c r="H24" s="23" t="n">
        <v>19121</v>
      </c>
      <c r="I24" s="24"/>
    </row>
    <row r="25" customFormat="false" ht="18" hidden="false" customHeight="true" outlineLevel="0" collapsed="false">
      <c r="A25" s="20" t="s">
        <v>10</v>
      </c>
      <c r="B25" s="21" t="n">
        <v>8014</v>
      </c>
      <c r="C25" s="22" t="n">
        <v>4812</v>
      </c>
      <c r="D25" s="22" t="n">
        <v>3527</v>
      </c>
      <c r="E25" s="22" t="n">
        <v>965</v>
      </c>
      <c r="F25" s="22" t="n">
        <v>249</v>
      </c>
      <c r="G25" s="22" t="n">
        <v>72</v>
      </c>
      <c r="H25" s="23" t="n">
        <v>3201</v>
      </c>
      <c r="I25" s="24"/>
    </row>
    <row r="27" customFormat="false" ht="12.8" hidden="false" customHeight="false" outlineLevel="0" collapsed="false">
      <c r="H27" s="1" t="n">
        <f aca="false">212228+17194</f>
        <v>229422</v>
      </c>
      <c r="I27" s="1" t="s">
        <v>14</v>
      </c>
    </row>
    <row r="28" customFormat="false" ht="12.8" hidden="false" customHeight="false" outlineLevel="0" collapsed="false">
      <c r="H28" s="1" t="n">
        <f aca="false">H9-H27</f>
        <v>171027</v>
      </c>
      <c r="I28" s="1" t="s">
        <v>15</v>
      </c>
    </row>
    <row r="29" customFormat="false" ht="12.8" hidden="false" customHeight="false" outlineLevel="0" collapsed="false">
      <c r="H29" s="1" t="n">
        <f aca="false">B9-H27</f>
        <v>615778</v>
      </c>
      <c r="I29" s="1" t="s">
        <v>16</v>
      </c>
    </row>
    <row r="30" customFormat="false" ht="12.8" hidden="false" customHeight="false" outlineLevel="0" collapsed="false">
      <c r="H30" s="1" t="n">
        <f aca="false">D9*D6+E9*E6+F9*F6+G9*G6</f>
        <v>693094</v>
      </c>
      <c r="I30" s="1" t="s">
        <v>17</v>
      </c>
    </row>
    <row r="31" customFormat="false" ht="12.8" hidden="false" customHeight="false" outlineLevel="0" collapsed="false">
      <c r="H31" s="1" t="n">
        <v>947816</v>
      </c>
      <c r="I31" s="1" t="s">
        <v>18</v>
      </c>
    </row>
    <row r="32" customFormat="false" ht="12.8" hidden="false" customHeight="false" outlineLevel="0" collapsed="false">
      <c r="H32" s="1" t="n">
        <f aca="false">H31-H30</f>
        <v>254722</v>
      </c>
      <c r="I32" s="1" t="s">
        <v>19</v>
      </c>
    </row>
  </sheetData>
  <mergeCells count="13">
    <mergeCell ref="A2:H3"/>
    <mergeCell ref="A4:A7"/>
    <mergeCell ref="B4:B7"/>
    <mergeCell ref="C4:C7"/>
    <mergeCell ref="D4:G5"/>
    <mergeCell ref="H4:H7"/>
    <mergeCell ref="D6:D7"/>
    <mergeCell ref="E6:E7"/>
    <mergeCell ref="F6:F7"/>
    <mergeCell ref="G6:G7"/>
    <mergeCell ref="B8:H8"/>
    <mergeCell ref="B14:H14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6" min="2" style="0" width="11.52"/>
    <col collapsed="false" customWidth="true" hidden="false" outlineLevel="0" max="17" min="17" style="0" width="12.37"/>
    <col collapsed="false" customWidth="true" hidden="false" outlineLevel="0" max="18" min="18" style="0" width="22.23"/>
    <col collapsed="false" customWidth="false" hidden="false" outlineLevel="0" max="1025" min="19" style="0" width="11.52"/>
  </cols>
  <sheetData>
    <row r="1" customFormat="false" ht="12.8" hidden="false" customHeight="true" outlineLevel="0" collapsed="false">
      <c r="A1" s="6" t="s">
        <v>1</v>
      </c>
      <c r="B1" s="7" t="s">
        <v>2</v>
      </c>
      <c r="C1" s="7" t="s">
        <v>3</v>
      </c>
      <c r="D1" s="8" t="s">
        <v>4</v>
      </c>
      <c r="E1" s="8"/>
      <c r="F1" s="8"/>
      <c r="G1" s="8"/>
      <c r="H1" s="9" t="s">
        <v>5</v>
      </c>
      <c r="I1" s="28" t="s">
        <v>20</v>
      </c>
      <c r="J1" s="29" t="s">
        <v>21</v>
      </c>
    </row>
    <row r="2" customFormat="false" ht="12.8" hidden="false" customHeight="false" outlineLevel="0" collapsed="false">
      <c r="A2" s="6"/>
      <c r="B2" s="7"/>
      <c r="C2" s="7"/>
      <c r="D2" s="8"/>
      <c r="E2" s="8"/>
      <c r="F2" s="8"/>
      <c r="G2" s="8"/>
      <c r="H2" s="9"/>
      <c r="I2" s="28"/>
      <c r="J2" s="28"/>
    </row>
    <row r="3" customFormat="false" ht="12.8" hidden="false" customHeight="false" outlineLevel="0" collapsed="false">
      <c r="A3" s="6"/>
      <c r="B3" s="7"/>
      <c r="C3" s="7"/>
      <c r="D3" s="7" t="n">
        <v>1</v>
      </c>
      <c r="E3" s="7" t="n">
        <v>2</v>
      </c>
      <c r="F3" s="7" t="n">
        <v>3</v>
      </c>
      <c r="G3" s="7" t="n">
        <v>4</v>
      </c>
      <c r="H3" s="9"/>
      <c r="I3" s="28"/>
      <c r="J3" s="28"/>
    </row>
    <row r="4" customFormat="false" ht="18" hidden="false" customHeight="true" outlineLevel="0" collapsed="false">
      <c r="A4" s="6"/>
      <c r="B4" s="7"/>
      <c r="C4" s="7"/>
      <c r="D4" s="7"/>
      <c r="E4" s="7"/>
      <c r="F4" s="7"/>
      <c r="G4" s="7"/>
      <c r="H4" s="9"/>
      <c r="I4" s="28"/>
      <c r="J4" s="28"/>
    </row>
    <row r="5" customFormat="false" ht="12.8" hidden="false" customHeight="false" outlineLevel="0" collapsed="false">
      <c r="A5" s="15" t="s">
        <v>12</v>
      </c>
      <c r="B5" s="16" t="n">
        <v>597011</v>
      </c>
      <c r="C5" s="17" t="n">
        <v>298921</v>
      </c>
      <c r="D5" s="17" t="n">
        <v>178817</v>
      </c>
      <c r="E5" s="17" t="n">
        <v>97323</v>
      </c>
      <c r="F5" s="17" t="n">
        <v>18048</v>
      </c>
      <c r="G5" s="17" t="n">
        <v>4733</v>
      </c>
      <c r="H5" s="18" t="n">
        <v>298090</v>
      </c>
      <c r="J5" s="18"/>
      <c r="Q5" s="0" t="s">
        <v>22</v>
      </c>
    </row>
    <row r="6" customFormat="false" ht="12.8" hidden="false" customHeight="false" outlineLevel="0" collapsed="false">
      <c r="A6" s="20" t="s">
        <v>23</v>
      </c>
      <c r="B6" s="21" t="n">
        <v>436118</v>
      </c>
      <c r="C6" s="22" t="n">
        <v>201477</v>
      </c>
      <c r="D6" s="22" t="n">
        <v>110566</v>
      </c>
      <c r="E6" s="22" t="n">
        <v>73968</v>
      </c>
      <c r="F6" s="22" t="n">
        <v>13530</v>
      </c>
      <c r="G6" s="22" t="n">
        <v>3412</v>
      </c>
      <c r="H6" s="23" t="n">
        <v>234642</v>
      </c>
      <c r="Q6" s="17" t="n">
        <v>245522</v>
      </c>
      <c r="R6" s="0" t="s">
        <v>24</v>
      </c>
    </row>
    <row r="7" customFormat="false" ht="12.8" hidden="false" customHeight="false" outlineLevel="0" collapsed="false">
      <c r="A7" s="20" t="s">
        <v>25</v>
      </c>
      <c r="B7" s="21" t="n">
        <v>139085</v>
      </c>
      <c r="C7" s="22" t="n">
        <v>85162</v>
      </c>
      <c r="D7" s="22" t="n">
        <v>58719</v>
      </c>
      <c r="E7" s="22" t="n">
        <v>21037</v>
      </c>
      <c r="F7" s="22" t="n">
        <v>4196</v>
      </c>
      <c r="G7" s="22" t="n">
        <v>1210</v>
      </c>
      <c r="H7" s="23" t="n">
        <v>53923</v>
      </c>
      <c r="P7" s="0" t="n">
        <f aca="false">Q7/Q6</f>
        <v>0.886731127964093</v>
      </c>
      <c r="Q7" s="17" t="n">
        <v>217712</v>
      </c>
      <c r="R7" s="0" t="s">
        <v>26</v>
      </c>
    </row>
    <row r="8" customFormat="false" ht="12.8" hidden="false" customHeight="false" outlineLevel="0" collapsed="false">
      <c r="A8" s="20" t="s">
        <v>27</v>
      </c>
      <c r="B8" s="0" t="n">
        <v>21808</v>
      </c>
      <c r="C8" s="0" t="n">
        <v>12283</v>
      </c>
      <c r="D8" s="0" t="n">
        <v>9533</v>
      </c>
      <c r="E8" s="0" t="n">
        <v>2318</v>
      </c>
      <c r="F8" s="0" t="n">
        <v>321</v>
      </c>
      <c r="G8" s="0" t="n">
        <v>111</v>
      </c>
      <c r="H8" s="0" t="n">
        <v>9524</v>
      </c>
      <c r="P8" s="0" t="n">
        <f aca="false">Q8/Q6</f>
        <v>0.113268872035907</v>
      </c>
      <c r="Q8" s="17" t="n">
        <v>27810</v>
      </c>
      <c r="R8" s="0" t="s">
        <v>28</v>
      </c>
    </row>
    <row r="9" customFormat="false" ht="12.8" hidden="false" customHeight="false" outlineLevel="0" collapsed="false">
      <c r="A9" s="20"/>
      <c r="Q9" s="22"/>
    </row>
    <row r="10" customFormat="false" ht="12.8" hidden="false" customHeight="false" outlineLevel="0" collapsed="false">
      <c r="A10" s="30" t="s">
        <v>29</v>
      </c>
      <c r="B10" s="0" t="n">
        <v>179428</v>
      </c>
      <c r="Q10" s="22"/>
    </row>
    <row r="11" customFormat="false" ht="12.8" hidden="false" customHeight="false" outlineLevel="0" collapsed="false">
      <c r="Q11" s="22"/>
    </row>
    <row r="12" customFormat="false" ht="12.8" hidden="false" customHeight="false" outlineLevel="0" collapsed="false">
      <c r="A12" s="31" t="s">
        <v>30</v>
      </c>
      <c r="Q12" s="22"/>
    </row>
    <row r="13" customFormat="false" ht="12.8" hidden="false" customHeight="false" outlineLevel="0" collapsed="false">
      <c r="A13" s="20" t="s">
        <v>23</v>
      </c>
      <c r="B13" s="0" t="n">
        <f aca="false">B6/$B$6</f>
        <v>1</v>
      </c>
      <c r="C13" s="0" t="n">
        <f aca="false">C6/$B$6</f>
        <v>0.461978180217281</v>
      </c>
      <c r="D13" s="0" t="n">
        <f aca="false">D6/$B$6</f>
        <v>0.253523129061401</v>
      </c>
      <c r="E13" s="0" t="n">
        <f aca="false">E6/$B$6</f>
        <v>0.169605473747931</v>
      </c>
      <c r="F13" s="0" t="n">
        <f aca="false">F6/$B$6</f>
        <v>0.0310237137655405</v>
      </c>
      <c r="G13" s="0" t="n">
        <f aca="false">G6/$B$6</f>
        <v>0.0078235706849981</v>
      </c>
      <c r="H13" s="0" t="n">
        <f aca="false">H6/$B$6</f>
        <v>0.53802411274013</v>
      </c>
      <c r="M13" s="0" t="n">
        <v>81495</v>
      </c>
      <c r="N13" s="0" t="s">
        <v>31</v>
      </c>
      <c r="R13" s="22"/>
    </row>
    <row r="14" customFormat="false" ht="12.8" hidden="false" customHeight="false" outlineLevel="0" collapsed="false">
      <c r="A14" s="20" t="s">
        <v>25</v>
      </c>
      <c r="B14" s="0" t="n">
        <f aca="false">B7/$B$7</f>
        <v>1</v>
      </c>
      <c r="C14" s="0" t="n">
        <f aca="false">C7/$B$7</f>
        <v>0.612301829816299</v>
      </c>
      <c r="D14" s="0" t="n">
        <f aca="false">D7/$B$7</f>
        <v>0.422180680878599</v>
      </c>
      <c r="E14" s="0" t="n">
        <f aca="false">E7/$B$7</f>
        <v>0.151252831002624</v>
      </c>
      <c r="F14" s="0" t="n">
        <f aca="false">F7/$B$7</f>
        <v>0.0301686019340691</v>
      </c>
      <c r="G14" s="0" t="n">
        <f aca="false">G7/$B$7</f>
        <v>0.00869971600100658</v>
      </c>
      <c r="H14" s="0" t="n">
        <f aca="false">H7/$B$7</f>
        <v>0.387698170183701</v>
      </c>
      <c r="R14" s="22"/>
    </row>
    <row r="15" customFormat="false" ht="12.8" hidden="false" customHeight="false" outlineLevel="0" collapsed="false">
      <c r="A15" s="20" t="s">
        <v>27</v>
      </c>
      <c r="B15" s="0" t="n">
        <f aca="false">B8/$B$8</f>
        <v>1</v>
      </c>
      <c r="C15" s="0" t="n">
        <f aca="false">C8/$B$8</f>
        <v>0.563233675715334</v>
      </c>
      <c r="D15" s="0" t="n">
        <f aca="false">D8/$B$8</f>
        <v>0.437133162142333</v>
      </c>
      <c r="E15" s="0" t="n">
        <f aca="false">E8/$B$8</f>
        <v>0.106291269258988</v>
      </c>
      <c r="F15" s="0" t="n">
        <f aca="false">F8/$B$8</f>
        <v>0.0147193690388848</v>
      </c>
      <c r="G15" s="0" t="n">
        <f aca="false">G8/$B$8</f>
        <v>0.00508987527512839</v>
      </c>
      <c r="H15" s="0" t="n">
        <f aca="false">H8/$B$8</f>
        <v>0.436720469552458</v>
      </c>
      <c r="M15" s="0" t="n">
        <f aca="false">I23</f>
        <v>56396</v>
      </c>
      <c r="N15" s="0" t="s">
        <v>23</v>
      </c>
      <c r="R15" s="22"/>
    </row>
    <row r="16" customFormat="false" ht="12.8" hidden="false" customHeight="false" outlineLevel="0" collapsed="false">
      <c r="M16" s="32" t="n">
        <f aca="false">D24</f>
        <v>17759.4525218392</v>
      </c>
      <c r="N16" s="0" t="s">
        <v>32</v>
      </c>
      <c r="R16" s="22"/>
    </row>
    <row r="17" customFormat="false" ht="12.8" hidden="false" customHeight="false" outlineLevel="0" collapsed="false">
      <c r="A17" s="0" t="s">
        <v>33</v>
      </c>
      <c r="C17" s="0" t="n">
        <f aca="false">C6/$C6</f>
        <v>1</v>
      </c>
      <c r="D17" s="0" t="n">
        <f aca="false">D6/$C6</f>
        <v>0.54877727978876</v>
      </c>
      <c r="E17" s="0" t="n">
        <f aca="false">E6/$C6</f>
        <v>0.367128754150598</v>
      </c>
      <c r="F17" s="0" t="n">
        <f aca="false">F6/$C6</f>
        <v>0.0671540672136274</v>
      </c>
      <c r="G17" s="0" t="n">
        <f aca="false">G6/$C6</f>
        <v>0.0169349355013227</v>
      </c>
      <c r="M17" s="32"/>
      <c r="R17" s="22"/>
    </row>
    <row r="18" customFormat="false" ht="12.8" hidden="false" customHeight="false" outlineLevel="0" collapsed="false">
      <c r="A18" s="0" t="s">
        <v>34</v>
      </c>
      <c r="C18" s="0" t="n">
        <f aca="false">C7/$C7</f>
        <v>1</v>
      </c>
      <c r="D18" s="0" t="n">
        <f aca="false">D7/$C7</f>
        <v>0.689497663277048</v>
      </c>
      <c r="E18" s="0" t="n">
        <f aca="false">E7/$C7</f>
        <v>0.24702332026021</v>
      </c>
      <c r="F18" s="0" t="n">
        <f aca="false">F7/$C7</f>
        <v>0.0492708015311994</v>
      </c>
      <c r="G18" s="0" t="n">
        <f aca="false">G7/$C7</f>
        <v>0.0142082149315422</v>
      </c>
      <c r="M18" s="32"/>
      <c r="R18" s="22"/>
    </row>
    <row r="19" customFormat="false" ht="12.8" hidden="false" customHeight="false" outlineLevel="0" collapsed="false">
      <c r="A19" s="0" t="s">
        <v>35</v>
      </c>
      <c r="C19" s="0" t="n">
        <f aca="false">C8/$C8</f>
        <v>1</v>
      </c>
      <c r="D19" s="0" t="n">
        <f aca="false">D8/$C8</f>
        <v>0.776113327363022</v>
      </c>
      <c r="E19" s="0" t="n">
        <f aca="false">E8/$C8</f>
        <v>0.188716111699096</v>
      </c>
      <c r="F19" s="0" t="n">
        <f aca="false">F8/$C8</f>
        <v>0.0261336806968982</v>
      </c>
      <c r="G19" s="0" t="n">
        <f aca="false">G8/$C8</f>
        <v>0.00903688024098347</v>
      </c>
      <c r="M19" s="32"/>
      <c r="R19" s="22"/>
    </row>
    <row r="20" customFormat="false" ht="12.8" hidden="false" customHeight="false" outlineLevel="0" collapsed="false">
      <c r="M20" s="32"/>
      <c r="R20" s="22"/>
    </row>
    <row r="21" customFormat="false" ht="12.8" hidden="false" customHeight="false" outlineLevel="0" collapsed="false">
      <c r="M21" s="32"/>
      <c r="R21" s="22"/>
    </row>
    <row r="22" customFormat="false" ht="12.8" hidden="false" customHeight="false" outlineLevel="0" collapsed="false">
      <c r="A22" s="31" t="s">
        <v>36</v>
      </c>
      <c r="M22" s="32" t="n">
        <f aca="false">D25</f>
        <v>3397.83606933236</v>
      </c>
      <c r="N22" s="0" t="s">
        <v>37</v>
      </c>
      <c r="R22" s="22"/>
    </row>
    <row r="23" customFormat="false" ht="12.8" hidden="false" customHeight="false" outlineLevel="0" collapsed="false">
      <c r="A23" s="20" t="s">
        <v>23</v>
      </c>
      <c r="B23" s="0" t="n">
        <f aca="false">118612+10977</f>
        <v>129589</v>
      </c>
      <c r="C23" s="32" t="n">
        <f aca="false">C13*$B23</f>
        <v>59867.2903961772</v>
      </c>
      <c r="D23" s="32" t="n">
        <f aca="false">D13*$B23</f>
        <v>32853.8087719379</v>
      </c>
      <c r="E23" s="32" t="n">
        <f aca="false">E13*$B23</f>
        <v>21979.0037375206</v>
      </c>
      <c r="F23" s="32" t="n">
        <f aca="false">F13*$B23</f>
        <v>4020.33204316263</v>
      </c>
      <c r="G23" s="32" t="n">
        <f aca="false">G13*$B23</f>
        <v>1013.84870149822</v>
      </c>
      <c r="H23" s="32" t="n">
        <f aca="false">H13*$B23</f>
        <v>69722.0067458807</v>
      </c>
      <c r="I23" s="0" t="n">
        <v>56396</v>
      </c>
      <c r="J23" s="33" t="n">
        <f aca="false">H23-I23</f>
        <v>13326.0067458807</v>
      </c>
      <c r="M23" s="32" t="n">
        <f aca="false">SUM(M15:M22)</f>
        <v>77553.2885911715</v>
      </c>
      <c r="N23" s="0" t="s">
        <v>38</v>
      </c>
      <c r="Q23" s="22"/>
    </row>
    <row r="24" customFormat="false" ht="12.8" hidden="false" customHeight="false" outlineLevel="0" collapsed="false">
      <c r="A24" s="20" t="s">
        <v>25</v>
      </c>
      <c r="B24" s="0" t="n">
        <v>42066</v>
      </c>
      <c r="C24" s="32" t="n">
        <f aca="false">C14*$B24</f>
        <v>25757.0887730524</v>
      </c>
      <c r="D24" s="32" t="n">
        <f aca="false">D14*$B24</f>
        <v>17759.4525218392</v>
      </c>
      <c r="E24" s="32" t="n">
        <f aca="false">E14*$B24</f>
        <v>6362.60158895639</v>
      </c>
      <c r="F24" s="32" t="n">
        <f aca="false">F14*$B24</f>
        <v>1269.07240895855</v>
      </c>
      <c r="G24" s="32" t="n">
        <f aca="false">G14*$B24</f>
        <v>365.962253298343</v>
      </c>
      <c r="H24" s="32" t="n">
        <f aca="false">H14*$B24</f>
        <v>16308.9112269476</v>
      </c>
      <c r="I24" s="0" t="n">
        <v>0</v>
      </c>
      <c r="J24" s="33" t="n">
        <f aca="false">H24-I24</f>
        <v>16308.9112269476</v>
      </c>
      <c r="M24" s="32" t="n">
        <f aca="false">M13-M23</f>
        <v>3941.71140882849</v>
      </c>
      <c r="N24" s="0" t="s">
        <v>39</v>
      </c>
    </row>
    <row r="25" customFormat="false" ht="12.8" hidden="false" customHeight="false" outlineLevel="0" collapsed="false">
      <c r="A25" s="20" t="s">
        <v>27</v>
      </c>
      <c r="B25" s="0" t="n">
        <v>7773</v>
      </c>
      <c r="C25" s="32" t="n">
        <f aca="false">C15*$B25</f>
        <v>4378.01536133529</v>
      </c>
      <c r="D25" s="32" t="n">
        <f aca="false">D15*$B25</f>
        <v>3397.83606933236</v>
      </c>
      <c r="E25" s="32" t="n">
        <f aca="false">E15*$B25</f>
        <v>826.20203595011</v>
      </c>
      <c r="F25" s="32" t="n">
        <f aca="false">F15*$B25</f>
        <v>114.413655539252</v>
      </c>
      <c r="G25" s="32" t="n">
        <f aca="false">G15*$B25</f>
        <v>39.563600513573</v>
      </c>
      <c r="H25" s="32" t="n">
        <f aca="false">H15*$B25</f>
        <v>3394.62820983125</v>
      </c>
      <c r="I25" s="0" t="n">
        <v>0</v>
      </c>
      <c r="J25" s="33" t="n">
        <f aca="false">H25-I25</f>
        <v>3394.62820983125</v>
      </c>
    </row>
    <row r="26" customFormat="false" ht="12.8" hidden="false" customHeight="false" outlineLevel="0" collapsed="false">
      <c r="A26" s="0" t="s">
        <v>40</v>
      </c>
      <c r="B26" s="0" t="n">
        <f aca="false">SUM(B23:B25)</f>
        <v>179428</v>
      </c>
      <c r="C26" s="32" t="n">
        <f aca="false">SUM(C23:C25)</f>
        <v>90002.3945305649</v>
      </c>
      <c r="D26" s="32" t="n">
        <f aca="false">SUM(D23:D25)</f>
        <v>54011.0973631094</v>
      </c>
      <c r="E26" s="32" t="n">
        <f aca="false">SUM(E23:E25)</f>
        <v>29167.8073624271</v>
      </c>
      <c r="F26" s="32" t="n">
        <f aca="false">SUM(F23:F25)</f>
        <v>5403.81810766043</v>
      </c>
      <c r="G26" s="32" t="n">
        <f aca="false">SUM(G23:G25)</f>
        <v>1419.37455531013</v>
      </c>
      <c r="H26" s="32" t="n">
        <f aca="false">SUM(H23:H25)</f>
        <v>89425.5461826595</v>
      </c>
      <c r="I26" s="32" t="n">
        <f aca="false">SUM(I23:I25)</f>
        <v>56396</v>
      </c>
      <c r="J26" s="33" t="n">
        <f aca="false">SUM(J23:J25)</f>
        <v>33029.5461826595</v>
      </c>
    </row>
    <row r="27" customFormat="false" ht="12.8" hidden="false" customHeight="false" outlineLevel="0" collapsed="false">
      <c r="A27" s="0" t="s">
        <v>41</v>
      </c>
      <c r="D27" s="32" t="n">
        <f aca="false">D26*D3</f>
        <v>54011.0973631094</v>
      </c>
      <c r="E27" s="32" t="n">
        <f aca="false">E26*E3</f>
        <v>58335.6147248542</v>
      </c>
      <c r="F27" s="32" t="n">
        <f aca="false">F26*F3</f>
        <v>16211.4543229813</v>
      </c>
      <c r="G27" s="32" t="n">
        <f aca="false">G26*G3</f>
        <v>5677.49822124054</v>
      </c>
      <c r="M27" s="0" t="n">
        <v>51620</v>
      </c>
      <c r="N27" s="0" t="s">
        <v>42</v>
      </c>
    </row>
    <row r="28" customFormat="false" ht="12.8" hidden="false" customHeight="false" outlineLevel="0" collapsed="false">
      <c r="M28" s="32" t="n">
        <f aca="false">D23</f>
        <v>32853.8087719379</v>
      </c>
      <c r="N28" s="0" t="s">
        <v>43</v>
      </c>
    </row>
    <row r="29" customFormat="false" ht="12.8" hidden="false" customHeight="false" outlineLevel="0" collapsed="false">
      <c r="A29" s="20" t="s">
        <v>33</v>
      </c>
      <c r="C29" s="33" t="n">
        <f aca="false">ROUND($J23*C17,0)</f>
        <v>13326</v>
      </c>
      <c r="D29" s="33" t="n">
        <f aca="false">ROUND($J23*D17,0)</f>
        <v>7313</v>
      </c>
      <c r="E29" s="33" t="n">
        <f aca="false">ROUND($J23*E17,0)</f>
        <v>4892</v>
      </c>
      <c r="F29" s="33" t="n">
        <f aca="false">ROUND($J23*F17,0)</f>
        <v>895</v>
      </c>
      <c r="G29" s="33" t="n">
        <f aca="false">ROUND($J23*G17,0)</f>
        <v>226</v>
      </c>
      <c r="M29" s="32" t="n">
        <f aca="false">E24</f>
        <v>6362.60158895639</v>
      </c>
      <c r="N29" s="0" t="s">
        <v>44</v>
      </c>
    </row>
    <row r="30" customFormat="false" ht="12.8" hidden="false" customHeight="false" outlineLevel="0" collapsed="false">
      <c r="A30" s="20" t="s">
        <v>34</v>
      </c>
      <c r="C30" s="33" t="n">
        <f aca="false">ROUND($J24*C18,0)</f>
        <v>16309</v>
      </c>
      <c r="D30" s="33" t="n">
        <f aca="false">ROUND($J24*D18,0)</f>
        <v>11245</v>
      </c>
      <c r="E30" s="33" t="n">
        <f aca="false">ROUND($J24*E18,0)</f>
        <v>4029</v>
      </c>
      <c r="F30" s="33" t="n">
        <f aca="false">ROUND($J24*F18,0)</f>
        <v>804</v>
      </c>
      <c r="G30" s="33" t="n">
        <f aca="false">ROUND($J24*G18,0)</f>
        <v>232</v>
      </c>
      <c r="M30" s="32" t="n">
        <f aca="false">E25</f>
        <v>826.20203595011</v>
      </c>
      <c r="N30" s="0" t="s">
        <v>45</v>
      </c>
    </row>
    <row r="31" customFormat="false" ht="12.8" hidden="false" customHeight="false" outlineLevel="0" collapsed="false">
      <c r="A31" s="20" t="s">
        <v>35</v>
      </c>
      <c r="C31" s="33" t="n">
        <f aca="false">ROUND($J25*C19,0)</f>
        <v>3395</v>
      </c>
      <c r="D31" s="33" t="n">
        <f aca="false">ROUND($J25*D19,0)</f>
        <v>2635</v>
      </c>
      <c r="E31" s="33" t="n">
        <f aca="false">ROUND($J25*E19,0)</f>
        <v>641</v>
      </c>
      <c r="F31" s="33" t="n">
        <f aca="false">ROUND($J25*F19,0)</f>
        <v>89</v>
      </c>
      <c r="G31" s="33" t="n">
        <f aca="false">ROUND($J25*G19,0)</f>
        <v>31</v>
      </c>
      <c r="M31" s="32"/>
    </row>
    <row r="32" customFormat="false" ht="12.8" hidden="false" customHeight="false" outlineLevel="0" collapsed="false">
      <c r="M32" s="32"/>
    </row>
    <row r="33" customFormat="false" ht="12.8" hidden="false" customHeight="false" outlineLevel="0" collapsed="false">
      <c r="M33" s="32"/>
    </row>
    <row r="34" customFormat="false" ht="12.8" hidden="false" customHeight="false" outlineLevel="0" collapsed="false">
      <c r="M34" s="32"/>
    </row>
    <row r="35" customFormat="false" ht="12.8" hidden="false" customHeight="false" outlineLevel="0" collapsed="false">
      <c r="D35" s="32" t="n">
        <f aca="false">SUM(D27:G27)</f>
        <v>134235.664632185</v>
      </c>
      <c r="E35" s="32" t="s">
        <v>46</v>
      </c>
      <c r="F35" s="32"/>
      <c r="G35" s="32"/>
      <c r="Q35" s="22"/>
    </row>
    <row r="36" customFormat="false" ht="12.8" hidden="false" customHeight="false" outlineLevel="0" collapsed="false">
      <c r="Q36" s="17"/>
    </row>
    <row r="37" customFormat="false" ht="12.8" hidden="false" customHeight="false" outlineLevel="0" collapsed="false">
      <c r="D37" s="0" t="n">
        <v>175217</v>
      </c>
      <c r="E37" s="0" t="s">
        <v>18</v>
      </c>
    </row>
    <row r="38" customFormat="false" ht="12.8" hidden="false" customHeight="false" outlineLevel="0" collapsed="false">
      <c r="D38" s="32" t="n">
        <f aca="false">D37-D35</f>
        <v>40981.3353678146</v>
      </c>
      <c r="E38" s="32" t="s">
        <v>47</v>
      </c>
      <c r="F38" s="32"/>
      <c r="G38" s="32"/>
    </row>
    <row r="39" customFormat="false" ht="12.8" hidden="false" customHeight="false" outlineLevel="0" collapsed="false">
      <c r="D39" s="0" t="n">
        <f aca="false">D38-J54</f>
        <v>7788.21134832421</v>
      </c>
      <c r="E39" s="0" t="s">
        <v>48</v>
      </c>
    </row>
    <row r="41" customFormat="false" ht="12.8" hidden="false" customHeight="false" outlineLevel="0" collapsed="false">
      <c r="E41" s="0" t="s">
        <v>49</v>
      </c>
    </row>
    <row r="42" customFormat="false" ht="12.8" hidden="false" customHeight="false" outlineLevel="0" collapsed="false">
      <c r="E42" s="0" t="s">
        <v>50</v>
      </c>
    </row>
    <row r="43" customFormat="false" ht="12.8" hidden="false" customHeight="false" outlineLevel="0" collapsed="false">
      <c r="E43" s="0" t="s">
        <v>51</v>
      </c>
    </row>
    <row r="47" customFormat="false" ht="12.8" hidden="false" customHeight="false" outlineLevel="0" collapsed="false">
      <c r="A47" s="31" t="s">
        <v>52</v>
      </c>
    </row>
    <row r="48" customFormat="false" ht="12.8" hidden="false" customHeight="false" outlineLevel="0" collapsed="false">
      <c r="A48" s="15" t="s">
        <v>12</v>
      </c>
      <c r="B48" s="34" t="n">
        <f aca="false">B5/$B$5</f>
        <v>1</v>
      </c>
      <c r="C48" s="34" t="n">
        <f aca="false">C5/$B$5</f>
        <v>0.500695967075983</v>
      </c>
      <c r="D48" s="34" t="n">
        <f aca="false">D5/$B$5</f>
        <v>0.299520444346922</v>
      </c>
      <c r="E48" s="34" t="n">
        <f aca="false">E5/$B$5</f>
        <v>0.163017096837412</v>
      </c>
      <c r="F48" s="34" t="n">
        <f aca="false">F5/$B$5</f>
        <v>0.0302305987661869</v>
      </c>
      <c r="G48" s="34" t="n">
        <f aca="false">G5/$B$5</f>
        <v>0.00792782712546335</v>
      </c>
      <c r="H48" s="34" t="n">
        <f aca="false">H5/$B$5</f>
        <v>0.499304032924016</v>
      </c>
    </row>
    <row r="49" customFormat="false" ht="12.8" hidden="false" customHeight="false" outlineLevel="0" collapsed="false">
      <c r="A49" s="20" t="s">
        <v>23</v>
      </c>
      <c r="B49" s="34" t="n">
        <f aca="false">B6/$B$5</f>
        <v>0.730502453053629</v>
      </c>
      <c r="C49" s="34" t="n">
        <f aca="false">C6/$B$5</f>
        <v>0.337476193905975</v>
      </c>
      <c r="D49" s="34" t="n">
        <f aca="false">D6/$B$5</f>
        <v>0.185199267685185</v>
      </c>
      <c r="E49" s="34" t="n">
        <f aca="false">E6/$B$5</f>
        <v>0.123897214624186</v>
      </c>
      <c r="F49" s="34" t="n">
        <f aca="false">F6/$B$5</f>
        <v>0.022662899008561</v>
      </c>
      <c r="G49" s="34" t="n">
        <f aca="false">G6/$B$5</f>
        <v>0.00571513757702957</v>
      </c>
      <c r="H49" s="34" t="n">
        <f aca="false">H6/$B$5</f>
        <v>0.393027934158667</v>
      </c>
    </row>
    <row r="50" customFormat="false" ht="12.8" hidden="false" customHeight="false" outlineLevel="0" collapsed="false">
      <c r="A50" s="20" t="s">
        <v>25</v>
      </c>
      <c r="B50" s="34" t="n">
        <f aca="false">B7/$B$5</f>
        <v>0.232968906770562</v>
      </c>
      <c r="C50" s="34" t="n">
        <f aca="false">C7/$B$5</f>
        <v>0.142647287905918</v>
      </c>
      <c r="D50" s="34" t="n">
        <f aca="false">D7/$B$5</f>
        <v>0.0983549716839388</v>
      </c>
      <c r="E50" s="34" t="n">
        <f aca="false">E7/$B$5</f>
        <v>0.035237206684634</v>
      </c>
      <c r="F50" s="34" t="n">
        <f aca="false">F7/$B$5</f>
        <v>0.00702834621137634</v>
      </c>
      <c r="G50" s="34" t="n">
        <f aca="false">G7/$B$5</f>
        <v>0.00202676332596887</v>
      </c>
      <c r="H50" s="34" t="n">
        <f aca="false">H7/$B$5</f>
        <v>0.090321618864644</v>
      </c>
    </row>
    <row r="51" customFormat="false" ht="12.8" hidden="false" customHeight="false" outlineLevel="0" collapsed="false">
      <c r="A51" s="20" t="s">
        <v>27</v>
      </c>
      <c r="B51" s="34" t="n">
        <f aca="false">B8/$B$5</f>
        <v>0.0365286401758091</v>
      </c>
      <c r="C51" s="34" t="n">
        <f aca="false">C8/$B$5</f>
        <v>0.0205741602751038</v>
      </c>
      <c r="D51" s="34" t="n">
        <f aca="false">D8/$B$5</f>
        <v>0.0159678799888109</v>
      </c>
      <c r="E51" s="34" t="n">
        <f aca="false">E8/$B$5</f>
        <v>0.0038826755285916</v>
      </c>
      <c r="F51" s="34" t="n">
        <f aca="false">F8/$B$5</f>
        <v>0.000537678535236369</v>
      </c>
      <c r="G51" s="34" t="n">
        <f aca="false">G8/$B$5</f>
        <v>0.000185926222464913</v>
      </c>
      <c r="H51" s="34" t="n">
        <f aca="false">H8/$B$5</f>
        <v>0.0159528048896922</v>
      </c>
    </row>
    <row r="53" customFormat="false" ht="12.8" hidden="false" customHeight="false" outlineLevel="0" collapsed="false">
      <c r="A53" s="0" t="s">
        <v>53</v>
      </c>
    </row>
    <row r="54" customFormat="false" ht="12.8" hidden="false" customHeight="false" outlineLevel="0" collapsed="false">
      <c r="A54" s="15" t="s">
        <v>12</v>
      </c>
      <c r="B54" s="32" t="n">
        <f aca="false">B48*$B$10</f>
        <v>179428</v>
      </c>
      <c r="C54" s="32" t="n">
        <f aca="false">C48*$B$10</f>
        <v>89838.8759805096</v>
      </c>
      <c r="D54" s="32" t="n">
        <f aca="false">D48*$B$10</f>
        <v>53742.3542882795</v>
      </c>
      <c r="E54" s="32" t="n">
        <f aca="false">E48*$B$10</f>
        <v>29249.8316513431</v>
      </c>
      <c r="F54" s="32" t="n">
        <f aca="false">F48*$B$10</f>
        <v>5424.21587541938</v>
      </c>
      <c r="G54" s="32" t="n">
        <f aca="false">G48*$B$10</f>
        <v>1422.47416546764</v>
      </c>
      <c r="H54" s="32" t="n">
        <f aca="false">H48*$B$10</f>
        <v>89589.1240194904</v>
      </c>
      <c r="I54" s="0" t="n">
        <f aca="false">48943+7453</f>
        <v>56396</v>
      </c>
      <c r="J54" s="32" t="n">
        <f aca="false">H54-I54</f>
        <v>33193.1240194904</v>
      </c>
    </row>
    <row r="55" customFormat="false" ht="12.8" hidden="false" customHeight="false" outlineLevel="0" collapsed="false">
      <c r="A55" s="20" t="s">
        <v>23</v>
      </c>
      <c r="B55" s="32" t="n">
        <f aca="false">B49*$B$10</f>
        <v>131072.594146507</v>
      </c>
      <c r="C55" s="32" t="n">
        <f aca="false">C49*$B$10</f>
        <v>60552.6785201613</v>
      </c>
      <c r="D55" s="32" t="n">
        <f aca="false">D49*$B$10</f>
        <v>33229.9342022174</v>
      </c>
      <c r="E55" s="32" t="n">
        <f aca="false">E49*$B$10</f>
        <v>22230.6294255885</v>
      </c>
      <c r="F55" s="32" t="n">
        <f aca="false">F49*$B$10</f>
        <v>4066.35864330808</v>
      </c>
      <c r="G55" s="32" t="n">
        <f aca="false">G49*$B$10</f>
        <v>1025.45570517126</v>
      </c>
      <c r="H55" s="32" t="n">
        <f aca="false">H49*$B$10</f>
        <v>70520.2161702213</v>
      </c>
      <c r="I55" s="0" t="n">
        <v>56396</v>
      </c>
      <c r="J55" s="32" t="n">
        <f aca="false">H55-I55</f>
        <v>14124.2161702213</v>
      </c>
    </row>
    <row r="56" customFormat="false" ht="12.8" hidden="false" customHeight="false" outlineLevel="0" collapsed="false">
      <c r="A56" s="20" t="s">
        <v>25</v>
      </c>
      <c r="B56" s="32" t="n">
        <f aca="false">B50*$B$10</f>
        <v>41801.1450040284</v>
      </c>
      <c r="C56" s="32" t="n">
        <f aca="false">C50*$B$10</f>
        <v>25594.9175743831</v>
      </c>
      <c r="D56" s="32" t="n">
        <f aca="false">D50*$B$10</f>
        <v>17647.6358593058</v>
      </c>
      <c r="E56" s="32" t="n">
        <f aca="false">E50*$B$10</f>
        <v>6322.5415210105</v>
      </c>
      <c r="F56" s="32" t="n">
        <f aca="false">F50*$B$10</f>
        <v>1261.08210401483</v>
      </c>
      <c r="G56" s="32" t="n">
        <f aca="false">G50*$B$10</f>
        <v>363.658090051942</v>
      </c>
      <c r="H56" s="32" t="n">
        <f aca="false">H50*$B$10</f>
        <v>16206.2274296453</v>
      </c>
      <c r="I56" s="0" t="n">
        <v>0</v>
      </c>
      <c r="J56" s="32" t="n">
        <f aca="false">H56-I56</f>
        <v>16206.2274296453</v>
      </c>
    </row>
    <row r="57" customFormat="false" ht="12.8" hidden="false" customHeight="false" outlineLevel="0" collapsed="false">
      <c r="A57" s="20" t="s">
        <v>27</v>
      </c>
      <c r="B57" s="32" t="n">
        <f aca="false">B51*$B$10</f>
        <v>6554.26084946509</v>
      </c>
      <c r="C57" s="32" t="n">
        <f aca="false">C51*$B$10</f>
        <v>3691.58042984133</v>
      </c>
      <c r="D57" s="32" t="n">
        <f aca="false">D51*$B$10</f>
        <v>2865.08477063237</v>
      </c>
      <c r="E57" s="32" t="n">
        <f aca="false">E51*$B$10</f>
        <v>696.660704744134</v>
      </c>
      <c r="F57" s="32" t="n">
        <f aca="false">F51*$B$10</f>
        <v>96.4745842203913</v>
      </c>
      <c r="G57" s="32" t="n">
        <f aca="false">G51*$B$10</f>
        <v>33.3603702444344</v>
      </c>
      <c r="H57" s="32" t="n">
        <f aca="false">H51*$B$10</f>
        <v>2862.37987574768</v>
      </c>
      <c r="I57" s="0" t="n">
        <v>0</v>
      </c>
      <c r="J57" s="32" t="n">
        <f aca="false">H57-I57</f>
        <v>2862.37987574768</v>
      </c>
    </row>
  </sheetData>
  <mergeCells count="11">
    <mergeCell ref="A1:A4"/>
    <mergeCell ref="B1:B4"/>
    <mergeCell ref="C1:C4"/>
    <mergeCell ref="D1:G2"/>
    <mergeCell ref="H1:H4"/>
    <mergeCell ref="I1:I4"/>
    <mergeCell ref="J1:J4"/>
    <mergeCell ref="D3:D4"/>
    <mergeCell ref="E3:E4"/>
    <mergeCell ref="F3:F4"/>
    <mergeCell ref="G3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0.88"/>
    <col collapsed="false" customWidth="false" hidden="false" outlineLevel="0" max="9" min="5" style="0" width="11.52"/>
    <col collapsed="false" customWidth="true" hidden="false" outlineLevel="0" max="10" min="10" style="0" width="19.3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54</v>
      </c>
      <c r="B1" s="0" t="s">
        <v>55</v>
      </c>
      <c r="C1" s="0" t="s">
        <v>56</v>
      </c>
    </row>
    <row r="2" customFormat="false" ht="12.8" hidden="false" customHeight="false" outlineLevel="0" collapsed="false">
      <c r="A2" s="0" t="s">
        <v>23</v>
      </c>
      <c r="B2" s="0" t="n">
        <f aca="false">preprocessed!I23</f>
        <v>56396</v>
      </c>
      <c r="C2" s="0" t="n">
        <v>2</v>
      </c>
    </row>
    <row r="3" customFormat="false" ht="12.8" hidden="false" customHeight="false" outlineLevel="0" collapsed="false">
      <c r="A3" s="0" t="s">
        <v>57</v>
      </c>
      <c r="B3" s="32" t="n">
        <f aca="false">ROUND(preprocessed!D24,0)</f>
        <v>17759</v>
      </c>
      <c r="C3" s="0" t="n">
        <v>2</v>
      </c>
    </row>
    <row r="4" customFormat="false" ht="12.8" hidden="false" customHeight="false" outlineLevel="0" collapsed="false">
      <c r="A4" s="0" t="s">
        <v>58</v>
      </c>
      <c r="B4" s="32" t="n">
        <f aca="false">ROUND(preprocessed!D25,0)</f>
        <v>3398</v>
      </c>
      <c r="C4" s="0" t="n">
        <v>2</v>
      </c>
    </row>
    <row r="5" customFormat="false" ht="12.8" hidden="false" customHeight="false" outlineLevel="0" collapsed="false">
      <c r="A5" s="0" t="s">
        <v>59</v>
      </c>
      <c r="B5" s="32" t="n">
        <f aca="false">preprocessed!M24</f>
        <v>3941.71140882849</v>
      </c>
      <c r="C5" s="0" t="n">
        <v>2</v>
      </c>
    </row>
    <row r="7" customFormat="false" ht="12.8" hidden="false" customHeight="true" outlineLevel="0" collapsed="false">
      <c r="A7" s="6" t="s">
        <v>1</v>
      </c>
      <c r="B7" s="7" t="s">
        <v>2</v>
      </c>
      <c r="C7" s="7" t="s">
        <v>3</v>
      </c>
      <c r="D7" s="8" t="s">
        <v>4</v>
      </c>
      <c r="E7" s="8"/>
      <c r="F7" s="8"/>
      <c r="G7" s="8"/>
      <c r="H7" s="9" t="s">
        <v>5</v>
      </c>
      <c r="I7" s="9" t="s">
        <v>20</v>
      </c>
      <c r="J7" s="9" t="s">
        <v>21</v>
      </c>
    </row>
    <row r="8" customFormat="false" ht="12.8" hidden="false" customHeight="false" outlineLevel="0" collapsed="false">
      <c r="A8" s="6"/>
      <c r="B8" s="7"/>
      <c r="C8" s="7"/>
      <c r="D8" s="8"/>
      <c r="E8" s="8"/>
      <c r="F8" s="8"/>
      <c r="G8" s="8"/>
      <c r="H8" s="9"/>
      <c r="I8" s="9"/>
      <c r="J8" s="9"/>
    </row>
    <row r="9" customFormat="false" ht="12.8" hidden="false" customHeight="false" outlineLevel="0" collapsed="false">
      <c r="A9" s="6"/>
      <c r="B9" s="7"/>
      <c r="C9" s="7"/>
      <c r="D9" s="7" t="n">
        <v>1</v>
      </c>
      <c r="E9" s="7" t="n">
        <v>2</v>
      </c>
      <c r="F9" s="7" t="n">
        <v>3</v>
      </c>
      <c r="G9" s="7" t="n">
        <v>4</v>
      </c>
      <c r="H9" s="9"/>
      <c r="I9" s="9"/>
      <c r="J9" s="9"/>
    </row>
    <row r="10" customFormat="false" ht="12.8" hidden="false" customHeight="false" outlineLevel="0" collapsed="false">
      <c r="A10" s="6"/>
      <c r="B10" s="7"/>
      <c r="C10" s="7"/>
      <c r="D10" s="7"/>
      <c r="E10" s="7"/>
      <c r="F10" s="7"/>
      <c r="G10" s="7"/>
      <c r="H10" s="9"/>
      <c r="I10" s="9"/>
      <c r="J10" s="9"/>
    </row>
    <row r="11" customFormat="false" ht="12.8" hidden="false" customHeight="false" outlineLevel="0" collapsed="false">
      <c r="A11" s="20" t="s">
        <v>60</v>
      </c>
      <c r="B11" s="0" t="n">
        <v>129589</v>
      </c>
      <c r="C11" s="32" t="n">
        <v>59867</v>
      </c>
      <c r="D11" s="32" t="n">
        <v>32854</v>
      </c>
      <c r="E11" s="32" t="n">
        <v>21979</v>
      </c>
      <c r="F11" s="32" t="n">
        <v>4020</v>
      </c>
      <c r="G11" s="32" t="n">
        <v>1014</v>
      </c>
      <c r="H11" s="32" t="n">
        <v>69722</v>
      </c>
      <c r="I11" s="0" t="n">
        <v>56396</v>
      </c>
      <c r="J11" s="32" t="n">
        <v>13326</v>
      </c>
    </row>
    <row r="12" customFormat="false" ht="12.8" hidden="false" customHeight="false" outlineLevel="0" collapsed="false">
      <c r="A12" s="20" t="s">
        <v>61</v>
      </c>
      <c r="B12" s="0" t="n">
        <v>42066</v>
      </c>
      <c r="C12" s="32" t="n">
        <v>25757</v>
      </c>
      <c r="D12" s="32" t="n">
        <v>17759</v>
      </c>
      <c r="E12" s="32" t="n">
        <v>6363</v>
      </c>
      <c r="F12" s="32" t="n">
        <v>1269</v>
      </c>
      <c r="G12" s="32" t="n">
        <v>366</v>
      </c>
      <c r="H12" s="32" t="n">
        <v>16309</v>
      </c>
      <c r="I12" s="0" t="n">
        <v>0</v>
      </c>
      <c r="J12" s="32" t="n">
        <v>16309</v>
      </c>
    </row>
    <row r="13" customFormat="false" ht="12.8" hidden="false" customHeight="false" outlineLevel="0" collapsed="false">
      <c r="A13" s="20" t="s">
        <v>62</v>
      </c>
      <c r="B13" s="0" t="n">
        <v>7773</v>
      </c>
      <c r="C13" s="32" t="n">
        <v>4378</v>
      </c>
      <c r="D13" s="32" t="n">
        <v>3398</v>
      </c>
      <c r="E13" s="32" t="n">
        <v>826</v>
      </c>
      <c r="F13" s="32" t="n">
        <v>114</v>
      </c>
      <c r="G13" s="32" t="n">
        <v>40</v>
      </c>
      <c r="H13" s="32" t="n">
        <v>3395</v>
      </c>
      <c r="I13" s="0" t="n">
        <v>0</v>
      </c>
      <c r="J13" s="32" t="n">
        <v>3395</v>
      </c>
    </row>
    <row r="14" customFormat="false" ht="12.8" hidden="false" customHeight="false" outlineLevel="0" collapsed="false">
      <c r="A14" s="0" t="s">
        <v>33</v>
      </c>
      <c r="B14" s="32" t="n">
        <v>13326</v>
      </c>
      <c r="C14" s="32" t="n">
        <v>13326</v>
      </c>
      <c r="D14" s="32" t="n">
        <v>7313</v>
      </c>
      <c r="E14" s="32" t="n">
        <v>4892</v>
      </c>
      <c r="F14" s="32" t="n">
        <v>895</v>
      </c>
      <c r="G14" s="32" t="n">
        <v>226</v>
      </c>
      <c r="H14" s="32"/>
      <c r="I14" s="32"/>
      <c r="J14" s="32"/>
    </row>
    <row r="15" customFormat="false" ht="12.8" hidden="false" customHeight="false" outlineLevel="0" collapsed="false">
      <c r="A15" s="0" t="s">
        <v>34</v>
      </c>
      <c r="B15" s="32" t="n">
        <v>16309</v>
      </c>
      <c r="C15" s="0" t="n">
        <v>16309</v>
      </c>
      <c r="D15" s="0" t="n">
        <v>11245</v>
      </c>
      <c r="E15" s="0" t="n">
        <v>4029</v>
      </c>
      <c r="F15" s="0" t="n">
        <v>804</v>
      </c>
      <c r="G15" s="0" t="n">
        <v>232</v>
      </c>
    </row>
    <row r="16" customFormat="false" ht="12.8" hidden="false" customHeight="false" outlineLevel="0" collapsed="false">
      <c r="A16" s="0" t="s">
        <v>35</v>
      </c>
      <c r="B16" s="32" t="n">
        <v>3395</v>
      </c>
      <c r="C16" s="0" t="n">
        <v>3395</v>
      </c>
      <c r="D16" s="0" t="n">
        <v>2635</v>
      </c>
      <c r="E16" s="0" t="n">
        <v>641</v>
      </c>
      <c r="F16" s="0" t="n">
        <v>89</v>
      </c>
      <c r="G16" s="0" t="n">
        <v>31</v>
      </c>
    </row>
    <row r="32" customFormat="false" ht="12.8" hidden="false" customHeight="false" outlineLevel="0" collapsed="false">
      <c r="A32" s="0" t="s">
        <v>63</v>
      </c>
      <c r="B32" s="0" t="s">
        <v>64</v>
      </c>
      <c r="C32" s="0" t="s">
        <v>65</v>
      </c>
      <c r="D32" s="0" t="s">
        <v>66</v>
      </c>
    </row>
    <row r="33" customFormat="false" ht="12.8" hidden="false" customHeight="false" outlineLevel="0" collapsed="false">
      <c r="A33" s="0" t="s">
        <v>67</v>
      </c>
      <c r="B33" s="0" t="n">
        <v>2</v>
      </c>
      <c r="C33" s="0" t="n">
        <v>56396</v>
      </c>
      <c r="D33" s="0" t="n">
        <v>56396</v>
      </c>
    </row>
    <row r="34" customFormat="false" ht="12.8" hidden="false" customHeight="false" outlineLevel="0" collapsed="false">
      <c r="A34" s="0" t="s">
        <v>68</v>
      </c>
      <c r="B34" s="0" t="n">
        <v>2</v>
      </c>
      <c r="C34" s="32" t="n">
        <v>17759</v>
      </c>
      <c r="D34" s="0" t="n">
        <f aca="false">D12+D15</f>
        <v>29004</v>
      </c>
    </row>
    <row r="35" customFormat="false" ht="12.8" hidden="false" customHeight="false" outlineLevel="0" collapsed="false">
      <c r="A35" s="0" t="s">
        <v>69</v>
      </c>
      <c r="B35" s="0" t="n">
        <v>2</v>
      </c>
      <c r="C35" s="32" t="n">
        <v>3398</v>
      </c>
      <c r="D35" s="0" t="n">
        <f aca="false">D13+D16</f>
        <v>6033</v>
      </c>
    </row>
    <row r="36" customFormat="false" ht="12.8" hidden="false" customHeight="false" outlineLevel="0" collapsed="false">
      <c r="A36" s="0" t="s">
        <v>70</v>
      </c>
      <c r="B36" s="0" t="n">
        <v>3</v>
      </c>
      <c r="C36" s="32" t="n">
        <f aca="false">D11</f>
        <v>32854</v>
      </c>
      <c r="D36" s="32" t="n">
        <f aca="false">D11+D14</f>
        <v>40167</v>
      </c>
    </row>
    <row r="37" customFormat="false" ht="12.8" hidden="false" customHeight="false" outlineLevel="0" collapsed="false">
      <c r="A37" s="0" t="s">
        <v>71</v>
      </c>
      <c r="B37" s="0" t="n">
        <v>3</v>
      </c>
      <c r="C37" s="32" t="n">
        <f aca="false">E12</f>
        <v>6363</v>
      </c>
      <c r="D37" s="32" t="n">
        <f aca="false">E12+E15</f>
        <v>10392</v>
      </c>
    </row>
    <row r="38" customFormat="false" ht="12.8" hidden="false" customHeight="false" outlineLevel="0" collapsed="false">
      <c r="A38" s="0" t="s">
        <v>72</v>
      </c>
      <c r="B38" s="0" t="n">
        <v>3</v>
      </c>
      <c r="C38" s="32" t="n">
        <f aca="false">E13</f>
        <v>826</v>
      </c>
      <c r="D38" s="32" t="n">
        <f aca="false">E13+E16</f>
        <v>1467</v>
      </c>
    </row>
    <row r="39" customFormat="false" ht="12.8" hidden="false" customHeight="false" outlineLevel="0" collapsed="false">
      <c r="A39" s="0" t="s">
        <v>73</v>
      </c>
      <c r="B39" s="0" t="n">
        <v>4</v>
      </c>
      <c r="C39" s="32" t="n">
        <f aca="false">E11</f>
        <v>21979</v>
      </c>
      <c r="D39" s="32" t="n">
        <f aca="false">E11+E14</f>
        <v>26871</v>
      </c>
    </row>
    <row r="40" customFormat="false" ht="12.8" hidden="false" customHeight="false" outlineLevel="0" collapsed="false">
      <c r="A40" s="0" t="s">
        <v>74</v>
      </c>
      <c r="B40" s="0" t="n">
        <v>4</v>
      </c>
      <c r="C40" s="32" t="n">
        <f aca="false">F12</f>
        <v>1269</v>
      </c>
      <c r="D40" s="32" t="n">
        <f aca="false">F12+F15</f>
        <v>2073</v>
      </c>
    </row>
    <row r="41" customFormat="false" ht="12.8" hidden="false" customHeight="false" outlineLevel="0" collapsed="false">
      <c r="A41" s="0" t="s">
        <v>75</v>
      </c>
      <c r="B41" s="0" t="n">
        <v>4</v>
      </c>
      <c r="C41" s="32" t="n">
        <f aca="false">F13</f>
        <v>114</v>
      </c>
      <c r="D41" s="32" t="n">
        <f aca="false">F13+F16</f>
        <v>203</v>
      </c>
    </row>
    <row r="42" customFormat="false" ht="12.8" hidden="false" customHeight="false" outlineLevel="0" collapsed="false">
      <c r="A42" s="0" t="s">
        <v>76</v>
      </c>
      <c r="B42" s="0" t="n">
        <v>5</v>
      </c>
      <c r="C42" s="32" t="n">
        <f aca="false">F11</f>
        <v>4020</v>
      </c>
      <c r="D42" s="32" t="n">
        <f aca="false">F11+F14</f>
        <v>4915</v>
      </c>
    </row>
    <row r="43" customFormat="false" ht="12.8" hidden="false" customHeight="false" outlineLevel="0" collapsed="false">
      <c r="A43" s="0" t="s">
        <v>77</v>
      </c>
      <c r="B43" s="0" t="n">
        <v>5</v>
      </c>
      <c r="C43" s="32" t="n">
        <f aca="false">G12</f>
        <v>366</v>
      </c>
      <c r="D43" s="32" t="n">
        <f aca="false">G12+G15</f>
        <v>598</v>
      </c>
    </row>
    <row r="44" customFormat="false" ht="12.8" hidden="false" customHeight="false" outlineLevel="0" collapsed="false">
      <c r="A44" s="0" t="s">
        <v>78</v>
      </c>
      <c r="B44" s="0" t="n">
        <v>5</v>
      </c>
      <c r="C44" s="32" t="n">
        <f aca="false">G13</f>
        <v>40</v>
      </c>
      <c r="D44" s="32" t="n">
        <f aca="false">G13+G16</f>
        <v>71</v>
      </c>
    </row>
    <row r="45" customFormat="false" ht="12.8" hidden="false" customHeight="false" outlineLevel="0" collapsed="false">
      <c r="A45" s="0" t="s">
        <v>79</v>
      </c>
      <c r="B45" s="0" t="n">
        <v>6</v>
      </c>
      <c r="C45" s="32" t="n">
        <f aca="false">G11</f>
        <v>1014</v>
      </c>
      <c r="D45" s="32" t="n">
        <f aca="false">G11+G14</f>
        <v>1240</v>
      </c>
    </row>
  </sheetData>
  <mergeCells count="11">
    <mergeCell ref="A7:A10"/>
    <mergeCell ref="B7:B10"/>
    <mergeCell ref="C7:C10"/>
    <mergeCell ref="D7:G8"/>
    <mergeCell ref="H7:H10"/>
    <mergeCell ref="I7:I10"/>
    <mergeCell ref="J7:J10"/>
    <mergeCell ref="D9:D10"/>
    <mergeCell ref="E9:E10"/>
    <mergeCell ref="F9:F10"/>
    <mergeCell ref="G9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12.27"/>
    <col collapsed="false" customWidth="true" hidden="false" outlineLevel="0" max="3" min="3" style="0" width="6.42"/>
    <col collapsed="false" customWidth="true" hidden="false" outlineLevel="0" max="4" min="4" style="0" width="20.88"/>
    <col collapsed="false" customWidth="true" hidden="false" outlineLevel="0" max="5" min="5" style="0" width="17.83"/>
    <col collapsed="false" customWidth="true" hidden="false" outlineLevel="0" max="6" min="6" style="0" width="33.67"/>
    <col collapsed="false" customWidth="true" hidden="false" outlineLevel="0" max="7" min="7" style="0" width="17.83"/>
    <col collapsed="false" customWidth="true" hidden="false" outlineLevel="0" max="8" min="8" style="0" width="33.6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65</v>
      </c>
      <c r="D1" s="0" t="s">
        <v>66</v>
      </c>
      <c r="E1" s="0" t="s">
        <v>80</v>
      </c>
      <c r="F1" s="0" t="s">
        <v>81</v>
      </c>
      <c r="G1" s="0" t="s">
        <v>82</v>
      </c>
      <c r="H1" s="0" t="s">
        <v>83</v>
      </c>
    </row>
    <row r="2" customFormat="false" ht="12.8" hidden="false" customHeight="false" outlineLevel="0" collapsed="false">
      <c r="A2" s="0" t="s">
        <v>67</v>
      </c>
      <c r="B2" s="0" t="n">
        <v>2</v>
      </c>
      <c r="C2" s="0" t="n">
        <v>56396</v>
      </c>
      <c r="D2" s="0" t="n">
        <v>56396</v>
      </c>
      <c r="E2" s="0" t="n">
        <f aca="false">SUM(C2:C4)</f>
        <v>77553</v>
      </c>
      <c r="F2" s="0" t="n">
        <f aca="false">SUM(D2:D4)</f>
        <v>91433</v>
      </c>
      <c r="G2" s="0" t="n">
        <f aca="false">C2/E2</f>
        <v>0.727193016388792</v>
      </c>
      <c r="H2" s="0" t="n">
        <f aca="false">D2/F2</f>
        <v>0.616801373683462</v>
      </c>
    </row>
    <row r="3" customFormat="false" ht="12.8" hidden="false" customHeight="false" outlineLevel="0" collapsed="false">
      <c r="A3" s="0" t="s">
        <v>68</v>
      </c>
      <c r="B3" s="0" t="n">
        <v>2</v>
      </c>
      <c r="C3" s="0" t="n">
        <v>17759</v>
      </c>
      <c r="D3" s="0" t="n">
        <v>29004</v>
      </c>
      <c r="E3" s="0" t="n">
        <f aca="false">SUM(C2:C4)</f>
        <v>77553</v>
      </c>
      <c r="F3" s="0" t="n">
        <f aca="false">SUM(D2:D4)</f>
        <v>91433</v>
      </c>
      <c r="G3" s="0" t="n">
        <f aca="false">C3/E3</f>
        <v>0.228991786262298</v>
      </c>
      <c r="H3" s="0" t="n">
        <f aca="false">D3/F3</f>
        <v>0.317215884855577</v>
      </c>
    </row>
    <row r="4" customFormat="false" ht="12.8" hidden="false" customHeight="false" outlineLevel="0" collapsed="false">
      <c r="A4" s="0" t="s">
        <v>69</v>
      </c>
      <c r="B4" s="0" t="n">
        <v>2</v>
      </c>
      <c r="C4" s="0" t="n">
        <v>3398</v>
      </c>
      <c r="D4" s="0" t="n">
        <v>6033</v>
      </c>
      <c r="E4" s="0" t="n">
        <f aca="false">SUM(C2:C4)</f>
        <v>77553</v>
      </c>
      <c r="F4" s="0" t="n">
        <f aca="false">SUM(D2:D4)</f>
        <v>91433</v>
      </c>
      <c r="G4" s="0" t="n">
        <f aca="false">C4/E4</f>
        <v>0.0438151973489098</v>
      </c>
      <c r="H4" s="0" t="n">
        <f aca="false">D4/F4</f>
        <v>0.0659827414609605</v>
      </c>
    </row>
    <row r="5" customFormat="false" ht="12.8" hidden="false" customHeight="false" outlineLevel="0" collapsed="false">
      <c r="A5" s="0" t="s">
        <v>70</v>
      </c>
      <c r="B5" s="0" t="n">
        <v>3</v>
      </c>
      <c r="C5" s="0" t="n">
        <v>32854</v>
      </c>
      <c r="D5" s="0" t="n">
        <v>40167</v>
      </c>
      <c r="E5" s="0" t="n">
        <f aca="false">SUM(C5:C7)</f>
        <v>40043</v>
      </c>
      <c r="F5" s="0" t="n">
        <f aca="false">SUM(D5:D7)</f>
        <v>52026</v>
      </c>
      <c r="G5" s="0" t="n">
        <f aca="false">C5/E5</f>
        <v>0.820467996903329</v>
      </c>
      <c r="H5" s="0" t="n">
        <f aca="false">D5/F5</f>
        <v>0.772056279552531</v>
      </c>
    </row>
    <row r="6" customFormat="false" ht="12.8" hidden="false" customHeight="false" outlineLevel="0" collapsed="false">
      <c r="A6" s="0" t="s">
        <v>71</v>
      </c>
      <c r="B6" s="0" t="n">
        <v>3</v>
      </c>
      <c r="C6" s="0" t="n">
        <v>6363</v>
      </c>
      <c r="D6" s="0" t="n">
        <v>10392</v>
      </c>
      <c r="E6" s="0" t="n">
        <f aca="false">SUM(C5:C7)</f>
        <v>40043</v>
      </c>
      <c r="F6" s="0" t="n">
        <f aca="false">SUM(D5:D7)</f>
        <v>52026</v>
      </c>
      <c r="G6" s="0" t="n">
        <f aca="false">C6/E6</f>
        <v>0.158904178008641</v>
      </c>
      <c r="H6" s="0" t="n">
        <f aca="false">D6/F6</f>
        <v>0.199746280705801</v>
      </c>
    </row>
    <row r="7" customFormat="false" ht="12.8" hidden="false" customHeight="false" outlineLevel="0" collapsed="false">
      <c r="A7" s="0" t="s">
        <v>72</v>
      </c>
      <c r="B7" s="0" t="n">
        <v>3</v>
      </c>
      <c r="C7" s="0" t="n">
        <v>826</v>
      </c>
      <c r="D7" s="0" t="n">
        <v>1467</v>
      </c>
      <c r="E7" s="0" t="n">
        <f aca="false">SUM(C5:C7)</f>
        <v>40043</v>
      </c>
      <c r="F7" s="0" t="n">
        <f aca="false">SUM(D5:D7)</f>
        <v>52026</v>
      </c>
      <c r="G7" s="0" t="n">
        <f aca="false">C7/E7</f>
        <v>0.0206278250880304</v>
      </c>
      <c r="H7" s="0" t="n">
        <f aca="false">D7/F7</f>
        <v>0.0281974397416676</v>
      </c>
    </row>
    <row r="8" customFormat="false" ht="12.8" hidden="false" customHeight="false" outlineLevel="0" collapsed="false">
      <c r="A8" s="0" t="s">
        <v>73</v>
      </c>
      <c r="B8" s="0" t="n">
        <v>4</v>
      </c>
      <c r="C8" s="0" t="n">
        <v>21979</v>
      </c>
      <c r="D8" s="0" t="n">
        <v>26871</v>
      </c>
      <c r="E8" s="0" t="n">
        <f aca="false">SUM(C8:C10)</f>
        <v>23362</v>
      </c>
      <c r="F8" s="0" t="n">
        <f aca="false">SUM(D8:D10)</f>
        <v>29147</v>
      </c>
      <c r="G8" s="0" t="n">
        <f aca="false">C8/E8</f>
        <v>0.940801301258454</v>
      </c>
      <c r="H8" s="0" t="n">
        <f aca="false">D8/F8</f>
        <v>0.921913061378529</v>
      </c>
    </row>
    <row r="9" customFormat="false" ht="12.8" hidden="false" customHeight="false" outlineLevel="0" collapsed="false">
      <c r="A9" s="0" t="s">
        <v>74</v>
      </c>
      <c r="B9" s="0" t="n">
        <v>4</v>
      </c>
      <c r="C9" s="0" t="n">
        <v>1269</v>
      </c>
      <c r="D9" s="0" t="n">
        <v>2073</v>
      </c>
      <c r="E9" s="0" t="n">
        <f aca="false">SUM(C8:C10)</f>
        <v>23362</v>
      </c>
      <c r="F9" s="0" t="n">
        <f aca="false">SUM(D8:D10)</f>
        <v>29147</v>
      </c>
      <c r="G9" s="0" t="n">
        <f aca="false">C9/E9</f>
        <v>0.054318979539423</v>
      </c>
      <c r="H9" s="0" t="n">
        <f aca="false">D9/F9</f>
        <v>0.0711222424263217</v>
      </c>
    </row>
    <row r="10" customFormat="false" ht="12.8" hidden="false" customHeight="false" outlineLevel="0" collapsed="false">
      <c r="A10" s="0" t="s">
        <v>75</v>
      </c>
      <c r="B10" s="0" t="n">
        <v>4</v>
      </c>
      <c r="C10" s="0" t="n">
        <v>114</v>
      </c>
      <c r="D10" s="0" t="n">
        <v>203</v>
      </c>
      <c r="E10" s="0" t="n">
        <f aca="false">SUM(C8:C10)</f>
        <v>23362</v>
      </c>
      <c r="F10" s="0" t="n">
        <f aca="false">SUM(D8:D10)</f>
        <v>29147</v>
      </c>
      <c r="G10" s="0" t="n">
        <f aca="false">C10/E10</f>
        <v>0.00487971920212311</v>
      </c>
      <c r="H10" s="0" t="n">
        <f aca="false">D10/F10</f>
        <v>0.00696469619514873</v>
      </c>
    </row>
    <row r="11" customFormat="false" ht="12.8" hidden="false" customHeight="false" outlineLevel="0" collapsed="false">
      <c r="A11" s="0" t="s">
        <v>76</v>
      </c>
      <c r="B11" s="0" t="n">
        <v>5</v>
      </c>
      <c r="C11" s="0" t="n">
        <v>4020</v>
      </c>
      <c r="D11" s="0" t="n">
        <v>4915</v>
      </c>
      <c r="E11" s="0" t="n">
        <f aca="false">SUM(C11:C13)</f>
        <v>4426</v>
      </c>
      <c r="F11" s="0" t="n">
        <f aca="false">SUM(D11:D13)</f>
        <v>5584</v>
      </c>
      <c r="G11" s="0" t="n">
        <f aca="false">C11/E11</f>
        <v>0.908269317668323</v>
      </c>
      <c r="H11" s="0" t="n">
        <f aca="false">D11/F11</f>
        <v>0.88019340974212</v>
      </c>
    </row>
    <row r="12" customFormat="false" ht="12.8" hidden="false" customHeight="false" outlineLevel="0" collapsed="false">
      <c r="A12" s="0" t="s">
        <v>77</v>
      </c>
      <c r="B12" s="0" t="n">
        <v>5</v>
      </c>
      <c r="C12" s="0" t="n">
        <v>366</v>
      </c>
      <c r="D12" s="0" t="n">
        <v>598</v>
      </c>
      <c r="E12" s="0" t="n">
        <f aca="false">SUM(C11:C13)</f>
        <v>4426</v>
      </c>
      <c r="F12" s="0" t="n">
        <f aca="false">SUM(D11:D13)</f>
        <v>5584</v>
      </c>
      <c r="G12" s="0" t="n">
        <f aca="false">C12/E12</f>
        <v>0.0826931766832354</v>
      </c>
      <c r="H12" s="0" t="n">
        <f aca="false">D12/F12</f>
        <v>0.107091690544413</v>
      </c>
    </row>
    <row r="13" customFormat="false" ht="12.8" hidden="false" customHeight="false" outlineLevel="0" collapsed="false">
      <c r="A13" s="0" t="s">
        <v>78</v>
      </c>
      <c r="B13" s="0" t="n">
        <v>5</v>
      </c>
      <c r="C13" s="0" t="n">
        <v>40</v>
      </c>
      <c r="D13" s="0" t="n">
        <v>71</v>
      </c>
      <c r="E13" s="0" t="n">
        <f aca="false">SUM(C11:C13)</f>
        <v>4426</v>
      </c>
      <c r="F13" s="0" t="n">
        <f aca="false">SUM(D11:D13)</f>
        <v>5584</v>
      </c>
      <c r="G13" s="0" t="n">
        <f aca="false">C13/E13</f>
        <v>0.00903750564844103</v>
      </c>
      <c r="H13" s="0" t="n">
        <f aca="false">D13/F13</f>
        <v>0.0127148997134671</v>
      </c>
    </row>
    <row r="14" customFormat="false" ht="12.8" hidden="false" customHeight="false" outlineLevel="0" collapsed="false">
      <c r="A14" s="0" t="s">
        <v>79</v>
      </c>
      <c r="B14" s="0" t="n">
        <v>6</v>
      </c>
      <c r="C14" s="0" t="n">
        <v>1014</v>
      </c>
      <c r="D14" s="0" t="n">
        <v>1240</v>
      </c>
      <c r="E14" s="0" t="n">
        <f aca="false">C14</f>
        <v>1014</v>
      </c>
      <c r="F14" s="0" t="n">
        <f aca="false">D14</f>
        <v>1240</v>
      </c>
      <c r="G14" s="0" t="n">
        <f aca="false">C14/E14</f>
        <v>1</v>
      </c>
      <c r="H14" s="0" t="n">
        <f aca="false">D14/F14</f>
        <v>1</v>
      </c>
    </row>
    <row r="15" customFormat="false" ht="12.8" hidden="false" customHeight="false" outlineLevel="0" collapsed="false">
      <c r="A15" s="0" t="s">
        <v>84</v>
      </c>
      <c r="B15" s="0" t="n">
        <v>7</v>
      </c>
      <c r="G15" s="0" t="n">
        <v>1</v>
      </c>
      <c r="H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2020-02-23T02:28:42Z</dcterms:created>
  <dc:creator/>
  <dc:description/>
  <dc:language>en-GB</dc:language>
  <cp:lastModifiedBy/>
  <dcterms:modified xsi:type="dcterms:W3CDTF">2020-03-06T01:27:32Z</dcterms:modified>
  <cp:revision>7</cp:revision>
  <dc:subject/>
  <dc:title/>
</cp:coreProperties>
</file>